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15360" windowHeight="7035" tabRatio="807" firstSheet="4" activeTab="8"/>
  </bookViews>
  <sheets>
    <sheet name="CRONOGRAMA" sheetId="1" r:id="rId1"/>
    <sheet name="SEMANAS EPIDEMIOLOGICAS" sheetId="7" r:id="rId2"/>
    <sheet name="CEDULA HOSPITALARIA" sheetId="5" r:id="rId3"/>
    <sheet name="INDICADOR DE GESTION " sheetId="9" r:id="rId4"/>
    <sheet name="MORBILIDAD" sheetId="4" r:id="rId5"/>
    <sheet name="MOV OBSTETRICO " sheetId="8" r:id="rId6"/>
    <sheet name="TRATAMIENTO ONCOLOGICO" sheetId="12" r:id="rId7"/>
    <sheet name="REFERENCIAS" sheetId="2" r:id="rId8"/>
    <sheet name="MATERNO" sheetId="3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0" i="4" l="1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5" i="4"/>
  <c r="J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5" i="4"/>
  <c r="D469" i="4"/>
  <c r="I494" i="4"/>
  <c r="J494" i="4" s="1"/>
  <c r="F494" i="4"/>
  <c r="C494" i="4"/>
  <c r="D494" i="4" s="1"/>
  <c r="J433" i="4" l="1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8" i="4"/>
  <c r="J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8" i="4"/>
  <c r="D432" i="4"/>
  <c r="I457" i="4"/>
  <c r="J457" i="4" s="1"/>
  <c r="F457" i="4"/>
  <c r="C457" i="4"/>
  <c r="D457" i="4" s="1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3" i="4"/>
  <c r="J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3" i="4"/>
  <c r="D397" i="4"/>
  <c r="I422" i="4"/>
  <c r="J422" i="4" s="1"/>
  <c r="F422" i="4"/>
  <c r="C422" i="4"/>
  <c r="D422" i="4" s="1"/>
  <c r="M18" i="9"/>
  <c r="O42" i="3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7" i="4"/>
  <c r="J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7" i="4"/>
  <c r="D361" i="4"/>
  <c r="I386" i="4"/>
  <c r="J386" i="4" s="1"/>
  <c r="F386" i="4"/>
  <c r="C386" i="4"/>
  <c r="D386" i="4" s="1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2" i="4"/>
  <c r="D326" i="4"/>
  <c r="J327" i="4" l="1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2" i="4"/>
  <c r="J326" i="4"/>
  <c r="G352" i="4"/>
  <c r="I351" i="4"/>
  <c r="J351" i="4" s="1"/>
  <c r="F351" i="4"/>
  <c r="G351" i="4" s="1"/>
  <c r="C351" i="4"/>
  <c r="D351" i="4" s="1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80" i="4"/>
  <c r="J254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6" i="4"/>
  <c r="G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6" i="4"/>
  <c r="D290" i="4"/>
  <c r="J316" i="4"/>
  <c r="I315" i="4"/>
  <c r="J315" i="4" s="1"/>
  <c r="F315" i="4"/>
  <c r="G315" i="4" s="1"/>
  <c r="C315" i="4"/>
  <c r="D315" i="4" s="1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I279" i="4"/>
  <c r="J279" i="4" s="1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80" i="4"/>
  <c r="G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80" i="4"/>
  <c r="D254" i="4"/>
  <c r="F279" i="4"/>
  <c r="G279" i="4" s="1"/>
  <c r="C279" i="4"/>
  <c r="D279" i="4" s="1"/>
  <c r="D218" i="4"/>
  <c r="G218" i="4"/>
  <c r="J218" i="4"/>
  <c r="D219" i="4"/>
  <c r="G219" i="4"/>
  <c r="J219" i="4"/>
  <c r="D220" i="4"/>
  <c r="G220" i="4"/>
  <c r="J220" i="4"/>
  <c r="D221" i="4"/>
  <c r="G221" i="4"/>
  <c r="J221" i="4"/>
  <c r="D222" i="4"/>
  <c r="G222" i="4"/>
  <c r="J222" i="4"/>
  <c r="D223" i="4"/>
  <c r="G223" i="4"/>
  <c r="J223" i="4"/>
  <c r="D224" i="4"/>
  <c r="G224" i="4"/>
  <c r="J224" i="4"/>
  <c r="D225" i="4"/>
  <c r="G225" i="4"/>
  <c r="J225" i="4"/>
  <c r="D226" i="4"/>
  <c r="G226" i="4"/>
  <c r="J226" i="4"/>
  <c r="D227" i="4"/>
  <c r="G227" i="4"/>
  <c r="J227" i="4"/>
  <c r="D228" i="4"/>
  <c r="G228" i="4"/>
  <c r="J228" i="4"/>
  <c r="D229" i="4"/>
  <c r="G229" i="4"/>
  <c r="J229" i="4"/>
  <c r="D230" i="4"/>
  <c r="G230" i="4"/>
  <c r="J230" i="4"/>
  <c r="D231" i="4"/>
  <c r="G231" i="4"/>
  <c r="J231" i="4"/>
  <c r="D232" i="4"/>
  <c r="G232" i="4"/>
  <c r="J232" i="4"/>
  <c r="D233" i="4"/>
  <c r="G233" i="4"/>
  <c r="J233" i="4"/>
  <c r="D234" i="4"/>
  <c r="G234" i="4"/>
  <c r="J234" i="4"/>
  <c r="D235" i="4"/>
  <c r="G235" i="4"/>
  <c r="J235" i="4"/>
  <c r="D236" i="4"/>
  <c r="G236" i="4"/>
  <c r="J236" i="4"/>
  <c r="D237" i="4"/>
  <c r="G237" i="4"/>
  <c r="J237" i="4"/>
  <c r="J238" i="4"/>
  <c r="J239" i="4"/>
  <c r="J240" i="4"/>
  <c r="J241" i="4"/>
  <c r="J242" i="4"/>
  <c r="J244" i="4"/>
  <c r="G238" i="4"/>
  <c r="G239" i="4"/>
  <c r="G240" i="4"/>
  <c r="G241" i="4"/>
  <c r="G242" i="4"/>
  <c r="G244" i="4"/>
  <c r="D238" i="4"/>
  <c r="D239" i="4"/>
  <c r="D240" i="4"/>
  <c r="D241" i="4"/>
  <c r="D242" i="4"/>
  <c r="D244" i="4"/>
  <c r="C243" i="4"/>
  <c r="D243" i="4" s="1"/>
  <c r="I243" i="4"/>
  <c r="J243" i="4" s="1"/>
  <c r="F243" i="4"/>
  <c r="G243" i="4" s="1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8" i="4"/>
  <c r="J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8" i="4"/>
  <c r="G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8" i="4"/>
  <c r="D182" i="4"/>
  <c r="C207" i="4"/>
  <c r="D207" i="4" s="1"/>
  <c r="I207" i="4"/>
  <c r="J207" i="4" s="1"/>
  <c r="F207" i="4"/>
  <c r="G207" i="4" s="1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2" i="4"/>
  <c r="J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2" i="4"/>
  <c r="G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2" i="4"/>
  <c r="D146" i="4"/>
  <c r="I171" i="4" l="1"/>
  <c r="J171" i="4" s="1"/>
  <c r="F171" i="4"/>
  <c r="G171" i="4" s="1"/>
  <c r="C171" i="4"/>
  <c r="D171" i="4" s="1"/>
  <c r="G671" i="9" l="1"/>
  <c r="G112" i="4" l="1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7" i="4"/>
  <c r="G111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2" i="4"/>
  <c r="G76" i="4"/>
  <c r="J112" i="4" l="1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7" i="4"/>
  <c r="J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7" i="4"/>
  <c r="D111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2" i="4"/>
  <c r="D76" i="4"/>
  <c r="I136" i="4"/>
  <c r="J136" i="4" s="1"/>
  <c r="F136" i="4"/>
  <c r="G136" i="4" s="1"/>
  <c r="C136" i="4"/>
  <c r="D136" i="4" s="1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2" i="4"/>
  <c r="J76" i="4"/>
  <c r="I101" i="4"/>
  <c r="J101" i="4" s="1"/>
  <c r="F101" i="4"/>
  <c r="G101" i="4" s="1"/>
  <c r="C101" i="4"/>
  <c r="D101" i="4" s="1"/>
  <c r="D43" i="4" l="1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8" i="4"/>
  <c r="G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8" i="4"/>
  <c r="J42" i="4"/>
  <c r="D68" i="4"/>
  <c r="I67" i="4"/>
  <c r="J67" i="4" s="1"/>
  <c r="F67" i="4"/>
  <c r="G67" i="4" s="1"/>
  <c r="C67" i="4"/>
  <c r="D67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4" i="4"/>
  <c r="D8" i="4"/>
  <c r="C33" i="4"/>
  <c r="D33" i="4" s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4" i="4"/>
  <c r="J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4" i="4"/>
  <c r="G8" i="4"/>
  <c r="I33" i="4"/>
  <c r="J33" i="4" s="1"/>
  <c r="O9" i="8" l="1"/>
  <c r="N9" i="8"/>
  <c r="O19" i="8"/>
  <c r="N19" i="8"/>
  <c r="O14" i="8"/>
  <c r="N14" i="8"/>
  <c r="M19" i="8"/>
  <c r="L19" i="8"/>
  <c r="K19" i="8"/>
  <c r="J19" i="8"/>
  <c r="I19" i="8"/>
  <c r="H19" i="8"/>
  <c r="G19" i="8"/>
  <c r="F19" i="8"/>
  <c r="E19" i="8"/>
  <c r="D19" i="8"/>
  <c r="P18" i="8"/>
  <c r="P17" i="8"/>
  <c r="P16" i="8"/>
  <c r="M14" i="8"/>
  <c r="L14" i="8"/>
  <c r="K14" i="8"/>
  <c r="J14" i="8"/>
  <c r="I14" i="8"/>
  <c r="H14" i="8"/>
  <c r="G14" i="8"/>
  <c r="F14" i="8"/>
  <c r="E14" i="8"/>
  <c r="D14" i="8"/>
  <c r="P13" i="8"/>
  <c r="P12" i="8"/>
  <c r="P11" i="8"/>
  <c r="P14" i="8" s="1"/>
  <c r="M9" i="8"/>
  <c r="L9" i="8"/>
  <c r="K9" i="8"/>
  <c r="J9" i="8"/>
  <c r="I9" i="8"/>
  <c r="H9" i="8"/>
  <c r="G9" i="8"/>
  <c r="F9" i="8"/>
  <c r="E9" i="8"/>
  <c r="D9" i="8"/>
  <c r="P8" i="8"/>
  <c r="P7" i="8"/>
  <c r="P6" i="8"/>
  <c r="R3038" i="9"/>
  <c r="N3038" i="9"/>
  <c r="J3038" i="9"/>
  <c r="F3038" i="9"/>
  <c r="R3037" i="9"/>
  <c r="N3037" i="9"/>
  <c r="J3037" i="9"/>
  <c r="F3037" i="9"/>
  <c r="R3035" i="9"/>
  <c r="N3035" i="9"/>
  <c r="J3035" i="9"/>
  <c r="F3035" i="9"/>
  <c r="R3034" i="9"/>
  <c r="N3034" i="9"/>
  <c r="J3034" i="9"/>
  <c r="F3034" i="9"/>
  <c r="R3033" i="9"/>
  <c r="N3033" i="9"/>
  <c r="J3033" i="9"/>
  <c r="F3033" i="9"/>
  <c r="R3031" i="9"/>
  <c r="N3031" i="9"/>
  <c r="J3031" i="9"/>
  <c r="F3031" i="9"/>
  <c r="R3030" i="9"/>
  <c r="N3030" i="9"/>
  <c r="J3030" i="9"/>
  <c r="F3030" i="9"/>
  <c r="R3029" i="9"/>
  <c r="N3029" i="9"/>
  <c r="J3029" i="9"/>
  <c r="F3029" i="9"/>
  <c r="R3028" i="9"/>
  <c r="N3028" i="9"/>
  <c r="J3028" i="9"/>
  <c r="F3028" i="9"/>
  <c r="R3027" i="9"/>
  <c r="N3027" i="9"/>
  <c r="J3027" i="9"/>
  <c r="F3027" i="9"/>
  <c r="R3025" i="9"/>
  <c r="N3025" i="9"/>
  <c r="J3025" i="9"/>
  <c r="F3025" i="9"/>
  <c r="R3024" i="9"/>
  <c r="N3024" i="9"/>
  <c r="J3024" i="9"/>
  <c r="F3024" i="9"/>
  <c r="R3023" i="9"/>
  <c r="N3023" i="9"/>
  <c r="J3023" i="9"/>
  <c r="F3023" i="9"/>
  <c r="R3021" i="9"/>
  <c r="N3021" i="9"/>
  <c r="J3021" i="9"/>
  <c r="F3021" i="9"/>
  <c r="R3019" i="9"/>
  <c r="N3019" i="9"/>
  <c r="J3019" i="9"/>
  <c r="F3019" i="9"/>
  <c r="R3018" i="9"/>
  <c r="N3018" i="9"/>
  <c r="J3018" i="9"/>
  <c r="F3018" i="9"/>
  <c r="R3017" i="9"/>
  <c r="N3017" i="9"/>
  <c r="J3017" i="9"/>
  <c r="F3017" i="9"/>
  <c r="R3016" i="9"/>
  <c r="N3016" i="9"/>
  <c r="J3016" i="9"/>
  <c r="F3016" i="9"/>
  <c r="R3015" i="9"/>
  <c r="N3015" i="9"/>
  <c r="J3015" i="9"/>
  <c r="F3015" i="9"/>
  <c r="R3014" i="9"/>
  <c r="N3014" i="9"/>
  <c r="J3014" i="9"/>
  <c r="F3014" i="9"/>
  <c r="R3013" i="9"/>
  <c r="N3013" i="9"/>
  <c r="J3013" i="9"/>
  <c r="F3013" i="9"/>
  <c r="R3012" i="9"/>
  <c r="N3012" i="9"/>
  <c r="J3012" i="9"/>
  <c r="F3012" i="9"/>
  <c r="R3011" i="9"/>
  <c r="N3011" i="9"/>
  <c r="J3011" i="9"/>
  <c r="F3011" i="9"/>
  <c r="R3009" i="9"/>
  <c r="N3009" i="9"/>
  <c r="J3009" i="9"/>
  <c r="F3009" i="9"/>
  <c r="R3008" i="9"/>
  <c r="N3008" i="9"/>
  <c r="J3008" i="9"/>
  <c r="F3008" i="9"/>
  <c r="R3007" i="9"/>
  <c r="N3007" i="9"/>
  <c r="J3007" i="9"/>
  <c r="F3007" i="9"/>
  <c r="R3006" i="9"/>
  <c r="N3006" i="9"/>
  <c r="J3006" i="9"/>
  <c r="F3006" i="9"/>
  <c r="R3005" i="9"/>
  <c r="N3005" i="9"/>
  <c r="J3005" i="9"/>
  <c r="F3005" i="9"/>
  <c r="R3004" i="9"/>
  <c r="N3004" i="9"/>
  <c r="J3004" i="9"/>
  <c r="F3004" i="9"/>
  <c r="R3003" i="9"/>
  <c r="N3003" i="9"/>
  <c r="J3003" i="9"/>
  <c r="F3003" i="9"/>
  <c r="R3002" i="9"/>
  <c r="N3002" i="9"/>
  <c r="J3002" i="9"/>
  <c r="F3002" i="9"/>
  <c r="R3001" i="9"/>
  <c r="N3001" i="9"/>
  <c r="J3001" i="9"/>
  <c r="F3001" i="9"/>
  <c r="R3000" i="9"/>
  <c r="N3000" i="9"/>
  <c r="J3000" i="9"/>
  <c r="F3000" i="9"/>
  <c r="R2998" i="9"/>
  <c r="N2998" i="9"/>
  <c r="J2998" i="9"/>
  <c r="F2998" i="9"/>
  <c r="R2997" i="9"/>
  <c r="N2997" i="9"/>
  <c r="J2997" i="9"/>
  <c r="F2997" i="9"/>
  <c r="R2996" i="9"/>
  <c r="N2996" i="9"/>
  <c r="J2996" i="9"/>
  <c r="F2996" i="9"/>
  <c r="R2995" i="9"/>
  <c r="N2995" i="9"/>
  <c r="J2995" i="9"/>
  <c r="F2995" i="9"/>
  <c r="R2994" i="9"/>
  <c r="N2994" i="9"/>
  <c r="J2994" i="9"/>
  <c r="F2994" i="9"/>
  <c r="R2993" i="9"/>
  <c r="N2993" i="9"/>
  <c r="J2993" i="9"/>
  <c r="F2993" i="9"/>
  <c r="R2992" i="9"/>
  <c r="N2992" i="9"/>
  <c r="J2992" i="9"/>
  <c r="F2992" i="9"/>
  <c r="R2991" i="9"/>
  <c r="N2991" i="9"/>
  <c r="J2991" i="9"/>
  <c r="F2991" i="9"/>
  <c r="R2990" i="9"/>
  <c r="N2990" i="9"/>
  <c r="J2990" i="9"/>
  <c r="F2990" i="9"/>
  <c r="R2989" i="9"/>
  <c r="N2989" i="9"/>
  <c r="J2989" i="9"/>
  <c r="F2989" i="9"/>
  <c r="R2988" i="9"/>
  <c r="N2988" i="9"/>
  <c r="J2988" i="9"/>
  <c r="F2988" i="9"/>
  <c r="R2987" i="9"/>
  <c r="N2987" i="9"/>
  <c r="J2987" i="9"/>
  <c r="F2987" i="9"/>
  <c r="R2985" i="9"/>
  <c r="N2985" i="9"/>
  <c r="J2985" i="9"/>
  <c r="F2985" i="9"/>
  <c r="R2984" i="9"/>
  <c r="N2984" i="9"/>
  <c r="J2984" i="9"/>
  <c r="F2984" i="9"/>
  <c r="R2983" i="9"/>
  <c r="N2983" i="9"/>
  <c r="J2983" i="9"/>
  <c r="F2983" i="9"/>
  <c r="R2982" i="9"/>
  <c r="N2982" i="9"/>
  <c r="J2982" i="9"/>
  <c r="F2982" i="9"/>
  <c r="R2980" i="9"/>
  <c r="N2980" i="9"/>
  <c r="J2980" i="9"/>
  <c r="F2980" i="9"/>
  <c r="R2978" i="9"/>
  <c r="N2978" i="9"/>
  <c r="J2978" i="9"/>
  <c r="F2978" i="9"/>
  <c r="R2977" i="9"/>
  <c r="N2977" i="9"/>
  <c r="J2977" i="9"/>
  <c r="F2977" i="9"/>
  <c r="R2976" i="9"/>
  <c r="N2976" i="9"/>
  <c r="J2976" i="9"/>
  <c r="F2976" i="9"/>
  <c r="R2975" i="9"/>
  <c r="N2975" i="9"/>
  <c r="J2975" i="9"/>
  <c r="F2975" i="9"/>
  <c r="R2974" i="9"/>
  <c r="N2974" i="9"/>
  <c r="J2974" i="9"/>
  <c r="F2974" i="9"/>
  <c r="R2972" i="9"/>
  <c r="N2972" i="9"/>
  <c r="J2972" i="9"/>
  <c r="F2972" i="9"/>
  <c r="R2971" i="9"/>
  <c r="N2971" i="9"/>
  <c r="J2971" i="9"/>
  <c r="F2971" i="9"/>
  <c r="R2970" i="9"/>
  <c r="N2970" i="9"/>
  <c r="J2970" i="9"/>
  <c r="F2970" i="9"/>
  <c r="R2969" i="9"/>
  <c r="N2969" i="9"/>
  <c r="J2969" i="9"/>
  <c r="F2969" i="9"/>
  <c r="R2967" i="9"/>
  <c r="N2967" i="9"/>
  <c r="J2967" i="9"/>
  <c r="F2967" i="9"/>
  <c r="R2966" i="9"/>
  <c r="N2966" i="9"/>
  <c r="J2966" i="9"/>
  <c r="F2966" i="9"/>
  <c r="R2965" i="9"/>
  <c r="N2965" i="9"/>
  <c r="J2965" i="9"/>
  <c r="F2965" i="9"/>
  <c r="R2964" i="9"/>
  <c r="N2964" i="9"/>
  <c r="J2964" i="9"/>
  <c r="F2964" i="9"/>
  <c r="R2963" i="9"/>
  <c r="N2963" i="9"/>
  <c r="J2963" i="9"/>
  <c r="F2963" i="9"/>
  <c r="R2962" i="9"/>
  <c r="N2962" i="9"/>
  <c r="J2962" i="9"/>
  <c r="F2962" i="9"/>
  <c r="R2961" i="9"/>
  <c r="N2961" i="9"/>
  <c r="J2961" i="9"/>
  <c r="F2961" i="9"/>
  <c r="R2959" i="9"/>
  <c r="N2959" i="9"/>
  <c r="J2959" i="9"/>
  <c r="F2959" i="9"/>
  <c r="R2958" i="9"/>
  <c r="N2958" i="9"/>
  <c r="J2958" i="9"/>
  <c r="F2958" i="9"/>
  <c r="R2957" i="9"/>
  <c r="N2957" i="9"/>
  <c r="J2957" i="9"/>
  <c r="F2957" i="9"/>
  <c r="R2956" i="9"/>
  <c r="N2956" i="9"/>
  <c r="J2956" i="9"/>
  <c r="F2956" i="9"/>
  <c r="R2955" i="9"/>
  <c r="N2955" i="9"/>
  <c r="J2955" i="9"/>
  <c r="F2955" i="9"/>
  <c r="R2954" i="9"/>
  <c r="N2954" i="9"/>
  <c r="J2954" i="9"/>
  <c r="F2954" i="9"/>
  <c r="R2953" i="9"/>
  <c r="N2953" i="9"/>
  <c r="J2953" i="9"/>
  <c r="F2953" i="9"/>
  <c r="R2952" i="9"/>
  <c r="N2952" i="9"/>
  <c r="J2952" i="9"/>
  <c r="F2952" i="9"/>
  <c r="R2951" i="9"/>
  <c r="N2951" i="9"/>
  <c r="J2951" i="9"/>
  <c r="F2951" i="9"/>
  <c r="R2950" i="9"/>
  <c r="N2950" i="9"/>
  <c r="J2950" i="9"/>
  <c r="F2950" i="9"/>
  <c r="R2949" i="9"/>
  <c r="N2949" i="9"/>
  <c r="J2949" i="9"/>
  <c r="F2949" i="9"/>
  <c r="R2948" i="9"/>
  <c r="N2948" i="9"/>
  <c r="J2948" i="9"/>
  <c r="F2948" i="9"/>
  <c r="R2943" i="9"/>
  <c r="N2943" i="9"/>
  <c r="J2943" i="9"/>
  <c r="R2942" i="9"/>
  <c r="N2942" i="9"/>
  <c r="J2942" i="9"/>
  <c r="R2941" i="9"/>
  <c r="N2941" i="9"/>
  <c r="J2941" i="9"/>
  <c r="R2940" i="9"/>
  <c r="N2940" i="9"/>
  <c r="J2940" i="9"/>
  <c r="R2939" i="9"/>
  <c r="N2939" i="9"/>
  <c r="J2939" i="9"/>
  <c r="R2938" i="9"/>
  <c r="S2938" i="9" s="1"/>
  <c r="Q2938" i="9"/>
  <c r="P2938" i="9"/>
  <c r="O2938" i="9"/>
  <c r="N2938" i="9"/>
  <c r="M2938" i="9"/>
  <c r="L2938" i="9"/>
  <c r="K2938" i="9"/>
  <c r="J2938" i="9"/>
  <c r="I2938" i="9"/>
  <c r="H2938" i="9"/>
  <c r="G2938" i="9"/>
  <c r="F2938" i="9"/>
  <c r="E2938" i="9"/>
  <c r="D2938" i="9"/>
  <c r="C2938" i="9"/>
  <c r="Q2935" i="9"/>
  <c r="P2935" i="9"/>
  <c r="O2935" i="9"/>
  <c r="M2935" i="9"/>
  <c r="L2935" i="9"/>
  <c r="K2935" i="9"/>
  <c r="N2935" i="9" s="1"/>
  <c r="I2935" i="9"/>
  <c r="H2935" i="9"/>
  <c r="G2935" i="9"/>
  <c r="E2935" i="9"/>
  <c r="D2935" i="9"/>
  <c r="C2935" i="9"/>
  <c r="S2934" i="9"/>
  <c r="R2934" i="9"/>
  <c r="N2934" i="9"/>
  <c r="J2934" i="9"/>
  <c r="F2934" i="9"/>
  <c r="S2933" i="9"/>
  <c r="R2933" i="9"/>
  <c r="N2933" i="9"/>
  <c r="J2933" i="9"/>
  <c r="F2933" i="9"/>
  <c r="S2932" i="9"/>
  <c r="R2932" i="9"/>
  <c r="N2932" i="9"/>
  <c r="J2932" i="9"/>
  <c r="F2932" i="9"/>
  <c r="S2931" i="9"/>
  <c r="R2931" i="9"/>
  <c r="N2931" i="9"/>
  <c r="J2931" i="9"/>
  <c r="F2931" i="9"/>
  <c r="S2930" i="9"/>
  <c r="R2930" i="9"/>
  <c r="N2930" i="9"/>
  <c r="J2930" i="9"/>
  <c r="F2930" i="9"/>
  <c r="S2929" i="9"/>
  <c r="R2929" i="9"/>
  <c r="N2929" i="9"/>
  <c r="J2929" i="9"/>
  <c r="F2929" i="9"/>
  <c r="S2928" i="9"/>
  <c r="R2928" i="9"/>
  <c r="N2928" i="9"/>
  <c r="J2928" i="9"/>
  <c r="F2928" i="9"/>
  <c r="S2927" i="9"/>
  <c r="R2927" i="9"/>
  <c r="N2927" i="9"/>
  <c r="J2927" i="9"/>
  <c r="F2927" i="9"/>
  <c r="S2926" i="9"/>
  <c r="R2926" i="9"/>
  <c r="N2926" i="9"/>
  <c r="J2926" i="9"/>
  <c r="F2926" i="9"/>
  <c r="S2925" i="9"/>
  <c r="R2925" i="9"/>
  <c r="N2925" i="9"/>
  <c r="J2925" i="9"/>
  <c r="F2925" i="9"/>
  <c r="S2924" i="9"/>
  <c r="R2924" i="9"/>
  <c r="N2924" i="9"/>
  <c r="J2924" i="9"/>
  <c r="F2924" i="9"/>
  <c r="S2923" i="9"/>
  <c r="R2923" i="9"/>
  <c r="N2923" i="9"/>
  <c r="J2923" i="9"/>
  <c r="F2923" i="9"/>
  <c r="S2922" i="9"/>
  <c r="R2922" i="9"/>
  <c r="N2922" i="9"/>
  <c r="J2922" i="9"/>
  <c r="F2922" i="9"/>
  <c r="S2921" i="9"/>
  <c r="R2921" i="9"/>
  <c r="N2921" i="9"/>
  <c r="J2921" i="9"/>
  <c r="F2921" i="9"/>
  <c r="S2920" i="9"/>
  <c r="R2920" i="9"/>
  <c r="N2920" i="9"/>
  <c r="J2920" i="9"/>
  <c r="F2920" i="9"/>
  <c r="S2919" i="9"/>
  <c r="R2919" i="9"/>
  <c r="N2919" i="9"/>
  <c r="J2919" i="9"/>
  <c r="F2919" i="9"/>
  <c r="S2918" i="9"/>
  <c r="R2918" i="9"/>
  <c r="N2918" i="9"/>
  <c r="J2918" i="9"/>
  <c r="F2918" i="9"/>
  <c r="S2917" i="9"/>
  <c r="R2917" i="9"/>
  <c r="N2917" i="9"/>
  <c r="J2917" i="9"/>
  <c r="F2917" i="9"/>
  <c r="Q2913" i="9"/>
  <c r="P2913" i="9"/>
  <c r="O2913" i="9"/>
  <c r="M2913" i="9"/>
  <c r="L2913" i="9"/>
  <c r="K2913" i="9"/>
  <c r="N2913" i="9" s="1"/>
  <c r="I2913" i="9"/>
  <c r="H2913" i="9"/>
  <c r="G2913" i="9"/>
  <c r="E2913" i="9"/>
  <c r="D2913" i="9"/>
  <c r="C2913" i="9"/>
  <c r="F2913" i="9" s="1"/>
  <c r="Q2912" i="9"/>
  <c r="P2912" i="9"/>
  <c r="O2912" i="9"/>
  <c r="M2912" i="9"/>
  <c r="L2912" i="9"/>
  <c r="K2912" i="9"/>
  <c r="N2912" i="9" s="1"/>
  <c r="I2912" i="9"/>
  <c r="H2912" i="9"/>
  <c r="G2912" i="9"/>
  <c r="E2912" i="9"/>
  <c r="D2912" i="9"/>
  <c r="C2912" i="9"/>
  <c r="F2912" i="9" s="1"/>
  <c r="Q2911" i="9"/>
  <c r="P2911" i="9"/>
  <c r="O2911" i="9"/>
  <c r="M2911" i="9"/>
  <c r="L2911" i="9"/>
  <c r="K2911" i="9"/>
  <c r="N2911" i="9" s="1"/>
  <c r="I2911" i="9"/>
  <c r="H2911" i="9"/>
  <c r="G2911" i="9"/>
  <c r="E2911" i="9"/>
  <c r="D2911" i="9"/>
  <c r="C2911" i="9"/>
  <c r="F2911" i="9" s="1"/>
  <c r="Q2910" i="9"/>
  <c r="P2910" i="9"/>
  <c r="O2910" i="9"/>
  <c r="M2910" i="9"/>
  <c r="L2910" i="9"/>
  <c r="K2910" i="9"/>
  <c r="N2910" i="9" s="1"/>
  <c r="I2910" i="9"/>
  <c r="H2910" i="9"/>
  <c r="G2910" i="9"/>
  <c r="E2910" i="9"/>
  <c r="D2910" i="9"/>
  <c r="C2910" i="9"/>
  <c r="F2910" i="9" s="1"/>
  <c r="Q2909" i="9"/>
  <c r="P2909" i="9"/>
  <c r="O2909" i="9"/>
  <c r="M2909" i="9"/>
  <c r="L2909" i="9"/>
  <c r="K2909" i="9"/>
  <c r="N2909" i="9" s="1"/>
  <c r="I2909" i="9"/>
  <c r="H2909" i="9"/>
  <c r="G2909" i="9"/>
  <c r="E2909" i="9"/>
  <c r="D2909" i="9"/>
  <c r="C2909" i="9"/>
  <c r="F2909" i="9" s="1"/>
  <c r="Q2907" i="9"/>
  <c r="P2907" i="9"/>
  <c r="O2907" i="9"/>
  <c r="M2907" i="9"/>
  <c r="L2907" i="9"/>
  <c r="K2907" i="9"/>
  <c r="N2907" i="9" s="1"/>
  <c r="I2907" i="9"/>
  <c r="H2907" i="9"/>
  <c r="G2907" i="9"/>
  <c r="E2907" i="9"/>
  <c r="D2907" i="9"/>
  <c r="C2907" i="9"/>
  <c r="F2907" i="9" s="1"/>
  <c r="S2905" i="9"/>
  <c r="R2905" i="9"/>
  <c r="N2905" i="9"/>
  <c r="J2905" i="9"/>
  <c r="F2905" i="9"/>
  <c r="S2904" i="9"/>
  <c r="R2904" i="9"/>
  <c r="N2904" i="9"/>
  <c r="J2904" i="9"/>
  <c r="F2904" i="9"/>
  <c r="S2903" i="9"/>
  <c r="R2903" i="9"/>
  <c r="N2903" i="9"/>
  <c r="J2903" i="9"/>
  <c r="F2903" i="9"/>
  <c r="S2902" i="9"/>
  <c r="R2902" i="9"/>
  <c r="N2902" i="9"/>
  <c r="J2902" i="9"/>
  <c r="F2902" i="9"/>
  <c r="S2901" i="9"/>
  <c r="R2901" i="9"/>
  <c r="N2901" i="9"/>
  <c r="J2901" i="9"/>
  <c r="F2901" i="9"/>
  <c r="Q2900" i="9"/>
  <c r="P2900" i="9"/>
  <c r="O2900" i="9"/>
  <c r="R2900" i="9" s="1"/>
  <c r="M2900" i="9"/>
  <c r="L2900" i="9"/>
  <c r="K2900" i="9"/>
  <c r="I2900" i="9"/>
  <c r="H2900" i="9"/>
  <c r="G2900" i="9"/>
  <c r="J2900" i="9" s="1"/>
  <c r="E2900" i="9"/>
  <c r="D2900" i="9"/>
  <c r="C2900" i="9"/>
  <c r="S2899" i="9"/>
  <c r="R2899" i="9"/>
  <c r="N2899" i="9"/>
  <c r="J2899" i="9"/>
  <c r="F2899" i="9"/>
  <c r="R2897" i="9"/>
  <c r="N2897" i="9"/>
  <c r="J2897" i="9"/>
  <c r="F2897" i="9"/>
  <c r="R2896" i="9"/>
  <c r="N2896" i="9"/>
  <c r="J2896" i="9"/>
  <c r="F2896" i="9"/>
  <c r="R2895" i="9"/>
  <c r="N2895" i="9"/>
  <c r="J2895" i="9"/>
  <c r="F2895" i="9"/>
  <c r="R2894" i="9"/>
  <c r="N2894" i="9"/>
  <c r="J2894" i="9"/>
  <c r="F2894" i="9"/>
  <c r="R2893" i="9"/>
  <c r="N2893" i="9"/>
  <c r="J2893" i="9"/>
  <c r="F2893" i="9"/>
  <c r="Q2892" i="9"/>
  <c r="P2892" i="9"/>
  <c r="O2892" i="9"/>
  <c r="M2892" i="9"/>
  <c r="L2892" i="9"/>
  <c r="K2892" i="9"/>
  <c r="N2892" i="9" s="1"/>
  <c r="I2892" i="9"/>
  <c r="H2892" i="9"/>
  <c r="G2892" i="9"/>
  <c r="E2892" i="9"/>
  <c r="D2892" i="9"/>
  <c r="C2892" i="9"/>
  <c r="F2892" i="9" s="1"/>
  <c r="R2891" i="9"/>
  <c r="N2891" i="9"/>
  <c r="J2891" i="9"/>
  <c r="F2891" i="9"/>
  <c r="R2889" i="9"/>
  <c r="N2889" i="9"/>
  <c r="J2889" i="9"/>
  <c r="F2889" i="9"/>
  <c r="R2888" i="9"/>
  <c r="N2888" i="9"/>
  <c r="J2888" i="9"/>
  <c r="F2888" i="9"/>
  <c r="R2887" i="9"/>
  <c r="N2887" i="9"/>
  <c r="J2887" i="9"/>
  <c r="F2887" i="9"/>
  <c r="R2886" i="9"/>
  <c r="N2886" i="9"/>
  <c r="J2886" i="9"/>
  <c r="F2886" i="9"/>
  <c r="R2885" i="9"/>
  <c r="N2885" i="9"/>
  <c r="J2885" i="9"/>
  <c r="F2885" i="9"/>
  <c r="Q2884" i="9"/>
  <c r="P2884" i="9"/>
  <c r="O2884" i="9"/>
  <c r="M2884" i="9"/>
  <c r="L2884" i="9"/>
  <c r="K2884" i="9"/>
  <c r="N2884" i="9" s="1"/>
  <c r="I2884" i="9"/>
  <c r="H2884" i="9"/>
  <c r="G2884" i="9"/>
  <c r="E2884" i="9"/>
  <c r="D2884" i="9"/>
  <c r="C2884" i="9"/>
  <c r="F2884" i="9" s="1"/>
  <c r="R2883" i="9"/>
  <c r="N2883" i="9"/>
  <c r="J2883" i="9"/>
  <c r="F2883" i="9"/>
  <c r="R2881" i="9"/>
  <c r="N2881" i="9"/>
  <c r="J2881" i="9"/>
  <c r="F2881" i="9"/>
  <c r="R2880" i="9"/>
  <c r="N2880" i="9"/>
  <c r="J2880" i="9"/>
  <c r="F2880" i="9"/>
  <c r="R2879" i="9"/>
  <c r="N2879" i="9"/>
  <c r="J2879" i="9"/>
  <c r="F2879" i="9"/>
  <c r="R2878" i="9"/>
  <c r="N2878" i="9"/>
  <c r="J2878" i="9"/>
  <c r="F2878" i="9"/>
  <c r="R2877" i="9"/>
  <c r="N2877" i="9"/>
  <c r="J2877" i="9"/>
  <c r="F2877" i="9"/>
  <c r="Q2876" i="9"/>
  <c r="P2876" i="9"/>
  <c r="O2876" i="9"/>
  <c r="M2876" i="9"/>
  <c r="L2876" i="9"/>
  <c r="K2876" i="9"/>
  <c r="N2876" i="9" s="1"/>
  <c r="I2876" i="9"/>
  <c r="H2876" i="9"/>
  <c r="G2876" i="9"/>
  <c r="E2876" i="9"/>
  <c r="D2876" i="9"/>
  <c r="C2876" i="9"/>
  <c r="F2876" i="9" s="1"/>
  <c r="R2875" i="9"/>
  <c r="N2875" i="9"/>
  <c r="J2875" i="9"/>
  <c r="F2875" i="9"/>
  <c r="R2873" i="9"/>
  <c r="N2873" i="9"/>
  <c r="J2873" i="9"/>
  <c r="F2873" i="9"/>
  <c r="R2872" i="9"/>
  <c r="N2872" i="9"/>
  <c r="J2872" i="9"/>
  <c r="F2872" i="9"/>
  <c r="R2871" i="9"/>
  <c r="N2871" i="9"/>
  <c r="J2871" i="9"/>
  <c r="F2871" i="9"/>
  <c r="R2870" i="9"/>
  <c r="N2870" i="9"/>
  <c r="J2870" i="9"/>
  <c r="F2870" i="9"/>
  <c r="R2869" i="9"/>
  <c r="N2869" i="9"/>
  <c r="J2869" i="9"/>
  <c r="F2869" i="9"/>
  <c r="Q2868" i="9"/>
  <c r="P2868" i="9"/>
  <c r="O2868" i="9"/>
  <c r="M2868" i="9"/>
  <c r="L2868" i="9"/>
  <c r="K2868" i="9"/>
  <c r="N2868" i="9" s="1"/>
  <c r="I2868" i="9"/>
  <c r="H2868" i="9"/>
  <c r="G2868" i="9"/>
  <c r="E2868" i="9"/>
  <c r="D2868" i="9"/>
  <c r="C2868" i="9"/>
  <c r="F2868" i="9" s="1"/>
  <c r="R2867" i="9"/>
  <c r="N2867" i="9"/>
  <c r="J2867" i="9"/>
  <c r="F2867" i="9"/>
  <c r="R2865" i="9"/>
  <c r="N2865" i="9"/>
  <c r="J2865" i="9"/>
  <c r="F2865" i="9"/>
  <c r="R2864" i="9"/>
  <c r="N2864" i="9"/>
  <c r="J2864" i="9"/>
  <c r="F2864" i="9"/>
  <c r="R2863" i="9"/>
  <c r="N2863" i="9"/>
  <c r="J2863" i="9"/>
  <c r="F2863" i="9"/>
  <c r="R2862" i="9"/>
  <c r="N2862" i="9"/>
  <c r="J2862" i="9"/>
  <c r="F2862" i="9"/>
  <c r="R2861" i="9"/>
  <c r="N2861" i="9"/>
  <c r="J2861" i="9"/>
  <c r="F2861" i="9"/>
  <c r="Q2860" i="9"/>
  <c r="P2860" i="9"/>
  <c r="O2860" i="9"/>
  <c r="M2860" i="9"/>
  <c r="L2860" i="9"/>
  <c r="K2860" i="9"/>
  <c r="N2860" i="9" s="1"/>
  <c r="I2860" i="9"/>
  <c r="H2860" i="9"/>
  <c r="G2860" i="9"/>
  <c r="E2860" i="9"/>
  <c r="D2860" i="9"/>
  <c r="C2860" i="9"/>
  <c r="F2860" i="9" s="1"/>
  <c r="R2859" i="9"/>
  <c r="N2859" i="9"/>
  <c r="J2859" i="9"/>
  <c r="F2859" i="9"/>
  <c r="S2857" i="9"/>
  <c r="R2857" i="9"/>
  <c r="N2857" i="9"/>
  <c r="J2857" i="9"/>
  <c r="F2857" i="9"/>
  <c r="S2856" i="9"/>
  <c r="R2856" i="9"/>
  <c r="N2856" i="9"/>
  <c r="J2856" i="9"/>
  <c r="F2856" i="9"/>
  <c r="S2855" i="9"/>
  <c r="R2855" i="9"/>
  <c r="N2855" i="9"/>
  <c r="J2855" i="9"/>
  <c r="F2855" i="9"/>
  <c r="S2854" i="9"/>
  <c r="R2854" i="9"/>
  <c r="N2854" i="9"/>
  <c r="J2854" i="9"/>
  <c r="F2854" i="9"/>
  <c r="S2853" i="9"/>
  <c r="R2853" i="9"/>
  <c r="N2853" i="9"/>
  <c r="J2853" i="9"/>
  <c r="F2853" i="9"/>
  <c r="Q2852" i="9"/>
  <c r="P2852" i="9"/>
  <c r="O2852" i="9"/>
  <c r="R2852" i="9" s="1"/>
  <c r="M2852" i="9"/>
  <c r="L2852" i="9"/>
  <c r="K2852" i="9"/>
  <c r="I2852" i="9"/>
  <c r="H2852" i="9"/>
  <c r="G2852" i="9"/>
  <c r="J2852" i="9" s="1"/>
  <c r="E2852" i="9"/>
  <c r="D2852" i="9"/>
  <c r="C2852" i="9"/>
  <c r="S2851" i="9"/>
  <c r="R2851" i="9"/>
  <c r="N2851" i="9"/>
  <c r="J2851" i="9"/>
  <c r="F2851" i="9"/>
  <c r="R2849" i="9"/>
  <c r="N2849" i="9"/>
  <c r="J2849" i="9"/>
  <c r="F2849" i="9"/>
  <c r="R2848" i="9"/>
  <c r="N2848" i="9"/>
  <c r="J2848" i="9"/>
  <c r="F2848" i="9"/>
  <c r="R2847" i="9"/>
  <c r="N2847" i="9"/>
  <c r="J2847" i="9"/>
  <c r="F2847" i="9"/>
  <c r="R2846" i="9"/>
  <c r="N2846" i="9"/>
  <c r="J2846" i="9"/>
  <c r="F2846" i="9"/>
  <c r="R2845" i="9"/>
  <c r="N2845" i="9"/>
  <c r="J2845" i="9"/>
  <c r="F2845" i="9"/>
  <c r="Q2844" i="9"/>
  <c r="P2844" i="9"/>
  <c r="O2844" i="9"/>
  <c r="M2844" i="9"/>
  <c r="L2844" i="9"/>
  <c r="K2844" i="9"/>
  <c r="N2844" i="9" s="1"/>
  <c r="I2844" i="9"/>
  <c r="H2844" i="9"/>
  <c r="G2844" i="9"/>
  <c r="E2844" i="9"/>
  <c r="D2844" i="9"/>
  <c r="C2844" i="9"/>
  <c r="F2844" i="9" s="1"/>
  <c r="R2843" i="9"/>
  <c r="N2843" i="9"/>
  <c r="J2843" i="9"/>
  <c r="F2843" i="9"/>
  <c r="S2841" i="9"/>
  <c r="R2841" i="9"/>
  <c r="N2841" i="9"/>
  <c r="J2841" i="9"/>
  <c r="F2841" i="9"/>
  <c r="S2840" i="9"/>
  <c r="R2840" i="9"/>
  <c r="N2840" i="9"/>
  <c r="J2840" i="9"/>
  <c r="F2840" i="9"/>
  <c r="S2839" i="9"/>
  <c r="R2839" i="9"/>
  <c r="N2839" i="9"/>
  <c r="J2839" i="9"/>
  <c r="F2839" i="9"/>
  <c r="S2838" i="9"/>
  <c r="R2838" i="9"/>
  <c r="N2838" i="9"/>
  <c r="J2838" i="9"/>
  <c r="F2838" i="9"/>
  <c r="S2837" i="9"/>
  <c r="R2837" i="9"/>
  <c r="N2837" i="9"/>
  <c r="J2837" i="9"/>
  <c r="F2837" i="9"/>
  <c r="Q2836" i="9"/>
  <c r="P2836" i="9"/>
  <c r="O2836" i="9"/>
  <c r="R2836" i="9" s="1"/>
  <c r="M2836" i="9"/>
  <c r="L2836" i="9"/>
  <c r="K2836" i="9"/>
  <c r="I2836" i="9"/>
  <c r="H2836" i="9"/>
  <c r="G2836" i="9"/>
  <c r="J2836" i="9" s="1"/>
  <c r="E2836" i="9"/>
  <c r="D2836" i="9"/>
  <c r="C2836" i="9"/>
  <c r="S2835" i="9"/>
  <c r="R2835" i="9"/>
  <c r="N2835" i="9"/>
  <c r="J2835" i="9"/>
  <c r="F2835" i="9"/>
  <c r="S2833" i="9"/>
  <c r="R2833" i="9"/>
  <c r="N2833" i="9"/>
  <c r="J2833" i="9"/>
  <c r="F2833" i="9"/>
  <c r="S2832" i="9"/>
  <c r="R2832" i="9"/>
  <c r="N2832" i="9"/>
  <c r="J2832" i="9"/>
  <c r="F2832" i="9"/>
  <c r="S2831" i="9"/>
  <c r="R2831" i="9"/>
  <c r="N2831" i="9"/>
  <c r="J2831" i="9"/>
  <c r="F2831" i="9"/>
  <c r="S2830" i="9"/>
  <c r="R2830" i="9"/>
  <c r="N2830" i="9"/>
  <c r="J2830" i="9"/>
  <c r="F2830" i="9"/>
  <c r="S2829" i="9"/>
  <c r="R2829" i="9"/>
  <c r="N2829" i="9"/>
  <c r="J2829" i="9"/>
  <c r="F2829" i="9"/>
  <c r="Q2828" i="9"/>
  <c r="P2828" i="9"/>
  <c r="O2828" i="9"/>
  <c r="R2828" i="9" s="1"/>
  <c r="M2828" i="9"/>
  <c r="L2828" i="9"/>
  <c r="K2828" i="9"/>
  <c r="I2828" i="9"/>
  <c r="H2828" i="9"/>
  <c r="G2828" i="9"/>
  <c r="J2828" i="9" s="1"/>
  <c r="E2828" i="9"/>
  <c r="D2828" i="9"/>
  <c r="C2828" i="9"/>
  <c r="S2827" i="9"/>
  <c r="R2827" i="9"/>
  <c r="N2827" i="9"/>
  <c r="J2827" i="9"/>
  <c r="F2827" i="9"/>
  <c r="R2825" i="9"/>
  <c r="N2825" i="9"/>
  <c r="J2825" i="9"/>
  <c r="F2825" i="9"/>
  <c r="R2824" i="9"/>
  <c r="N2824" i="9"/>
  <c r="J2824" i="9"/>
  <c r="F2824" i="9"/>
  <c r="R2823" i="9"/>
  <c r="N2823" i="9"/>
  <c r="J2823" i="9"/>
  <c r="F2823" i="9"/>
  <c r="R2822" i="9"/>
  <c r="N2822" i="9"/>
  <c r="J2822" i="9"/>
  <c r="F2822" i="9"/>
  <c r="R2821" i="9"/>
  <c r="N2821" i="9"/>
  <c r="J2821" i="9"/>
  <c r="F2821" i="9"/>
  <c r="Q2820" i="9"/>
  <c r="P2820" i="9"/>
  <c r="O2820" i="9"/>
  <c r="M2820" i="9"/>
  <c r="L2820" i="9"/>
  <c r="K2820" i="9"/>
  <c r="N2820" i="9" s="1"/>
  <c r="I2820" i="9"/>
  <c r="H2820" i="9"/>
  <c r="G2820" i="9"/>
  <c r="E2820" i="9"/>
  <c r="D2820" i="9"/>
  <c r="C2820" i="9"/>
  <c r="F2820" i="9" s="1"/>
  <c r="R2819" i="9"/>
  <c r="N2819" i="9"/>
  <c r="J2819" i="9"/>
  <c r="F2819" i="9"/>
  <c r="R2817" i="9"/>
  <c r="N2817" i="9"/>
  <c r="J2817" i="9"/>
  <c r="F2817" i="9"/>
  <c r="R2816" i="9"/>
  <c r="N2816" i="9"/>
  <c r="J2816" i="9"/>
  <c r="F2816" i="9"/>
  <c r="R2815" i="9"/>
  <c r="N2815" i="9"/>
  <c r="J2815" i="9"/>
  <c r="F2815" i="9"/>
  <c r="R2814" i="9"/>
  <c r="N2814" i="9"/>
  <c r="J2814" i="9"/>
  <c r="F2814" i="9"/>
  <c r="R2813" i="9"/>
  <c r="N2813" i="9"/>
  <c r="J2813" i="9"/>
  <c r="F2813" i="9"/>
  <c r="Q2812" i="9"/>
  <c r="P2812" i="9"/>
  <c r="O2812" i="9"/>
  <c r="M2812" i="9"/>
  <c r="L2812" i="9"/>
  <c r="K2812" i="9"/>
  <c r="N2812" i="9" s="1"/>
  <c r="I2812" i="9"/>
  <c r="H2812" i="9"/>
  <c r="G2812" i="9"/>
  <c r="E2812" i="9"/>
  <c r="D2812" i="9"/>
  <c r="C2812" i="9"/>
  <c r="F2812" i="9" s="1"/>
  <c r="R2811" i="9"/>
  <c r="N2811" i="9"/>
  <c r="J2811" i="9"/>
  <c r="F2811" i="9"/>
  <c r="R2809" i="9"/>
  <c r="N2809" i="9"/>
  <c r="J2809" i="9"/>
  <c r="F2809" i="9"/>
  <c r="R2808" i="9"/>
  <c r="N2808" i="9"/>
  <c r="J2808" i="9"/>
  <c r="F2808" i="9"/>
  <c r="R2807" i="9"/>
  <c r="N2807" i="9"/>
  <c r="J2807" i="9"/>
  <c r="F2807" i="9"/>
  <c r="R2806" i="9"/>
  <c r="N2806" i="9"/>
  <c r="J2806" i="9"/>
  <c r="F2806" i="9"/>
  <c r="R2805" i="9"/>
  <c r="N2805" i="9"/>
  <c r="J2805" i="9"/>
  <c r="F2805" i="9"/>
  <c r="Q2804" i="9"/>
  <c r="P2804" i="9"/>
  <c r="O2804" i="9"/>
  <c r="M2804" i="9"/>
  <c r="L2804" i="9"/>
  <c r="K2804" i="9"/>
  <c r="N2804" i="9" s="1"/>
  <c r="I2804" i="9"/>
  <c r="H2804" i="9"/>
  <c r="G2804" i="9"/>
  <c r="E2804" i="9"/>
  <c r="D2804" i="9"/>
  <c r="C2804" i="9"/>
  <c r="F2804" i="9" s="1"/>
  <c r="R2803" i="9"/>
  <c r="N2803" i="9"/>
  <c r="J2803" i="9"/>
  <c r="F2803" i="9"/>
  <c r="R2801" i="9"/>
  <c r="N2801" i="9"/>
  <c r="J2801" i="9"/>
  <c r="F2801" i="9"/>
  <c r="R2800" i="9"/>
  <c r="N2800" i="9"/>
  <c r="J2800" i="9"/>
  <c r="F2800" i="9"/>
  <c r="R2799" i="9"/>
  <c r="N2799" i="9"/>
  <c r="J2799" i="9"/>
  <c r="F2799" i="9"/>
  <c r="R2798" i="9"/>
  <c r="N2798" i="9"/>
  <c r="J2798" i="9"/>
  <c r="F2798" i="9"/>
  <c r="R2797" i="9"/>
  <c r="N2797" i="9"/>
  <c r="J2797" i="9"/>
  <c r="F2797" i="9"/>
  <c r="Q2796" i="9"/>
  <c r="P2796" i="9"/>
  <c r="O2796" i="9"/>
  <c r="M2796" i="9"/>
  <c r="L2796" i="9"/>
  <c r="K2796" i="9"/>
  <c r="N2796" i="9" s="1"/>
  <c r="I2796" i="9"/>
  <c r="H2796" i="9"/>
  <c r="G2796" i="9"/>
  <c r="E2796" i="9"/>
  <c r="D2796" i="9"/>
  <c r="C2796" i="9"/>
  <c r="F2796" i="9" s="1"/>
  <c r="R2795" i="9"/>
  <c r="N2795" i="9"/>
  <c r="J2795" i="9"/>
  <c r="F2795" i="9"/>
  <c r="R2793" i="9"/>
  <c r="N2793" i="9"/>
  <c r="J2793" i="9"/>
  <c r="F2793" i="9"/>
  <c r="R2792" i="9"/>
  <c r="N2792" i="9"/>
  <c r="J2792" i="9"/>
  <c r="F2792" i="9"/>
  <c r="R2791" i="9"/>
  <c r="N2791" i="9"/>
  <c r="J2791" i="9"/>
  <c r="F2791" i="9"/>
  <c r="R2790" i="9"/>
  <c r="N2790" i="9"/>
  <c r="J2790" i="9"/>
  <c r="F2790" i="9"/>
  <c r="R2789" i="9"/>
  <c r="N2789" i="9"/>
  <c r="J2789" i="9"/>
  <c r="F2789" i="9"/>
  <c r="Q2788" i="9"/>
  <c r="P2788" i="9"/>
  <c r="O2788" i="9"/>
  <c r="M2788" i="9"/>
  <c r="L2788" i="9"/>
  <c r="K2788" i="9"/>
  <c r="N2788" i="9" s="1"/>
  <c r="I2788" i="9"/>
  <c r="H2788" i="9"/>
  <c r="G2788" i="9"/>
  <c r="E2788" i="9"/>
  <c r="D2788" i="9"/>
  <c r="C2788" i="9"/>
  <c r="F2788" i="9" s="1"/>
  <c r="R2787" i="9"/>
  <c r="N2787" i="9"/>
  <c r="J2787" i="9"/>
  <c r="F2787" i="9"/>
  <c r="R2785" i="9"/>
  <c r="N2785" i="9"/>
  <c r="J2785" i="9"/>
  <c r="F2785" i="9"/>
  <c r="R2784" i="9"/>
  <c r="N2784" i="9"/>
  <c r="J2784" i="9"/>
  <c r="F2784" i="9"/>
  <c r="R2783" i="9"/>
  <c r="N2783" i="9"/>
  <c r="J2783" i="9"/>
  <c r="F2783" i="9"/>
  <c r="R2782" i="9"/>
  <c r="N2782" i="9"/>
  <c r="J2782" i="9"/>
  <c r="F2782" i="9"/>
  <c r="R2781" i="9"/>
  <c r="N2781" i="9"/>
  <c r="J2781" i="9"/>
  <c r="F2781" i="9"/>
  <c r="Q2780" i="9"/>
  <c r="P2780" i="9"/>
  <c r="O2780" i="9"/>
  <c r="M2780" i="9"/>
  <c r="L2780" i="9"/>
  <c r="K2780" i="9"/>
  <c r="N2780" i="9" s="1"/>
  <c r="I2780" i="9"/>
  <c r="H2780" i="9"/>
  <c r="G2780" i="9"/>
  <c r="E2780" i="9"/>
  <c r="D2780" i="9"/>
  <c r="C2780" i="9"/>
  <c r="F2780" i="9" s="1"/>
  <c r="R2779" i="9"/>
  <c r="N2779" i="9"/>
  <c r="J2779" i="9"/>
  <c r="F2779" i="9"/>
  <c r="S2777" i="9"/>
  <c r="R2777" i="9"/>
  <c r="N2777" i="9"/>
  <c r="J2777" i="9"/>
  <c r="F2777" i="9"/>
  <c r="S2776" i="9"/>
  <c r="R2776" i="9"/>
  <c r="N2776" i="9"/>
  <c r="J2776" i="9"/>
  <c r="F2776" i="9"/>
  <c r="S2775" i="9"/>
  <c r="R2775" i="9"/>
  <c r="N2775" i="9"/>
  <c r="J2775" i="9"/>
  <c r="F2775" i="9"/>
  <c r="S2774" i="9"/>
  <c r="R2774" i="9"/>
  <c r="N2774" i="9"/>
  <c r="J2774" i="9"/>
  <c r="F2774" i="9"/>
  <c r="S2773" i="9"/>
  <c r="R2773" i="9"/>
  <c r="N2773" i="9"/>
  <c r="J2773" i="9"/>
  <c r="F2773" i="9"/>
  <c r="Q2772" i="9"/>
  <c r="P2772" i="9"/>
  <c r="O2772" i="9"/>
  <c r="R2772" i="9" s="1"/>
  <c r="M2772" i="9"/>
  <c r="L2772" i="9"/>
  <c r="K2772" i="9"/>
  <c r="I2772" i="9"/>
  <c r="H2772" i="9"/>
  <c r="G2772" i="9"/>
  <c r="J2772" i="9" s="1"/>
  <c r="E2772" i="9"/>
  <c r="D2772" i="9"/>
  <c r="C2772" i="9"/>
  <c r="S2771" i="9"/>
  <c r="R2771" i="9"/>
  <c r="N2771" i="9"/>
  <c r="J2771" i="9"/>
  <c r="F2771" i="9"/>
  <c r="R2769" i="9"/>
  <c r="N2769" i="9"/>
  <c r="J2769" i="9"/>
  <c r="F2769" i="9"/>
  <c r="R2768" i="9"/>
  <c r="N2768" i="9"/>
  <c r="J2768" i="9"/>
  <c r="F2768" i="9"/>
  <c r="R2767" i="9"/>
  <c r="N2767" i="9"/>
  <c r="J2767" i="9"/>
  <c r="F2767" i="9"/>
  <c r="R2766" i="9"/>
  <c r="N2766" i="9"/>
  <c r="J2766" i="9"/>
  <c r="F2766" i="9"/>
  <c r="R2765" i="9"/>
  <c r="N2765" i="9"/>
  <c r="J2765" i="9"/>
  <c r="F2765" i="9"/>
  <c r="Q2764" i="9"/>
  <c r="P2764" i="9"/>
  <c r="O2764" i="9"/>
  <c r="M2764" i="9"/>
  <c r="L2764" i="9"/>
  <c r="K2764" i="9"/>
  <c r="N2764" i="9" s="1"/>
  <c r="I2764" i="9"/>
  <c r="H2764" i="9"/>
  <c r="G2764" i="9"/>
  <c r="E2764" i="9"/>
  <c r="D2764" i="9"/>
  <c r="C2764" i="9"/>
  <c r="F2764" i="9" s="1"/>
  <c r="R2763" i="9"/>
  <c r="N2763" i="9"/>
  <c r="J2763" i="9"/>
  <c r="F2763" i="9"/>
  <c r="R2761" i="9"/>
  <c r="N2761" i="9"/>
  <c r="J2761" i="9"/>
  <c r="F2761" i="9"/>
  <c r="R2760" i="9"/>
  <c r="N2760" i="9"/>
  <c r="J2760" i="9"/>
  <c r="F2760" i="9"/>
  <c r="R2759" i="9"/>
  <c r="N2759" i="9"/>
  <c r="J2759" i="9"/>
  <c r="F2759" i="9"/>
  <c r="R2758" i="9"/>
  <c r="N2758" i="9"/>
  <c r="J2758" i="9"/>
  <c r="F2758" i="9"/>
  <c r="R2757" i="9"/>
  <c r="N2757" i="9"/>
  <c r="J2757" i="9"/>
  <c r="F2757" i="9"/>
  <c r="Q2756" i="9"/>
  <c r="P2756" i="9"/>
  <c r="O2756" i="9"/>
  <c r="M2756" i="9"/>
  <c r="L2756" i="9"/>
  <c r="K2756" i="9"/>
  <c r="N2756" i="9" s="1"/>
  <c r="I2756" i="9"/>
  <c r="H2756" i="9"/>
  <c r="G2756" i="9"/>
  <c r="E2756" i="9"/>
  <c r="D2756" i="9"/>
  <c r="C2756" i="9"/>
  <c r="F2756" i="9" s="1"/>
  <c r="R2755" i="9"/>
  <c r="N2755" i="9"/>
  <c r="J2755" i="9"/>
  <c r="F2755" i="9"/>
  <c r="S2753" i="9"/>
  <c r="R2753" i="9"/>
  <c r="N2753" i="9"/>
  <c r="J2753" i="9"/>
  <c r="F2753" i="9"/>
  <c r="S2752" i="9"/>
  <c r="R2752" i="9"/>
  <c r="N2752" i="9"/>
  <c r="J2752" i="9"/>
  <c r="F2752" i="9"/>
  <c r="S2751" i="9"/>
  <c r="R2751" i="9"/>
  <c r="N2751" i="9"/>
  <c r="J2751" i="9"/>
  <c r="F2751" i="9"/>
  <c r="S2750" i="9"/>
  <c r="R2750" i="9"/>
  <c r="N2750" i="9"/>
  <c r="J2750" i="9"/>
  <c r="F2750" i="9"/>
  <c r="S2749" i="9"/>
  <c r="R2749" i="9"/>
  <c r="N2749" i="9"/>
  <c r="J2749" i="9"/>
  <c r="F2749" i="9"/>
  <c r="Q2748" i="9"/>
  <c r="P2748" i="9"/>
  <c r="O2748" i="9"/>
  <c r="R2748" i="9" s="1"/>
  <c r="M2748" i="9"/>
  <c r="L2748" i="9"/>
  <c r="K2748" i="9"/>
  <c r="I2748" i="9"/>
  <c r="H2748" i="9"/>
  <c r="G2748" i="9"/>
  <c r="J2748" i="9" s="1"/>
  <c r="E2748" i="9"/>
  <c r="D2748" i="9"/>
  <c r="C2748" i="9"/>
  <c r="S2747" i="9"/>
  <c r="R2747" i="9"/>
  <c r="N2747" i="9"/>
  <c r="J2747" i="9"/>
  <c r="F2747" i="9"/>
  <c r="R2745" i="9"/>
  <c r="N2745" i="9"/>
  <c r="J2745" i="9"/>
  <c r="F2745" i="9"/>
  <c r="R2744" i="9"/>
  <c r="N2744" i="9"/>
  <c r="J2744" i="9"/>
  <c r="F2744" i="9"/>
  <c r="R2743" i="9"/>
  <c r="N2743" i="9"/>
  <c r="J2743" i="9"/>
  <c r="F2743" i="9"/>
  <c r="R2742" i="9"/>
  <c r="N2742" i="9"/>
  <c r="J2742" i="9"/>
  <c r="F2742" i="9"/>
  <c r="R2741" i="9"/>
  <c r="N2741" i="9"/>
  <c r="J2741" i="9"/>
  <c r="F2741" i="9"/>
  <c r="Q2740" i="9"/>
  <c r="P2740" i="9"/>
  <c r="O2740" i="9"/>
  <c r="M2740" i="9"/>
  <c r="L2740" i="9"/>
  <c r="K2740" i="9"/>
  <c r="N2740" i="9" s="1"/>
  <c r="I2740" i="9"/>
  <c r="H2740" i="9"/>
  <c r="G2740" i="9"/>
  <c r="E2740" i="9"/>
  <c r="D2740" i="9"/>
  <c r="C2740" i="9"/>
  <c r="F2740" i="9" s="1"/>
  <c r="R2739" i="9"/>
  <c r="N2739" i="9"/>
  <c r="J2739" i="9"/>
  <c r="F2739" i="9"/>
  <c r="R2737" i="9"/>
  <c r="N2737" i="9"/>
  <c r="J2737" i="9"/>
  <c r="F2737" i="9"/>
  <c r="R2736" i="9"/>
  <c r="N2736" i="9"/>
  <c r="J2736" i="9"/>
  <c r="F2736" i="9"/>
  <c r="R2735" i="9"/>
  <c r="N2735" i="9"/>
  <c r="J2735" i="9"/>
  <c r="F2735" i="9"/>
  <c r="R2734" i="9"/>
  <c r="N2734" i="9"/>
  <c r="J2734" i="9"/>
  <c r="F2734" i="9"/>
  <c r="R2733" i="9"/>
  <c r="N2733" i="9"/>
  <c r="J2733" i="9"/>
  <c r="F2733" i="9"/>
  <c r="Q2732" i="9"/>
  <c r="P2732" i="9"/>
  <c r="O2732" i="9"/>
  <c r="M2732" i="9"/>
  <c r="L2732" i="9"/>
  <c r="K2732" i="9"/>
  <c r="N2732" i="9" s="1"/>
  <c r="I2732" i="9"/>
  <c r="H2732" i="9"/>
  <c r="G2732" i="9"/>
  <c r="E2732" i="9"/>
  <c r="D2732" i="9"/>
  <c r="C2732" i="9"/>
  <c r="F2732" i="9" s="1"/>
  <c r="R2731" i="9"/>
  <c r="N2731" i="9"/>
  <c r="J2731" i="9"/>
  <c r="F2731" i="9"/>
  <c r="R2729" i="9"/>
  <c r="N2729" i="9"/>
  <c r="J2729" i="9"/>
  <c r="F2729" i="9"/>
  <c r="R2728" i="9"/>
  <c r="N2728" i="9"/>
  <c r="J2728" i="9"/>
  <c r="F2728" i="9"/>
  <c r="R2727" i="9"/>
  <c r="N2727" i="9"/>
  <c r="J2727" i="9"/>
  <c r="F2727" i="9"/>
  <c r="R2726" i="9"/>
  <c r="N2726" i="9"/>
  <c r="J2726" i="9"/>
  <c r="F2726" i="9"/>
  <c r="R2725" i="9"/>
  <c r="N2725" i="9"/>
  <c r="J2725" i="9"/>
  <c r="F2725" i="9"/>
  <c r="Q2724" i="9"/>
  <c r="P2724" i="9"/>
  <c r="O2724" i="9"/>
  <c r="M2724" i="9"/>
  <c r="L2724" i="9"/>
  <c r="K2724" i="9"/>
  <c r="N2724" i="9" s="1"/>
  <c r="I2724" i="9"/>
  <c r="H2724" i="9"/>
  <c r="G2724" i="9"/>
  <c r="E2724" i="9"/>
  <c r="D2724" i="9"/>
  <c r="C2724" i="9"/>
  <c r="F2724" i="9" s="1"/>
  <c r="R2723" i="9"/>
  <c r="N2723" i="9"/>
  <c r="J2723" i="9"/>
  <c r="F2723" i="9"/>
  <c r="R2721" i="9"/>
  <c r="N2721" i="9"/>
  <c r="J2721" i="9"/>
  <c r="F2721" i="9"/>
  <c r="R2720" i="9"/>
  <c r="N2720" i="9"/>
  <c r="J2720" i="9"/>
  <c r="F2720" i="9"/>
  <c r="R2719" i="9"/>
  <c r="N2719" i="9"/>
  <c r="J2719" i="9"/>
  <c r="F2719" i="9"/>
  <c r="R2718" i="9"/>
  <c r="N2718" i="9"/>
  <c r="J2718" i="9"/>
  <c r="F2718" i="9"/>
  <c r="R2717" i="9"/>
  <c r="N2717" i="9"/>
  <c r="J2717" i="9"/>
  <c r="F2717" i="9"/>
  <c r="Q2716" i="9"/>
  <c r="P2716" i="9"/>
  <c r="O2716" i="9"/>
  <c r="M2716" i="9"/>
  <c r="L2716" i="9"/>
  <c r="K2716" i="9"/>
  <c r="N2716" i="9" s="1"/>
  <c r="I2716" i="9"/>
  <c r="H2716" i="9"/>
  <c r="G2716" i="9"/>
  <c r="E2716" i="9"/>
  <c r="D2716" i="9"/>
  <c r="C2716" i="9"/>
  <c r="F2716" i="9" s="1"/>
  <c r="R2715" i="9"/>
  <c r="N2715" i="9"/>
  <c r="J2715" i="9"/>
  <c r="F2715" i="9"/>
  <c r="R2713" i="9"/>
  <c r="N2713" i="9"/>
  <c r="J2713" i="9"/>
  <c r="F2713" i="9"/>
  <c r="R2712" i="9"/>
  <c r="N2712" i="9"/>
  <c r="J2712" i="9"/>
  <c r="F2712" i="9"/>
  <c r="R2711" i="9"/>
  <c r="N2711" i="9"/>
  <c r="J2711" i="9"/>
  <c r="F2711" i="9"/>
  <c r="R2710" i="9"/>
  <c r="N2710" i="9"/>
  <c r="J2710" i="9"/>
  <c r="F2710" i="9"/>
  <c r="R2709" i="9"/>
  <c r="N2709" i="9"/>
  <c r="J2709" i="9"/>
  <c r="F2709" i="9"/>
  <c r="Q2708" i="9"/>
  <c r="P2708" i="9"/>
  <c r="O2708" i="9"/>
  <c r="M2708" i="9"/>
  <c r="L2708" i="9"/>
  <c r="K2708" i="9"/>
  <c r="N2708" i="9" s="1"/>
  <c r="I2708" i="9"/>
  <c r="H2708" i="9"/>
  <c r="G2708" i="9"/>
  <c r="E2708" i="9"/>
  <c r="D2708" i="9"/>
  <c r="C2708" i="9"/>
  <c r="F2708" i="9" s="1"/>
  <c r="R2707" i="9"/>
  <c r="N2707" i="9"/>
  <c r="J2707" i="9"/>
  <c r="F2707" i="9"/>
  <c r="R2705" i="9"/>
  <c r="N2705" i="9"/>
  <c r="J2705" i="9"/>
  <c r="F2705" i="9"/>
  <c r="R2704" i="9"/>
  <c r="N2704" i="9"/>
  <c r="J2704" i="9"/>
  <c r="F2704" i="9"/>
  <c r="R2703" i="9"/>
  <c r="N2703" i="9"/>
  <c r="J2703" i="9"/>
  <c r="F2703" i="9"/>
  <c r="R2702" i="9"/>
  <c r="N2702" i="9"/>
  <c r="J2702" i="9"/>
  <c r="F2702" i="9"/>
  <c r="R2701" i="9"/>
  <c r="N2701" i="9"/>
  <c r="J2701" i="9"/>
  <c r="F2701" i="9"/>
  <c r="Q2700" i="9"/>
  <c r="P2700" i="9"/>
  <c r="O2700" i="9"/>
  <c r="M2700" i="9"/>
  <c r="L2700" i="9"/>
  <c r="K2700" i="9"/>
  <c r="N2700" i="9" s="1"/>
  <c r="I2700" i="9"/>
  <c r="H2700" i="9"/>
  <c r="G2700" i="9"/>
  <c r="E2700" i="9"/>
  <c r="D2700" i="9"/>
  <c r="C2700" i="9"/>
  <c r="F2700" i="9" s="1"/>
  <c r="R2699" i="9"/>
  <c r="N2699" i="9"/>
  <c r="J2699" i="9"/>
  <c r="F2699" i="9"/>
  <c r="R2697" i="9"/>
  <c r="N2697" i="9"/>
  <c r="J2697" i="9"/>
  <c r="F2697" i="9"/>
  <c r="R2696" i="9"/>
  <c r="N2696" i="9"/>
  <c r="J2696" i="9"/>
  <c r="F2696" i="9"/>
  <c r="R2695" i="9"/>
  <c r="N2695" i="9"/>
  <c r="J2695" i="9"/>
  <c r="F2695" i="9"/>
  <c r="R2694" i="9"/>
  <c r="N2694" i="9"/>
  <c r="J2694" i="9"/>
  <c r="F2694" i="9"/>
  <c r="R2693" i="9"/>
  <c r="N2693" i="9"/>
  <c r="J2693" i="9"/>
  <c r="F2693" i="9"/>
  <c r="Q2692" i="9"/>
  <c r="P2692" i="9"/>
  <c r="O2692" i="9"/>
  <c r="M2692" i="9"/>
  <c r="L2692" i="9"/>
  <c r="K2692" i="9"/>
  <c r="N2692" i="9" s="1"/>
  <c r="I2692" i="9"/>
  <c r="H2692" i="9"/>
  <c r="G2692" i="9"/>
  <c r="E2692" i="9"/>
  <c r="D2692" i="9"/>
  <c r="C2692" i="9"/>
  <c r="F2692" i="9" s="1"/>
  <c r="R2691" i="9"/>
  <c r="N2691" i="9"/>
  <c r="J2691" i="9"/>
  <c r="F2691" i="9"/>
  <c r="R2689" i="9"/>
  <c r="N2689" i="9"/>
  <c r="J2689" i="9"/>
  <c r="F2689" i="9"/>
  <c r="R2688" i="9"/>
  <c r="N2688" i="9"/>
  <c r="J2688" i="9"/>
  <c r="F2688" i="9"/>
  <c r="R2687" i="9"/>
  <c r="N2687" i="9"/>
  <c r="J2687" i="9"/>
  <c r="F2687" i="9"/>
  <c r="R2686" i="9"/>
  <c r="N2686" i="9"/>
  <c r="J2686" i="9"/>
  <c r="F2686" i="9"/>
  <c r="R2685" i="9"/>
  <c r="N2685" i="9"/>
  <c r="J2685" i="9"/>
  <c r="F2685" i="9"/>
  <c r="Q2684" i="9"/>
  <c r="P2684" i="9"/>
  <c r="O2684" i="9"/>
  <c r="M2684" i="9"/>
  <c r="L2684" i="9"/>
  <c r="K2684" i="9"/>
  <c r="N2684" i="9" s="1"/>
  <c r="I2684" i="9"/>
  <c r="H2684" i="9"/>
  <c r="G2684" i="9"/>
  <c r="E2684" i="9"/>
  <c r="D2684" i="9"/>
  <c r="C2684" i="9"/>
  <c r="F2684" i="9" s="1"/>
  <c r="R2683" i="9"/>
  <c r="N2683" i="9"/>
  <c r="J2683" i="9"/>
  <c r="F2683" i="9"/>
  <c r="R2681" i="9"/>
  <c r="N2681" i="9"/>
  <c r="J2681" i="9"/>
  <c r="F2681" i="9"/>
  <c r="R2680" i="9"/>
  <c r="N2680" i="9"/>
  <c r="J2680" i="9"/>
  <c r="F2680" i="9"/>
  <c r="R2679" i="9"/>
  <c r="N2679" i="9"/>
  <c r="J2679" i="9"/>
  <c r="F2679" i="9"/>
  <c r="R2678" i="9"/>
  <c r="N2678" i="9"/>
  <c r="J2678" i="9"/>
  <c r="F2678" i="9"/>
  <c r="R2677" i="9"/>
  <c r="N2677" i="9"/>
  <c r="J2677" i="9"/>
  <c r="F2677" i="9"/>
  <c r="Q2676" i="9"/>
  <c r="P2676" i="9"/>
  <c r="O2676" i="9"/>
  <c r="M2676" i="9"/>
  <c r="L2676" i="9"/>
  <c r="K2676" i="9"/>
  <c r="N2676" i="9" s="1"/>
  <c r="I2676" i="9"/>
  <c r="H2676" i="9"/>
  <c r="G2676" i="9"/>
  <c r="E2676" i="9"/>
  <c r="D2676" i="9"/>
  <c r="C2676" i="9"/>
  <c r="F2676" i="9" s="1"/>
  <c r="R2675" i="9"/>
  <c r="N2675" i="9"/>
  <c r="J2675" i="9"/>
  <c r="F2675" i="9"/>
  <c r="R2673" i="9"/>
  <c r="N2673" i="9"/>
  <c r="J2673" i="9"/>
  <c r="F2673" i="9"/>
  <c r="R2672" i="9"/>
  <c r="N2672" i="9"/>
  <c r="J2672" i="9"/>
  <c r="F2672" i="9"/>
  <c r="R2671" i="9"/>
  <c r="N2671" i="9"/>
  <c r="J2671" i="9"/>
  <c r="F2671" i="9"/>
  <c r="R2670" i="9"/>
  <c r="N2670" i="9"/>
  <c r="J2670" i="9"/>
  <c r="F2670" i="9"/>
  <c r="R2669" i="9"/>
  <c r="N2669" i="9"/>
  <c r="J2669" i="9"/>
  <c r="F2669" i="9"/>
  <c r="Q2668" i="9"/>
  <c r="P2668" i="9"/>
  <c r="O2668" i="9"/>
  <c r="M2668" i="9"/>
  <c r="L2668" i="9"/>
  <c r="K2668" i="9"/>
  <c r="N2668" i="9" s="1"/>
  <c r="I2668" i="9"/>
  <c r="H2668" i="9"/>
  <c r="G2668" i="9"/>
  <c r="E2668" i="9"/>
  <c r="D2668" i="9"/>
  <c r="C2668" i="9"/>
  <c r="F2668" i="9" s="1"/>
  <c r="R2667" i="9"/>
  <c r="N2667" i="9"/>
  <c r="J2667" i="9"/>
  <c r="F2667" i="9"/>
  <c r="R2665" i="9"/>
  <c r="N2665" i="9"/>
  <c r="J2665" i="9"/>
  <c r="F2665" i="9"/>
  <c r="R2664" i="9"/>
  <c r="N2664" i="9"/>
  <c r="J2664" i="9"/>
  <c r="F2664" i="9"/>
  <c r="R2663" i="9"/>
  <c r="N2663" i="9"/>
  <c r="J2663" i="9"/>
  <c r="F2663" i="9"/>
  <c r="R2662" i="9"/>
  <c r="N2662" i="9"/>
  <c r="J2662" i="9"/>
  <c r="F2662" i="9"/>
  <c r="R2661" i="9"/>
  <c r="N2661" i="9"/>
  <c r="J2661" i="9"/>
  <c r="F2661" i="9"/>
  <c r="Q2660" i="9"/>
  <c r="P2660" i="9"/>
  <c r="O2660" i="9"/>
  <c r="M2660" i="9"/>
  <c r="L2660" i="9"/>
  <c r="K2660" i="9"/>
  <c r="N2660" i="9" s="1"/>
  <c r="I2660" i="9"/>
  <c r="H2660" i="9"/>
  <c r="G2660" i="9"/>
  <c r="E2660" i="9"/>
  <c r="D2660" i="9"/>
  <c r="C2660" i="9"/>
  <c r="F2660" i="9" s="1"/>
  <c r="R2659" i="9"/>
  <c r="N2659" i="9"/>
  <c r="J2659" i="9"/>
  <c r="F2659" i="9"/>
  <c r="R2657" i="9"/>
  <c r="N2657" i="9"/>
  <c r="J2657" i="9"/>
  <c r="F2657" i="9"/>
  <c r="R2656" i="9"/>
  <c r="N2656" i="9"/>
  <c r="J2656" i="9"/>
  <c r="F2656" i="9"/>
  <c r="R2655" i="9"/>
  <c r="N2655" i="9"/>
  <c r="J2655" i="9"/>
  <c r="F2655" i="9"/>
  <c r="R2654" i="9"/>
  <c r="N2654" i="9"/>
  <c r="J2654" i="9"/>
  <c r="F2654" i="9"/>
  <c r="R2653" i="9"/>
  <c r="N2653" i="9"/>
  <c r="J2653" i="9"/>
  <c r="F2653" i="9"/>
  <c r="Q2652" i="9"/>
  <c r="P2652" i="9"/>
  <c r="O2652" i="9"/>
  <c r="M2652" i="9"/>
  <c r="L2652" i="9"/>
  <c r="K2652" i="9"/>
  <c r="N2652" i="9" s="1"/>
  <c r="I2652" i="9"/>
  <c r="H2652" i="9"/>
  <c r="G2652" i="9"/>
  <c r="E2652" i="9"/>
  <c r="D2652" i="9"/>
  <c r="C2652" i="9"/>
  <c r="F2652" i="9" s="1"/>
  <c r="R2651" i="9"/>
  <c r="N2651" i="9"/>
  <c r="J2651" i="9"/>
  <c r="F2651" i="9"/>
  <c r="R2649" i="9"/>
  <c r="N2649" i="9"/>
  <c r="J2649" i="9"/>
  <c r="F2649" i="9"/>
  <c r="R2648" i="9"/>
  <c r="N2648" i="9"/>
  <c r="J2648" i="9"/>
  <c r="F2648" i="9"/>
  <c r="R2647" i="9"/>
  <c r="N2647" i="9"/>
  <c r="J2647" i="9"/>
  <c r="F2647" i="9"/>
  <c r="R2646" i="9"/>
  <c r="N2646" i="9"/>
  <c r="J2646" i="9"/>
  <c r="F2646" i="9"/>
  <c r="R2645" i="9"/>
  <c r="N2645" i="9"/>
  <c r="J2645" i="9"/>
  <c r="F2645" i="9"/>
  <c r="Q2644" i="9"/>
  <c r="P2644" i="9"/>
  <c r="O2644" i="9"/>
  <c r="M2644" i="9"/>
  <c r="L2644" i="9"/>
  <c r="K2644" i="9"/>
  <c r="N2644" i="9" s="1"/>
  <c r="I2644" i="9"/>
  <c r="H2644" i="9"/>
  <c r="G2644" i="9"/>
  <c r="E2644" i="9"/>
  <c r="D2644" i="9"/>
  <c r="C2644" i="9"/>
  <c r="F2644" i="9" s="1"/>
  <c r="R2643" i="9"/>
  <c r="N2643" i="9"/>
  <c r="J2643" i="9"/>
  <c r="F2643" i="9"/>
  <c r="R2641" i="9"/>
  <c r="N2641" i="9"/>
  <c r="J2641" i="9"/>
  <c r="F2641" i="9"/>
  <c r="R2640" i="9"/>
  <c r="N2640" i="9"/>
  <c r="J2640" i="9"/>
  <c r="F2640" i="9"/>
  <c r="R2639" i="9"/>
  <c r="N2639" i="9"/>
  <c r="J2639" i="9"/>
  <c r="F2639" i="9"/>
  <c r="R2638" i="9"/>
  <c r="N2638" i="9"/>
  <c r="J2638" i="9"/>
  <c r="F2638" i="9"/>
  <c r="R2637" i="9"/>
  <c r="N2637" i="9"/>
  <c r="J2637" i="9"/>
  <c r="F2637" i="9"/>
  <c r="Q2636" i="9"/>
  <c r="P2636" i="9"/>
  <c r="O2636" i="9"/>
  <c r="M2636" i="9"/>
  <c r="L2636" i="9"/>
  <c r="K2636" i="9"/>
  <c r="N2636" i="9" s="1"/>
  <c r="I2636" i="9"/>
  <c r="H2636" i="9"/>
  <c r="G2636" i="9"/>
  <c r="E2636" i="9"/>
  <c r="D2636" i="9"/>
  <c r="C2636" i="9"/>
  <c r="F2636" i="9" s="1"/>
  <c r="R2635" i="9"/>
  <c r="N2635" i="9"/>
  <c r="J2635" i="9"/>
  <c r="F2635" i="9"/>
  <c r="R2633" i="9"/>
  <c r="N2633" i="9"/>
  <c r="J2633" i="9"/>
  <c r="F2633" i="9"/>
  <c r="R2632" i="9"/>
  <c r="N2632" i="9"/>
  <c r="J2632" i="9"/>
  <c r="F2632" i="9"/>
  <c r="R2631" i="9"/>
  <c r="N2631" i="9"/>
  <c r="J2631" i="9"/>
  <c r="F2631" i="9"/>
  <c r="R2630" i="9"/>
  <c r="N2630" i="9"/>
  <c r="J2630" i="9"/>
  <c r="F2630" i="9"/>
  <c r="R2629" i="9"/>
  <c r="N2629" i="9"/>
  <c r="J2629" i="9"/>
  <c r="F2629" i="9"/>
  <c r="Q2628" i="9"/>
  <c r="P2628" i="9"/>
  <c r="O2628" i="9"/>
  <c r="M2628" i="9"/>
  <c r="L2628" i="9"/>
  <c r="K2628" i="9"/>
  <c r="I2628" i="9"/>
  <c r="H2628" i="9"/>
  <c r="G2628" i="9"/>
  <c r="J2628" i="9" s="1"/>
  <c r="E2628" i="9"/>
  <c r="D2628" i="9"/>
  <c r="C2628" i="9"/>
  <c r="R2627" i="9"/>
  <c r="N2627" i="9"/>
  <c r="J2627" i="9"/>
  <c r="F2627" i="9"/>
  <c r="R2625" i="9"/>
  <c r="N2625" i="9"/>
  <c r="J2625" i="9"/>
  <c r="F2625" i="9"/>
  <c r="R2624" i="9"/>
  <c r="N2624" i="9"/>
  <c r="J2624" i="9"/>
  <c r="F2624" i="9"/>
  <c r="R2623" i="9"/>
  <c r="N2623" i="9"/>
  <c r="J2623" i="9"/>
  <c r="F2623" i="9"/>
  <c r="R2622" i="9"/>
  <c r="N2622" i="9"/>
  <c r="J2622" i="9"/>
  <c r="F2622" i="9"/>
  <c r="R2621" i="9"/>
  <c r="N2621" i="9"/>
  <c r="J2621" i="9"/>
  <c r="F2621" i="9"/>
  <c r="Q2620" i="9"/>
  <c r="P2620" i="9"/>
  <c r="O2620" i="9"/>
  <c r="R2620" i="9" s="1"/>
  <c r="M2620" i="9"/>
  <c r="L2620" i="9"/>
  <c r="K2620" i="9"/>
  <c r="I2620" i="9"/>
  <c r="H2620" i="9"/>
  <c r="G2620" i="9"/>
  <c r="J2620" i="9" s="1"/>
  <c r="E2620" i="9"/>
  <c r="D2620" i="9"/>
  <c r="C2620" i="9"/>
  <c r="R2619" i="9"/>
  <c r="N2619" i="9"/>
  <c r="J2619" i="9"/>
  <c r="F2619" i="9"/>
  <c r="R2617" i="9"/>
  <c r="N2617" i="9"/>
  <c r="J2617" i="9"/>
  <c r="F2617" i="9"/>
  <c r="R2616" i="9"/>
  <c r="N2616" i="9"/>
  <c r="J2616" i="9"/>
  <c r="F2616" i="9"/>
  <c r="R2615" i="9"/>
  <c r="N2615" i="9"/>
  <c r="J2615" i="9"/>
  <c r="F2615" i="9"/>
  <c r="R2614" i="9"/>
  <c r="N2614" i="9"/>
  <c r="J2614" i="9"/>
  <c r="F2614" i="9"/>
  <c r="R2613" i="9"/>
  <c r="N2613" i="9"/>
  <c r="J2613" i="9"/>
  <c r="F2613" i="9"/>
  <c r="Q2612" i="9"/>
  <c r="P2612" i="9"/>
  <c r="O2612" i="9"/>
  <c r="R2612" i="9" s="1"/>
  <c r="M2612" i="9"/>
  <c r="L2612" i="9"/>
  <c r="K2612" i="9"/>
  <c r="I2612" i="9"/>
  <c r="H2612" i="9"/>
  <c r="G2612" i="9"/>
  <c r="J2612" i="9" s="1"/>
  <c r="E2612" i="9"/>
  <c r="D2612" i="9"/>
  <c r="C2612" i="9"/>
  <c r="R2611" i="9"/>
  <c r="N2611" i="9"/>
  <c r="J2611" i="9"/>
  <c r="F2611" i="9"/>
  <c r="S2609" i="9"/>
  <c r="R2609" i="9"/>
  <c r="N2609" i="9"/>
  <c r="J2609" i="9"/>
  <c r="F2609" i="9"/>
  <c r="S2608" i="9"/>
  <c r="R2608" i="9"/>
  <c r="N2608" i="9"/>
  <c r="J2608" i="9"/>
  <c r="F2608" i="9"/>
  <c r="S2607" i="9"/>
  <c r="R2607" i="9"/>
  <c r="N2607" i="9"/>
  <c r="J2607" i="9"/>
  <c r="F2607" i="9"/>
  <c r="S2606" i="9"/>
  <c r="R2606" i="9"/>
  <c r="N2606" i="9"/>
  <c r="J2606" i="9"/>
  <c r="F2606" i="9"/>
  <c r="S2605" i="9"/>
  <c r="R2605" i="9"/>
  <c r="N2605" i="9"/>
  <c r="J2605" i="9"/>
  <c r="F2605" i="9"/>
  <c r="Q2604" i="9"/>
  <c r="P2604" i="9"/>
  <c r="O2604" i="9"/>
  <c r="M2604" i="9"/>
  <c r="L2604" i="9"/>
  <c r="K2604" i="9"/>
  <c r="N2604" i="9" s="1"/>
  <c r="I2604" i="9"/>
  <c r="H2604" i="9"/>
  <c r="G2604" i="9"/>
  <c r="E2604" i="9"/>
  <c r="D2604" i="9"/>
  <c r="C2604" i="9"/>
  <c r="F2604" i="9" s="1"/>
  <c r="S2603" i="9"/>
  <c r="R2603" i="9"/>
  <c r="N2603" i="9"/>
  <c r="J2603" i="9"/>
  <c r="F2603" i="9"/>
  <c r="S2601" i="9"/>
  <c r="R2601" i="9"/>
  <c r="N2601" i="9"/>
  <c r="J2601" i="9"/>
  <c r="F2601" i="9"/>
  <c r="S2600" i="9"/>
  <c r="R2600" i="9"/>
  <c r="N2600" i="9"/>
  <c r="J2600" i="9"/>
  <c r="F2600" i="9"/>
  <c r="S2599" i="9"/>
  <c r="R2599" i="9"/>
  <c r="N2599" i="9"/>
  <c r="J2599" i="9"/>
  <c r="F2599" i="9"/>
  <c r="S2598" i="9"/>
  <c r="R2598" i="9"/>
  <c r="N2598" i="9"/>
  <c r="J2598" i="9"/>
  <c r="F2598" i="9"/>
  <c r="S2597" i="9"/>
  <c r="R2597" i="9"/>
  <c r="N2597" i="9"/>
  <c r="J2597" i="9"/>
  <c r="F2597" i="9"/>
  <c r="Q2596" i="9"/>
  <c r="P2596" i="9"/>
  <c r="O2596" i="9"/>
  <c r="M2596" i="9"/>
  <c r="L2596" i="9"/>
  <c r="K2596" i="9"/>
  <c r="N2596" i="9" s="1"/>
  <c r="I2596" i="9"/>
  <c r="H2596" i="9"/>
  <c r="G2596" i="9"/>
  <c r="E2596" i="9"/>
  <c r="D2596" i="9"/>
  <c r="C2596" i="9"/>
  <c r="F2596" i="9" s="1"/>
  <c r="S2595" i="9"/>
  <c r="R2595" i="9"/>
  <c r="N2595" i="9"/>
  <c r="J2595" i="9"/>
  <c r="F2595" i="9"/>
  <c r="R2593" i="9"/>
  <c r="N2593" i="9"/>
  <c r="J2593" i="9"/>
  <c r="F2593" i="9"/>
  <c r="R2592" i="9"/>
  <c r="N2592" i="9"/>
  <c r="J2592" i="9"/>
  <c r="F2592" i="9"/>
  <c r="R2591" i="9"/>
  <c r="N2591" i="9"/>
  <c r="J2591" i="9"/>
  <c r="F2591" i="9"/>
  <c r="R2590" i="9"/>
  <c r="N2590" i="9"/>
  <c r="J2590" i="9"/>
  <c r="F2590" i="9"/>
  <c r="R2589" i="9"/>
  <c r="N2589" i="9"/>
  <c r="J2589" i="9"/>
  <c r="F2589" i="9"/>
  <c r="Q2588" i="9"/>
  <c r="P2588" i="9"/>
  <c r="O2588" i="9"/>
  <c r="R2588" i="9" s="1"/>
  <c r="M2588" i="9"/>
  <c r="L2588" i="9"/>
  <c r="K2588" i="9"/>
  <c r="I2588" i="9"/>
  <c r="H2588" i="9"/>
  <c r="G2588" i="9"/>
  <c r="J2588" i="9" s="1"/>
  <c r="E2588" i="9"/>
  <c r="D2588" i="9"/>
  <c r="C2588" i="9"/>
  <c r="R2587" i="9"/>
  <c r="N2587" i="9"/>
  <c r="J2587" i="9"/>
  <c r="F2587" i="9"/>
  <c r="R2585" i="9"/>
  <c r="N2585" i="9"/>
  <c r="J2585" i="9"/>
  <c r="F2585" i="9"/>
  <c r="R2584" i="9"/>
  <c r="N2584" i="9"/>
  <c r="J2584" i="9"/>
  <c r="F2584" i="9"/>
  <c r="R2583" i="9"/>
  <c r="N2583" i="9"/>
  <c r="J2583" i="9"/>
  <c r="F2583" i="9"/>
  <c r="R2582" i="9"/>
  <c r="N2582" i="9"/>
  <c r="J2582" i="9"/>
  <c r="F2582" i="9"/>
  <c r="R2581" i="9"/>
  <c r="N2581" i="9"/>
  <c r="J2581" i="9"/>
  <c r="F2581" i="9"/>
  <c r="Q2580" i="9"/>
  <c r="P2580" i="9"/>
  <c r="O2580" i="9"/>
  <c r="R2580" i="9" s="1"/>
  <c r="M2580" i="9"/>
  <c r="L2580" i="9"/>
  <c r="K2580" i="9"/>
  <c r="I2580" i="9"/>
  <c r="H2580" i="9"/>
  <c r="G2580" i="9"/>
  <c r="J2580" i="9" s="1"/>
  <c r="E2580" i="9"/>
  <c r="D2580" i="9"/>
  <c r="C2580" i="9"/>
  <c r="R2579" i="9"/>
  <c r="N2579" i="9"/>
  <c r="J2579" i="9"/>
  <c r="F2579" i="9"/>
  <c r="R2577" i="9"/>
  <c r="N2577" i="9"/>
  <c r="J2577" i="9"/>
  <c r="F2577" i="9"/>
  <c r="R2576" i="9"/>
  <c r="N2576" i="9"/>
  <c r="J2576" i="9"/>
  <c r="F2576" i="9"/>
  <c r="R2575" i="9"/>
  <c r="N2575" i="9"/>
  <c r="J2575" i="9"/>
  <c r="F2575" i="9"/>
  <c r="R2574" i="9"/>
  <c r="N2574" i="9"/>
  <c r="J2574" i="9"/>
  <c r="F2574" i="9"/>
  <c r="R2573" i="9"/>
  <c r="N2573" i="9"/>
  <c r="J2573" i="9"/>
  <c r="F2573" i="9"/>
  <c r="Q2572" i="9"/>
  <c r="P2572" i="9"/>
  <c r="O2572" i="9"/>
  <c r="R2572" i="9" s="1"/>
  <c r="M2572" i="9"/>
  <c r="L2572" i="9"/>
  <c r="K2572" i="9"/>
  <c r="I2572" i="9"/>
  <c r="H2572" i="9"/>
  <c r="G2572" i="9"/>
  <c r="J2572" i="9" s="1"/>
  <c r="E2572" i="9"/>
  <c r="D2572" i="9"/>
  <c r="C2572" i="9"/>
  <c r="R2571" i="9"/>
  <c r="N2571" i="9"/>
  <c r="J2571" i="9"/>
  <c r="F2571" i="9"/>
  <c r="R2569" i="9"/>
  <c r="N2569" i="9"/>
  <c r="J2569" i="9"/>
  <c r="F2569" i="9"/>
  <c r="R2568" i="9"/>
  <c r="N2568" i="9"/>
  <c r="J2568" i="9"/>
  <c r="F2568" i="9"/>
  <c r="R2567" i="9"/>
  <c r="N2567" i="9"/>
  <c r="J2567" i="9"/>
  <c r="F2567" i="9"/>
  <c r="R2566" i="9"/>
  <c r="N2566" i="9"/>
  <c r="J2566" i="9"/>
  <c r="F2566" i="9"/>
  <c r="R2565" i="9"/>
  <c r="N2565" i="9"/>
  <c r="J2565" i="9"/>
  <c r="F2565" i="9"/>
  <c r="Q2564" i="9"/>
  <c r="P2564" i="9"/>
  <c r="O2564" i="9"/>
  <c r="R2564" i="9" s="1"/>
  <c r="M2564" i="9"/>
  <c r="L2564" i="9"/>
  <c r="K2564" i="9"/>
  <c r="I2564" i="9"/>
  <c r="H2564" i="9"/>
  <c r="G2564" i="9"/>
  <c r="J2564" i="9" s="1"/>
  <c r="E2564" i="9"/>
  <c r="D2564" i="9"/>
  <c r="C2564" i="9"/>
  <c r="R2563" i="9"/>
  <c r="N2563" i="9"/>
  <c r="J2563" i="9"/>
  <c r="F2563" i="9"/>
  <c r="R2561" i="9"/>
  <c r="N2561" i="9"/>
  <c r="J2561" i="9"/>
  <c r="F2561" i="9"/>
  <c r="R2560" i="9"/>
  <c r="N2560" i="9"/>
  <c r="J2560" i="9"/>
  <c r="F2560" i="9"/>
  <c r="R2559" i="9"/>
  <c r="N2559" i="9"/>
  <c r="J2559" i="9"/>
  <c r="F2559" i="9"/>
  <c r="R2558" i="9"/>
  <c r="N2558" i="9"/>
  <c r="J2558" i="9"/>
  <c r="F2558" i="9"/>
  <c r="R2557" i="9"/>
  <c r="N2557" i="9"/>
  <c r="J2557" i="9"/>
  <c r="F2557" i="9"/>
  <c r="Q2556" i="9"/>
  <c r="P2556" i="9"/>
  <c r="O2556" i="9"/>
  <c r="R2556" i="9" s="1"/>
  <c r="M2556" i="9"/>
  <c r="L2556" i="9"/>
  <c r="K2556" i="9"/>
  <c r="I2556" i="9"/>
  <c r="H2556" i="9"/>
  <c r="G2556" i="9"/>
  <c r="J2556" i="9" s="1"/>
  <c r="E2556" i="9"/>
  <c r="D2556" i="9"/>
  <c r="C2556" i="9"/>
  <c r="R2555" i="9"/>
  <c r="N2555" i="9"/>
  <c r="J2555" i="9"/>
  <c r="F2555" i="9"/>
  <c r="S2553" i="9"/>
  <c r="R2553" i="9"/>
  <c r="N2553" i="9"/>
  <c r="J2553" i="9"/>
  <c r="F2553" i="9"/>
  <c r="S2552" i="9"/>
  <c r="R2552" i="9"/>
  <c r="N2552" i="9"/>
  <c r="J2552" i="9"/>
  <c r="F2552" i="9"/>
  <c r="S2551" i="9"/>
  <c r="R2551" i="9"/>
  <c r="N2551" i="9"/>
  <c r="J2551" i="9"/>
  <c r="F2551" i="9"/>
  <c r="S2550" i="9"/>
  <c r="R2550" i="9"/>
  <c r="N2550" i="9"/>
  <c r="J2550" i="9"/>
  <c r="F2550" i="9"/>
  <c r="S2549" i="9"/>
  <c r="R2549" i="9"/>
  <c r="N2549" i="9"/>
  <c r="J2549" i="9"/>
  <c r="F2549" i="9"/>
  <c r="Q2548" i="9"/>
  <c r="P2548" i="9"/>
  <c r="O2548" i="9"/>
  <c r="M2548" i="9"/>
  <c r="L2548" i="9"/>
  <c r="K2548" i="9"/>
  <c r="N2548" i="9" s="1"/>
  <c r="I2548" i="9"/>
  <c r="H2548" i="9"/>
  <c r="G2548" i="9"/>
  <c r="E2548" i="9"/>
  <c r="D2548" i="9"/>
  <c r="C2548" i="9"/>
  <c r="F2548" i="9" s="1"/>
  <c r="S2547" i="9"/>
  <c r="R2547" i="9"/>
  <c r="N2547" i="9"/>
  <c r="J2547" i="9"/>
  <c r="F2547" i="9"/>
  <c r="S2545" i="9"/>
  <c r="R2545" i="9"/>
  <c r="N2545" i="9"/>
  <c r="J2545" i="9"/>
  <c r="F2545" i="9"/>
  <c r="S2544" i="9"/>
  <c r="R2544" i="9"/>
  <c r="N2544" i="9"/>
  <c r="J2544" i="9"/>
  <c r="F2544" i="9"/>
  <c r="S2543" i="9"/>
  <c r="R2543" i="9"/>
  <c r="N2543" i="9"/>
  <c r="J2543" i="9"/>
  <c r="F2543" i="9"/>
  <c r="S2542" i="9"/>
  <c r="R2542" i="9"/>
  <c r="N2542" i="9"/>
  <c r="J2542" i="9"/>
  <c r="F2542" i="9"/>
  <c r="S2541" i="9"/>
  <c r="R2541" i="9"/>
  <c r="N2541" i="9"/>
  <c r="J2541" i="9"/>
  <c r="F2541" i="9"/>
  <c r="Q2540" i="9"/>
  <c r="P2540" i="9"/>
  <c r="O2540" i="9"/>
  <c r="M2540" i="9"/>
  <c r="L2540" i="9"/>
  <c r="K2540" i="9"/>
  <c r="N2540" i="9" s="1"/>
  <c r="I2540" i="9"/>
  <c r="H2540" i="9"/>
  <c r="G2540" i="9"/>
  <c r="E2540" i="9"/>
  <c r="D2540" i="9"/>
  <c r="C2540" i="9"/>
  <c r="F2540" i="9" s="1"/>
  <c r="S2539" i="9"/>
  <c r="R2539" i="9"/>
  <c r="N2539" i="9"/>
  <c r="J2539" i="9"/>
  <c r="F2539" i="9"/>
  <c r="R2537" i="9"/>
  <c r="N2537" i="9"/>
  <c r="J2537" i="9"/>
  <c r="F2537" i="9"/>
  <c r="R2536" i="9"/>
  <c r="N2536" i="9"/>
  <c r="J2536" i="9"/>
  <c r="F2536" i="9"/>
  <c r="R2535" i="9"/>
  <c r="N2535" i="9"/>
  <c r="J2535" i="9"/>
  <c r="F2535" i="9"/>
  <c r="R2534" i="9"/>
  <c r="N2534" i="9"/>
  <c r="J2534" i="9"/>
  <c r="F2534" i="9"/>
  <c r="R2533" i="9"/>
  <c r="N2533" i="9"/>
  <c r="J2533" i="9"/>
  <c r="F2533" i="9"/>
  <c r="Q2532" i="9"/>
  <c r="P2532" i="9"/>
  <c r="O2532" i="9"/>
  <c r="R2532" i="9" s="1"/>
  <c r="M2532" i="9"/>
  <c r="L2532" i="9"/>
  <c r="K2532" i="9"/>
  <c r="I2532" i="9"/>
  <c r="H2532" i="9"/>
  <c r="G2532" i="9"/>
  <c r="J2532" i="9" s="1"/>
  <c r="E2532" i="9"/>
  <c r="D2532" i="9"/>
  <c r="C2532" i="9"/>
  <c r="R2531" i="9"/>
  <c r="N2531" i="9"/>
  <c r="J2531" i="9"/>
  <c r="F2531" i="9"/>
  <c r="R2529" i="9"/>
  <c r="N2529" i="9"/>
  <c r="J2529" i="9"/>
  <c r="F2529" i="9"/>
  <c r="R2528" i="9"/>
  <c r="N2528" i="9"/>
  <c r="J2528" i="9"/>
  <c r="F2528" i="9"/>
  <c r="R2527" i="9"/>
  <c r="N2527" i="9"/>
  <c r="J2527" i="9"/>
  <c r="F2527" i="9"/>
  <c r="R2526" i="9"/>
  <c r="N2526" i="9"/>
  <c r="J2526" i="9"/>
  <c r="F2526" i="9"/>
  <c r="R2525" i="9"/>
  <c r="N2525" i="9"/>
  <c r="J2525" i="9"/>
  <c r="F2525" i="9"/>
  <c r="Q2524" i="9"/>
  <c r="P2524" i="9"/>
  <c r="O2524" i="9"/>
  <c r="R2524" i="9" s="1"/>
  <c r="M2524" i="9"/>
  <c r="L2524" i="9"/>
  <c r="K2524" i="9"/>
  <c r="I2524" i="9"/>
  <c r="H2524" i="9"/>
  <c r="G2524" i="9"/>
  <c r="J2524" i="9" s="1"/>
  <c r="E2524" i="9"/>
  <c r="D2524" i="9"/>
  <c r="C2524" i="9"/>
  <c r="R2523" i="9"/>
  <c r="N2523" i="9"/>
  <c r="J2523" i="9"/>
  <c r="F2523" i="9"/>
  <c r="R2521" i="9"/>
  <c r="N2521" i="9"/>
  <c r="J2521" i="9"/>
  <c r="F2521" i="9"/>
  <c r="R2520" i="9"/>
  <c r="N2520" i="9"/>
  <c r="J2520" i="9"/>
  <c r="F2520" i="9"/>
  <c r="R2519" i="9"/>
  <c r="N2519" i="9"/>
  <c r="J2519" i="9"/>
  <c r="F2519" i="9"/>
  <c r="R2518" i="9"/>
  <c r="N2518" i="9"/>
  <c r="J2518" i="9"/>
  <c r="F2518" i="9"/>
  <c r="R2517" i="9"/>
  <c r="N2517" i="9"/>
  <c r="J2517" i="9"/>
  <c r="F2517" i="9"/>
  <c r="Q2516" i="9"/>
  <c r="P2516" i="9"/>
  <c r="O2516" i="9"/>
  <c r="R2516" i="9" s="1"/>
  <c r="M2516" i="9"/>
  <c r="L2516" i="9"/>
  <c r="K2516" i="9"/>
  <c r="I2516" i="9"/>
  <c r="H2516" i="9"/>
  <c r="G2516" i="9"/>
  <c r="J2516" i="9" s="1"/>
  <c r="E2516" i="9"/>
  <c r="D2516" i="9"/>
  <c r="C2516" i="9"/>
  <c r="R2515" i="9"/>
  <c r="N2515" i="9"/>
  <c r="J2515" i="9"/>
  <c r="F2515" i="9"/>
  <c r="R2513" i="9"/>
  <c r="N2513" i="9"/>
  <c r="J2513" i="9"/>
  <c r="F2513" i="9"/>
  <c r="R2512" i="9"/>
  <c r="N2512" i="9"/>
  <c r="J2512" i="9"/>
  <c r="F2512" i="9"/>
  <c r="R2511" i="9"/>
  <c r="N2511" i="9"/>
  <c r="J2511" i="9"/>
  <c r="F2511" i="9"/>
  <c r="R2510" i="9"/>
  <c r="N2510" i="9"/>
  <c r="J2510" i="9"/>
  <c r="F2510" i="9"/>
  <c r="R2509" i="9"/>
  <c r="N2509" i="9"/>
  <c r="J2509" i="9"/>
  <c r="F2509" i="9"/>
  <c r="Q2508" i="9"/>
  <c r="Q2908" i="9" s="1"/>
  <c r="P2508" i="9"/>
  <c r="O2508" i="9"/>
  <c r="M2508" i="9"/>
  <c r="L2508" i="9"/>
  <c r="L2908" i="9" s="1"/>
  <c r="K2508" i="9"/>
  <c r="I2508" i="9"/>
  <c r="I2908" i="9" s="1"/>
  <c r="H2508" i="9"/>
  <c r="G2508" i="9"/>
  <c r="E2508" i="9"/>
  <c r="D2508" i="9"/>
  <c r="D2908" i="9" s="1"/>
  <c r="C2508" i="9"/>
  <c r="R2507" i="9"/>
  <c r="N2507" i="9"/>
  <c r="J2507" i="9"/>
  <c r="F2507" i="9"/>
  <c r="S2499" i="9"/>
  <c r="R2499" i="9"/>
  <c r="N2499" i="9"/>
  <c r="J2499" i="9"/>
  <c r="F2499" i="9"/>
  <c r="S2498" i="9"/>
  <c r="R2498" i="9"/>
  <c r="N2498" i="9"/>
  <c r="J2498" i="9"/>
  <c r="F2498" i="9"/>
  <c r="S2496" i="9"/>
  <c r="R2496" i="9"/>
  <c r="N2496" i="9"/>
  <c r="J2496" i="9"/>
  <c r="F2496" i="9"/>
  <c r="S2495" i="9"/>
  <c r="R2495" i="9"/>
  <c r="N2495" i="9"/>
  <c r="J2495" i="9"/>
  <c r="F2495" i="9"/>
  <c r="S2493" i="9"/>
  <c r="R2493" i="9"/>
  <c r="N2493" i="9"/>
  <c r="J2493" i="9"/>
  <c r="F2493" i="9"/>
  <c r="S2492" i="9"/>
  <c r="R2492" i="9"/>
  <c r="N2492" i="9"/>
  <c r="J2492" i="9"/>
  <c r="F2492" i="9"/>
  <c r="S2490" i="9"/>
  <c r="R2490" i="9"/>
  <c r="N2490" i="9"/>
  <c r="J2490" i="9"/>
  <c r="F2490" i="9"/>
  <c r="S2489" i="9"/>
  <c r="R2489" i="9"/>
  <c r="N2489" i="9"/>
  <c r="J2489" i="9"/>
  <c r="F2489" i="9"/>
  <c r="S2488" i="9"/>
  <c r="R2488" i="9"/>
  <c r="N2488" i="9"/>
  <c r="J2488" i="9"/>
  <c r="F2488" i="9"/>
  <c r="S2486" i="9"/>
  <c r="R2486" i="9"/>
  <c r="N2486" i="9"/>
  <c r="J2486" i="9"/>
  <c r="F2486" i="9"/>
  <c r="S2485" i="9"/>
  <c r="R2485" i="9"/>
  <c r="N2485" i="9"/>
  <c r="J2485" i="9"/>
  <c r="F2485" i="9"/>
  <c r="S2483" i="9"/>
  <c r="R2483" i="9"/>
  <c r="N2483" i="9"/>
  <c r="J2483" i="9"/>
  <c r="F2483" i="9"/>
  <c r="S2482" i="9"/>
  <c r="R2482" i="9"/>
  <c r="N2482" i="9"/>
  <c r="J2482" i="9"/>
  <c r="F2482" i="9"/>
  <c r="S2480" i="9"/>
  <c r="R2480" i="9"/>
  <c r="N2480" i="9"/>
  <c r="J2480" i="9"/>
  <c r="F2480" i="9"/>
  <c r="S2479" i="9"/>
  <c r="R2479" i="9"/>
  <c r="N2479" i="9"/>
  <c r="J2479" i="9"/>
  <c r="F2479" i="9"/>
  <c r="S2477" i="9"/>
  <c r="R2477" i="9"/>
  <c r="N2477" i="9"/>
  <c r="J2477" i="9"/>
  <c r="F2477" i="9"/>
  <c r="S2476" i="9"/>
  <c r="R2476" i="9"/>
  <c r="N2476" i="9"/>
  <c r="J2476" i="9"/>
  <c r="F2476" i="9"/>
  <c r="S2474" i="9"/>
  <c r="R2474" i="9"/>
  <c r="N2474" i="9"/>
  <c r="J2474" i="9"/>
  <c r="F2474" i="9"/>
  <c r="S2473" i="9"/>
  <c r="R2473" i="9"/>
  <c r="N2473" i="9"/>
  <c r="J2473" i="9"/>
  <c r="F2473" i="9"/>
  <c r="S2472" i="9"/>
  <c r="R2472" i="9"/>
  <c r="N2472" i="9"/>
  <c r="J2472" i="9"/>
  <c r="F2472" i="9"/>
  <c r="S2471" i="9"/>
  <c r="R2471" i="9"/>
  <c r="N2471" i="9"/>
  <c r="J2471" i="9"/>
  <c r="F2471" i="9"/>
  <c r="S2470" i="9"/>
  <c r="R2470" i="9"/>
  <c r="N2470" i="9"/>
  <c r="J2470" i="9"/>
  <c r="F2470" i="9"/>
  <c r="S2469" i="9"/>
  <c r="R2469" i="9"/>
  <c r="N2469" i="9"/>
  <c r="J2469" i="9"/>
  <c r="F2469" i="9"/>
  <c r="S2467" i="9"/>
  <c r="R2467" i="9"/>
  <c r="N2467" i="9"/>
  <c r="J2467" i="9"/>
  <c r="F2467" i="9"/>
  <c r="S2466" i="9"/>
  <c r="R2466" i="9"/>
  <c r="N2466" i="9"/>
  <c r="J2466" i="9"/>
  <c r="F2466" i="9"/>
  <c r="S2465" i="9"/>
  <c r="R2465" i="9"/>
  <c r="N2465" i="9"/>
  <c r="J2465" i="9"/>
  <c r="F2465" i="9"/>
  <c r="S2464" i="9"/>
  <c r="R2464" i="9"/>
  <c r="N2464" i="9"/>
  <c r="J2464" i="9"/>
  <c r="F2464" i="9"/>
  <c r="S2462" i="9"/>
  <c r="R2462" i="9"/>
  <c r="N2462" i="9"/>
  <c r="J2462" i="9"/>
  <c r="F2462" i="9"/>
  <c r="S2461" i="9"/>
  <c r="R2461" i="9"/>
  <c r="N2461" i="9"/>
  <c r="J2461" i="9"/>
  <c r="F2461" i="9"/>
  <c r="S2460" i="9"/>
  <c r="R2460" i="9"/>
  <c r="N2460" i="9"/>
  <c r="J2460" i="9"/>
  <c r="F2460" i="9"/>
  <c r="S2458" i="9"/>
  <c r="R2458" i="9"/>
  <c r="N2458" i="9"/>
  <c r="J2458" i="9"/>
  <c r="F2458" i="9"/>
  <c r="S2457" i="9"/>
  <c r="R2457" i="9"/>
  <c r="N2457" i="9"/>
  <c r="J2457" i="9"/>
  <c r="F2457" i="9"/>
  <c r="S2456" i="9"/>
  <c r="R2456" i="9"/>
  <c r="N2456" i="9"/>
  <c r="J2456" i="9"/>
  <c r="F2456" i="9"/>
  <c r="S2455" i="9"/>
  <c r="R2455" i="9"/>
  <c r="N2455" i="9"/>
  <c r="J2455" i="9"/>
  <c r="F2455" i="9"/>
  <c r="S2453" i="9"/>
  <c r="R2453" i="9"/>
  <c r="N2453" i="9"/>
  <c r="J2453" i="9"/>
  <c r="F2453" i="9"/>
  <c r="S2452" i="9"/>
  <c r="R2452" i="9"/>
  <c r="N2452" i="9"/>
  <c r="J2452" i="9"/>
  <c r="F2452" i="9"/>
  <c r="S2451" i="9"/>
  <c r="R2451" i="9"/>
  <c r="N2451" i="9"/>
  <c r="J2451" i="9"/>
  <c r="F2451" i="9"/>
  <c r="S2450" i="9"/>
  <c r="R2450" i="9"/>
  <c r="N2450" i="9"/>
  <c r="J2450" i="9"/>
  <c r="F2450" i="9"/>
  <c r="S2449" i="9"/>
  <c r="R2449" i="9"/>
  <c r="N2449" i="9"/>
  <c r="J2449" i="9"/>
  <c r="F2449" i="9"/>
  <c r="S2448" i="9"/>
  <c r="R2448" i="9"/>
  <c r="N2448" i="9"/>
  <c r="J2448" i="9"/>
  <c r="F2448" i="9"/>
  <c r="S2447" i="9"/>
  <c r="R2447" i="9"/>
  <c r="N2447" i="9"/>
  <c r="J2447" i="9"/>
  <c r="F2447" i="9"/>
  <c r="S2446" i="9"/>
  <c r="R2446" i="9"/>
  <c r="N2446" i="9"/>
  <c r="J2446" i="9"/>
  <c r="F2446" i="9"/>
  <c r="S2445" i="9"/>
  <c r="R2445" i="9"/>
  <c r="N2445" i="9"/>
  <c r="J2445" i="9"/>
  <c r="F2445" i="9"/>
  <c r="S2444" i="9"/>
  <c r="R2444" i="9"/>
  <c r="N2444" i="9"/>
  <c r="J2444" i="9"/>
  <c r="F2444" i="9"/>
  <c r="S2443" i="9"/>
  <c r="R2443" i="9"/>
  <c r="N2443" i="9"/>
  <c r="J2443" i="9"/>
  <c r="F2443" i="9"/>
  <c r="S2442" i="9"/>
  <c r="R2442" i="9"/>
  <c r="N2442" i="9"/>
  <c r="J2442" i="9"/>
  <c r="F2442" i="9"/>
  <c r="S2441" i="9"/>
  <c r="R2441" i="9"/>
  <c r="N2441" i="9"/>
  <c r="J2441" i="9"/>
  <c r="F2441" i="9"/>
  <c r="S2440" i="9"/>
  <c r="R2440" i="9"/>
  <c r="N2440" i="9"/>
  <c r="J2440" i="9"/>
  <c r="F2440" i="9"/>
  <c r="R2438" i="9"/>
  <c r="N2438" i="9"/>
  <c r="J2438" i="9"/>
  <c r="F2438" i="9"/>
  <c r="R2437" i="9"/>
  <c r="N2437" i="9"/>
  <c r="J2437" i="9"/>
  <c r="F2437" i="9"/>
  <c r="R2435" i="9"/>
  <c r="N2435" i="9"/>
  <c r="J2435" i="9"/>
  <c r="F2435" i="9"/>
  <c r="R2434" i="9"/>
  <c r="N2434" i="9"/>
  <c r="J2434" i="9"/>
  <c r="F2434" i="9"/>
  <c r="R2433" i="9"/>
  <c r="N2433" i="9"/>
  <c r="J2433" i="9"/>
  <c r="F2433" i="9"/>
  <c r="R2432" i="9"/>
  <c r="N2432" i="9"/>
  <c r="J2432" i="9"/>
  <c r="F2432" i="9"/>
  <c r="R2431" i="9"/>
  <c r="N2431" i="9"/>
  <c r="J2431" i="9"/>
  <c r="F2431" i="9"/>
  <c r="R2429" i="9"/>
  <c r="N2429" i="9"/>
  <c r="J2429" i="9"/>
  <c r="F2429" i="9"/>
  <c r="R2428" i="9"/>
  <c r="N2428" i="9"/>
  <c r="J2428" i="9"/>
  <c r="F2428" i="9"/>
  <c r="R2426" i="9"/>
  <c r="N2426" i="9"/>
  <c r="J2426" i="9"/>
  <c r="F2426" i="9"/>
  <c r="R2425" i="9"/>
  <c r="N2425" i="9"/>
  <c r="J2425" i="9"/>
  <c r="F2425" i="9"/>
  <c r="R2423" i="9"/>
  <c r="N2423" i="9"/>
  <c r="J2423" i="9"/>
  <c r="F2423" i="9"/>
  <c r="R2422" i="9"/>
  <c r="N2422" i="9"/>
  <c r="J2422" i="9"/>
  <c r="F2422" i="9"/>
  <c r="R2420" i="9"/>
  <c r="N2420" i="9"/>
  <c r="J2420" i="9"/>
  <c r="F2420" i="9"/>
  <c r="R2419" i="9"/>
  <c r="N2419" i="9"/>
  <c r="J2419" i="9"/>
  <c r="F2419" i="9"/>
  <c r="R2418" i="9"/>
  <c r="N2418" i="9"/>
  <c r="J2418" i="9"/>
  <c r="F2418" i="9"/>
  <c r="R2417" i="9"/>
  <c r="N2417" i="9"/>
  <c r="J2417" i="9"/>
  <c r="F2417" i="9"/>
  <c r="S2415" i="9"/>
  <c r="R2415" i="9"/>
  <c r="N2415" i="9"/>
  <c r="J2415" i="9"/>
  <c r="F2415" i="9"/>
  <c r="S2414" i="9"/>
  <c r="R2414" i="9"/>
  <c r="N2414" i="9"/>
  <c r="J2414" i="9"/>
  <c r="F2414" i="9"/>
  <c r="R2412" i="9"/>
  <c r="N2412" i="9"/>
  <c r="J2412" i="9"/>
  <c r="F2412" i="9"/>
  <c r="R2411" i="9"/>
  <c r="N2411" i="9"/>
  <c r="J2411" i="9"/>
  <c r="F2411" i="9"/>
  <c r="R2409" i="9"/>
  <c r="N2409" i="9"/>
  <c r="J2409" i="9"/>
  <c r="F2409" i="9"/>
  <c r="R2408" i="9"/>
  <c r="N2408" i="9"/>
  <c r="J2408" i="9"/>
  <c r="F2408" i="9"/>
  <c r="R2407" i="9"/>
  <c r="N2407" i="9"/>
  <c r="J2407" i="9"/>
  <c r="F2407" i="9"/>
  <c r="R2406" i="9"/>
  <c r="N2406" i="9"/>
  <c r="J2406" i="9"/>
  <c r="F2406" i="9"/>
  <c r="R2404" i="9"/>
  <c r="N2404" i="9"/>
  <c r="J2404" i="9"/>
  <c r="F2404" i="9"/>
  <c r="R2403" i="9"/>
  <c r="N2403" i="9"/>
  <c r="J2403" i="9"/>
  <c r="F2403" i="9"/>
  <c r="R2402" i="9"/>
  <c r="N2402" i="9"/>
  <c r="J2402" i="9"/>
  <c r="F2402" i="9"/>
  <c r="R2400" i="9"/>
  <c r="N2400" i="9"/>
  <c r="J2400" i="9"/>
  <c r="F2400" i="9"/>
  <c r="R2399" i="9"/>
  <c r="N2399" i="9"/>
  <c r="J2399" i="9"/>
  <c r="F2399" i="9"/>
  <c r="R2398" i="9"/>
  <c r="N2398" i="9"/>
  <c r="J2398" i="9"/>
  <c r="F2398" i="9"/>
  <c r="R2397" i="9"/>
  <c r="N2397" i="9"/>
  <c r="J2397" i="9"/>
  <c r="F2397" i="9"/>
  <c r="R2395" i="9"/>
  <c r="N2395" i="9"/>
  <c r="J2395" i="9"/>
  <c r="F2395" i="9"/>
  <c r="R2394" i="9"/>
  <c r="N2394" i="9"/>
  <c r="J2394" i="9"/>
  <c r="F2394" i="9"/>
  <c r="R2392" i="9"/>
  <c r="N2392" i="9"/>
  <c r="J2392" i="9"/>
  <c r="F2392" i="9"/>
  <c r="R2391" i="9"/>
  <c r="N2391" i="9"/>
  <c r="J2391" i="9"/>
  <c r="F2391" i="9"/>
  <c r="R2390" i="9"/>
  <c r="N2390" i="9"/>
  <c r="J2390" i="9"/>
  <c r="F2390" i="9"/>
  <c r="R2385" i="9"/>
  <c r="N2385" i="9"/>
  <c r="J2385" i="9"/>
  <c r="F2385" i="9"/>
  <c r="R2384" i="9"/>
  <c r="N2384" i="9"/>
  <c r="J2384" i="9"/>
  <c r="F2384" i="9"/>
  <c r="Q2383" i="9"/>
  <c r="P2383" i="9"/>
  <c r="O2383" i="9"/>
  <c r="R2383" i="9" s="1"/>
  <c r="M2383" i="9"/>
  <c r="L2383" i="9"/>
  <c r="K2383" i="9"/>
  <c r="I2383" i="9"/>
  <c r="H2383" i="9"/>
  <c r="G2383" i="9"/>
  <c r="J2383" i="9" s="1"/>
  <c r="E2383" i="9"/>
  <c r="D2383" i="9"/>
  <c r="C2383" i="9"/>
  <c r="R2382" i="9"/>
  <c r="N2382" i="9"/>
  <c r="J2382" i="9"/>
  <c r="F2382" i="9"/>
  <c r="Q2380" i="9"/>
  <c r="P2380" i="9"/>
  <c r="O2380" i="9"/>
  <c r="R2380" i="9" s="1"/>
  <c r="M2380" i="9"/>
  <c r="L2380" i="9"/>
  <c r="K2380" i="9"/>
  <c r="I2380" i="9"/>
  <c r="H2380" i="9"/>
  <c r="G2380" i="9"/>
  <c r="J2380" i="9" s="1"/>
  <c r="E2380" i="9"/>
  <c r="D2380" i="9"/>
  <c r="C2380" i="9"/>
  <c r="Q2379" i="9"/>
  <c r="P2379" i="9"/>
  <c r="O2379" i="9"/>
  <c r="R2379" i="9" s="1"/>
  <c r="M2379" i="9"/>
  <c r="L2379" i="9"/>
  <c r="K2379" i="9"/>
  <c r="I2379" i="9"/>
  <c r="H2379" i="9"/>
  <c r="G2379" i="9"/>
  <c r="J2379" i="9" s="1"/>
  <c r="E2379" i="9"/>
  <c r="D2379" i="9"/>
  <c r="C2379" i="9"/>
  <c r="Q2378" i="9"/>
  <c r="P2378" i="9"/>
  <c r="O2378" i="9"/>
  <c r="R2378" i="9" s="1"/>
  <c r="M2378" i="9"/>
  <c r="L2378" i="9"/>
  <c r="K2378" i="9"/>
  <c r="I2378" i="9"/>
  <c r="H2378" i="9"/>
  <c r="G2378" i="9"/>
  <c r="J2378" i="9" s="1"/>
  <c r="E2378" i="9"/>
  <c r="D2378" i="9"/>
  <c r="C2378" i="9"/>
  <c r="Q2377" i="9"/>
  <c r="P2377" i="9"/>
  <c r="O2377" i="9"/>
  <c r="R2377" i="9" s="1"/>
  <c r="M2377" i="9"/>
  <c r="L2377" i="9"/>
  <c r="K2377" i="9"/>
  <c r="I2377" i="9"/>
  <c r="H2377" i="9"/>
  <c r="G2377" i="9"/>
  <c r="J2377" i="9" s="1"/>
  <c r="E2377" i="9"/>
  <c r="D2377" i="9"/>
  <c r="C2377" i="9"/>
  <c r="Q2376" i="9"/>
  <c r="P2376" i="9"/>
  <c r="O2376" i="9"/>
  <c r="R2376" i="9" s="1"/>
  <c r="M2376" i="9"/>
  <c r="L2376" i="9"/>
  <c r="K2376" i="9"/>
  <c r="I2376" i="9"/>
  <c r="H2376" i="9"/>
  <c r="G2376" i="9"/>
  <c r="J2376" i="9" s="1"/>
  <c r="E2376" i="9"/>
  <c r="D2376" i="9"/>
  <c r="C2376" i="9"/>
  <c r="Q2374" i="9"/>
  <c r="P2374" i="9"/>
  <c r="O2374" i="9"/>
  <c r="R2374" i="9" s="1"/>
  <c r="M2374" i="9"/>
  <c r="L2374" i="9"/>
  <c r="K2374" i="9"/>
  <c r="I2374" i="9"/>
  <c r="H2374" i="9"/>
  <c r="G2374" i="9"/>
  <c r="J2374" i="9" s="1"/>
  <c r="E2374" i="9"/>
  <c r="D2374" i="9"/>
  <c r="C2374" i="9"/>
  <c r="R2372" i="9"/>
  <c r="N2372" i="9"/>
  <c r="J2372" i="9"/>
  <c r="F2372" i="9"/>
  <c r="R2371" i="9"/>
  <c r="N2371" i="9"/>
  <c r="J2371" i="9"/>
  <c r="F2371" i="9"/>
  <c r="R2370" i="9"/>
  <c r="N2370" i="9"/>
  <c r="J2370" i="9"/>
  <c r="F2370" i="9"/>
  <c r="R2369" i="9"/>
  <c r="N2369" i="9"/>
  <c r="J2369" i="9"/>
  <c r="F2369" i="9"/>
  <c r="R2368" i="9"/>
  <c r="N2368" i="9"/>
  <c r="J2368" i="9"/>
  <c r="F2368" i="9"/>
  <c r="Q2367" i="9"/>
  <c r="P2367" i="9"/>
  <c r="O2367" i="9"/>
  <c r="R2367" i="9" s="1"/>
  <c r="M2367" i="9"/>
  <c r="L2367" i="9"/>
  <c r="K2367" i="9"/>
  <c r="I2367" i="9"/>
  <c r="H2367" i="9"/>
  <c r="G2367" i="9"/>
  <c r="J2367" i="9" s="1"/>
  <c r="E2367" i="9"/>
  <c r="D2367" i="9"/>
  <c r="C2367" i="9"/>
  <c r="R2366" i="9"/>
  <c r="N2366" i="9"/>
  <c r="J2366" i="9"/>
  <c r="F2366" i="9"/>
  <c r="R2364" i="9"/>
  <c r="N2364" i="9"/>
  <c r="J2364" i="9"/>
  <c r="F2364" i="9"/>
  <c r="R2363" i="9"/>
  <c r="N2363" i="9"/>
  <c r="J2363" i="9"/>
  <c r="F2363" i="9"/>
  <c r="R2362" i="9"/>
  <c r="N2362" i="9"/>
  <c r="J2362" i="9"/>
  <c r="F2362" i="9"/>
  <c r="R2361" i="9"/>
  <c r="N2361" i="9"/>
  <c r="J2361" i="9"/>
  <c r="F2361" i="9"/>
  <c r="R2360" i="9"/>
  <c r="N2360" i="9"/>
  <c r="J2360" i="9"/>
  <c r="F2360" i="9"/>
  <c r="Q2359" i="9"/>
  <c r="P2359" i="9"/>
  <c r="O2359" i="9"/>
  <c r="R2359" i="9" s="1"/>
  <c r="M2359" i="9"/>
  <c r="L2359" i="9"/>
  <c r="K2359" i="9"/>
  <c r="I2359" i="9"/>
  <c r="H2359" i="9"/>
  <c r="G2359" i="9"/>
  <c r="J2359" i="9" s="1"/>
  <c r="E2359" i="9"/>
  <c r="D2359" i="9"/>
  <c r="C2359" i="9"/>
  <c r="R2358" i="9"/>
  <c r="N2358" i="9"/>
  <c r="J2358" i="9"/>
  <c r="F2358" i="9"/>
  <c r="R2356" i="9"/>
  <c r="N2356" i="9"/>
  <c r="J2356" i="9"/>
  <c r="F2356" i="9"/>
  <c r="R2355" i="9"/>
  <c r="N2355" i="9"/>
  <c r="J2355" i="9"/>
  <c r="F2355" i="9"/>
  <c r="R2354" i="9"/>
  <c r="N2354" i="9"/>
  <c r="J2354" i="9"/>
  <c r="F2354" i="9"/>
  <c r="R2353" i="9"/>
  <c r="N2353" i="9"/>
  <c r="J2353" i="9"/>
  <c r="F2353" i="9"/>
  <c r="R2352" i="9"/>
  <c r="N2352" i="9"/>
  <c r="J2352" i="9"/>
  <c r="F2352" i="9"/>
  <c r="Q2351" i="9"/>
  <c r="P2351" i="9"/>
  <c r="O2351" i="9"/>
  <c r="R2351" i="9" s="1"/>
  <c r="M2351" i="9"/>
  <c r="L2351" i="9"/>
  <c r="K2351" i="9"/>
  <c r="I2351" i="9"/>
  <c r="H2351" i="9"/>
  <c r="G2351" i="9"/>
  <c r="J2351" i="9" s="1"/>
  <c r="E2351" i="9"/>
  <c r="D2351" i="9"/>
  <c r="C2351" i="9"/>
  <c r="R2350" i="9"/>
  <c r="N2350" i="9"/>
  <c r="J2350" i="9"/>
  <c r="F2350" i="9"/>
  <c r="R2348" i="9"/>
  <c r="N2348" i="9"/>
  <c r="J2348" i="9"/>
  <c r="F2348" i="9"/>
  <c r="R2347" i="9"/>
  <c r="N2347" i="9"/>
  <c r="J2347" i="9"/>
  <c r="F2347" i="9"/>
  <c r="R2346" i="9"/>
  <c r="N2346" i="9"/>
  <c r="J2346" i="9"/>
  <c r="F2346" i="9"/>
  <c r="R2345" i="9"/>
  <c r="N2345" i="9"/>
  <c r="J2345" i="9"/>
  <c r="F2345" i="9"/>
  <c r="R2344" i="9"/>
  <c r="N2344" i="9"/>
  <c r="J2344" i="9"/>
  <c r="F2344" i="9"/>
  <c r="Q2343" i="9"/>
  <c r="P2343" i="9"/>
  <c r="O2343" i="9"/>
  <c r="R2343" i="9" s="1"/>
  <c r="M2343" i="9"/>
  <c r="L2343" i="9"/>
  <c r="K2343" i="9"/>
  <c r="I2343" i="9"/>
  <c r="H2343" i="9"/>
  <c r="G2343" i="9"/>
  <c r="J2343" i="9" s="1"/>
  <c r="E2343" i="9"/>
  <c r="D2343" i="9"/>
  <c r="C2343" i="9"/>
  <c r="R2342" i="9"/>
  <c r="N2342" i="9"/>
  <c r="J2342" i="9"/>
  <c r="F2342" i="9"/>
  <c r="R2340" i="9"/>
  <c r="N2340" i="9"/>
  <c r="J2340" i="9"/>
  <c r="F2340" i="9"/>
  <c r="R2339" i="9"/>
  <c r="N2339" i="9"/>
  <c r="J2339" i="9"/>
  <c r="F2339" i="9"/>
  <c r="R2338" i="9"/>
  <c r="N2338" i="9"/>
  <c r="J2338" i="9"/>
  <c r="F2338" i="9"/>
  <c r="R2337" i="9"/>
  <c r="N2337" i="9"/>
  <c r="J2337" i="9"/>
  <c r="F2337" i="9"/>
  <c r="R2336" i="9"/>
  <c r="N2336" i="9"/>
  <c r="J2336" i="9"/>
  <c r="F2336" i="9"/>
  <c r="Q2335" i="9"/>
  <c r="P2335" i="9"/>
  <c r="O2335" i="9"/>
  <c r="R2335" i="9" s="1"/>
  <c r="M2335" i="9"/>
  <c r="L2335" i="9"/>
  <c r="K2335" i="9"/>
  <c r="I2335" i="9"/>
  <c r="H2335" i="9"/>
  <c r="G2335" i="9"/>
  <c r="J2335" i="9" s="1"/>
  <c r="E2335" i="9"/>
  <c r="D2335" i="9"/>
  <c r="C2335" i="9"/>
  <c r="R2334" i="9"/>
  <c r="N2334" i="9"/>
  <c r="J2334" i="9"/>
  <c r="F2334" i="9"/>
  <c r="R2332" i="9"/>
  <c r="N2332" i="9"/>
  <c r="J2332" i="9"/>
  <c r="F2332" i="9"/>
  <c r="R2331" i="9"/>
  <c r="N2331" i="9"/>
  <c r="J2331" i="9"/>
  <c r="F2331" i="9"/>
  <c r="R2330" i="9"/>
  <c r="N2330" i="9"/>
  <c r="J2330" i="9"/>
  <c r="F2330" i="9"/>
  <c r="R2329" i="9"/>
  <c r="N2329" i="9"/>
  <c r="J2329" i="9"/>
  <c r="F2329" i="9"/>
  <c r="R2328" i="9"/>
  <c r="N2328" i="9"/>
  <c r="J2328" i="9"/>
  <c r="F2328" i="9"/>
  <c r="Q2327" i="9"/>
  <c r="P2327" i="9"/>
  <c r="O2327" i="9"/>
  <c r="R2327" i="9" s="1"/>
  <c r="M2327" i="9"/>
  <c r="L2327" i="9"/>
  <c r="K2327" i="9"/>
  <c r="I2327" i="9"/>
  <c r="H2327" i="9"/>
  <c r="G2327" i="9"/>
  <c r="J2327" i="9" s="1"/>
  <c r="E2327" i="9"/>
  <c r="D2327" i="9"/>
  <c r="C2327" i="9"/>
  <c r="R2326" i="9"/>
  <c r="N2326" i="9"/>
  <c r="J2326" i="9"/>
  <c r="F2326" i="9"/>
  <c r="R2324" i="9"/>
  <c r="N2324" i="9"/>
  <c r="J2324" i="9"/>
  <c r="F2324" i="9"/>
  <c r="R2323" i="9"/>
  <c r="N2323" i="9"/>
  <c r="J2323" i="9"/>
  <c r="F2323" i="9"/>
  <c r="R2322" i="9"/>
  <c r="N2322" i="9"/>
  <c r="J2322" i="9"/>
  <c r="F2322" i="9"/>
  <c r="R2321" i="9"/>
  <c r="N2321" i="9"/>
  <c r="J2321" i="9"/>
  <c r="F2321" i="9"/>
  <c r="R2320" i="9"/>
  <c r="N2320" i="9"/>
  <c r="J2320" i="9"/>
  <c r="F2320" i="9"/>
  <c r="Q2319" i="9"/>
  <c r="P2319" i="9"/>
  <c r="O2319" i="9"/>
  <c r="R2319" i="9" s="1"/>
  <c r="M2319" i="9"/>
  <c r="L2319" i="9"/>
  <c r="K2319" i="9"/>
  <c r="I2319" i="9"/>
  <c r="H2319" i="9"/>
  <c r="G2319" i="9"/>
  <c r="J2319" i="9" s="1"/>
  <c r="E2319" i="9"/>
  <c r="D2319" i="9"/>
  <c r="C2319" i="9"/>
  <c r="R2318" i="9"/>
  <c r="N2318" i="9"/>
  <c r="J2318" i="9"/>
  <c r="R2316" i="9"/>
  <c r="N2316" i="9"/>
  <c r="J2316" i="9"/>
  <c r="F2316" i="9"/>
  <c r="R2315" i="9"/>
  <c r="N2315" i="9"/>
  <c r="J2315" i="9"/>
  <c r="F2315" i="9"/>
  <c r="R2314" i="9"/>
  <c r="N2314" i="9"/>
  <c r="J2314" i="9"/>
  <c r="F2314" i="9"/>
  <c r="R2313" i="9"/>
  <c r="N2313" i="9"/>
  <c r="J2313" i="9"/>
  <c r="F2313" i="9"/>
  <c r="R2312" i="9"/>
  <c r="N2312" i="9"/>
  <c r="J2312" i="9"/>
  <c r="F2312" i="9"/>
  <c r="Q2311" i="9"/>
  <c r="P2311" i="9"/>
  <c r="O2311" i="9"/>
  <c r="M2311" i="9"/>
  <c r="L2311" i="9"/>
  <c r="K2311" i="9"/>
  <c r="N2311" i="9" s="1"/>
  <c r="I2311" i="9"/>
  <c r="H2311" i="9"/>
  <c r="G2311" i="9"/>
  <c r="E2311" i="9"/>
  <c r="D2311" i="9"/>
  <c r="C2311" i="9"/>
  <c r="F2311" i="9" s="1"/>
  <c r="R2310" i="9"/>
  <c r="N2310" i="9"/>
  <c r="J2310" i="9"/>
  <c r="F2310" i="9"/>
  <c r="R2308" i="9"/>
  <c r="N2308" i="9"/>
  <c r="J2308" i="9"/>
  <c r="F2308" i="9"/>
  <c r="R2307" i="9"/>
  <c r="N2307" i="9"/>
  <c r="J2307" i="9"/>
  <c r="F2307" i="9"/>
  <c r="R2306" i="9"/>
  <c r="N2306" i="9"/>
  <c r="J2306" i="9"/>
  <c r="F2306" i="9"/>
  <c r="R2305" i="9"/>
  <c r="N2305" i="9"/>
  <c r="J2305" i="9"/>
  <c r="F2305" i="9"/>
  <c r="R2304" i="9"/>
  <c r="N2304" i="9"/>
  <c r="J2304" i="9"/>
  <c r="F2304" i="9"/>
  <c r="Q2303" i="9"/>
  <c r="P2303" i="9"/>
  <c r="O2303" i="9"/>
  <c r="M2303" i="9"/>
  <c r="L2303" i="9"/>
  <c r="K2303" i="9"/>
  <c r="N2303" i="9" s="1"/>
  <c r="I2303" i="9"/>
  <c r="H2303" i="9"/>
  <c r="G2303" i="9"/>
  <c r="E2303" i="9"/>
  <c r="D2303" i="9"/>
  <c r="C2303" i="9"/>
  <c r="F2303" i="9" s="1"/>
  <c r="R2302" i="9"/>
  <c r="N2302" i="9"/>
  <c r="J2302" i="9"/>
  <c r="F2302" i="9"/>
  <c r="R2300" i="9"/>
  <c r="N2300" i="9"/>
  <c r="J2300" i="9"/>
  <c r="F2300" i="9"/>
  <c r="R2299" i="9"/>
  <c r="N2299" i="9"/>
  <c r="J2299" i="9"/>
  <c r="F2299" i="9"/>
  <c r="R2298" i="9"/>
  <c r="N2298" i="9"/>
  <c r="J2298" i="9"/>
  <c r="F2298" i="9"/>
  <c r="R2297" i="9"/>
  <c r="N2297" i="9"/>
  <c r="J2297" i="9"/>
  <c r="F2297" i="9"/>
  <c r="R2296" i="9"/>
  <c r="N2296" i="9"/>
  <c r="J2296" i="9"/>
  <c r="F2296" i="9"/>
  <c r="Q2295" i="9"/>
  <c r="P2295" i="9"/>
  <c r="O2295" i="9"/>
  <c r="M2295" i="9"/>
  <c r="L2295" i="9"/>
  <c r="K2295" i="9"/>
  <c r="N2295" i="9" s="1"/>
  <c r="I2295" i="9"/>
  <c r="H2295" i="9"/>
  <c r="G2295" i="9"/>
  <c r="E2295" i="9"/>
  <c r="D2295" i="9"/>
  <c r="C2295" i="9"/>
  <c r="F2295" i="9" s="1"/>
  <c r="R2294" i="9"/>
  <c r="N2294" i="9"/>
  <c r="J2294" i="9"/>
  <c r="F2294" i="9"/>
  <c r="R2292" i="9"/>
  <c r="N2292" i="9"/>
  <c r="J2292" i="9"/>
  <c r="F2292" i="9"/>
  <c r="R2291" i="9"/>
  <c r="N2291" i="9"/>
  <c r="J2291" i="9"/>
  <c r="F2291" i="9"/>
  <c r="R2290" i="9"/>
  <c r="N2290" i="9"/>
  <c r="J2290" i="9"/>
  <c r="F2290" i="9"/>
  <c r="R2289" i="9"/>
  <c r="N2289" i="9"/>
  <c r="J2289" i="9"/>
  <c r="F2289" i="9"/>
  <c r="R2288" i="9"/>
  <c r="N2288" i="9"/>
  <c r="J2288" i="9"/>
  <c r="F2288" i="9"/>
  <c r="Q2287" i="9"/>
  <c r="P2287" i="9"/>
  <c r="O2287" i="9"/>
  <c r="M2287" i="9"/>
  <c r="L2287" i="9"/>
  <c r="K2287" i="9"/>
  <c r="N2287" i="9" s="1"/>
  <c r="I2287" i="9"/>
  <c r="H2287" i="9"/>
  <c r="G2287" i="9"/>
  <c r="E2287" i="9"/>
  <c r="D2287" i="9"/>
  <c r="C2287" i="9"/>
  <c r="F2287" i="9" s="1"/>
  <c r="R2286" i="9"/>
  <c r="N2286" i="9"/>
  <c r="J2286" i="9"/>
  <c r="F2286" i="9"/>
  <c r="R2284" i="9"/>
  <c r="N2284" i="9"/>
  <c r="J2284" i="9"/>
  <c r="F2284" i="9"/>
  <c r="R2283" i="9"/>
  <c r="N2283" i="9"/>
  <c r="J2283" i="9"/>
  <c r="F2283" i="9"/>
  <c r="R2282" i="9"/>
  <c r="N2282" i="9"/>
  <c r="J2282" i="9"/>
  <c r="F2282" i="9"/>
  <c r="R2281" i="9"/>
  <c r="N2281" i="9"/>
  <c r="J2281" i="9"/>
  <c r="F2281" i="9"/>
  <c r="R2280" i="9"/>
  <c r="N2280" i="9"/>
  <c r="J2280" i="9"/>
  <c r="F2280" i="9"/>
  <c r="Q2279" i="9"/>
  <c r="P2279" i="9"/>
  <c r="O2279" i="9"/>
  <c r="M2279" i="9"/>
  <c r="L2279" i="9"/>
  <c r="K2279" i="9"/>
  <c r="N2279" i="9" s="1"/>
  <c r="I2279" i="9"/>
  <c r="H2279" i="9"/>
  <c r="G2279" i="9"/>
  <c r="E2279" i="9"/>
  <c r="D2279" i="9"/>
  <c r="C2279" i="9"/>
  <c r="F2279" i="9" s="1"/>
  <c r="R2278" i="9"/>
  <c r="N2278" i="9"/>
  <c r="J2278" i="9"/>
  <c r="R2276" i="9"/>
  <c r="N2276" i="9"/>
  <c r="J2276" i="9"/>
  <c r="F2276" i="9"/>
  <c r="R2275" i="9"/>
  <c r="N2275" i="9"/>
  <c r="J2275" i="9"/>
  <c r="F2275" i="9"/>
  <c r="R2274" i="9"/>
  <c r="N2274" i="9"/>
  <c r="J2274" i="9"/>
  <c r="F2274" i="9"/>
  <c r="R2273" i="9"/>
  <c r="N2273" i="9"/>
  <c r="J2273" i="9"/>
  <c r="F2273" i="9"/>
  <c r="R2272" i="9"/>
  <c r="N2272" i="9"/>
  <c r="J2272" i="9"/>
  <c r="F2272" i="9"/>
  <c r="Q2271" i="9"/>
  <c r="P2271" i="9"/>
  <c r="O2271" i="9"/>
  <c r="R2271" i="9" s="1"/>
  <c r="M2271" i="9"/>
  <c r="L2271" i="9"/>
  <c r="K2271" i="9"/>
  <c r="I2271" i="9"/>
  <c r="H2271" i="9"/>
  <c r="G2271" i="9"/>
  <c r="J2271" i="9" s="1"/>
  <c r="E2271" i="9"/>
  <c r="D2271" i="9"/>
  <c r="C2271" i="9"/>
  <c r="R2270" i="9"/>
  <c r="N2270" i="9"/>
  <c r="J2270" i="9"/>
  <c r="F2270" i="9"/>
  <c r="R2268" i="9"/>
  <c r="N2268" i="9"/>
  <c r="J2268" i="9"/>
  <c r="F2268" i="9"/>
  <c r="R2267" i="9"/>
  <c r="N2267" i="9"/>
  <c r="J2267" i="9"/>
  <c r="F2267" i="9"/>
  <c r="R2266" i="9"/>
  <c r="N2266" i="9"/>
  <c r="J2266" i="9"/>
  <c r="F2266" i="9"/>
  <c r="R2265" i="9"/>
  <c r="N2265" i="9"/>
  <c r="J2265" i="9"/>
  <c r="F2265" i="9"/>
  <c r="R2264" i="9"/>
  <c r="N2264" i="9"/>
  <c r="J2264" i="9"/>
  <c r="F2264" i="9"/>
  <c r="Q2263" i="9"/>
  <c r="P2263" i="9"/>
  <c r="O2263" i="9"/>
  <c r="R2263" i="9" s="1"/>
  <c r="M2263" i="9"/>
  <c r="L2263" i="9"/>
  <c r="K2263" i="9"/>
  <c r="I2263" i="9"/>
  <c r="H2263" i="9"/>
  <c r="G2263" i="9"/>
  <c r="J2263" i="9" s="1"/>
  <c r="E2263" i="9"/>
  <c r="D2263" i="9"/>
  <c r="C2263" i="9"/>
  <c r="R2262" i="9"/>
  <c r="N2262" i="9"/>
  <c r="J2262" i="9"/>
  <c r="F2262" i="9"/>
  <c r="R2260" i="9"/>
  <c r="N2260" i="9"/>
  <c r="J2260" i="9"/>
  <c r="F2260" i="9"/>
  <c r="R2259" i="9"/>
  <c r="N2259" i="9"/>
  <c r="J2259" i="9"/>
  <c r="F2259" i="9"/>
  <c r="R2258" i="9"/>
  <c r="N2258" i="9"/>
  <c r="J2258" i="9"/>
  <c r="F2258" i="9"/>
  <c r="R2257" i="9"/>
  <c r="N2257" i="9"/>
  <c r="J2257" i="9"/>
  <c r="F2257" i="9"/>
  <c r="R2256" i="9"/>
  <c r="N2256" i="9"/>
  <c r="J2256" i="9"/>
  <c r="F2256" i="9"/>
  <c r="Q2255" i="9"/>
  <c r="P2255" i="9"/>
  <c r="O2255" i="9"/>
  <c r="R2255" i="9" s="1"/>
  <c r="M2255" i="9"/>
  <c r="L2255" i="9"/>
  <c r="K2255" i="9"/>
  <c r="I2255" i="9"/>
  <c r="H2255" i="9"/>
  <c r="G2255" i="9"/>
  <c r="J2255" i="9" s="1"/>
  <c r="E2255" i="9"/>
  <c r="D2255" i="9"/>
  <c r="C2255" i="9"/>
  <c r="R2254" i="9"/>
  <c r="N2254" i="9"/>
  <c r="J2254" i="9"/>
  <c r="F2254" i="9"/>
  <c r="R2252" i="9"/>
  <c r="N2252" i="9"/>
  <c r="J2252" i="9"/>
  <c r="F2252" i="9"/>
  <c r="R2251" i="9"/>
  <c r="N2251" i="9"/>
  <c r="J2251" i="9"/>
  <c r="F2251" i="9"/>
  <c r="R2250" i="9"/>
  <c r="N2250" i="9"/>
  <c r="J2250" i="9"/>
  <c r="F2250" i="9"/>
  <c r="R2249" i="9"/>
  <c r="N2249" i="9"/>
  <c r="J2249" i="9"/>
  <c r="F2249" i="9"/>
  <c r="R2248" i="9"/>
  <c r="N2248" i="9"/>
  <c r="J2248" i="9"/>
  <c r="F2248" i="9"/>
  <c r="Q2247" i="9"/>
  <c r="P2247" i="9"/>
  <c r="O2247" i="9"/>
  <c r="R2247" i="9" s="1"/>
  <c r="M2247" i="9"/>
  <c r="L2247" i="9"/>
  <c r="K2247" i="9"/>
  <c r="I2247" i="9"/>
  <c r="H2247" i="9"/>
  <c r="G2247" i="9"/>
  <c r="J2247" i="9" s="1"/>
  <c r="E2247" i="9"/>
  <c r="D2247" i="9"/>
  <c r="C2247" i="9"/>
  <c r="R2246" i="9"/>
  <c r="N2246" i="9"/>
  <c r="J2246" i="9"/>
  <c r="F2246" i="9"/>
  <c r="R2244" i="9"/>
  <c r="N2244" i="9"/>
  <c r="J2244" i="9"/>
  <c r="F2244" i="9"/>
  <c r="R2243" i="9"/>
  <c r="N2243" i="9"/>
  <c r="J2243" i="9"/>
  <c r="F2243" i="9"/>
  <c r="R2242" i="9"/>
  <c r="N2242" i="9"/>
  <c r="J2242" i="9"/>
  <c r="F2242" i="9"/>
  <c r="R2241" i="9"/>
  <c r="N2241" i="9"/>
  <c r="J2241" i="9"/>
  <c r="F2241" i="9"/>
  <c r="R2240" i="9"/>
  <c r="N2240" i="9"/>
  <c r="J2240" i="9"/>
  <c r="F2240" i="9"/>
  <c r="Q2239" i="9"/>
  <c r="P2239" i="9"/>
  <c r="O2239" i="9"/>
  <c r="R2239" i="9" s="1"/>
  <c r="M2239" i="9"/>
  <c r="L2239" i="9"/>
  <c r="K2239" i="9"/>
  <c r="I2239" i="9"/>
  <c r="H2239" i="9"/>
  <c r="G2239" i="9"/>
  <c r="J2239" i="9" s="1"/>
  <c r="E2239" i="9"/>
  <c r="D2239" i="9"/>
  <c r="C2239" i="9"/>
  <c r="R2238" i="9"/>
  <c r="N2238" i="9"/>
  <c r="J2238" i="9"/>
  <c r="R2236" i="9"/>
  <c r="N2236" i="9"/>
  <c r="J2236" i="9"/>
  <c r="F2236" i="9"/>
  <c r="R2235" i="9"/>
  <c r="N2235" i="9"/>
  <c r="J2235" i="9"/>
  <c r="F2235" i="9"/>
  <c r="R2234" i="9"/>
  <c r="N2234" i="9"/>
  <c r="J2234" i="9"/>
  <c r="F2234" i="9"/>
  <c r="R2233" i="9"/>
  <c r="N2233" i="9"/>
  <c r="J2233" i="9"/>
  <c r="F2233" i="9"/>
  <c r="R2232" i="9"/>
  <c r="N2232" i="9"/>
  <c r="J2232" i="9"/>
  <c r="F2232" i="9"/>
  <c r="Q2231" i="9"/>
  <c r="P2231" i="9"/>
  <c r="O2231" i="9"/>
  <c r="M2231" i="9"/>
  <c r="L2231" i="9"/>
  <c r="K2231" i="9"/>
  <c r="N2231" i="9" s="1"/>
  <c r="I2231" i="9"/>
  <c r="H2231" i="9"/>
  <c r="G2231" i="9"/>
  <c r="E2231" i="9"/>
  <c r="D2231" i="9"/>
  <c r="C2231" i="9"/>
  <c r="F2231" i="9" s="1"/>
  <c r="R2230" i="9"/>
  <c r="N2230" i="9"/>
  <c r="J2230" i="9"/>
  <c r="F2230" i="9"/>
  <c r="R2228" i="9"/>
  <c r="N2228" i="9"/>
  <c r="J2228" i="9"/>
  <c r="F2228" i="9"/>
  <c r="R2227" i="9"/>
  <c r="N2227" i="9"/>
  <c r="J2227" i="9"/>
  <c r="F2227" i="9"/>
  <c r="R2226" i="9"/>
  <c r="N2226" i="9"/>
  <c r="J2226" i="9"/>
  <c r="F2226" i="9"/>
  <c r="R2225" i="9"/>
  <c r="N2225" i="9"/>
  <c r="J2225" i="9"/>
  <c r="F2225" i="9"/>
  <c r="R2224" i="9"/>
  <c r="N2224" i="9"/>
  <c r="J2224" i="9"/>
  <c r="F2224" i="9"/>
  <c r="Q2223" i="9"/>
  <c r="P2223" i="9"/>
  <c r="O2223" i="9"/>
  <c r="M2223" i="9"/>
  <c r="L2223" i="9"/>
  <c r="K2223" i="9"/>
  <c r="N2223" i="9" s="1"/>
  <c r="I2223" i="9"/>
  <c r="H2223" i="9"/>
  <c r="G2223" i="9"/>
  <c r="E2223" i="9"/>
  <c r="D2223" i="9"/>
  <c r="C2223" i="9"/>
  <c r="F2223" i="9" s="1"/>
  <c r="R2222" i="9"/>
  <c r="N2222" i="9"/>
  <c r="J2222" i="9"/>
  <c r="F2222" i="9"/>
  <c r="R2220" i="9"/>
  <c r="N2220" i="9"/>
  <c r="J2220" i="9"/>
  <c r="F2220" i="9"/>
  <c r="R2219" i="9"/>
  <c r="N2219" i="9"/>
  <c r="J2219" i="9"/>
  <c r="F2219" i="9"/>
  <c r="R2218" i="9"/>
  <c r="N2218" i="9"/>
  <c r="J2218" i="9"/>
  <c r="F2218" i="9"/>
  <c r="R2217" i="9"/>
  <c r="N2217" i="9"/>
  <c r="J2217" i="9"/>
  <c r="F2217" i="9"/>
  <c r="R2216" i="9"/>
  <c r="N2216" i="9"/>
  <c r="J2216" i="9"/>
  <c r="F2216" i="9"/>
  <c r="Q2215" i="9"/>
  <c r="P2215" i="9"/>
  <c r="O2215" i="9"/>
  <c r="M2215" i="9"/>
  <c r="L2215" i="9"/>
  <c r="K2215" i="9"/>
  <c r="N2215" i="9" s="1"/>
  <c r="I2215" i="9"/>
  <c r="H2215" i="9"/>
  <c r="G2215" i="9"/>
  <c r="E2215" i="9"/>
  <c r="D2215" i="9"/>
  <c r="C2215" i="9"/>
  <c r="F2215" i="9" s="1"/>
  <c r="R2214" i="9"/>
  <c r="N2214" i="9"/>
  <c r="J2214" i="9"/>
  <c r="F2214" i="9"/>
  <c r="R2212" i="9"/>
  <c r="N2212" i="9"/>
  <c r="J2212" i="9"/>
  <c r="F2212" i="9"/>
  <c r="R2211" i="9"/>
  <c r="N2211" i="9"/>
  <c r="J2211" i="9"/>
  <c r="F2211" i="9"/>
  <c r="R2210" i="9"/>
  <c r="N2210" i="9"/>
  <c r="J2210" i="9"/>
  <c r="F2210" i="9"/>
  <c r="R2209" i="9"/>
  <c r="N2209" i="9"/>
  <c r="J2209" i="9"/>
  <c r="F2209" i="9"/>
  <c r="R2208" i="9"/>
  <c r="N2208" i="9"/>
  <c r="J2208" i="9"/>
  <c r="F2208" i="9"/>
  <c r="Q2207" i="9"/>
  <c r="P2207" i="9"/>
  <c r="O2207" i="9"/>
  <c r="M2207" i="9"/>
  <c r="L2207" i="9"/>
  <c r="K2207" i="9"/>
  <c r="N2207" i="9" s="1"/>
  <c r="I2207" i="9"/>
  <c r="H2207" i="9"/>
  <c r="G2207" i="9"/>
  <c r="E2207" i="9"/>
  <c r="D2207" i="9"/>
  <c r="C2207" i="9"/>
  <c r="F2207" i="9" s="1"/>
  <c r="R2206" i="9"/>
  <c r="N2206" i="9"/>
  <c r="J2206" i="9"/>
  <c r="F2206" i="9"/>
  <c r="R2204" i="9"/>
  <c r="N2204" i="9"/>
  <c r="J2204" i="9"/>
  <c r="F2204" i="9"/>
  <c r="R2203" i="9"/>
  <c r="N2203" i="9"/>
  <c r="J2203" i="9"/>
  <c r="F2203" i="9"/>
  <c r="R2202" i="9"/>
  <c r="N2202" i="9"/>
  <c r="J2202" i="9"/>
  <c r="F2202" i="9"/>
  <c r="R2201" i="9"/>
  <c r="N2201" i="9"/>
  <c r="J2201" i="9"/>
  <c r="F2201" i="9"/>
  <c r="R2200" i="9"/>
  <c r="N2200" i="9"/>
  <c r="J2200" i="9"/>
  <c r="F2200" i="9"/>
  <c r="Q2199" i="9"/>
  <c r="P2199" i="9"/>
  <c r="O2199" i="9"/>
  <c r="M2199" i="9"/>
  <c r="L2199" i="9"/>
  <c r="K2199" i="9"/>
  <c r="N2199" i="9" s="1"/>
  <c r="I2199" i="9"/>
  <c r="H2199" i="9"/>
  <c r="G2199" i="9"/>
  <c r="E2199" i="9"/>
  <c r="D2199" i="9"/>
  <c r="C2199" i="9"/>
  <c r="F2199" i="9" s="1"/>
  <c r="R2198" i="9"/>
  <c r="N2198" i="9"/>
  <c r="J2198" i="9"/>
  <c r="R2196" i="9"/>
  <c r="N2196" i="9"/>
  <c r="J2196" i="9"/>
  <c r="F2196" i="9"/>
  <c r="R2195" i="9"/>
  <c r="N2195" i="9"/>
  <c r="J2195" i="9"/>
  <c r="F2195" i="9"/>
  <c r="R2194" i="9"/>
  <c r="N2194" i="9"/>
  <c r="J2194" i="9"/>
  <c r="F2194" i="9"/>
  <c r="R2193" i="9"/>
  <c r="N2193" i="9"/>
  <c r="J2193" i="9"/>
  <c r="F2193" i="9"/>
  <c r="R2192" i="9"/>
  <c r="N2192" i="9"/>
  <c r="J2192" i="9"/>
  <c r="F2192" i="9"/>
  <c r="Q2191" i="9"/>
  <c r="P2191" i="9"/>
  <c r="O2191" i="9"/>
  <c r="R2191" i="9" s="1"/>
  <c r="M2191" i="9"/>
  <c r="L2191" i="9"/>
  <c r="K2191" i="9"/>
  <c r="I2191" i="9"/>
  <c r="H2191" i="9"/>
  <c r="G2191" i="9"/>
  <c r="J2191" i="9" s="1"/>
  <c r="E2191" i="9"/>
  <c r="D2191" i="9"/>
  <c r="C2191" i="9"/>
  <c r="R2190" i="9"/>
  <c r="N2190" i="9"/>
  <c r="J2190" i="9"/>
  <c r="F2190" i="9"/>
  <c r="R2188" i="9"/>
  <c r="N2188" i="9"/>
  <c r="J2188" i="9"/>
  <c r="F2188" i="9"/>
  <c r="R2187" i="9"/>
  <c r="N2187" i="9"/>
  <c r="J2187" i="9"/>
  <c r="F2187" i="9"/>
  <c r="R2186" i="9"/>
  <c r="N2186" i="9"/>
  <c r="J2186" i="9"/>
  <c r="F2186" i="9"/>
  <c r="R2185" i="9"/>
  <c r="N2185" i="9"/>
  <c r="J2185" i="9"/>
  <c r="F2185" i="9"/>
  <c r="R2184" i="9"/>
  <c r="N2184" i="9"/>
  <c r="J2184" i="9"/>
  <c r="F2184" i="9"/>
  <c r="Q2183" i="9"/>
  <c r="P2183" i="9"/>
  <c r="O2183" i="9"/>
  <c r="R2183" i="9" s="1"/>
  <c r="M2183" i="9"/>
  <c r="L2183" i="9"/>
  <c r="K2183" i="9"/>
  <c r="I2183" i="9"/>
  <c r="H2183" i="9"/>
  <c r="G2183" i="9"/>
  <c r="J2183" i="9" s="1"/>
  <c r="E2183" i="9"/>
  <c r="D2183" i="9"/>
  <c r="C2183" i="9"/>
  <c r="R2182" i="9"/>
  <c r="N2182" i="9"/>
  <c r="J2182" i="9"/>
  <c r="F2182" i="9"/>
  <c r="R2180" i="9"/>
  <c r="N2180" i="9"/>
  <c r="J2180" i="9"/>
  <c r="F2180" i="9"/>
  <c r="R2179" i="9"/>
  <c r="N2179" i="9"/>
  <c r="J2179" i="9"/>
  <c r="F2179" i="9"/>
  <c r="R2178" i="9"/>
  <c r="N2178" i="9"/>
  <c r="J2178" i="9"/>
  <c r="F2178" i="9"/>
  <c r="R2177" i="9"/>
  <c r="N2177" i="9"/>
  <c r="J2177" i="9"/>
  <c r="F2177" i="9"/>
  <c r="R2176" i="9"/>
  <c r="N2176" i="9"/>
  <c r="J2176" i="9"/>
  <c r="F2176" i="9"/>
  <c r="Q2175" i="9"/>
  <c r="P2175" i="9"/>
  <c r="O2175" i="9"/>
  <c r="R2175" i="9" s="1"/>
  <c r="M2175" i="9"/>
  <c r="L2175" i="9"/>
  <c r="K2175" i="9"/>
  <c r="I2175" i="9"/>
  <c r="H2175" i="9"/>
  <c r="G2175" i="9"/>
  <c r="J2175" i="9" s="1"/>
  <c r="E2175" i="9"/>
  <c r="D2175" i="9"/>
  <c r="C2175" i="9"/>
  <c r="R2174" i="9"/>
  <c r="N2174" i="9"/>
  <c r="J2174" i="9"/>
  <c r="F2174" i="9"/>
  <c r="R2172" i="9"/>
  <c r="N2172" i="9"/>
  <c r="J2172" i="9"/>
  <c r="F2172" i="9"/>
  <c r="R2171" i="9"/>
  <c r="N2171" i="9"/>
  <c r="J2171" i="9"/>
  <c r="F2171" i="9"/>
  <c r="R2170" i="9"/>
  <c r="N2170" i="9"/>
  <c r="J2170" i="9"/>
  <c r="F2170" i="9"/>
  <c r="R2169" i="9"/>
  <c r="N2169" i="9"/>
  <c r="J2169" i="9"/>
  <c r="F2169" i="9"/>
  <c r="R2168" i="9"/>
  <c r="N2168" i="9"/>
  <c r="J2168" i="9"/>
  <c r="F2168" i="9"/>
  <c r="Q2167" i="9"/>
  <c r="P2167" i="9"/>
  <c r="O2167" i="9"/>
  <c r="R2167" i="9" s="1"/>
  <c r="M2167" i="9"/>
  <c r="L2167" i="9"/>
  <c r="K2167" i="9"/>
  <c r="I2167" i="9"/>
  <c r="H2167" i="9"/>
  <c r="G2167" i="9"/>
  <c r="J2167" i="9" s="1"/>
  <c r="E2167" i="9"/>
  <c r="D2167" i="9"/>
  <c r="C2167" i="9"/>
  <c r="R2166" i="9"/>
  <c r="N2166" i="9"/>
  <c r="J2166" i="9"/>
  <c r="F2166" i="9"/>
  <c r="R2164" i="9"/>
  <c r="N2164" i="9"/>
  <c r="J2164" i="9"/>
  <c r="F2164" i="9"/>
  <c r="R2163" i="9"/>
  <c r="N2163" i="9"/>
  <c r="J2163" i="9"/>
  <c r="F2163" i="9"/>
  <c r="R2162" i="9"/>
  <c r="N2162" i="9"/>
  <c r="J2162" i="9"/>
  <c r="F2162" i="9"/>
  <c r="R2161" i="9"/>
  <c r="N2161" i="9"/>
  <c r="J2161" i="9"/>
  <c r="F2161" i="9"/>
  <c r="R2160" i="9"/>
  <c r="N2160" i="9"/>
  <c r="J2160" i="9"/>
  <c r="F2160" i="9"/>
  <c r="Q2159" i="9"/>
  <c r="P2159" i="9"/>
  <c r="O2159" i="9"/>
  <c r="R2159" i="9" s="1"/>
  <c r="M2159" i="9"/>
  <c r="L2159" i="9"/>
  <c r="K2159" i="9"/>
  <c r="I2159" i="9"/>
  <c r="H2159" i="9"/>
  <c r="G2159" i="9"/>
  <c r="J2159" i="9" s="1"/>
  <c r="E2159" i="9"/>
  <c r="D2159" i="9"/>
  <c r="C2159" i="9"/>
  <c r="R2158" i="9"/>
  <c r="N2158" i="9"/>
  <c r="J2158" i="9"/>
  <c r="S2156" i="9"/>
  <c r="R2156" i="9"/>
  <c r="N2156" i="9"/>
  <c r="J2156" i="9"/>
  <c r="F2156" i="9"/>
  <c r="S2155" i="9"/>
  <c r="R2155" i="9"/>
  <c r="N2155" i="9"/>
  <c r="J2155" i="9"/>
  <c r="F2155" i="9"/>
  <c r="S2154" i="9"/>
  <c r="R2154" i="9"/>
  <c r="N2154" i="9"/>
  <c r="J2154" i="9"/>
  <c r="F2154" i="9"/>
  <c r="S2153" i="9"/>
  <c r="R2153" i="9"/>
  <c r="N2153" i="9"/>
  <c r="J2153" i="9"/>
  <c r="F2153" i="9"/>
  <c r="S2152" i="9"/>
  <c r="R2152" i="9"/>
  <c r="N2152" i="9"/>
  <c r="J2152" i="9"/>
  <c r="F2152" i="9"/>
  <c r="Q2151" i="9"/>
  <c r="P2151" i="9"/>
  <c r="O2151" i="9"/>
  <c r="R2151" i="9" s="1"/>
  <c r="M2151" i="9"/>
  <c r="L2151" i="9"/>
  <c r="K2151" i="9"/>
  <c r="I2151" i="9"/>
  <c r="H2151" i="9"/>
  <c r="G2151" i="9"/>
  <c r="J2151" i="9" s="1"/>
  <c r="E2151" i="9"/>
  <c r="D2151" i="9"/>
  <c r="C2151" i="9"/>
  <c r="S2150" i="9"/>
  <c r="R2150" i="9"/>
  <c r="N2150" i="9"/>
  <c r="J2150" i="9"/>
  <c r="F2150" i="9"/>
  <c r="S2148" i="9"/>
  <c r="R2148" i="9"/>
  <c r="N2148" i="9"/>
  <c r="J2148" i="9"/>
  <c r="F2148" i="9"/>
  <c r="S2147" i="9"/>
  <c r="R2147" i="9"/>
  <c r="N2147" i="9"/>
  <c r="J2147" i="9"/>
  <c r="F2147" i="9"/>
  <c r="S2146" i="9"/>
  <c r="R2146" i="9"/>
  <c r="N2146" i="9"/>
  <c r="J2146" i="9"/>
  <c r="F2146" i="9"/>
  <c r="S2145" i="9"/>
  <c r="R2145" i="9"/>
  <c r="N2145" i="9"/>
  <c r="J2145" i="9"/>
  <c r="F2145" i="9"/>
  <c r="S2144" i="9"/>
  <c r="R2144" i="9"/>
  <c r="N2144" i="9"/>
  <c r="J2144" i="9"/>
  <c r="F2144" i="9"/>
  <c r="Q2143" i="9"/>
  <c r="P2143" i="9"/>
  <c r="O2143" i="9"/>
  <c r="R2143" i="9" s="1"/>
  <c r="M2143" i="9"/>
  <c r="L2143" i="9"/>
  <c r="K2143" i="9"/>
  <c r="I2143" i="9"/>
  <c r="H2143" i="9"/>
  <c r="G2143" i="9"/>
  <c r="J2143" i="9" s="1"/>
  <c r="E2143" i="9"/>
  <c r="D2143" i="9"/>
  <c r="C2143" i="9"/>
  <c r="S2142" i="9"/>
  <c r="R2142" i="9"/>
  <c r="N2142" i="9"/>
  <c r="J2142" i="9"/>
  <c r="F2142" i="9"/>
  <c r="S2140" i="9"/>
  <c r="R2140" i="9"/>
  <c r="N2140" i="9"/>
  <c r="J2140" i="9"/>
  <c r="F2140" i="9"/>
  <c r="S2139" i="9"/>
  <c r="R2139" i="9"/>
  <c r="N2139" i="9"/>
  <c r="J2139" i="9"/>
  <c r="F2139" i="9"/>
  <c r="S2138" i="9"/>
  <c r="R2138" i="9"/>
  <c r="N2138" i="9"/>
  <c r="J2138" i="9"/>
  <c r="F2138" i="9"/>
  <c r="S2137" i="9"/>
  <c r="R2137" i="9"/>
  <c r="N2137" i="9"/>
  <c r="J2137" i="9"/>
  <c r="F2137" i="9"/>
  <c r="S2136" i="9"/>
  <c r="R2136" i="9"/>
  <c r="N2136" i="9"/>
  <c r="J2136" i="9"/>
  <c r="F2136" i="9"/>
  <c r="Q2135" i="9"/>
  <c r="P2135" i="9"/>
  <c r="O2135" i="9"/>
  <c r="R2135" i="9" s="1"/>
  <c r="M2135" i="9"/>
  <c r="L2135" i="9"/>
  <c r="K2135" i="9"/>
  <c r="I2135" i="9"/>
  <c r="H2135" i="9"/>
  <c r="G2135" i="9"/>
  <c r="J2135" i="9" s="1"/>
  <c r="E2135" i="9"/>
  <c r="D2135" i="9"/>
  <c r="C2135" i="9"/>
  <c r="S2134" i="9"/>
  <c r="R2134" i="9"/>
  <c r="N2134" i="9"/>
  <c r="J2134" i="9"/>
  <c r="F2134" i="9"/>
  <c r="R2132" i="9"/>
  <c r="N2132" i="9"/>
  <c r="J2132" i="9"/>
  <c r="F2132" i="9"/>
  <c r="R2131" i="9"/>
  <c r="N2131" i="9"/>
  <c r="J2131" i="9"/>
  <c r="F2131" i="9"/>
  <c r="R2130" i="9"/>
  <c r="N2130" i="9"/>
  <c r="J2130" i="9"/>
  <c r="F2130" i="9"/>
  <c r="R2129" i="9"/>
  <c r="N2129" i="9"/>
  <c r="J2129" i="9"/>
  <c r="F2129" i="9"/>
  <c r="R2128" i="9"/>
  <c r="N2128" i="9"/>
  <c r="J2128" i="9"/>
  <c r="F2128" i="9"/>
  <c r="Q2127" i="9"/>
  <c r="P2127" i="9"/>
  <c r="O2127" i="9"/>
  <c r="M2127" i="9"/>
  <c r="L2127" i="9"/>
  <c r="K2127" i="9"/>
  <c r="N2127" i="9" s="1"/>
  <c r="I2127" i="9"/>
  <c r="H2127" i="9"/>
  <c r="G2127" i="9"/>
  <c r="E2127" i="9"/>
  <c r="D2127" i="9"/>
  <c r="C2127" i="9"/>
  <c r="F2127" i="9" s="1"/>
  <c r="R2126" i="9"/>
  <c r="N2126" i="9"/>
  <c r="J2126" i="9"/>
  <c r="F2126" i="9"/>
  <c r="S2124" i="9"/>
  <c r="R2124" i="9"/>
  <c r="N2124" i="9"/>
  <c r="J2124" i="9"/>
  <c r="F2124" i="9"/>
  <c r="S2123" i="9"/>
  <c r="R2123" i="9"/>
  <c r="N2123" i="9"/>
  <c r="J2123" i="9"/>
  <c r="F2123" i="9"/>
  <c r="S2122" i="9"/>
  <c r="R2122" i="9"/>
  <c r="N2122" i="9"/>
  <c r="J2122" i="9"/>
  <c r="F2122" i="9"/>
  <c r="S2121" i="9"/>
  <c r="R2121" i="9"/>
  <c r="N2121" i="9"/>
  <c r="J2121" i="9"/>
  <c r="F2121" i="9"/>
  <c r="S2120" i="9"/>
  <c r="R2120" i="9"/>
  <c r="N2120" i="9"/>
  <c r="J2120" i="9"/>
  <c r="F2120" i="9"/>
  <c r="Q2119" i="9"/>
  <c r="P2119" i="9"/>
  <c r="O2119" i="9"/>
  <c r="R2119" i="9" s="1"/>
  <c r="M2119" i="9"/>
  <c r="L2119" i="9"/>
  <c r="K2119" i="9"/>
  <c r="I2119" i="9"/>
  <c r="H2119" i="9"/>
  <c r="G2119" i="9"/>
  <c r="J2119" i="9" s="1"/>
  <c r="E2119" i="9"/>
  <c r="D2119" i="9"/>
  <c r="C2119" i="9"/>
  <c r="S2118" i="9"/>
  <c r="R2118" i="9"/>
  <c r="N2118" i="9"/>
  <c r="J2118" i="9"/>
  <c r="R2116" i="9"/>
  <c r="N2116" i="9"/>
  <c r="J2116" i="9"/>
  <c r="F2116" i="9"/>
  <c r="R2115" i="9"/>
  <c r="N2115" i="9"/>
  <c r="J2115" i="9"/>
  <c r="F2115" i="9"/>
  <c r="R2114" i="9"/>
  <c r="N2114" i="9"/>
  <c r="J2114" i="9"/>
  <c r="F2114" i="9"/>
  <c r="R2113" i="9"/>
  <c r="N2113" i="9"/>
  <c r="J2113" i="9"/>
  <c r="F2113" i="9"/>
  <c r="R2112" i="9"/>
  <c r="N2112" i="9"/>
  <c r="J2112" i="9"/>
  <c r="F2112" i="9"/>
  <c r="Q2111" i="9"/>
  <c r="P2111" i="9"/>
  <c r="O2111" i="9"/>
  <c r="R2111" i="9" s="1"/>
  <c r="M2111" i="9"/>
  <c r="L2111" i="9"/>
  <c r="K2111" i="9"/>
  <c r="I2111" i="9"/>
  <c r="H2111" i="9"/>
  <c r="G2111" i="9"/>
  <c r="J2111" i="9" s="1"/>
  <c r="E2111" i="9"/>
  <c r="D2111" i="9"/>
  <c r="C2111" i="9"/>
  <c r="R2110" i="9"/>
  <c r="N2110" i="9"/>
  <c r="J2110" i="9"/>
  <c r="F2110" i="9"/>
  <c r="R2108" i="9"/>
  <c r="N2108" i="9"/>
  <c r="J2108" i="9"/>
  <c r="F2108" i="9"/>
  <c r="R2107" i="9"/>
  <c r="N2107" i="9"/>
  <c r="J2107" i="9"/>
  <c r="F2107" i="9"/>
  <c r="R2106" i="9"/>
  <c r="N2106" i="9"/>
  <c r="J2106" i="9"/>
  <c r="F2106" i="9"/>
  <c r="R2105" i="9"/>
  <c r="N2105" i="9"/>
  <c r="J2105" i="9"/>
  <c r="F2105" i="9"/>
  <c r="R2104" i="9"/>
  <c r="N2104" i="9"/>
  <c r="J2104" i="9"/>
  <c r="F2104" i="9"/>
  <c r="Q2103" i="9"/>
  <c r="P2103" i="9"/>
  <c r="O2103" i="9"/>
  <c r="R2103" i="9" s="1"/>
  <c r="M2103" i="9"/>
  <c r="L2103" i="9"/>
  <c r="K2103" i="9"/>
  <c r="I2103" i="9"/>
  <c r="H2103" i="9"/>
  <c r="G2103" i="9"/>
  <c r="J2103" i="9" s="1"/>
  <c r="E2103" i="9"/>
  <c r="D2103" i="9"/>
  <c r="C2103" i="9"/>
  <c r="R2102" i="9"/>
  <c r="N2102" i="9"/>
  <c r="J2102" i="9"/>
  <c r="F2102" i="9"/>
  <c r="S2100" i="9"/>
  <c r="R2100" i="9"/>
  <c r="N2100" i="9"/>
  <c r="J2100" i="9"/>
  <c r="F2100" i="9"/>
  <c r="S2099" i="9"/>
  <c r="R2099" i="9"/>
  <c r="N2099" i="9"/>
  <c r="J2099" i="9"/>
  <c r="F2099" i="9"/>
  <c r="S2098" i="9"/>
  <c r="R2098" i="9"/>
  <c r="N2098" i="9"/>
  <c r="J2098" i="9"/>
  <c r="F2098" i="9"/>
  <c r="S2097" i="9"/>
  <c r="R2097" i="9"/>
  <c r="N2097" i="9"/>
  <c r="J2097" i="9"/>
  <c r="F2097" i="9"/>
  <c r="S2096" i="9"/>
  <c r="R2096" i="9"/>
  <c r="N2096" i="9"/>
  <c r="J2096" i="9"/>
  <c r="F2096" i="9"/>
  <c r="Q2095" i="9"/>
  <c r="P2095" i="9"/>
  <c r="O2095" i="9"/>
  <c r="M2095" i="9"/>
  <c r="L2095" i="9"/>
  <c r="K2095" i="9"/>
  <c r="N2095" i="9" s="1"/>
  <c r="I2095" i="9"/>
  <c r="H2095" i="9"/>
  <c r="G2095" i="9"/>
  <c r="E2095" i="9"/>
  <c r="D2095" i="9"/>
  <c r="C2095" i="9"/>
  <c r="F2095" i="9" s="1"/>
  <c r="S2094" i="9"/>
  <c r="R2094" i="9"/>
  <c r="N2094" i="9"/>
  <c r="J2094" i="9"/>
  <c r="F2094" i="9"/>
  <c r="R2092" i="9"/>
  <c r="N2092" i="9"/>
  <c r="J2092" i="9"/>
  <c r="F2092" i="9"/>
  <c r="R2091" i="9"/>
  <c r="N2091" i="9"/>
  <c r="J2091" i="9"/>
  <c r="F2091" i="9"/>
  <c r="R2090" i="9"/>
  <c r="N2090" i="9"/>
  <c r="J2090" i="9"/>
  <c r="F2090" i="9"/>
  <c r="R2089" i="9"/>
  <c r="N2089" i="9"/>
  <c r="J2089" i="9"/>
  <c r="F2089" i="9"/>
  <c r="R2088" i="9"/>
  <c r="N2088" i="9"/>
  <c r="J2088" i="9"/>
  <c r="F2088" i="9"/>
  <c r="Q2087" i="9"/>
  <c r="P2087" i="9"/>
  <c r="O2087" i="9"/>
  <c r="R2087" i="9" s="1"/>
  <c r="M2087" i="9"/>
  <c r="L2087" i="9"/>
  <c r="K2087" i="9"/>
  <c r="I2087" i="9"/>
  <c r="H2087" i="9"/>
  <c r="G2087" i="9"/>
  <c r="J2087" i="9" s="1"/>
  <c r="E2087" i="9"/>
  <c r="D2087" i="9"/>
  <c r="C2087" i="9"/>
  <c r="R2086" i="9"/>
  <c r="N2086" i="9"/>
  <c r="J2086" i="9"/>
  <c r="F2086" i="9"/>
  <c r="R2084" i="9"/>
  <c r="N2084" i="9"/>
  <c r="J2084" i="9"/>
  <c r="F2084" i="9"/>
  <c r="R2083" i="9"/>
  <c r="N2083" i="9"/>
  <c r="J2083" i="9"/>
  <c r="F2083" i="9"/>
  <c r="R2082" i="9"/>
  <c r="N2082" i="9"/>
  <c r="J2082" i="9"/>
  <c r="F2082" i="9"/>
  <c r="R2081" i="9"/>
  <c r="N2081" i="9"/>
  <c r="J2081" i="9"/>
  <c r="F2081" i="9"/>
  <c r="R2080" i="9"/>
  <c r="N2080" i="9"/>
  <c r="J2080" i="9"/>
  <c r="F2080" i="9"/>
  <c r="Q2079" i="9"/>
  <c r="P2079" i="9"/>
  <c r="O2079" i="9"/>
  <c r="R2079" i="9" s="1"/>
  <c r="M2079" i="9"/>
  <c r="L2079" i="9"/>
  <c r="K2079" i="9"/>
  <c r="I2079" i="9"/>
  <c r="H2079" i="9"/>
  <c r="G2079" i="9"/>
  <c r="J2079" i="9" s="1"/>
  <c r="E2079" i="9"/>
  <c r="D2079" i="9"/>
  <c r="C2079" i="9"/>
  <c r="R2078" i="9"/>
  <c r="N2078" i="9"/>
  <c r="J2078" i="9"/>
  <c r="R2076" i="9"/>
  <c r="N2076" i="9"/>
  <c r="J2076" i="9"/>
  <c r="F2076" i="9"/>
  <c r="R2075" i="9"/>
  <c r="N2075" i="9"/>
  <c r="J2075" i="9"/>
  <c r="F2075" i="9"/>
  <c r="R2074" i="9"/>
  <c r="N2074" i="9"/>
  <c r="J2074" i="9"/>
  <c r="F2074" i="9"/>
  <c r="R2073" i="9"/>
  <c r="N2073" i="9"/>
  <c r="J2073" i="9"/>
  <c r="F2073" i="9"/>
  <c r="R2072" i="9"/>
  <c r="N2072" i="9"/>
  <c r="J2072" i="9"/>
  <c r="F2072" i="9"/>
  <c r="R2071" i="9"/>
  <c r="Q2071" i="9"/>
  <c r="P2071" i="9"/>
  <c r="O2071" i="9"/>
  <c r="M2071" i="9"/>
  <c r="L2071" i="9"/>
  <c r="K2071" i="9"/>
  <c r="I2071" i="9"/>
  <c r="H2071" i="9"/>
  <c r="G2071" i="9"/>
  <c r="J2071" i="9" s="1"/>
  <c r="E2071" i="9"/>
  <c r="D2071" i="9"/>
  <c r="C2071" i="9"/>
  <c r="R2070" i="9"/>
  <c r="N2070" i="9"/>
  <c r="J2070" i="9"/>
  <c r="F2070" i="9"/>
  <c r="R2068" i="9"/>
  <c r="N2068" i="9"/>
  <c r="J2068" i="9"/>
  <c r="F2068" i="9"/>
  <c r="R2067" i="9"/>
  <c r="N2067" i="9"/>
  <c r="J2067" i="9"/>
  <c r="F2067" i="9"/>
  <c r="R2066" i="9"/>
  <c r="N2066" i="9"/>
  <c r="J2066" i="9"/>
  <c r="F2066" i="9"/>
  <c r="R2065" i="9"/>
  <c r="N2065" i="9"/>
  <c r="J2065" i="9"/>
  <c r="F2065" i="9"/>
  <c r="R2064" i="9"/>
  <c r="N2064" i="9"/>
  <c r="J2064" i="9"/>
  <c r="F2064" i="9"/>
  <c r="Q2063" i="9"/>
  <c r="P2063" i="9"/>
  <c r="O2063" i="9"/>
  <c r="R2063" i="9" s="1"/>
  <c r="M2063" i="9"/>
  <c r="L2063" i="9"/>
  <c r="K2063" i="9"/>
  <c r="I2063" i="9"/>
  <c r="H2063" i="9"/>
  <c r="G2063" i="9"/>
  <c r="J2063" i="9" s="1"/>
  <c r="E2063" i="9"/>
  <c r="D2063" i="9"/>
  <c r="C2063" i="9"/>
  <c r="R2062" i="9"/>
  <c r="N2062" i="9"/>
  <c r="J2062" i="9"/>
  <c r="F2062" i="9"/>
  <c r="S2060" i="9"/>
  <c r="R2060" i="9"/>
  <c r="N2060" i="9"/>
  <c r="J2060" i="9"/>
  <c r="F2060" i="9"/>
  <c r="S2059" i="9"/>
  <c r="R2059" i="9"/>
  <c r="N2059" i="9"/>
  <c r="J2059" i="9"/>
  <c r="F2059" i="9"/>
  <c r="S2058" i="9"/>
  <c r="R2058" i="9"/>
  <c r="N2058" i="9"/>
  <c r="J2058" i="9"/>
  <c r="F2058" i="9"/>
  <c r="S2057" i="9"/>
  <c r="R2057" i="9"/>
  <c r="N2057" i="9"/>
  <c r="J2057" i="9"/>
  <c r="F2057" i="9"/>
  <c r="S2056" i="9"/>
  <c r="R2056" i="9"/>
  <c r="N2056" i="9"/>
  <c r="J2056" i="9"/>
  <c r="F2056" i="9"/>
  <c r="Q2055" i="9"/>
  <c r="P2055" i="9"/>
  <c r="O2055" i="9"/>
  <c r="M2055" i="9"/>
  <c r="L2055" i="9"/>
  <c r="K2055" i="9"/>
  <c r="N2055" i="9" s="1"/>
  <c r="I2055" i="9"/>
  <c r="H2055" i="9"/>
  <c r="G2055" i="9"/>
  <c r="E2055" i="9"/>
  <c r="D2055" i="9"/>
  <c r="C2055" i="9"/>
  <c r="F2055" i="9" s="1"/>
  <c r="S2054" i="9"/>
  <c r="R2054" i="9"/>
  <c r="N2054" i="9"/>
  <c r="J2054" i="9"/>
  <c r="F2054" i="9"/>
  <c r="R2052" i="9"/>
  <c r="N2052" i="9"/>
  <c r="J2052" i="9"/>
  <c r="F2052" i="9"/>
  <c r="R2051" i="9"/>
  <c r="N2051" i="9"/>
  <c r="J2051" i="9"/>
  <c r="F2051" i="9"/>
  <c r="R2050" i="9"/>
  <c r="N2050" i="9"/>
  <c r="J2050" i="9"/>
  <c r="F2050" i="9"/>
  <c r="R2049" i="9"/>
  <c r="N2049" i="9"/>
  <c r="J2049" i="9"/>
  <c r="F2049" i="9"/>
  <c r="R2048" i="9"/>
  <c r="N2048" i="9"/>
  <c r="J2048" i="9"/>
  <c r="F2048" i="9"/>
  <c r="Q2047" i="9"/>
  <c r="P2047" i="9"/>
  <c r="O2047" i="9"/>
  <c r="R2047" i="9" s="1"/>
  <c r="M2047" i="9"/>
  <c r="L2047" i="9"/>
  <c r="K2047" i="9"/>
  <c r="I2047" i="9"/>
  <c r="H2047" i="9"/>
  <c r="G2047" i="9"/>
  <c r="J2047" i="9" s="1"/>
  <c r="E2047" i="9"/>
  <c r="D2047" i="9"/>
  <c r="C2047" i="9"/>
  <c r="R2046" i="9"/>
  <c r="N2046" i="9"/>
  <c r="J2046" i="9"/>
  <c r="F2046" i="9"/>
  <c r="R2044" i="9"/>
  <c r="N2044" i="9"/>
  <c r="J2044" i="9"/>
  <c r="F2044" i="9"/>
  <c r="R2043" i="9"/>
  <c r="N2043" i="9"/>
  <c r="J2043" i="9"/>
  <c r="F2043" i="9"/>
  <c r="R2042" i="9"/>
  <c r="N2042" i="9"/>
  <c r="J2042" i="9"/>
  <c r="F2042" i="9"/>
  <c r="R2041" i="9"/>
  <c r="N2041" i="9"/>
  <c r="J2041" i="9"/>
  <c r="F2041" i="9"/>
  <c r="R2040" i="9"/>
  <c r="N2040" i="9"/>
  <c r="J2040" i="9"/>
  <c r="F2040" i="9"/>
  <c r="Q2039" i="9"/>
  <c r="P2039" i="9"/>
  <c r="O2039" i="9"/>
  <c r="R2039" i="9" s="1"/>
  <c r="M2039" i="9"/>
  <c r="L2039" i="9"/>
  <c r="K2039" i="9"/>
  <c r="I2039" i="9"/>
  <c r="H2039" i="9"/>
  <c r="G2039" i="9"/>
  <c r="J2039" i="9" s="1"/>
  <c r="E2039" i="9"/>
  <c r="D2039" i="9"/>
  <c r="C2039" i="9"/>
  <c r="R2038" i="9"/>
  <c r="N2038" i="9"/>
  <c r="J2038" i="9"/>
  <c r="R2036" i="9"/>
  <c r="N2036" i="9"/>
  <c r="J2036" i="9"/>
  <c r="F2036" i="9"/>
  <c r="R2035" i="9"/>
  <c r="N2035" i="9"/>
  <c r="J2035" i="9"/>
  <c r="F2035" i="9"/>
  <c r="R2034" i="9"/>
  <c r="N2034" i="9"/>
  <c r="J2034" i="9"/>
  <c r="F2034" i="9"/>
  <c r="R2033" i="9"/>
  <c r="N2033" i="9"/>
  <c r="J2033" i="9"/>
  <c r="F2033" i="9"/>
  <c r="R2032" i="9"/>
  <c r="N2032" i="9"/>
  <c r="J2032" i="9"/>
  <c r="F2032" i="9"/>
  <c r="Q2031" i="9"/>
  <c r="P2031" i="9"/>
  <c r="O2031" i="9"/>
  <c r="M2031" i="9"/>
  <c r="L2031" i="9"/>
  <c r="K2031" i="9"/>
  <c r="N2031" i="9" s="1"/>
  <c r="I2031" i="9"/>
  <c r="H2031" i="9"/>
  <c r="G2031" i="9"/>
  <c r="E2031" i="9"/>
  <c r="D2031" i="9"/>
  <c r="C2031" i="9"/>
  <c r="F2031" i="9" s="1"/>
  <c r="R2030" i="9"/>
  <c r="N2030" i="9"/>
  <c r="J2030" i="9"/>
  <c r="F2030" i="9"/>
  <c r="R2028" i="9"/>
  <c r="N2028" i="9"/>
  <c r="J2028" i="9"/>
  <c r="F2028" i="9"/>
  <c r="R2027" i="9"/>
  <c r="N2027" i="9"/>
  <c r="J2027" i="9"/>
  <c r="F2027" i="9"/>
  <c r="R2026" i="9"/>
  <c r="N2026" i="9"/>
  <c r="J2026" i="9"/>
  <c r="F2026" i="9"/>
  <c r="R2025" i="9"/>
  <c r="N2025" i="9"/>
  <c r="J2025" i="9"/>
  <c r="F2025" i="9"/>
  <c r="R2024" i="9"/>
  <c r="N2024" i="9"/>
  <c r="J2024" i="9"/>
  <c r="F2024" i="9"/>
  <c r="Q2023" i="9"/>
  <c r="P2023" i="9"/>
  <c r="O2023" i="9"/>
  <c r="M2023" i="9"/>
  <c r="L2023" i="9"/>
  <c r="K2023" i="9"/>
  <c r="N2023" i="9" s="1"/>
  <c r="I2023" i="9"/>
  <c r="H2023" i="9"/>
  <c r="G2023" i="9"/>
  <c r="E2023" i="9"/>
  <c r="D2023" i="9"/>
  <c r="C2023" i="9"/>
  <c r="F2023" i="9" s="1"/>
  <c r="R2022" i="9"/>
  <c r="N2022" i="9"/>
  <c r="J2022" i="9"/>
  <c r="F2022" i="9"/>
  <c r="R2020" i="9"/>
  <c r="N2020" i="9"/>
  <c r="J2020" i="9"/>
  <c r="F2020" i="9"/>
  <c r="R2019" i="9"/>
  <c r="N2019" i="9"/>
  <c r="J2019" i="9"/>
  <c r="F2019" i="9"/>
  <c r="R2018" i="9"/>
  <c r="N2018" i="9"/>
  <c r="J2018" i="9"/>
  <c r="F2018" i="9"/>
  <c r="R2017" i="9"/>
  <c r="N2017" i="9"/>
  <c r="J2017" i="9"/>
  <c r="F2017" i="9"/>
  <c r="R2016" i="9"/>
  <c r="N2016" i="9"/>
  <c r="J2016" i="9"/>
  <c r="F2016" i="9"/>
  <c r="Q2015" i="9"/>
  <c r="P2015" i="9"/>
  <c r="O2015" i="9"/>
  <c r="M2015" i="9"/>
  <c r="L2015" i="9"/>
  <c r="K2015" i="9"/>
  <c r="N2015" i="9" s="1"/>
  <c r="I2015" i="9"/>
  <c r="H2015" i="9"/>
  <c r="G2015" i="9"/>
  <c r="E2015" i="9"/>
  <c r="D2015" i="9"/>
  <c r="C2015" i="9"/>
  <c r="F2015" i="9" s="1"/>
  <c r="R2014" i="9"/>
  <c r="N2014" i="9"/>
  <c r="J2014" i="9"/>
  <c r="F2014" i="9"/>
  <c r="R2012" i="9"/>
  <c r="N2012" i="9"/>
  <c r="J2012" i="9"/>
  <c r="F2012" i="9"/>
  <c r="R2011" i="9"/>
  <c r="N2011" i="9"/>
  <c r="J2011" i="9"/>
  <c r="F2011" i="9"/>
  <c r="R2010" i="9"/>
  <c r="N2010" i="9"/>
  <c r="J2010" i="9"/>
  <c r="F2010" i="9"/>
  <c r="R2009" i="9"/>
  <c r="N2009" i="9"/>
  <c r="J2009" i="9"/>
  <c r="F2009" i="9"/>
  <c r="R2008" i="9"/>
  <c r="N2008" i="9"/>
  <c r="J2008" i="9"/>
  <c r="F2008" i="9"/>
  <c r="Q2007" i="9"/>
  <c r="P2007" i="9"/>
  <c r="O2007" i="9"/>
  <c r="M2007" i="9"/>
  <c r="L2007" i="9"/>
  <c r="K2007" i="9"/>
  <c r="N2007" i="9" s="1"/>
  <c r="I2007" i="9"/>
  <c r="H2007" i="9"/>
  <c r="G2007" i="9"/>
  <c r="E2007" i="9"/>
  <c r="D2007" i="9"/>
  <c r="C2007" i="9"/>
  <c r="F2007" i="9" s="1"/>
  <c r="R2006" i="9"/>
  <c r="N2006" i="9"/>
  <c r="J2006" i="9"/>
  <c r="F2006" i="9"/>
  <c r="S2004" i="9"/>
  <c r="R2004" i="9"/>
  <c r="N2004" i="9"/>
  <c r="J2004" i="9"/>
  <c r="F2004" i="9"/>
  <c r="S2003" i="9"/>
  <c r="R2003" i="9"/>
  <c r="N2003" i="9"/>
  <c r="J2003" i="9"/>
  <c r="F2003" i="9"/>
  <c r="S2002" i="9"/>
  <c r="R2002" i="9"/>
  <c r="N2002" i="9"/>
  <c r="J2002" i="9"/>
  <c r="F2002" i="9"/>
  <c r="S2001" i="9"/>
  <c r="R2001" i="9"/>
  <c r="N2001" i="9"/>
  <c r="J2001" i="9"/>
  <c r="F2001" i="9"/>
  <c r="S2000" i="9"/>
  <c r="R2000" i="9"/>
  <c r="N2000" i="9"/>
  <c r="J2000" i="9"/>
  <c r="F2000" i="9"/>
  <c r="Q1999" i="9"/>
  <c r="P1999" i="9"/>
  <c r="O1999" i="9"/>
  <c r="R1999" i="9" s="1"/>
  <c r="M1999" i="9"/>
  <c r="L1999" i="9"/>
  <c r="K1999" i="9"/>
  <c r="I1999" i="9"/>
  <c r="H1999" i="9"/>
  <c r="G1999" i="9"/>
  <c r="J1999" i="9" s="1"/>
  <c r="E1999" i="9"/>
  <c r="D1999" i="9"/>
  <c r="C1999" i="9"/>
  <c r="S1998" i="9"/>
  <c r="R1998" i="9"/>
  <c r="N1998" i="9"/>
  <c r="J1998" i="9"/>
  <c r="R1996" i="9"/>
  <c r="N1996" i="9"/>
  <c r="J1996" i="9"/>
  <c r="F1996" i="9"/>
  <c r="R1995" i="9"/>
  <c r="N1995" i="9"/>
  <c r="J1995" i="9"/>
  <c r="F1995" i="9"/>
  <c r="R1994" i="9"/>
  <c r="N1994" i="9"/>
  <c r="J1994" i="9"/>
  <c r="F1994" i="9"/>
  <c r="R1993" i="9"/>
  <c r="N1993" i="9"/>
  <c r="J1993" i="9"/>
  <c r="F1993" i="9"/>
  <c r="R1992" i="9"/>
  <c r="N1992" i="9"/>
  <c r="J1992" i="9"/>
  <c r="F1992" i="9"/>
  <c r="Q1991" i="9"/>
  <c r="P1991" i="9"/>
  <c r="O1991" i="9"/>
  <c r="R1991" i="9" s="1"/>
  <c r="M1991" i="9"/>
  <c r="L1991" i="9"/>
  <c r="K1991" i="9"/>
  <c r="I1991" i="9"/>
  <c r="H1991" i="9"/>
  <c r="G1991" i="9"/>
  <c r="J1991" i="9" s="1"/>
  <c r="E1991" i="9"/>
  <c r="D1991" i="9"/>
  <c r="C1991" i="9"/>
  <c r="R1990" i="9"/>
  <c r="N1990" i="9"/>
  <c r="J1990" i="9"/>
  <c r="F1990" i="9"/>
  <c r="R1988" i="9"/>
  <c r="N1988" i="9"/>
  <c r="J1988" i="9"/>
  <c r="F1988" i="9"/>
  <c r="R1987" i="9"/>
  <c r="N1987" i="9"/>
  <c r="J1987" i="9"/>
  <c r="F1987" i="9"/>
  <c r="R1986" i="9"/>
  <c r="N1986" i="9"/>
  <c r="J1986" i="9"/>
  <c r="F1986" i="9"/>
  <c r="R1985" i="9"/>
  <c r="N1985" i="9"/>
  <c r="J1985" i="9"/>
  <c r="F1985" i="9"/>
  <c r="R1984" i="9"/>
  <c r="N1984" i="9"/>
  <c r="J1984" i="9"/>
  <c r="F1984" i="9"/>
  <c r="Q1983" i="9"/>
  <c r="P1983" i="9"/>
  <c r="O1983" i="9"/>
  <c r="R1983" i="9" s="1"/>
  <c r="M1983" i="9"/>
  <c r="L1983" i="9"/>
  <c r="K1983" i="9"/>
  <c r="I1983" i="9"/>
  <c r="H1983" i="9"/>
  <c r="G1983" i="9"/>
  <c r="J1983" i="9" s="1"/>
  <c r="E1983" i="9"/>
  <c r="D1983" i="9"/>
  <c r="C1983" i="9"/>
  <c r="R1982" i="9"/>
  <c r="N1982" i="9"/>
  <c r="J1982" i="9"/>
  <c r="F1982" i="9"/>
  <c r="R1980" i="9"/>
  <c r="N1980" i="9"/>
  <c r="J1980" i="9"/>
  <c r="F1980" i="9"/>
  <c r="R1979" i="9"/>
  <c r="N1979" i="9"/>
  <c r="J1979" i="9"/>
  <c r="F1979" i="9"/>
  <c r="R1978" i="9"/>
  <c r="N1978" i="9"/>
  <c r="J1978" i="9"/>
  <c r="F1978" i="9"/>
  <c r="R1977" i="9"/>
  <c r="N1977" i="9"/>
  <c r="J1977" i="9"/>
  <c r="F1977" i="9"/>
  <c r="R1976" i="9"/>
  <c r="N1976" i="9"/>
  <c r="J1976" i="9"/>
  <c r="F1976" i="9"/>
  <c r="Q1975" i="9"/>
  <c r="P1975" i="9"/>
  <c r="O1975" i="9"/>
  <c r="R1975" i="9" s="1"/>
  <c r="M1975" i="9"/>
  <c r="L1975" i="9"/>
  <c r="K1975" i="9"/>
  <c r="I1975" i="9"/>
  <c r="H1975" i="9"/>
  <c r="G1975" i="9"/>
  <c r="J1975" i="9" s="1"/>
  <c r="E1975" i="9"/>
  <c r="D1975" i="9"/>
  <c r="C1975" i="9"/>
  <c r="R1974" i="9"/>
  <c r="N1974" i="9"/>
  <c r="J1974" i="9"/>
  <c r="F1974" i="9"/>
  <c r="S1972" i="9"/>
  <c r="R1972" i="9"/>
  <c r="N1972" i="9"/>
  <c r="J1972" i="9"/>
  <c r="F1972" i="9"/>
  <c r="S1971" i="9"/>
  <c r="R1971" i="9"/>
  <c r="N1971" i="9"/>
  <c r="J1971" i="9"/>
  <c r="F1971" i="9"/>
  <c r="S1970" i="9"/>
  <c r="R1970" i="9"/>
  <c r="N1970" i="9"/>
  <c r="J1970" i="9"/>
  <c r="F1970" i="9"/>
  <c r="S1969" i="9"/>
  <c r="R1969" i="9"/>
  <c r="N1969" i="9"/>
  <c r="J1969" i="9"/>
  <c r="F1969" i="9"/>
  <c r="S1968" i="9"/>
  <c r="R1968" i="9"/>
  <c r="N1968" i="9"/>
  <c r="J1968" i="9"/>
  <c r="F1968" i="9"/>
  <c r="Q1967" i="9"/>
  <c r="P1967" i="9"/>
  <c r="O1967" i="9"/>
  <c r="M1967" i="9"/>
  <c r="L1967" i="9"/>
  <c r="K1967" i="9"/>
  <c r="N1967" i="9" s="1"/>
  <c r="I1967" i="9"/>
  <c r="H1967" i="9"/>
  <c r="G1967" i="9"/>
  <c r="E1967" i="9"/>
  <c r="D1967" i="9"/>
  <c r="C1967" i="9"/>
  <c r="F1967" i="9" s="1"/>
  <c r="S1966" i="9"/>
  <c r="R1966" i="9"/>
  <c r="N1966" i="9"/>
  <c r="J1966" i="9"/>
  <c r="F1966" i="9"/>
  <c r="R1964" i="9"/>
  <c r="N1964" i="9"/>
  <c r="J1964" i="9"/>
  <c r="F1964" i="9"/>
  <c r="R1963" i="9"/>
  <c r="N1963" i="9"/>
  <c r="J1963" i="9"/>
  <c r="F1963" i="9"/>
  <c r="R1962" i="9"/>
  <c r="N1962" i="9"/>
  <c r="J1962" i="9"/>
  <c r="F1962" i="9"/>
  <c r="R1961" i="9"/>
  <c r="N1961" i="9"/>
  <c r="J1961" i="9"/>
  <c r="F1961" i="9"/>
  <c r="R1960" i="9"/>
  <c r="N1960" i="9"/>
  <c r="J1960" i="9"/>
  <c r="F1960" i="9"/>
  <c r="Q1959" i="9"/>
  <c r="P1959" i="9"/>
  <c r="O1959" i="9"/>
  <c r="R1959" i="9" s="1"/>
  <c r="M1959" i="9"/>
  <c r="L1959" i="9"/>
  <c r="K1959" i="9"/>
  <c r="I1959" i="9"/>
  <c r="H1959" i="9"/>
  <c r="G1959" i="9"/>
  <c r="J1959" i="9" s="1"/>
  <c r="E1959" i="9"/>
  <c r="D1959" i="9"/>
  <c r="C1959" i="9"/>
  <c r="R1958" i="9"/>
  <c r="N1958" i="9"/>
  <c r="J1958" i="9"/>
  <c r="R1956" i="9"/>
  <c r="N1956" i="9"/>
  <c r="J1956" i="9"/>
  <c r="F1956" i="9"/>
  <c r="R1955" i="9"/>
  <c r="N1955" i="9"/>
  <c r="J1955" i="9"/>
  <c r="F1955" i="9"/>
  <c r="R1954" i="9"/>
  <c r="N1954" i="9"/>
  <c r="J1954" i="9"/>
  <c r="F1954" i="9"/>
  <c r="R1953" i="9"/>
  <c r="N1953" i="9"/>
  <c r="J1953" i="9"/>
  <c r="F1953" i="9"/>
  <c r="R1952" i="9"/>
  <c r="N1952" i="9"/>
  <c r="J1952" i="9"/>
  <c r="F1952" i="9"/>
  <c r="Q1951" i="9"/>
  <c r="P1951" i="9"/>
  <c r="O1951" i="9"/>
  <c r="M1951" i="9"/>
  <c r="L1951" i="9"/>
  <c r="K1951" i="9"/>
  <c r="N1951" i="9" s="1"/>
  <c r="I1951" i="9"/>
  <c r="H1951" i="9"/>
  <c r="G1951" i="9"/>
  <c r="E1951" i="9"/>
  <c r="D1951" i="9"/>
  <c r="C1951" i="9"/>
  <c r="F1951" i="9" s="1"/>
  <c r="R1950" i="9"/>
  <c r="N1950" i="9"/>
  <c r="J1950" i="9"/>
  <c r="F1950" i="9"/>
  <c r="R1948" i="9"/>
  <c r="N1948" i="9"/>
  <c r="J1948" i="9"/>
  <c r="F1948" i="9"/>
  <c r="R1947" i="9"/>
  <c r="N1947" i="9"/>
  <c r="J1947" i="9"/>
  <c r="F1947" i="9"/>
  <c r="R1946" i="9"/>
  <c r="N1946" i="9"/>
  <c r="J1946" i="9"/>
  <c r="F1946" i="9"/>
  <c r="R1945" i="9"/>
  <c r="N1945" i="9"/>
  <c r="J1945" i="9"/>
  <c r="F1945" i="9"/>
  <c r="R1944" i="9"/>
  <c r="N1944" i="9"/>
  <c r="J1944" i="9"/>
  <c r="F1944" i="9"/>
  <c r="Q1943" i="9"/>
  <c r="P1943" i="9"/>
  <c r="O1943" i="9"/>
  <c r="M1943" i="9"/>
  <c r="L1943" i="9"/>
  <c r="K1943" i="9"/>
  <c r="N1943" i="9" s="1"/>
  <c r="I1943" i="9"/>
  <c r="H1943" i="9"/>
  <c r="G1943" i="9"/>
  <c r="E1943" i="9"/>
  <c r="D1943" i="9"/>
  <c r="C1943" i="9"/>
  <c r="F1943" i="9" s="1"/>
  <c r="R1942" i="9"/>
  <c r="N1942" i="9"/>
  <c r="J1942" i="9"/>
  <c r="F1942" i="9"/>
  <c r="R1940" i="9"/>
  <c r="N1940" i="9"/>
  <c r="J1940" i="9"/>
  <c r="F1940" i="9"/>
  <c r="R1939" i="9"/>
  <c r="N1939" i="9"/>
  <c r="J1939" i="9"/>
  <c r="F1939" i="9"/>
  <c r="R1938" i="9"/>
  <c r="N1938" i="9"/>
  <c r="J1938" i="9"/>
  <c r="F1938" i="9"/>
  <c r="R1937" i="9"/>
  <c r="N1937" i="9"/>
  <c r="J1937" i="9"/>
  <c r="F1937" i="9"/>
  <c r="R1936" i="9"/>
  <c r="N1936" i="9"/>
  <c r="J1936" i="9"/>
  <c r="F1936" i="9"/>
  <c r="Q1935" i="9"/>
  <c r="P1935" i="9"/>
  <c r="O1935" i="9"/>
  <c r="M1935" i="9"/>
  <c r="L1935" i="9"/>
  <c r="K1935" i="9"/>
  <c r="N1935" i="9" s="1"/>
  <c r="I1935" i="9"/>
  <c r="H1935" i="9"/>
  <c r="G1935" i="9"/>
  <c r="E1935" i="9"/>
  <c r="D1935" i="9"/>
  <c r="C1935" i="9"/>
  <c r="F1935" i="9" s="1"/>
  <c r="R1934" i="9"/>
  <c r="N1934" i="9"/>
  <c r="J1934" i="9"/>
  <c r="F1934" i="9"/>
  <c r="R1932" i="9"/>
  <c r="N1932" i="9"/>
  <c r="J1932" i="9"/>
  <c r="F1932" i="9"/>
  <c r="R1931" i="9"/>
  <c r="N1931" i="9"/>
  <c r="J1931" i="9"/>
  <c r="F1931" i="9"/>
  <c r="R1930" i="9"/>
  <c r="N1930" i="9"/>
  <c r="J1930" i="9"/>
  <c r="F1930" i="9"/>
  <c r="R1929" i="9"/>
  <c r="N1929" i="9"/>
  <c r="J1929" i="9"/>
  <c r="F1929" i="9"/>
  <c r="R1928" i="9"/>
  <c r="N1928" i="9"/>
  <c r="J1928" i="9"/>
  <c r="F1928" i="9"/>
  <c r="Q1927" i="9"/>
  <c r="P1927" i="9"/>
  <c r="O1927" i="9"/>
  <c r="M1927" i="9"/>
  <c r="L1927" i="9"/>
  <c r="K1927" i="9"/>
  <c r="N1927" i="9" s="1"/>
  <c r="I1927" i="9"/>
  <c r="H1927" i="9"/>
  <c r="G1927" i="9"/>
  <c r="E1927" i="9"/>
  <c r="D1927" i="9"/>
  <c r="C1927" i="9"/>
  <c r="F1927" i="9" s="1"/>
  <c r="R1926" i="9"/>
  <c r="N1926" i="9"/>
  <c r="J1926" i="9"/>
  <c r="F1926" i="9"/>
  <c r="S1924" i="9"/>
  <c r="R1924" i="9"/>
  <c r="N1924" i="9"/>
  <c r="J1924" i="9"/>
  <c r="F1924" i="9"/>
  <c r="S1923" i="9"/>
  <c r="R1923" i="9"/>
  <c r="N1923" i="9"/>
  <c r="J1923" i="9"/>
  <c r="F1923" i="9"/>
  <c r="S1922" i="9"/>
  <c r="R1922" i="9"/>
  <c r="N1922" i="9"/>
  <c r="J1922" i="9"/>
  <c r="F1922" i="9"/>
  <c r="S1921" i="9"/>
  <c r="R1921" i="9"/>
  <c r="N1921" i="9"/>
  <c r="J1921" i="9"/>
  <c r="F1921" i="9"/>
  <c r="S1920" i="9"/>
  <c r="R1920" i="9"/>
  <c r="N1920" i="9"/>
  <c r="J1920" i="9"/>
  <c r="F1920" i="9"/>
  <c r="Q1919" i="9"/>
  <c r="P1919" i="9"/>
  <c r="O1919" i="9"/>
  <c r="R1919" i="9" s="1"/>
  <c r="M1919" i="9"/>
  <c r="L1919" i="9"/>
  <c r="K1919" i="9"/>
  <c r="I1919" i="9"/>
  <c r="H1919" i="9"/>
  <c r="G1919" i="9"/>
  <c r="J1919" i="9" s="1"/>
  <c r="E1919" i="9"/>
  <c r="D1919" i="9"/>
  <c r="C1919" i="9"/>
  <c r="S1918" i="9"/>
  <c r="R1918" i="9"/>
  <c r="N1918" i="9"/>
  <c r="J1918" i="9"/>
  <c r="R1916" i="9"/>
  <c r="N1916" i="9"/>
  <c r="J1916" i="9"/>
  <c r="F1916" i="9"/>
  <c r="R1915" i="9"/>
  <c r="N1915" i="9"/>
  <c r="J1915" i="9"/>
  <c r="F1915" i="9"/>
  <c r="R1914" i="9"/>
  <c r="N1914" i="9"/>
  <c r="J1914" i="9"/>
  <c r="F1914" i="9"/>
  <c r="R1913" i="9"/>
  <c r="N1913" i="9"/>
  <c r="J1913" i="9"/>
  <c r="F1913" i="9"/>
  <c r="R1912" i="9"/>
  <c r="N1912" i="9"/>
  <c r="J1912" i="9"/>
  <c r="F1912" i="9"/>
  <c r="Q1911" i="9"/>
  <c r="P1911" i="9"/>
  <c r="O1911" i="9"/>
  <c r="R1911" i="9" s="1"/>
  <c r="M1911" i="9"/>
  <c r="L1911" i="9"/>
  <c r="K1911" i="9"/>
  <c r="I1911" i="9"/>
  <c r="H1911" i="9"/>
  <c r="G1911" i="9"/>
  <c r="J1911" i="9" s="1"/>
  <c r="E1911" i="9"/>
  <c r="D1911" i="9"/>
  <c r="C1911" i="9"/>
  <c r="R1910" i="9"/>
  <c r="N1910" i="9"/>
  <c r="J1910" i="9"/>
  <c r="F1910" i="9"/>
  <c r="R1908" i="9"/>
  <c r="N1908" i="9"/>
  <c r="J1908" i="9"/>
  <c r="F1908" i="9"/>
  <c r="R1907" i="9"/>
  <c r="N1907" i="9"/>
  <c r="J1907" i="9"/>
  <c r="F1907" i="9"/>
  <c r="R1906" i="9"/>
  <c r="N1906" i="9"/>
  <c r="J1906" i="9"/>
  <c r="F1906" i="9"/>
  <c r="R1905" i="9"/>
  <c r="N1905" i="9"/>
  <c r="J1905" i="9"/>
  <c r="F1905" i="9"/>
  <c r="R1904" i="9"/>
  <c r="N1904" i="9"/>
  <c r="J1904" i="9"/>
  <c r="F1904" i="9"/>
  <c r="Q1903" i="9"/>
  <c r="P1903" i="9"/>
  <c r="O1903" i="9"/>
  <c r="R1903" i="9" s="1"/>
  <c r="M1903" i="9"/>
  <c r="L1903" i="9"/>
  <c r="K1903" i="9"/>
  <c r="I1903" i="9"/>
  <c r="H1903" i="9"/>
  <c r="G1903" i="9"/>
  <c r="J1903" i="9" s="1"/>
  <c r="E1903" i="9"/>
  <c r="D1903" i="9"/>
  <c r="C1903" i="9"/>
  <c r="R1902" i="9"/>
  <c r="N1902" i="9"/>
  <c r="J1902" i="9"/>
  <c r="F1902" i="9"/>
  <c r="R1900" i="9"/>
  <c r="N1900" i="9"/>
  <c r="J1900" i="9"/>
  <c r="F1900" i="9"/>
  <c r="R1899" i="9"/>
  <c r="N1899" i="9"/>
  <c r="J1899" i="9"/>
  <c r="F1899" i="9"/>
  <c r="R1898" i="9"/>
  <c r="N1898" i="9"/>
  <c r="J1898" i="9"/>
  <c r="F1898" i="9"/>
  <c r="R1897" i="9"/>
  <c r="N1897" i="9"/>
  <c r="J1897" i="9"/>
  <c r="F1897" i="9"/>
  <c r="R1896" i="9"/>
  <c r="N1896" i="9"/>
  <c r="J1896" i="9"/>
  <c r="F1896" i="9"/>
  <c r="Q1895" i="9"/>
  <c r="P1895" i="9"/>
  <c r="O1895" i="9"/>
  <c r="R1895" i="9" s="1"/>
  <c r="M1895" i="9"/>
  <c r="L1895" i="9"/>
  <c r="K1895" i="9"/>
  <c r="I1895" i="9"/>
  <c r="H1895" i="9"/>
  <c r="G1895" i="9"/>
  <c r="J1895" i="9" s="1"/>
  <c r="E1895" i="9"/>
  <c r="D1895" i="9"/>
  <c r="C1895" i="9"/>
  <c r="R1894" i="9"/>
  <c r="N1894" i="9"/>
  <c r="J1894" i="9"/>
  <c r="F1894" i="9"/>
  <c r="S1892" i="9"/>
  <c r="R1892" i="9"/>
  <c r="N1892" i="9"/>
  <c r="J1892" i="9"/>
  <c r="F1892" i="9"/>
  <c r="S1891" i="9"/>
  <c r="R1891" i="9"/>
  <c r="N1891" i="9"/>
  <c r="J1891" i="9"/>
  <c r="F1891" i="9"/>
  <c r="S1890" i="9"/>
  <c r="R1890" i="9"/>
  <c r="N1890" i="9"/>
  <c r="J1890" i="9"/>
  <c r="F1890" i="9"/>
  <c r="S1889" i="9"/>
  <c r="R1889" i="9"/>
  <c r="N1889" i="9"/>
  <c r="J1889" i="9"/>
  <c r="F1889" i="9"/>
  <c r="S1888" i="9"/>
  <c r="R1888" i="9"/>
  <c r="N1888" i="9"/>
  <c r="J1888" i="9"/>
  <c r="F1888" i="9"/>
  <c r="Q1887" i="9"/>
  <c r="P1887" i="9"/>
  <c r="O1887" i="9"/>
  <c r="M1887" i="9"/>
  <c r="L1887" i="9"/>
  <c r="K1887" i="9"/>
  <c r="N1887" i="9" s="1"/>
  <c r="I1887" i="9"/>
  <c r="H1887" i="9"/>
  <c r="G1887" i="9"/>
  <c r="E1887" i="9"/>
  <c r="D1887" i="9"/>
  <c r="C1887" i="9"/>
  <c r="F1887" i="9" s="1"/>
  <c r="S1886" i="9"/>
  <c r="R1886" i="9"/>
  <c r="N1886" i="9"/>
  <c r="J1886" i="9"/>
  <c r="F1886" i="9"/>
  <c r="R1884" i="9"/>
  <c r="N1884" i="9"/>
  <c r="J1884" i="9"/>
  <c r="F1884" i="9"/>
  <c r="R1883" i="9"/>
  <c r="N1883" i="9"/>
  <c r="J1883" i="9"/>
  <c r="F1883" i="9"/>
  <c r="R1882" i="9"/>
  <c r="N1882" i="9"/>
  <c r="J1882" i="9"/>
  <c r="F1882" i="9"/>
  <c r="R1881" i="9"/>
  <c r="N1881" i="9"/>
  <c r="J1881" i="9"/>
  <c r="F1881" i="9"/>
  <c r="R1880" i="9"/>
  <c r="N1880" i="9"/>
  <c r="J1880" i="9"/>
  <c r="F1880" i="9"/>
  <c r="Q1879" i="9"/>
  <c r="P1879" i="9"/>
  <c r="O1879" i="9"/>
  <c r="R1879" i="9" s="1"/>
  <c r="M1879" i="9"/>
  <c r="L1879" i="9"/>
  <c r="K1879" i="9"/>
  <c r="I1879" i="9"/>
  <c r="H1879" i="9"/>
  <c r="G1879" i="9"/>
  <c r="J1879" i="9" s="1"/>
  <c r="E1879" i="9"/>
  <c r="D1879" i="9"/>
  <c r="C1879" i="9"/>
  <c r="R1878" i="9"/>
  <c r="N1878" i="9"/>
  <c r="J1878" i="9"/>
  <c r="R1876" i="9"/>
  <c r="N1876" i="9"/>
  <c r="J1876" i="9"/>
  <c r="F1876" i="9"/>
  <c r="R1875" i="9"/>
  <c r="N1875" i="9"/>
  <c r="J1875" i="9"/>
  <c r="F1875" i="9"/>
  <c r="R1874" i="9"/>
  <c r="N1874" i="9"/>
  <c r="J1874" i="9"/>
  <c r="F1874" i="9"/>
  <c r="R1873" i="9"/>
  <c r="N1873" i="9"/>
  <c r="J1873" i="9"/>
  <c r="F1873" i="9"/>
  <c r="R1872" i="9"/>
  <c r="N1872" i="9"/>
  <c r="J1872" i="9"/>
  <c r="F1872" i="9"/>
  <c r="Q1871" i="9"/>
  <c r="P1871" i="9"/>
  <c r="O1871" i="9"/>
  <c r="M1871" i="9"/>
  <c r="L1871" i="9"/>
  <c r="K1871" i="9"/>
  <c r="N1871" i="9" s="1"/>
  <c r="I1871" i="9"/>
  <c r="H1871" i="9"/>
  <c r="G1871" i="9"/>
  <c r="E1871" i="9"/>
  <c r="D1871" i="9"/>
  <c r="C1871" i="9"/>
  <c r="F1871" i="9" s="1"/>
  <c r="R1870" i="9"/>
  <c r="N1870" i="9"/>
  <c r="J1870" i="9"/>
  <c r="F1870" i="9"/>
  <c r="S1868" i="9"/>
  <c r="R1868" i="9"/>
  <c r="N1868" i="9"/>
  <c r="J1868" i="9"/>
  <c r="F1868" i="9"/>
  <c r="S1867" i="9"/>
  <c r="R1867" i="9"/>
  <c r="N1867" i="9"/>
  <c r="J1867" i="9"/>
  <c r="F1867" i="9"/>
  <c r="S1866" i="9"/>
  <c r="R1866" i="9"/>
  <c r="N1866" i="9"/>
  <c r="J1866" i="9"/>
  <c r="F1866" i="9"/>
  <c r="S1865" i="9"/>
  <c r="R1865" i="9"/>
  <c r="N1865" i="9"/>
  <c r="J1865" i="9"/>
  <c r="F1865" i="9"/>
  <c r="S1864" i="9"/>
  <c r="R1864" i="9"/>
  <c r="N1864" i="9"/>
  <c r="J1864" i="9"/>
  <c r="F1864" i="9"/>
  <c r="Q1863" i="9"/>
  <c r="P1863" i="9"/>
  <c r="O1863" i="9"/>
  <c r="R1863" i="9" s="1"/>
  <c r="M1863" i="9"/>
  <c r="L1863" i="9"/>
  <c r="K1863" i="9"/>
  <c r="I1863" i="9"/>
  <c r="H1863" i="9"/>
  <c r="G1863" i="9"/>
  <c r="J1863" i="9" s="1"/>
  <c r="E1863" i="9"/>
  <c r="D1863" i="9"/>
  <c r="C1863" i="9"/>
  <c r="S1862" i="9"/>
  <c r="R1862" i="9"/>
  <c r="N1862" i="9"/>
  <c r="J1862" i="9"/>
  <c r="F1862" i="9"/>
  <c r="R1860" i="9"/>
  <c r="N1860" i="9"/>
  <c r="J1860" i="9"/>
  <c r="F1860" i="9"/>
  <c r="R1859" i="9"/>
  <c r="N1859" i="9"/>
  <c r="J1859" i="9"/>
  <c r="F1859" i="9"/>
  <c r="R1858" i="9"/>
  <c r="N1858" i="9"/>
  <c r="J1858" i="9"/>
  <c r="F1858" i="9"/>
  <c r="R1857" i="9"/>
  <c r="N1857" i="9"/>
  <c r="J1857" i="9"/>
  <c r="F1857" i="9"/>
  <c r="R1856" i="9"/>
  <c r="N1856" i="9"/>
  <c r="J1856" i="9"/>
  <c r="F1856" i="9"/>
  <c r="Q1855" i="9"/>
  <c r="P1855" i="9"/>
  <c r="O1855" i="9"/>
  <c r="M1855" i="9"/>
  <c r="L1855" i="9"/>
  <c r="K1855" i="9"/>
  <c r="N1855" i="9" s="1"/>
  <c r="I1855" i="9"/>
  <c r="H1855" i="9"/>
  <c r="G1855" i="9"/>
  <c r="E1855" i="9"/>
  <c r="D1855" i="9"/>
  <c r="C1855" i="9"/>
  <c r="F1855" i="9" s="1"/>
  <c r="R1854" i="9"/>
  <c r="N1854" i="9"/>
  <c r="J1854" i="9"/>
  <c r="F1854" i="9"/>
  <c r="S1852" i="9"/>
  <c r="R1852" i="9"/>
  <c r="N1852" i="9"/>
  <c r="J1852" i="9"/>
  <c r="F1852" i="9"/>
  <c r="S1851" i="9"/>
  <c r="R1851" i="9"/>
  <c r="N1851" i="9"/>
  <c r="J1851" i="9"/>
  <c r="F1851" i="9"/>
  <c r="S1850" i="9"/>
  <c r="R1850" i="9"/>
  <c r="N1850" i="9"/>
  <c r="J1850" i="9"/>
  <c r="F1850" i="9"/>
  <c r="S1849" i="9"/>
  <c r="R1849" i="9"/>
  <c r="N1849" i="9"/>
  <c r="J1849" i="9"/>
  <c r="F1849" i="9"/>
  <c r="S1848" i="9"/>
  <c r="R1848" i="9"/>
  <c r="N1848" i="9"/>
  <c r="J1848" i="9"/>
  <c r="F1848" i="9"/>
  <c r="Q1847" i="9"/>
  <c r="P1847" i="9"/>
  <c r="O1847" i="9"/>
  <c r="R1847" i="9" s="1"/>
  <c r="M1847" i="9"/>
  <c r="L1847" i="9"/>
  <c r="K1847" i="9"/>
  <c r="I1847" i="9"/>
  <c r="H1847" i="9"/>
  <c r="G1847" i="9"/>
  <c r="J1847" i="9" s="1"/>
  <c r="E1847" i="9"/>
  <c r="D1847" i="9"/>
  <c r="C1847" i="9"/>
  <c r="S1846" i="9"/>
  <c r="R1846" i="9"/>
  <c r="N1846" i="9"/>
  <c r="J1846" i="9"/>
  <c r="F1846" i="9"/>
  <c r="S1844" i="9"/>
  <c r="R1844" i="9"/>
  <c r="N1844" i="9"/>
  <c r="J1844" i="9"/>
  <c r="F1844" i="9"/>
  <c r="S1843" i="9"/>
  <c r="R1843" i="9"/>
  <c r="N1843" i="9"/>
  <c r="J1843" i="9"/>
  <c r="F1843" i="9"/>
  <c r="S1842" i="9"/>
  <c r="R1842" i="9"/>
  <c r="N1842" i="9"/>
  <c r="J1842" i="9"/>
  <c r="F1842" i="9"/>
  <c r="S1841" i="9"/>
  <c r="R1841" i="9"/>
  <c r="N1841" i="9"/>
  <c r="J1841" i="9"/>
  <c r="F1841" i="9"/>
  <c r="S1840" i="9"/>
  <c r="R1840" i="9"/>
  <c r="N1840" i="9"/>
  <c r="J1840" i="9"/>
  <c r="F1840" i="9"/>
  <c r="Q1839" i="9"/>
  <c r="P1839" i="9"/>
  <c r="O1839" i="9"/>
  <c r="R1839" i="9" s="1"/>
  <c r="M1839" i="9"/>
  <c r="L1839" i="9"/>
  <c r="K1839" i="9"/>
  <c r="I1839" i="9"/>
  <c r="H1839" i="9"/>
  <c r="G1839" i="9"/>
  <c r="J1839" i="9" s="1"/>
  <c r="E1839" i="9"/>
  <c r="D1839" i="9"/>
  <c r="C1839" i="9"/>
  <c r="S1838" i="9"/>
  <c r="R1838" i="9"/>
  <c r="N1838" i="9"/>
  <c r="J1838" i="9"/>
  <c r="S1836" i="9"/>
  <c r="R1836" i="9"/>
  <c r="N1836" i="9"/>
  <c r="J1836" i="9"/>
  <c r="F1836" i="9"/>
  <c r="S1835" i="9"/>
  <c r="R1835" i="9"/>
  <c r="N1835" i="9"/>
  <c r="J1835" i="9"/>
  <c r="F1835" i="9"/>
  <c r="S1834" i="9"/>
  <c r="R1834" i="9"/>
  <c r="N1834" i="9"/>
  <c r="J1834" i="9"/>
  <c r="F1834" i="9"/>
  <c r="S1833" i="9"/>
  <c r="R1833" i="9"/>
  <c r="N1833" i="9"/>
  <c r="J1833" i="9"/>
  <c r="F1833" i="9"/>
  <c r="S1832" i="9"/>
  <c r="R1832" i="9"/>
  <c r="N1832" i="9"/>
  <c r="J1832" i="9"/>
  <c r="F1832" i="9"/>
  <c r="Q1831" i="9"/>
  <c r="P1831" i="9"/>
  <c r="O1831" i="9"/>
  <c r="M1831" i="9"/>
  <c r="L1831" i="9"/>
  <c r="K1831" i="9"/>
  <c r="N1831" i="9" s="1"/>
  <c r="I1831" i="9"/>
  <c r="H1831" i="9"/>
  <c r="G1831" i="9"/>
  <c r="E1831" i="9"/>
  <c r="D1831" i="9"/>
  <c r="C1831" i="9"/>
  <c r="F1831" i="9" s="1"/>
  <c r="S1830" i="9"/>
  <c r="R1830" i="9"/>
  <c r="N1830" i="9"/>
  <c r="J1830" i="9"/>
  <c r="F1830" i="9"/>
  <c r="R1828" i="9"/>
  <c r="N1828" i="9"/>
  <c r="J1828" i="9"/>
  <c r="F1828" i="9"/>
  <c r="R1827" i="9"/>
  <c r="N1827" i="9"/>
  <c r="J1827" i="9"/>
  <c r="F1827" i="9"/>
  <c r="R1826" i="9"/>
  <c r="N1826" i="9"/>
  <c r="J1826" i="9"/>
  <c r="F1826" i="9"/>
  <c r="R1825" i="9"/>
  <c r="N1825" i="9"/>
  <c r="J1825" i="9"/>
  <c r="F1825" i="9"/>
  <c r="R1824" i="9"/>
  <c r="N1824" i="9"/>
  <c r="J1824" i="9"/>
  <c r="F1824" i="9"/>
  <c r="Q1823" i="9"/>
  <c r="P1823" i="9"/>
  <c r="O1823" i="9"/>
  <c r="R1823" i="9" s="1"/>
  <c r="M1823" i="9"/>
  <c r="L1823" i="9"/>
  <c r="K1823" i="9"/>
  <c r="I1823" i="9"/>
  <c r="H1823" i="9"/>
  <c r="G1823" i="9"/>
  <c r="J1823" i="9" s="1"/>
  <c r="E1823" i="9"/>
  <c r="D1823" i="9"/>
  <c r="C1823" i="9"/>
  <c r="R1822" i="9"/>
  <c r="N1822" i="9"/>
  <c r="J1822" i="9"/>
  <c r="F1822" i="9"/>
  <c r="R1820" i="9"/>
  <c r="N1820" i="9"/>
  <c r="J1820" i="9"/>
  <c r="F1820" i="9"/>
  <c r="R1819" i="9"/>
  <c r="N1819" i="9"/>
  <c r="J1819" i="9"/>
  <c r="F1819" i="9"/>
  <c r="R1818" i="9"/>
  <c r="N1818" i="9"/>
  <c r="J1818" i="9"/>
  <c r="F1818" i="9"/>
  <c r="R1817" i="9"/>
  <c r="N1817" i="9"/>
  <c r="J1817" i="9"/>
  <c r="F1817" i="9"/>
  <c r="R1816" i="9"/>
  <c r="N1816" i="9"/>
  <c r="J1816" i="9"/>
  <c r="F1816" i="9"/>
  <c r="Q1815" i="9"/>
  <c r="P1815" i="9"/>
  <c r="O1815" i="9"/>
  <c r="R1815" i="9" s="1"/>
  <c r="M1815" i="9"/>
  <c r="L1815" i="9"/>
  <c r="K1815" i="9"/>
  <c r="I1815" i="9"/>
  <c r="H1815" i="9"/>
  <c r="G1815" i="9"/>
  <c r="J1815" i="9" s="1"/>
  <c r="E1815" i="9"/>
  <c r="D1815" i="9"/>
  <c r="C1815" i="9"/>
  <c r="R1814" i="9"/>
  <c r="N1814" i="9"/>
  <c r="J1814" i="9"/>
  <c r="F1814" i="9"/>
  <c r="R1812" i="9"/>
  <c r="N1812" i="9"/>
  <c r="J1812" i="9"/>
  <c r="F1812" i="9"/>
  <c r="R1811" i="9"/>
  <c r="N1811" i="9"/>
  <c r="J1811" i="9"/>
  <c r="F1811" i="9"/>
  <c r="R1810" i="9"/>
  <c r="N1810" i="9"/>
  <c r="J1810" i="9"/>
  <c r="F1810" i="9"/>
  <c r="R1809" i="9"/>
  <c r="N1809" i="9"/>
  <c r="J1809" i="9"/>
  <c r="F1809" i="9"/>
  <c r="R1808" i="9"/>
  <c r="N1808" i="9"/>
  <c r="J1808" i="9"/>
  <c r="F1808" i="9"/>
  <c r="Q1807" i="9"/>
  <c r="P1807" i="9"/>
  <c r="O1807" i="9"/>
  <c r="R1807" i="9" s="1"/>
  <c r="M1807" i="9"/>
  <c r="L1807" i="9"/>
  <c r="K1807" i="9"/>
  <c r="I1807" i="9"/>
  <c r="H1807" i="9"/>
  <c r="G1807" i="9"/>
  <c r="J1807" i="9" s="1"/>
  <c r="E1807" i="9"/>
  <c r="D1807" i="9"/>
  <c r="C1807" i="9"/>
  <c r="R1806" i="9"/>
  <c r="N1806" i="9"/>
  <c r="J1806" i="9"/>
  <c r="F1806" i="9"/>
  <c r="R1804" i="9"/>
  <c r="N1804" i="9"/>
  <c r="J1804" i="9"/>
  <c r="F1804" i="9"/>
  <c r="R1803" i="9"/>
  <c r="N1803" i="9"/>
  <c r="J1803" i="9"/>
  <c r="F1803" i="9"/>
  <c r="R1802" i="9"/>
  <c r="N1802" i="9"/>
  <c r="J1802" i="9"/>
  <c r="F1802" i="9"/>
  <c r="R1801" i="9"/>
  <c r="N1801" i="9"/>
  <c r="J1801" i="9"/>
  <c r="F1801" i="9"/>
  <c r="R1800" i="9"/>
  <c r="N1800" i="9"/>
  <c r="J1800" i="9"/>
  <c r="F1800" i="9"/>
  <c r="Q1799" i="9"/>
  <c r="P1799" i="9"/>
  <c r="O1799" i="9"/>
  <c r="R1799" i="9" s="1"/>
  <c r="M1799" i="9"/>
  <c r="L1799" i="9"/>
  <c r="K1799" i="9"/>
  <c r="I1799" i="9"/>
  <c r="H1799" i="9"/>
  <c r="G1799" i="9"/>
  <c r="J1799" i="9" s="1"/>
  <c r="E1799" i="9"/>
  <c r="D1799" i="9"/>
  <c r="C1799" i="9"/>
  <c r="R1798" i="9"/>
  <c r="N1798" i="9"/>
  <c r="J1798" i="9"/>
  <c r="R1796" i="9"/>
  <c r="N1796" i="9"/>
  <c r="J1796" i="9"/>
  <c r="F1796" i="9"/>
  <c r="R1795" i="9"/>
  <c r="N1795" i="9"/>
  <c r="J1795" i="9"/>
  <c r="F1795" i="9"/>
  <c r="R1794" i="9"/>
  <c r="N1794" i="9"/>
  <c r="J1794" i="9"/>
  <c r="F1794" i="9"/>
  <c r="R1793" i="9"/>
  <c r="N1793" i="9"/>
  <c r="J1793" i="9"/>
  <c r="F1793" i="9"/>
  <c r="R1792" i="9"/>
  <c r="N1792" i="9"/>
  <c r="J1792" i="9"/>
  <c r="F1792" i="9"/>
  <c r="Q1791" i="9"/>
  <c r="P1791" i="9"/>
  <c r="O1791" i="9"/>
  <c r="M1791" i="9"/>
  <c r="L1791" i="9"/>
  <c r="K1791" i="9"/>
  <c r="N1791" i="9" s="1"/>
  <c r="I1791" i="9"/>
  <c r="H1791" i="9"/>
  <c r="G1791" i="9"/>
  <c r="E1791" i="9"/>
  <c r="D1791" i="9"/>
  <c r="C1791" i="9"/>
  <c r="F1791" i="9" s="1"/>
  <c r="R1790" i="9"/>
  <c r="N1790" i="9"/>
  <c r="J1790" i="9"/>
  <c r="F1790" i="9"/>
  <c r="S1788" i="9"/>
  <c r="R1788" i="9"/>
  <c r="N1788" i="9"/>
  <c r="J1788" i="9"/>
  <c r="F1788" i="9"/>
  <c r="S1787" i="9"/>
  <c r="R1787" i="9"/>
  <c r="N1787" i="9"/>
  <c r="J1787" i="9"/>
  <c r="F1787" i="9"/>
  <c r="S1786" i="9"/>
  <c r="R1786" i="9"/>
  <c r="N1786" i="9"/>
  <c r="J1786" i="9"/>
  <c r="F1786" i="9"/>
  <c r="S1785" i="9"/>
  <c r="R1785" i="9"/>
  <c r="N1785" i="9"/>
  <c r="J1785" i="9"/>
  <c r="F1785" i="9"/>
  <c r="S1784" i="9"/>
  <c r="R1784" i="9"/>
  <c r="N1784" i="9"/>
  <c r="J1784" i="9"/>
  <c r="F1784" i="9"/>
  <c r="Q1783" i="9"/>
  <c r="P1783" i="9"/>
  <c r="O1783" i="9"/>
  <c r="R1783" i="9" s="1"/>
  <c r="M1783" i="9"/>
  <c r="L1783" i="9"/>
  <c r="K1783" i="9"/>
  <c r="I1783" i="9"/>
  <c r="H1783" i="9"/>
  <c r="G1783" i="9"/>
  <c r="J1783" i="9" s="1"/>
  <c r="E1783" i="9"/>
  <c r="D1783" i="9"/>
  <c r="C1783" i="9"/>
  <c r="S1782" i="9"/>
  <c r="R1782" i="9"/>
  <c r="N1782" i="9"/>
  <c r="J1782" i="9"/>
  <c r="F1782" i="9"/>
  <c r="R1780" i="9"/>
  <c r="N1780" i="9"/>
  <c r="J1780" i="9"/>
  <c r="F1780" i="9"/>
  <c r="R1779" i="9"/>
  <c r="N1779" i="9"/>
  <c r="J1779" i="9"/>
  <c r="F1779" i="9"/>
  <c r="R1778" i="9"/>
  <c r="N1778" i="9"/>
  <c r="J1778" i="9"/>
  <c r="F1778" i="9"/>
  <c r="R1777" i="9"/>
  <c r="N1777" i="9"/>
  <c r="J1777" i="9"/>
  <c r="F1777" i="9"/>
  <c r="R1776" i="9"/>
  <c r="N1776" i="9"/>
  <c r="J1776" i="9"/>
  <c r="F1776" i="9"/>
  <c r="Q1775" i="9"/>
  <c r="P1775" i="9"/>
  <c r="O1775" i="9"/>
  <c r="M1775" i="9"/>
  <c r="L1775" i="9"/>
  <c r="K1775" i="9"/>
  <c r="N1775" i="9" s="1"/>
  <c r="I1775" i="9"/>
  <c r="H1775" i="9"/>
  <c r="G1775" i="9"/>
  <c r="E1775" i="9"/>
  <c r="D1775" i="9"/>
  <c r="C1775" i="9"/>
  <c r="F1775" i="9" s="1"/>
  <c r="R1774" i="9"/>
  <c r="N1774" i="9"/>
  <c r="J1774" i="9"/>
  <c r="F1774" i="9"/>
  <c r="S1772" i="9"/>
  <c r="R1772" i="9"/>
  <c r="N1772" i="9"/>
  <c r="J1772" i="9"/>
  <c r="F1772" i="9"/>
  <c r="S1771" i="9"/>
  <c r="R1771" i="9"/>
  <c r="N1771" i="9"/>
  <c r="J1771" i="9"/>
  <c r="F1771" i="9"/>
  <c r="S1770" i="9"/>
  <c r="R1770" i="9"/>
  <c r="N1770" i="9"/>
  <c r="J1770" i="9"/>
  <c r="F1770" i="9"/>
  <c r="S1769" i="9"/>
  <c r="R1769" i="9"/>
  <c r="N1769" i="9"/>
  <c r="J1769" i="9"/>
  <c r="F1769" i="9"/>
  <c r="S1768" i="9"/>
  <c r="R1768" i="9"/>
  <c r="N1768" i="9"/>
  <c r="J1768" i="9"/>
  <c r="F1768" i="9"/>
  <c r="Q1767" i="9"/>
  <c r="P1767" i="9"/>
  <c r="O1767" i="9"/>
  <c r="R1767" i="9" s="1"/>
  <c r="M1767" i="9"/>
  <c r="L1767" i="9"/>
  <c r="K1767" i="9"/>
  <c r="I1767" i="9"/>
  <c r="H1767" i="9"/>
  <c r="G1767" i="9"/>
  <c r="J1767" i="9" s="1"/>
  <c r="E1767" i="9"/>
  <c r="D1767" i="9"/>
  <c r="C1767" i="9"/>
  <c r="S1766" i="9"/>
  <c r="R1766" i="9"/>
  <c r="N1766" i="9"/>
  <c r="J1766" i="9"/>
  <c r="F1766" i="9"/>
  <c r="R1764" i="9"/>
  <c r="N1764" i="9"/>
  <c r="J1764" i="9"/>
  <c r="F1764" i="9"/>
  <c r="R1763" i="9"/>
  <c r="N1763" i="9"/>
  <c r="J1763" i="9"/>
  <c r="F1763" i="9"/>
  <c r="R1762" i="9"/>
  <c r="N1762" i="9"/>
  <c r="J1762" i="9"/>
  <c r="F1762" i="9"/>
  <c r="R1761" i="9"/>
  <c r="N1761" i="9"/>
  <c r="J1761" i="9"/>
  <c r="F1761" i="9"/>
  <c r="R1760" i="9"/>
  <c r="N1760" i="9"/>
  <c r="J1760" i="9"/>
  <c r="F1760" i="9"/>
  <c r="Q1759" i="9"/>
  <c r="P1759" i="9"/>
  <c r="O1759" i="9"/>
  <c r="M1759" i="9"/>
  <c r="L1759" i="9"/>
  <c r="K1759" i="9"/>
  <c r="N1759" i="9" s="1"/>
  <c r="I1759" i="9"/>
  <c r="H1759" i="9"/>
  <c r="G1759" i="9"/>
  <c r="E1759" i="9"/>
  <c r="D1759" i="9"/>
  <c r="C1759" i="9"/>
  <c r="F1759" i="9" s="1"/>
  <c r="R1758" i="9"/>
  <c r="N1758" i="9"/>
  <c r="J1758" i="9"/>
  <c r="R1756" i="9"/>
  <c r="N1756" i="9"/>
  <c r="J1756" i="9"/>
  <c r="F1756" i="9"/>
  <c r="R1755" i="9"/>
  <c r="N1755" i="9"/>
  <c r="J1755" i="9"/>
  <c r="F1755" i="9"/>
  <c r="R1754" i="9"/>
  <c r="N1754" i="9"/>
  <c r="J1754" i="9"/>
  <c r="F1754" i="9"/>
  <c r="R1753" i="9"/>
  <c r="N1753" i="9"/>
  <c r="J1753" i="9"/>
  <c r="F1753" i="9"/>
  <c r="R1752" i="9"/>
  <c r="N1752" i="9"/>
  <c r="J1752" i="9"/>
  <c r="F1752" i="9"/>
  <c r="Q1751" i="9"/>
  <c r="P1751" i="9"/>
  <c r="O1751" i="9"/>
  <c r="R1751" i="9" s="1"/>
  <c r="M1751" i="9"/>
  <c r="L1751" i="9"/>
  <c r="K1751" i="9"/>
  <c r="I1751" i="9"/>
  <c r="H1751" i="9"/>
  <c r="G1751" i="9"/>
  <c r="J1751" i="9" s="1"/>
  <c r="E1751" i="9"/>
  <c r="D1751" i="9"/>
  <c r="C1751" i="9"/>
  <c r="R1750" i="9"/>
  <c r="N1750" i="9"/>
  <c r="J1750" i="9"/>
  <c r="F1750" i="9"/>
  <c r="R1748" i="9"/>
  <c r="N1748" i="9"/>
  <c r="J1748" i="9"/>
  <c r="F1748" i="9"/>
  <c r="R1747" i="9"/>
  <c r="N1747" i="9"/>
  <c r="J1747" i="9"/>
  <c r="F1747" i="9"/>
  <c r="R1746" i="9"/>
  <c r="N1746" i="9"/>
  <c r="J1746" i="9"/>
  <c r="F1746" i="9"/>
  <c r="R1745" i="9"/>
  <c r="N1745" i="9"/>
  <c r="J1745" i="9"/>
  <c r="F1745" i="9"/>
  <c r="R1744" i="9"/>
  <c r="N1744" i="9"/>
  <c r="J1744" i="9"/>
  <c r="F1744" i="9"/>
  <c r="Q1743" i="9"/>
  <c r="P1743" i="9"/>
  <c r="O1743" i="9"/>
  <c r="R1743" i="9" s="1"/>
  <c r="M1743" i="9"/>
  <c r="L1743" i="9"/>
  <c r="K1743" i="9"/>
  <c r="I1743" i="9"/>
  <c r="H1743" i="9"/>
  <c r="G1743" i="9"/>
  <c r="J1743" i="9" s="1"/>
  <c r="E1743" i="9"/>
  <c r="D1743" i="9"/>
  <c r="C1743" i="9"/>
  <c r="R1742" i="9"/>
  <c r="N1742" i="9"/>
  <c r="J1742" i="9"/>
  <c r="F1742" i="9"/>
  <c r="R1740" i="9"/>
  <c r="N1740" i="9"/>
  <c r="J1740" i="9"/>
  <c r="F1740" i="9"/>
  <c r="R1739" i="9"/>
  <c r="N1739" i="9"/>
  <c r="J1739" i="9"/>
  <c r="F1739" i="9"/>
  <c r="R1738" i="9"/>
  <c r="N1738" i="9"/>
  <c r="J1738" i="9"/>
  <c r="F1738" i="9"/>
  <c r="R1737" i="9"/>
  <c r="N1737" i="9"/>
  <c r="J1737" i="9"/>
  <c r="F1737" i="9"/>
  <c r="R1736" i="9"/>
  <c r="N1736" i="9"/>
  <c r="J1736" i="9"/>
  <c r="F1736" i="9"/>
  <c r="Q1735" i="9"/>
  <c r="P1735" i="9"/>
  <c r="O1735" i="9"/>
  <c r="R1735" i="9" s="1"/>
  <c r="M1735" i="9"/>
  <c r="L1735" i="9"/>
  <c r="K1735" i="9"/>
  <c r="I1735" i="9"/>
  <c r="H1735" i="9"/>
  <c r="G1735" i="9"/>
  <c r="J1735" i="9" s="1"/>
  <c r="E1735" i="9"/>
  <c r="D1735" i="9"/>
  <c r="C1735" i="9"/>
  <c r="R1734" i="9"/>
  <c r="N1734" i="9"/>
  <c r="J1734" i="9"/>
  <c r="F1734" i="9"/>
  <c r="R1732" i="9"/>
  <c r="N1732" i="9"/>
  <c r="J1732" i="9"/>
  <c r="F1732" i="9"/>
  <c r="R1731" i="9"/>
  <c r="N1731" i="9"/>
  <c r="J1731" i="9"/>
  <c r="F1731" i="9"/>
  <c r="R1730" i="9"/>
  <c r="N1730" i="9"/>
  <c r="J1730" i="9"/>
  <c r="F1730" i="9"/>
  <c r="R1729" i="9"/>
  <c r="N1729" i="9"/>
  <c r="J1729" i="9"/>
  <c r="F1729" i="9"/>
  <c r="R1728" i="9"/>
  <c r="N1728" i="9"/>
  <c r="J1728" i="9"/>
  <c r="F1728" i="9"/>
  <c r="Q1727" i="9"/>
  <c r="P1727" i="9"/>
  <c r="O1727" i="9"/>
  <c r="R1727" i="9" s="1"/>
  <c r="M1727" i="9"/>
  <c r="L1727" i="9"/>
  <c r="K1727" i="9"/>
  <c r="I1727" i="9"/>
  <c r="H1727" i="9"/>
  <c r="G1727" i="9"/>
  <c r="J1727" i="9" s="1"/>
  <c r="E1727" i="9"/>
  <c r="D1727" i="9"/>
  <c r="C1727" i="9"/>
  <c r="R1726" i="9"/>
  <c r="N1726" i="9"/>
  <c r="J1726" i="9"/>
  <c r="F1726" i="9"/>
  <c r="S1724" i="9"/>
  <c r="R1724" i="9"/>
  <c r="N1724" i="9"/>
  <c r="J1724" i="9"/>
  <c r="F1724" i="9"/>
  <c r="S1723" i="9"/>
  <c r="R1723" i="9"/>
  <c r="N1723" i="9"/>
  <c r="J1723" i="9"/>
  <c r="F1723" i="9"/>
  <c r="S1722" i="9"/>
  <c r="R1722" i="9"/>
  <c r="N1722" i="9"/>
  <c r="J1722" i="9"/>
  <c r="F1722" i="9"/>
  <c r="S1721" i="9"/>
  <c r="R1721" i="9"/>
  <c r="N1721" i="9"/>
  <c r="J1721" i="9"/>
  <c r="F1721" i="9"/>
  <c r="S1720" i="9"/>
  <c r="R1720" i="9"/>
  <c r="N1720" i="9"/>
  <c r="J1720" i="9"/>
  <c r="F1720" i="9"/>
  <c r="Q1719" i="9"/>
  <c r="P1719" i="9"/>
  <c r="O1719" i="9"/>
  <c r="M1719" i="9"/>
  <c r="L1719" i="9"/>
  <c r="K1719" i="9"/>
  <c r="N1719" i="9" s="1"/>
  <c r="I1719" i="9"/>
  <c r="H1719" i="9"/>
  <c r="G1719" i="9"/>
  <c r="E1719" i="9"/>
  <c r="D1719" i="9"/>
  <c r="C1719" i="9"/>
  <c r="F1719" i="9" s="1"/>
  <c r="S1718" i="9"/>
  <c r="R1718" i="9"/>
  <c r="N1718" i="9"/>
  <c r="J1718" i="9"/>
  <c r="S1716" i="9"/>
  <c r="R1716" i="9"/>
  <c r="N1716" i="9"/>
  <c r="J1716" i="9"/>
  <c r="F1716" i="9"/>
  <c r="S1715" i="9"/>
  <c r="R1715" i="9"/>
  <c r="N1715" i="9"/>
  <c r="J1715" i="9"/>
  <c r="F1715" i="9"/>
  <c r="S1714" i="9"/>
  <c r="R1714" i="9"/>
  <c r="N1714" i="9"/>
  <c r="J1714" i="9"/>
  <c r="F1714" i="9"/>
  <c r="S1713" i="9"/>
  <c r="R1713" i="9"/>
  <c r="N1713" i="9"/>
  <c r="J1713" i="9"/>
  <c r="F1713" i="9"/>
  <c r="S1712" i="9"/>
  <c r="R1712" i="9"/>
  <c r="N1712" i="9"/>
  <c r="J1712" i="9"/>
  <c r="F1712" i="9"/>
  <c r="Q1711" i="9"/>
  <c r="P1711" i="9"/>
  <c r="O1711" i="9"/>
  <c r="R1711" i="9" s="1"/>
  <c r="M1711" i="9"/>
  <c r="L1711" i="9"/>
  <c r="K1711" i="9"/>
  <c r="I1711" i="9"/>
  <c r="H1711" i="9"/>
  <c r="G1711" i="9"/>
  <c r="J1711" i="9" s="1"/>
  <c r="E1711" i="9"/>
  <c r="D1711" i="9"/>
  <c r="C1711" i="9"/>
  <c r="S1710" i="9"/>
  <c r="R1710" i="9"/>
  <c r="N1710" i="9"/>
  <c r="J1710" i="9"/>
  <c r="F1710" i="9"/>
  <c r="R1708" i="9"/>
  <c r="N1708" i="9"/>
  <c r="J1708" i="9"/>
  <c r="F1708" i="9"/>
  <c r="R1707" i="9"/>
  <c r="N1707" i="9"/>
  <c r="J1707" i="9"/>
  <c r="F1707" i="9"/>
  <c r="R1706" i="9"/>
  <c r="N1706" i="9"/>
  <c r="J1706" i="9"/>
  <c r="F1706" i="9"/>
  <c r="R1705" i="9"/>
  <c r="N1705" i="9"/>
  <c r="J1705" i="9"/>
  <c r="F1705" i="9"/>
  <c r="R1704" i="9"/>
  <c r="N1704" i="9"/>
  <c r="J1704" i="9"/>
  <c r="F1704" i="9"/>
  <c r="Q1703" i="9"/>
  <c r="P1703" i="9"/>
  <c r="O1703" i="9"/>
  <c r="M1703" i="9"/>
  <c r="L1703" i="9"/>
  <c r="K1703" i="9"/>
  <c r="N1703" i="9" s="1"/>
  <c r="I1703" i="9"/>
  <c r="H1703" i="9"/>
  <c r="G1703" i="9"/>
  <c r="E1703" i="9"/>
  <c r="D1703" i="9"/>
  <c r="C1703" i="9"/>
  <c r="F1703" i="9" s="1"/>
  <c r="R1702" i="9"/>
  <c r="N1702" i="9"/>
  <c r="J1702" i="9"/>
  <c r="F1702" i="9"/>
  <c r="S1700" i="9"/>
  <c r="R1700" i="9"/>
  <c r="N1700" i="9"/>
  <c r="J1700" i="9"/>
  <c r="F1700" i="9"/>
  <c r="S1699" i="9"/>
  <c r="R1699" i="9"/>
  <c r="N1699" i="9"/>
  <c r="J1699" i="9"/>
  <c r="F1699" i="9"/>
  <c r="S1698" i="9"/>
  <c r="R1698" i="9"/>
  <c r="N1698" i="9"/>
  <c r="J1698" i="9"/>
  <c r="F1698" i="9"/>
  <c r="S1697" i="9"/>
  <c r="R1697" i="9"/>
  <c r="N1697" i="9"/>
  <c r="J1697" i="9"/>
  <c r="F1697" i="9"/>
  <c r="S1696" i="9"/>
  <c r="R1696" i="9"/>
  <c r="N1696" i="9"/>
  <c r="J1696" i="9"/>
  <c r="F1696" i="9"/>
  <c r="Q1695" i="9"/>
  <c r="P1695" i="9"/>
  <c r="O1695" i="9"/>
  <c r="R1695" i="9" s="1"/>
  <c r="M1695" i="9"/>
  <c r="L1695" i="9"/>
  <c r="K1695" i="9"/>
  <c r="I1695" i="9"/>
  <c r="H1695" i="9"/>
  <c r="G1695" i="9"/>
  <c r="J1695" i="9" s="1"/>
  <c r="E1695" i="9"/>
  <c r="D1695" i="9"/>
  <c r="C1695" i="9"/>
  <c r="S1694" i="9"/>
  <c r="R1694" i="9"/>
  <c r="N1694" i="9"/>
  <c r="J1694" i="9"/>
  <c r="F1694" i="9"/>
  <c r="R1692" i="9"/>
  <c r="N1692" i="9"/>
  <c r="J1692" i="9"/>
  <c r="F1692" i="9"/>
  <c r="R1691" i="9"/>
  <c r="N1691" i="9"/>
  <c r="J1691" i="9"/>
  <c r="F1691" i="9"/>
  <c r="R1690" i="9"/>
  <c r="N1690" i="9"/>
  <c r="J1690" i="9"/>
  <c r="F1690" i="9"/>
  <c r="R1689" i="9"/>
  <c r="N1689" i="9"/>
  <c r="J1689" i="9"/>
  <c r="F1689" i="9"/>
  <c r="R1688" i="9"/>
  <c r="N1688" i="9"/>
  <c r="J1688" i="9"/>
  <c r="F1688" i="9"/>
  <c r="Q1687" i="9"/>
  <c r="P1687" i="9"/>
  <c r="O1687" i="9"/>
  <c r="M1687" i="9"/>
  <c r="L1687" i="9"/>
  <c r="K1687" i="9"/>
  <c r="N1687" i="9" s="1"/>
  <c r="I1687" i="9"/>
  <c r="H1687" i="9"/>
  <c r="G1687" i="9"/>
  <c r="E1687" i="9"/>
  <c r="D1687" i="9"/>
  <c r="C1687" i="9"/>
  <c r="F1687" i="9" s="1"/>
  <c r="R1686" i="9"/>
  <c r="N1686" i="9"/>
  <c r="J1686" i="9"/>
  <c r="F1686" i="9"/>
  <c r="R1684" i="9"/>
  <c r="N1684" i="9"/>
  <c r="J1684" i="9"/>
  <c r="F1684" i="9"/>
  <c r="R1683" i="9"/>
  <c r="N1683" i="9"/>
  <c r="J1683" i="9"/>
  <c r="F1683" i="9"/>
  <c r="R1682" i="9"/>
  <c r="N1682" i="9"/>
  <c r="J1682" i="9"/>
  <c r="F1682" i="9"/>
  <c r="R1681" i="9"/>
  <c r="N1681" i="9"/>
  <c r="J1681" i="9"/>
  <c r="F1681" i="9"/>
  <c r="R1680" i="9"/>
  <c r="N1680" i="9"/>
  <c r="J1680" i="9"/>
  <c r="F1680" i="9"/>
  <c r="Q1679" i="9"/>
  <c r="P1679" i="9"/>
  <c r="O1679" i="9"/>
  <c r="M1679" i="9"/>
  <c r="L1679" i="9"/>
  <c r="K1679" i="9"/>
  <c r="N1679" i="9" s="1"/>
  <c r="I1679" i="9"/>
  <c r="H1679" i="9"/>
  <c r="G1679" i="9"/>
  <c r="E1679" i="9"/>
  <c r="D1679" i="9"/>
  <c r="C1679" i="9"/>
  <c r="F1679" i="9" s="1"/>
  <c r="R1678" i="9"/>
  <c r="N1678" i="9"/>
  <c r="J1678" i="9"/>
  <c r="S1676" i="9"/>
  <c r="R1676" i="9"/>
  <c r="N1676" i="9"/>
  <c r="J1676" i="9"/>
  <c r="F1676" i="9"/>
  <c r="S1675" i="9"/>
  <c r="R1675" i="9"/>
  <c r="N1675" i="9"/>
  <c r="J1675" i="9"/>
  <c r="F1675" i="9"/>
  <c r="S1674" i="9"/>
  <c r="R1674" i="9"/>
  <c r="N1674" i="9"/>
  <c r="J1674" i="9"/>
  <c r="F1674" i="9"/>
  <c r="S1673" i="9"/>
  <c r="R1673" i="9"/>
  <c r="N1673" i="9"/>
  <c r="J1673" i="9"/>
  <c r="F1673" i="9"/>
  <c r="S1672" i="9"/>
  <c r="R1672" i="9"/>
  <c r="N1672" i="9"/>
  <c r="J1672" i="9"/>
  <c r="F1672" i="9"/>
  <c r="Q1671" i="9"/>
  <c r="P1671" i="9"/>
  <c r="O1671" i="9"/>
  <c r="M1671" i="9"/>
  <c r="L1671" i="9"/>
  <c r="K1671" i="9"/>
  <c r="N1671" i="9" s="1"/>
  <c r="I1671" i="9"/>
  <c r="H1671" i="9"/>
  <c r="G1671" i="9"/>
  <c r="E1671" i="9"/>
  <c r="D1671" i="9"/>
  <c r="C1671" i="9"/>
  <c r="F1671" i="9" s="1"/>
  <c r="S1670" i="9"/>
  <c r="R1670" i="9"/>
  <c r="N1670" i="9"/>
  <c r="J1670" i="9"/>
  <c r="F1670" i="9"/>
  <c r="S1668" i="9"/>
  <c r="R1668" i="9"/>
  <c r="N1668" i="9"/>
  <c r="J1668" i="9"/>
  <c r="F1668" i="9"/>
  <c r="S1667" i="9"/>
  <c r="R1667" i="9"/>
  <c r="N1667" i="9"/>
  <c r="J1667" i="9"/>
  <c r="F1667" i="9"/>
  <c r="S1666" i="9"/>
  <c r="R1666" i="9"/>
  <c r="N1666" i="9"/>
  <c r="J1666" i="9"/>
  <c r="F1666" i="9"/>
  <c r="S1665" i="9"/>
  <c r="R1665" i="9"/>
  <c r="N1665" i="9"/>
  <c r="J1665" i="9"/>
  <c r="F1665" i="9"/>
  <c r="S1664" i="9"/>
  <c r="R1664" i="9"/>
  <c r="N1664" i="9"/>
  <c r="J1664" i="9"/>
  <c r="F1664" i="9"/>
  <c r="Q1663" i="9"/>
  <c r="P1663" i="9"/>
  <c r="O1663" i="9"/>
  <c r="M1663" i="9"/>
  <c r="L1663" i="9"/>
  <c r="K1663" i="9"/>
  <c r="N1663" i="9" s="1"/>
  <c r="I1663" i="9"/>
  <c r="H1663" i="9"/>
  <c r="G1663" i="9"/>
  <c r="E1663" i="9"/>
  <c r="D1663" i="9"/>
  <c r="C1663" i="9"/>
  <c r="F1663" i="9" s="1"/>
  <c r="S1662" i="9"/>
  <c r="R1662" i="9"/>
  <c r="N1662" i="9"/>
  <c r="J1662" i="9"/>
  <c r="F1662" i="9"/>
  <c r="R1660" i="9"/>
  <c r="N1660" i="9"/>
  <c r="J1660" i="9"/>
  <c r="F1660" i="9"/>
  <c r="R1659" i="9"/>
  <c r="N1659" i="9"/>
  <c r="J1659" i="9"/>
  <c r="F1659" i="9"/>
  <c r="R1658" i="9"/>
  <c r="N1658" i="9"/>
  <c r="J1658" i="9"/>
  <c r="F1658" i="9"/>
  <c r="R1657" i="9"/>
  <c r="N1657" i="9"/>
  <c r="J1657" i="9"/>
  <c r="F1657" i="9"/>
  <c r="R1656" i="9"/>
  <c r="N1656" i="9"/>
  <c r="J1656" i="9"/>
  <c r="F1656" i="9"/>
  <c r="Q1655" i="9"/>
  <c r="P1655" i="9"/>
  <c r="O1655" i="9"/>
  <c r="R1655" i="9" s="1"/>
  <c r="M1655" i="9"/>
  <c r="L1655" i="9"/>
  <c r="K1655" i="9"/>
  <c r="I1655" i="9"/>
  <c r="H1655" i="9"/>
  <c r="G1655" i="9"/>
  <c r="J1655" i="9" s="1"/>
  <c r="E1655" i="9"/>
  <c r="D1655" i="9"/>
  <c r="C1655" i="9"/>
  <c r="R1654" i="9"/>
  <c r="N1654" i="9"/>
  <c r="J1654" i="9"/>
  <c r="F1654" i="9"/>
  <c r="S1652" i="9"/>
  <c r="R1652" i="9"/>
  <c r="N1652" i="9"/>
  <c r="J1652" i="9"/>
  <c r="F1652" i="9"/>
  <c r="S1651" i="9"/>
  <c r="R1651" i="9"/>
  <c r="N1651" i="9"/>
  <c r="J1651" i="9"/>
  <c r="F1651" i="9"/>
  <c r="S1650" i="9"/>
  <c r="R1650" i="9"/>
  <c r="N1650" i="9"/>
  <c r="J1650" i="9"/>
  <c r="F1650" i="9"/>
  <c r="S1649" i="9"/>
  <c r="R1649" i="9"/>
  <c r="N1649" i="9"/>
  <c r="J1649" i="9"/>
  <c r="F1649" i="9"/>
  <c r="S1648" i="9"/>
  <c r="R1648" i="9"/>
  <c r="N1648" i="9"/>
  <c r="J1648" i="9"/>
  <c r="F1648" i="9"/>
  <c r="Q1647" i="9"/>
  <c r="P1647" i="9"/>
  <c r="O1647" i="9"/>
  <c r="M1647" i="9"/>
  <c r="L1647" i="9"/>
  <c r="K1647" i="9"/>
  <c r="N1647" i="9" s="1"/>
  <c r="I1647" i="9"/>
  <c r="H1647" i="9"/>
  <c r="G1647" i="9"/>
  <c r="E1647" i="9"/>
  <c r="D1647" i="9"/>
  <c r="C1647" i="9"/>
  <c r="F1647" i="9" s="1"/>
  <c r="S1646" i="9"/>
  <c r="R1646" i="9"/>
  <c r="N1646" i="9"/>
  <c r="J1646" i="9"/>
  <c r="F1646" i="9"/>
  <c r="R1644" i="9"/>
  <c r="N1644" i="9"/>
  <c r="J1644" i="9"/>
  <c r="F1644" i="9"/>
  <c r="R1643" i="9"/>
  <c r="N1643" i="9"/>
  <c r="J1643" i="9"/>
  <c r="F1643" i="9"/>
  <c r="R1642" i="9"/>
  <c r="N1642" i="9"/>
  <c r="J1642" i="9"/>
  <c r="F1642" i="9"/>
  <c r="R1641" i="9"/>
  <c r="N1641" i="9"/>
  <c r="J1641" i="9"/>
  <c r="F1641" i="9"/>
  <c r="R1640" i="9"/>
  <c r="N1640" i="9"/>
  <c r="J1640" i="9"/>
  <c r="F1640" i="9"/>
  <c r="Q1639" i="9"/>
  <c r="P1639" i="9"/>
  <c r="O1639" i="9"/>
  <c r="R1639" i="9" s="1"/>
  <c r="M1639" i="9"/>
  <c r="L1639" i="9"/>
  <c r="K1639" i="9"/>
  <c r="I1639" i="9"/>
  <c r="H1639" i="9"/>
  <c r="G1639" i="9"/>
  <c r="J1639" i="9" s="1"/>
  <c r="E1639" i="9"/>
  <c r="D1639" i="9"/>
  <c r="C1639" i="9"/>
  <c r="R1638" i="9"/>
  <c r="N1638" i="9"/>
  <c r="J1638" i="9"/>
  <c r="R1636" i="9"/>
  <c r="N1636" i="9"/>
  <c r="J1636" i="9"/>
  <c r="F1636" i="9"/>
  <c r="R1635" i="9"/>
  <c r="N1635" i="9"/>
  <c r="J1635" i="9"/>
  <c r="F1635" i="9"/>
  <c r="R1634" i="9"/>
  <c r="N1634" i="9"/>
  <c r="J1634" i="9"/>
  <c r="F1634" i="9"/>
  <c r="R1633" i="9"/>
  <c r="N1633" i="9"/>
  <c r="J1633" i="9"/>
  <c r="F1633" i="9"/>
  <c r="R1632" i="9"/>
  <c r="N1632" i="9"/>
  <c r="J1632" i="9"/>
  <c r="F1632" i="9"/>
  <c r="Q1631" i="9"/>
  <c r="P1631" i="9"/>
  <c r="O1631" i="9"/>
  <c r="M1631" i="9"/>
  <c r="L1631" i="9"/>
  <c r="K1631" i="9"/>
  <c r="N1631" i="9" s="1"/>
  <c r="I1631" i="9"/>
  <c r="H1631" i="9"/>
  <c r="G1631" i="9"/>
  <c r="E1631" i="9"/>
  <c r="D1631" i="9"/>
  <c r="C1631" i="9"/>
  <c r="F1631" i="9" s="1"/>
  <c r="R1630" i="9"/>
  <c r="N1630" i="9"/>
  <c r="J1630" i="9"/>
  <c r="F1630" i="9"/>
  <c r="R1628" i="9"/>
  <c r="N1628" i="9"/>
  <c r="J1628" i="9"/>
  <c r="F1628" i="9"/>
  <c r="R1627" i="9"/>
  <c r="N1627" i="9"/>
  <c r="J1627" i="9"/>
  <c r="F1627" i="9"/>
  <c r="R1626" i="9"/>
  <c r="N1626" i="9"/>
  <c r="J1626" i="9"/>
  <c r="F1626" i="9"/>
  <c r="R1625" i="9"/>
  <c r="N1625" i="9"/>
  <c r="J1625" i="9"/>
  <c r="F1625" i="9"/>
  <c r="R1624" i="9"/>
  <c r="N1624" i="9"/>
  <c r="J1624" i="9"/>
  <c r="F1624" i="9"/>
  <c r="Q1623" i="9"/>
  <c r="P1623" i="9"/>
  <c r="O1623" i="9"/>
  <c r="M1623" i="9"/>
  <c r="L1623" i="9"/>
  <c r="K1623" i="9"/>
  <c r="N1623" i="9" s="1"/>
  <c r="I1623" i="9"/>
  <c r="H1623" i="9"/>
  <c r="G1623" i="9"/>
  <c r="E1623" i="9"/>
  <c r="D1623" i="9"/>
  <c r="C1623" i="9"/>
  <c r="F1623" i="9" s="1"/>
  <c r="R1622" i="9"/>
  <c r="N1622" i="9"/>
  <c r="J1622" i="9"/>
  <c r="F1622" i="9"/>
  <c r="S1620" i="9"/>
  <c r="R1620" i="9"/>
  <c r="N1620" i="9"/>
  <c r="J1620" i="9"/>
  <c r="F1620" i="9"/>
  <c r="S1619" i="9"/>
  <c r="R1619" i="9"/>
  <c r="N1619" i="9"/>
  <c r="J1619" i="9"/>
  <c r="F1619" i="9"/>
  <c r="S1618" i="9"/>
  <c r="R1618" i="9"/>
  <c r="N1618" i="9"/>
  <c r="J1618" i="9"/>
  <c r="F1618" i="9"/>
  <c r="S1617" i="9"/>
  <c r="R1617" i="9"/>
  <c r="N1617" i="9"/>
  <c r="J1617" i="9"/>
  <c r="F1617" i="9"/>
  <c r="S1616" i="9"/>
  <c r="R1616" i="9"/>
  <c r="N1616" i="9"/>
  <c r="J1616" i="9"/>
  <c r="F1616" i="9"/>
  <c r="Q1615" i="9"/>
  <c r="P1615" i="9"/>
  <c r="O1615" i="9"/>
  <c r="R1615" i="9" s="1"/>
  <c r="M1615" i="9"/>
  <c r="L1615" i="9"/>
  <c r="K1615" i="9"/>
  <c r="I1615" i="9"/>
  <c r="H1615" i="9"/>
  <c r="G1615" i="9"/>
  <c r="J1615" i="9" s="1"/>
  <c r="E1615" i="9"/>
  <c r="D1615" i="9"/>
  <c r="C1615" i="9"/>
  <c r="S1614" i="9"/>
  <c r="R1614" i="9"/>
  <c r="N1614" i="9"/>
  <c r="J1614" i="9"/>
  <c r="F1614" i="9"/>
  <c r="S1612" i="9"/>
  <c r="R1612" i="9"/>
  <c r="N1612" i="9"/>
  <c r="J1612" i="9"/>
  <c r="F1612" i="9"/>
  <c r="S1611" i="9"/>
  <c r="R1611" i="9"/>
  <c r="N1611" i="9"/>
  <c r="J1611" i="9"/>
  <c r="F1611" i="9"/>
  <c r="S1610" i="9"/>
  <c r="R1610" i="9"/>
  <c r="N1610" i="9"/>
  <c r="J1610" i="9"/>
  <c r="F1610" i="9"/>
  <c r="S1609" i="9"/>
  <c r="R1609" i="9"/>
  <c r="N1609" i="9"/>
  <c r="J1609" i="9"/>
  <c r="F1609" i="9"/>
  <c r="S1608" i="9"/>
  <c r="R1608" i="9"/>
  <c r="N1608" i="9"/>
  <c r="J1608" i="9"/>
  <c r="F1608" i="9"/>
  <c r="Q1607" i="9"/>
  <c r="P1607" i="9"/>
  <c r="O1607" i="9"/>
  <c r="R1607" i="9" s="1"/>
  <c r="M1607" i="9"/>
  <c r="L1607" i="9"/>
  <c r="K1607" i="9"/>
  <c r="I1607" i="9"/>
  <c r="H1607" i="9"/>
  <c r="G1607" i="9"/>
  <c r="J1607" i="9" s="1"/>
  <c r="E1607" i="9"/>
  <c r="D1607" i="9"/>
  <c r="C1607" i="9"/>
  <c r="S1606" i="9"/>
  <c r="R1606" i="9"/>
  <c r="N1606" i="9"/>
  <c r="J1606" i="9"/>
  <c r="F1606" i="9"/>
  <c r="R1604" i="9"/>
  <c r="N1604" i="9"/>
  <c r="J1604" i="9"/>
  <c r="F1604" i="9"/>
  <c r="R1603" i="9"/>
  <c r="N1603" i="9"/>
  <c r="J1603" i="9"/>
  <c r="F1603" i="9"/>
  <c r="R1602" i="9"/>
  <c r="N1602" i="9"/>
  <c r="J1602" i="9"/>
  <c r="F1602" i="9"/>
  <c r="R1601" i="9"/>
  <c r="N1601" i="9"/>
  <c r="J1601" i="9"/>
  <c r="F1601" i="9"/>
  <c r="R1600" i="9"/>
  <c r="N1600" i="9"/>
  <c r="J1600" i="9"/>
  <c r="F1600" i="9"/>
  <c r="Q1599" i="9"/>
  <c r="P1599" i="9"/>
  <c r="O1599" i="9"/>
  <c r="M1599" i="9"/>
  <c r="L1599" i="9"/>
  <c r="K1599" i="9"/>
  <c r="N1599" i="9" s="1"/>
  <c r="I1599" i="9"/>
  <c r="H1599" i="9"/>
  <c r="G1599" i="9"/>
  <c r="E1599" i="9"/>
  <c r="D1599" i="9"/>
  <c r="C1599" i="9"/>
  <c r="F1599" i="9" s="1"/>
  <c r="R1598" i="9"/>
  <c r="N1598" i="9"/>
  <c r="J1598" i="9"/>
  <c r="R1596" i="9"/>
  <c r="N1596" i="9"/>
  <c r="J1596" i="9"/>
  <c r="F1596" i="9"/>
  <c r="R1595" i="9"/>
  <c r="N1595" i="9"/>
  <c r="J1595" i="9"/>
  <c r="F1595" i="9"/>
  <c r="R1594" i="9"/>
  <c r="N1594" i="9"/>
  <c r="J1594" i="9"/>
  <c r="F1594" i="9"/>
  <c r="R1593" i="9"/>
  <c r="N1593" i="9"/>
  <c r="J1593" i="9"/>
  <c r="F1593" i="9"/>
  <c r="R1592" i="9"/>
  <c r="N1592" i="9"/>
  <c r="J1592" i="9"/>
  <c r="F1592" i="9"/>
  <c r="Q1591" i="9"/>
  <c r="P1591" i="9"/>
  <c r="O1591" i="9"/>
  <c r="R1591" i="9" s="1"/>
  <c r="M1591" i="9"/>
  <c r="L1591" i="9"/>
  <c r="K1591" i="9"/>
  <c r="I1591" i="9"/>
  <c r="H1591" i="9"/>
  <c r="G1591" i="9"/>
  <c r="J1591" i="9" s="1"/>
  <c r="E1591" i="9"/>
  <c r="D1591" i="9"/>
  <c r="C1591" i="9"/>
  <c r="R1590" i="9"/>
  <c r="N1590" i="9"/>
  <c r="J1590" i="9"/>
  <c r="F1590" i="9"/>
  <c r="S1588" i="9"/>
  <c r="R1588" i="9"/>
  <c r="N1588" i="9"/>
  <c r="J1588" i="9"/>
  <c r="F1588" i="9"/>
  <c r="S1587" i="9"/>
  <c r="R1587" i="9"/>
  <c r="N1587" i="9"/>
  <c r="J1587" i="9"/>
  <c r="F1587" i="9"/>
  <c r="S1586" i="9"/>
  <c r="R1586" i="9"/>
  <c r="N1586" i="9"/>
  <c r="J1586" i="9"/>
  <c r="F1586" i="9"/>
  <c r="S1585" i="9"/>
  <c r="R1585" i="9"/>
  <c r="N1585" i="9"/>
  <c r="J1585" i="9"/>
  <c r="F1585" i="9"/>
  <c r="S1584" i="9"/>
  <c r="R1584" i="9"/>
  <c r="N1584" i="9"/>
  <c r="J1584" i="9"/>
  <c r="F1584" i="9"/>
  <c r="Q1583" i="9"/>
  <c r="P1583" i="9"/>
  <c r="O1583" i="9"/>
  <c r="M1583" i="9"/>
  <c r="L1583" i="9"/>
  <c r="K1583" i="9"/>
  <c r="N1583" i="9" s="1"/>
  <c r="I1583" i="9"/>
  <c r="H1583" i="9"/>
  <c r="G1583" i="9"/>
  <c r="E1583" i="9"/>
  <c r="D1583" i="9"/>
  <c r="C1583" i="9"/>
  <c r="F1583" i="9" s="1"/>
  <c r="S1582" i="9"/>
  <c r="R1582" i="9"/>
  <c r="N1582" i="9"/>
  <c r="J1582" i="9"/>
  <c r="F1582" i="9"/>
  <c r="S1580" i="9"/>
  <c r="R1580" i="9"/>
  <c r="N1580" i="9"/>
  <c r="J1580" i="9"/>
  <c r="F1580" i="9"/>
  <c r="S1579" i="9"/>
  <c r="R1579" i="9"/>
  <c r="N1579" i="9"/>
  <c r="J1579" i="9"/>
  <c r="F1579" i="9"/>
  <c r="S1578" i="9"/>
  <c r="R1578" i="9"/>
  <c r="N1578" i="9"/>
  <c r="J1578" i="9"/>
  <c r="F1578" i="9"/>
  <c r="S1577" i="9"/>
  <c r="R1577" i="9"/>
  <c r="N1577" i="9"/>
  <c r="J1577" i="9"/>
  <c r="F1577" i="9"/>
  <c r="S1576" i="9"/>
  <c r="R1576" i="9"/>
  <c r="N1576" i="9"/>
  <c r="J1576" i="9"/>
  <c r="F1576" i="9"/>
  <c r="Q1575" i="9"/>
  <c r="P1575" i="9"/>
  <c r="O1575" i="9"/>
  <c r="M1575" i="9"/>
  <c r="L1575" i="9"/>
  <c r="K1575" i="9"/>
  <c r="N1575" i="9" s="1"/>
  <c r="I1575" i="9"/>
  <c r="H1575" i="9"/>
  <c r="G1575" i="9"/>
  <c r="E1575" i="9"/>
  <c r="D1575" i="9"/>
  <c r="C1575" i="9"/>
  <c r="F1575" i="9" s="1"/>
  <c r="S1574" i="9"/>
  <c r="R1574" i="9"/>
  <c r="N1574" i="9"/>
  <c r="J1574" i="9"/>
  <c r="F1574" i="9"/>
  <c r="S1572" i="9"/>
  <c r="R1572" i="9"/>
  <c r="N1572" i="9"/>
  <c r="J1572" i="9"/>
  <c r="F1572" i="9"/>
  <c r="S1571" i="9"/>
  <c r="R1571" i="9"/>
  <c r="N1571" i="9"/>
  <c r="J1571" i="9"/>
  <c r="F1571" i="9"/>
  <c r="S1570" i="9"/>
  <c r="R1570" i="9"/>
  <c r="N1570" i="9"/>
  <c r="J1570" i="9"/>
  <c r="F1570" i="9"/>
  <c r="S1569" i="9"/>
  <c r="R1569" i="9"/>
  <c r="N1569" i="9"/>
  <c r="J1569" i="9"/>
  <c r="F1569" i="9"/>
  <c r="S1568" i="9"/>
  <c r="R1568" i="9"/>
  <c r="N1568" i="9"/>
  <c r="J1568" i="9"/>
  <c r="F1568" i="9"/>
  <c r="Q1567" i="9"/>
  <c r="P1567" i="9"/>
  <c r="O1567" i="9"/>
  <c r="M1567" i="9"/>
  <c r="L1567" i="9"/>
  <c r="K1567" i="9"/>
  <c r="N1567" i="9" s="1"/>
  <c r="I1567" i="9"/>
  <c r="H1567" i="9"/>
  <c r="G1567" i="9"/>
  <c r="E1567" i="9"/>
  <c r="D1567" i="9"/>
  <c r="C1567" i="9"/>
  <c r="F1567" i="9" s="1"/>
  <c r="S1566" i="9"/>
  <c r="R1566" i="9"/>
  <c r="N1566" i="9"/>
  <c r="J1566" i="9"/>
  <c r="F1566" i="9"/>
  <c r="S1564" i="9"/>
  <c r="R1564" i="9"/>
  <c r="N1564" i="9"/>
  <c r="J1564" i="9"/>
  <c r="F1564" i="9"/>
  <c r="S1563" i="9"/>
  <c r="R1563" i="9"/>
  <c r="N1563" i="9"/>
  <c r="J1563" i="9"/>
  <c r="F1563" i="9"/>
  <c r="S1562" i="9"/>
  <c r="R1562" i="9"/>
  <c r="N1562" i="9"/>
  <c r="J1562" i="9"/>
  <c r="F1562" i="9"/>
  <c r="S1561" i="9"/>
  <c r="R1561" i="9"/>
  <c r="N1561" i="9"/>
  <c r="J1561" i="9"/>
  <c r="F1561" i="9"/>
  <c r="S1560" i="9"/>
  <c r="R1560" i="9"/>
  <c r="N1560" i="9"/>
  <c r="J1560" i="9"/>
  <c r="F1560" i="9"/>
  <c r="Q1559" i="9"/>
  <c r="P1559" i="9"/>
  <c r="O1559" i="9"/>
  <c r="M1559" i="9"/>
  <c r="L1559" i="9"/>
  <c r="K1559" i="9"/>
  <c r="N1559" i="9" s="1"/>
  <c r="I1559" i="9"/>
  <c r="H1559" i="9"/>
  <c r="G1559" i="9"/>
  <c r="E1559" i="9"/>
  <c r="D1559" i="9"/>
  <c r="C1559" i="9"/>
  <c r="F1559" i="9" s="1"/>
  <c r="S1558" i="9"/>
  <c r="R1558" i="9"/>
  <c r="N1558" i="9"/>
  <c r="J1558" i="9"/>
  <c r="S1556" i="9"/>
  <c r="R1556" i="9"/>
  <c r="N1556" i="9"/>
  <c r="J1556" i="9"/>
  <c r="F1556" i="9"/>
  <c r="S1555" i="9"/>
  <c r="R1555" i="9"/>
  <c r="N1555" i="9"/>
  <c r="J1555" i="9"/>
  <c r="F1555" i="9"/>
  <c r="S1554" i="9"/>
  <c r="R1554" i="9"/>
  <c r="N1554" i="9"/>
  <c r="J1554" i="9"/>
  <c r="F1554" i="9"/>
  <c r="S1553" i="9"/>
  <c r="R1553" i="9"/>
  <c r="N1553" i="9"/>
  <c r="J1553" i="9"/>
  <c r="F1553" i="9"/>
  <c r="S1552" i="9"/>
  <c r="R1552" i="9"/>
  <c r="N1552" i="9"/>
  <c r="J1552" i="9"/>
  <c r="F1552" i="9"/>
  <c r="Q1551" i="9"/>
  <c r="P1551" i="9"/>
  <c r="O1551" i="9"/>
  <c r="R1551" i="9" s="1"/>
  <c r="M1551" i="9"/>
  <c r="L1551" i="9"/>
  <c r="K1551" i="9"/>
  <c r="I1551" i="9"/>
  <c r="H1551" i="9"/>
  <c r="G1551" i="9"/>
  <c r="J1551" i="9" s="1"/>
  <c r="E1551" i="9"/>
  <c r="D1551" i="9"/>
  <c r="C1551" i="9"/>
  <c r="S1550" i="9"/>
  <c r="R1550" i="9"/>
  <c r="N1550" i="9"/>
  <c r="J1550" i="9"/>
  <c r="F1550" i="9"/>
  <c r="S1548" i="9"/>
  <c r="R1548" i="9"/>
  <c r="N1548" i="9"/>
  <c r="J1548" i="9"/>
  <c r="F1548" i="9"/>
  <c r="S1547" i="9"/>
  <c r="R1547" i="9"/>
  <c r="N1547" i="9"/>
  <c r="J1547" i="9"/>
  <c r="F1547" i="9"/>
  <c r="S1546" i="9"/>
  <c r="R1546" i="9"/>
  <c r="N1546" i="9"/>
  <c r="J1546" i="9"/>
  <c r="F1546" i="9"/>
  <c r="S1545" i="9"/>
  <c r="R1545" i="9"/>
  <c r="N1545" i="9"/>
  <c r="J1545" i="9"/>
  <c r="F1545" i="9"/>
  <c r="S1544" i="9"/>
  <c r="R1544" i="9"/>
  <c r="N1544" i="9"/>
  <c r="J1544" i="9"/>
  <c r="F1544" i="9"/>
  <c r="Q1543" i="9"/>
  <c r="P1543" i="9"/>
  <c r="O1543" i="9"/>
  <c r="R1543" i="9" s="1"/>
  <c r="M1543" i="9"/>
  <c r="L1543" i="9"/>
  <c r="K1543" i="9"/>
  <c r="I1543" i="9"/>
  <c r="H1543" i="9"/>
  <c r="G1543" i="9"/>
  <c r="E1543" i="9"/>
  <c r="D1543" i="9"/>
  <c r="C1543" i="9"/>
  <c r="F1543" i="9" s="1"/>
  <c r="S1542" i="9"/>
  <c r="R1542" i="9"/>
  <c r="N1542" i="9"/>
  <c r="J1542" i="9"/>
  <c r="F1542" i="9"/>
  <c r="S1540" i="9"/>
  <c r="R1540" i="9"/>
  <c r="N1540" i="9"/>
  <c r="J1540" i="9"/>
  <c r="F1540" i="9"/>
  <c r="S1539" i="9"/>
  <c r="R1539" i="9"/>
  <c r="N1539" i="9"/>
  <c r="J1539" i="9"/>
  <c r="F1539" i="9"/>
  <c r="S1538" i="9"/>
  <c r="R1538" i="9"/>
  <c r="N1538" i="9"/>
  <c r="J1538" i="9"/>
  <c r="F1538" i="9"/>
  <c r="S1537" i="9"/>
  <c r="R1537" i="9"/>
  <c r="N1537" i="9"/>
  <c r="J1537" i="9"/>
  <c r="F1537" i="9"/>
  <c r="S1536" i="9"/>
  <c r="R1536" i="9"/>
  <c r="N1536" i="9"/>
  <c r="J1536" i="9"/>
  <c r="F1536" i="9"/>
  <c r="Q1535" i="9"/>
  <c r="P1535" i="9"/>
  <c r="O1535" i="9"/>
  <c r="M1535" i="9"/>
  <c r="L1535" i="9"/>
  <c r="K1535" i="9"/>
  <c r="N1535" i="9" s="1"/>
  <c r="I1535" i="9"/>
  <c r="H1535" i="9"/>
  <c r="G1535" i="9"/>
  <c r="E1535" i="9"/>
  <c r="D1535" i="9"/>
  <c r="C1535" i="9"/>
  <c r="F1535" i="9" s="1"/>
  <c r="S1534" i="9"/>
  <c r="R1534" i="9"/>
  <c r="N1534" i="9"/>
  <c r="J1534" i="9"/>
  <c r="F1534" i="9"/>
  <c r="S1532" i="9"/>
  <c r="R1532" i="9"/>
  <c r="N1532" i="9"/>
  <c r="J1532" i="9"/>
  <c r="F1532" i="9"/>
  <c r="S1531" i="9"/>
  <c r="R1531" i="9"/>
  <c r="N1531" i="9"/>
  <c r="J1531" i="9"/>
  <c r="F1531" i="9"/>
  <c r="S1530" i="9"/>
  <c r="R1530" i="9"/>
  <c r="N1530" i="9"/>
  <c r="J1530" i="9"/>
  <c r="F1530" i="9"/>
  <c r="S1529" i="9"/>
  <c r="R1529" i="9"/>
  <c r="N1529" i="9"/>
  <c r="J1529" i="9"/>
  <c r="F1529" i="9"/>
  <c r="S1528" i="9"/>
  <c r="R1528" i="9"/>
  <c r="N1528" i="9"/>
  <c r="J1528" i="9"/>
  <c r="F1528" i="9"/>
  <c r="Q1527" i="9"/>
  <c r="P1527" i="9"/>
  <c r="O1527" i="9"/>
  <c r="M1527" i="9"/>
  <c r="L1527" i="9"/>
  <c r="K1527" i="9"/>
  <c r="N1527" i="9" s="1"/>
  <c r="I1527" i="9"/>
  <c r="H1527" i="9"/>
  <c r="G1527" i="9"/>
  <c r="E1527" i="9"/>
  <c r="D1527" i="9"/>
  <c r="C1527" i="9"/>
  <c r="F1527" i="9" s="1"/>
  <c r="S1526" i="9"/>
  <c r="R1526" i="9"/>
  <c r="N1526" i="9"/>
  <c r="J1526" i="9"/>
  <c r="F1526" i="9"/>
  <c r="R1524" i="9"/>
  <c r="N1524" i="9"/>
  <c r="J1524" i="9"/>
  <c r="F1524" i="9"/>
  <c r="R1523" i="9"/>
  <c r="N1523" i="9"/>
  <c r="J1523" i="9"/>
  <c r="F1523" i="9"/>
  <c r="R1522" i="9"/>
  <c r="N1522" i="9"/>
  <c r="J1522" i="9"/>
  <c r="F1522" i="9"/>
  <c r="R1521" i="9"/>
  <c r="N1521" i="9"/>
  <c r="J1521" i="9"/>
  <c r="F1521" i="9"/>
  <c r="R1520" i="9"/>
  <c r="N1520" i="9"/>
  <c r="J1520" i="9"/>
  <c r="F1520" i="9"/>
  <c r="Q1519" i="9"/>
  <c r="P1519" i="9"/>
  <c r="O1519" i="9"/>
  <c r="R1519" i="9" s="1"/>
  <c r="M1519" i="9"/>
  <c r="L1519" i="9"/>
  <c r="K1519" i="9"/>
  <c r="I1519" i="9"/>
  <c r="H1519" i="9"/>
  <c r="G1519" i="9"/>
  <c r="J1519" i="9" s="1"/>
  <c r="E1519" i="9"/>
  <c r="D1519" i="9"/>
  <c r="C1519" i="9"/>
  <c r="R1518" i="9"/>
  <c r="N1518" i="9"/>
  <c r="J1518" i="9"/>
  <c r="R1516" i="9"/>
  <c r="N1516" i="9"/>
  <c r="J1516" i="9"/>
  <c r="F1516" i="9"/>
  <c r="R1515" i="9"/>
  <c r="N1515" i="9"/>
  <c r="J1515" i="9"/>
  <c r="F1515" i="9"/>
  <c r="R1514" i="9"/>
  <c r="N1514" i="9"/>
  <c r="J1514" i="9"/>
  <c r="F1514" i="9"/>
  <c r="R1513" i="9"/>
  <c r="N1513" i="9"/>
  <c r="J1513" i="9"/>
  <c r="F1513" i="9"/>
  <c r="R1512" i="9"/>
  <c r="N1512" i="9"/>
  <c r="J1512" i="9"/>
  <c r="F1512" i="9"/>
  <c r="Q1511" i="9"/>
  <c r="P1511" i="9"/>
  <c r="O1511" i="9"/>
  <c r="M1511" i="9"/>
  <c r="L1511" i="9"/>
  <c r="K1511" i="9"/>
  <c r="N1511" i="9" s="1"/>
  <c r="I1511" i="9"/>
  <c r="H1511" i="9"/>
  <c r="G1511" i="9"/>
  <c r="E1511" i="9"/>
  <c r="D1511" i="9"/>
  <c r="C1511" i="9"/>
  <c r="F1511" i="9" s="1"/>
  <c r="R1510" i="9"/>
  <c r="N1510" i="9"/>
  <c r="J1510" i="9"/>
  <c r="F1510" i="9"/>
  <c r="S1508" i="9"/>
  <c r="R1508" i="9"/>
  <c r="N1508" i="9"/>
  <c r="J1508" i="9"/>
  <c r="F1508" i="9"/>
  <c r="S1507" i="9"/>
  <c r="R1507" i="9"/>
  <c r="N1507" i="9"/>
  <c r="J1507" i="9"/>
  <c r="F1507" i="9"/>
  <c r="S1506" i="9"/>
  <c r="R1506" i="9"/>
  <c r="N1506" i="9"/>
  <c r="J1506" i="9"/>
  <c r="F1506" i="9"/>
  <c r="S1505" i="9"/>
  <c r="R1505" i="9"/>
  <c r="N1505" i="9"/>
  <c r="J1505" i="9"/>
  <c r="F1505" i="9"/>
  <c r="S1504" i="9"/>
  <c r="R1504" i="9"/>
  <c r="N1504" i="9"/>
  <c r="J1504" i="9"/>
  <c r="F1504" i="9"/>
  <c r="Q1503" i="9"/>
  <c r="P1503" i="9"/>
  <c r="O1503" i="9"/>
  <c r="R1503" i="9" s="1"/>
  <c r="M1503" i="9"/>
  <c r="L1503" i="9"/>
  <c r="K1503" i="9"/>
  <c r="I1503" i="9"/>
  <c r="H1503" i="9"/>
  <c r="G1503" i="9"/>
  <c r="J1503" i="9" s="1"/>
  <c r="E1503" i="9"/>
  <c r="D1503" i="9"/>
  <c r="C1503" i="9"/>
  <c r="S1502" i="9"/>
  <c r="R1502" i="9"/>
  <c r="N1502" i="9"/>
  <c r="J1502" i="9"/>
  <c r="F1502" i="9"/>
  <c r="S1500" i="9"/>
  <c r="R1500" i="9"/>
  <c r="N1500" i="9"/>
  <c r="J1500" i="9"/>
  <c r="F1500" i="9"/>
  <c r="S1499" i="9"/>
  <c r="R1499" i="9"/>
  <c r="N1499" i="9"/>
  <c r="J1499" i="9"/>
  <c r="F1499" i="9"/>
  <c r="S1498" i="9"/>
  <c r="R1498" i="9"/>
  <c r="N1498" i="9"/>
  <c r="J1498" i="9"/>
  <c r="F1498" i="9"/>
  <c r="S1497" i="9"/>
  <c r="R1497" i="9"/>
  <c r="N1497" i="9"/>
  <c r="J1497" i="9"/>
  <c r="F1497" i="9"/>
  <c r="S1496" i="9"/>
  <c r="R1496" i="9"/>
  <c r="N1496" i="9"/>
  <c r="J1496" i="9"/>
  <c r="F1496" i="9"/>
  <c r="Q1495" i="9"/>
  <c r="P1495" i="9"/>
  <c r="O1495" i="9"/>
  <c r="R1495" i="9" s="1"/>
  <c r="M1495" i="9"/>
  <c r="L1495" i="9"/>
  <c r="K1495" i="9"/>
  <c r="I1495" i="9"/>
  <c r="H1495" i="9"/>
  <c r="G1495" i="9"/>
  <c r="J1495" i="9" s="1"/>
  <c r="E1495" i="9"/>
  <c r="D1495" i="9"/>
  <c r="C1495" i="9"/>
  <c r="S1494" i="9"/>
  <c r="R1494" i="9"/>
  <c r="N1494" i="9"/>
  <c r="J1494" i="9"/>
  <c r="F1494" i="9"/>
  <c r="R1492" i="9"/>
  <c r="N1492" i="9"/>
  <c r="J1492" i="9"/>
  <c r="F1492" i="9"/>
  <c r="R1491" i="9"/>
  <c r="N1491" i="9"/>
  <c r="J1491" i="9"/>
  <c r="F1491" i="9"/>
  <c r="R1490" i="9"/>
  <c r="N1490" i="9"/>
  <c r="J1490" i="9"/>
  <c r="F1490" i="9"/>
  <c r="R1489" i="9"/>
  <c r="N1489" i="9"/>
  <c r="J1489" i="9"/>
  <c r="F1489" i="9"/>
  <c r="R1488" i="9"/>
  <c r="N1488" i="9"/>
  <c r="J1488" i="9"/>
  <c r="F1488" i="9"/>
  <c r="Q1487" i="9"/>
  <c r="P1487" i="9"/>
  <c r="O1487" i="9"/>
  <c r="M1487" i="9"/>
  <c r="L1487" i="9"/>
  <c r="K1487" i="9"/>
  <c r="N1487" i="9" s="1"/>
  <c r="I1487" i="9"/>
  <c r="H1487" i="9"/>
  <c r="G1487" i="9"/>
  <c r="E1487" i="9"/>
  <c r="D1487" i="9"/>
  <c r="C1487" i="9"/>
  <c r="F1487" i="9" s="1"/>
  <c r="R1486" i="9"/>
  <c r="N1486" i="9"/>
  <c r="J1486" i="9"/>
  <c r="F1486" i="9"/>
  <c r="R1484" i="9"/>
  <c r="N1484" i="9"/>
  <c r="J1484" i="9"/>
  <c r="F1484" i="9"/>
  <c r="R1483" i="9"/>
  <c r="N1483" i="9"/>
  <c r="J1483" i="9"/>
  <c r="F1483" i="9"/>
  <c r="R1482" i="9"/>
  <c r="N1482" i="9"/>
  <c r="J1482" i="9"/>
  <c r="F1482" i="9"/>
  <c r="R1481" i="9"/>
  <c r="N1481" i="9"/>
  <c r="J1481" i="9"/>
  <c r="F1481" i="9"/>
  <c r="R1480" i="9"/>
  <c r="N1480" i="9"/>
  <c r="J1480" i="9"/>
  <c r="F1480" i="9"/>
  <c r="R1479" i="9"/>
  <c r="Q1479" i="9"/>
  <c r="P1479" i="9"/>
  <c r="O1479" i="9"/>
  <c r="M1479" i="9"/>
  <c r="L1479" i="9"/>
  <c r="K1479" i="9"/>
  <c r="I1479" i="9"/>
  <c r="H1479" i="9"/>
  <c r="G1479" i="9"/>
  <c r="J1479" i="9" s="1"/>
  <c r="E1479" i="9"/>
  <c r="D1479" i="9"/>
  <c r="C1479" i="9"/>
  <c r="R1478" i="9"/>
  <c r="N1478" i="9"/>
  <c r="J1478" i="9"/>
  <c r="S1476" i="9"/>
  <c r="R1476" i="9"/>
  <c r="N1476" i="9"/>
  <c r="J1476" i="9"/>
  <c r="F1476" i="9"/>
  <c r="S1475" i="9"/>
  <c r="R1475" i="9"/>
  <c r="N1475" i="9"/>
  <c r="J1475" i="9"/>
  <c r="F1475" i="9"/>
  <c r="S1474" i="9"/>
  <c r="R1474" i="9"/>
  <c r="N1474" i="9"/>
  <c r="J1474" i="9"/>
  <c r="F1474" i="9"/>
  <c r="S1473" i="9"/>
  <c r="R1473" i="9"/>
  <c r="N1473" i="9"/>
  <c r="J1473" i="9"/>
  <c r="F1473" i="9"/>
  <c r="S1472" i="9"/>
  <c r="R1472" i="9"/>
  <c r="N1472" i="9"/>
  <c r="J1472" i="9"/>
  <c r="F1472" i="9"/>
  <c r="Q1471" i="9"/>
  <c r="P1471" i="9"/>
  <c r="O1471" i="9"/>
  <c r="R1471" i="9" s="1"/>
  <c r="M1471" i="9"/>
  <c r="L1471" i="9"/>
  <c r="K1471" i="9"/>
  <c r="I1471" i="9"/>
  <c r="H1471" i="9"/>
  <c r="G1471" i="9"/>
  <c r="J1471" i="9" s="1"/>
  <c r="E1471" i="9"/>
  <c r="D1471" i="9"/>
  <c r="C1471" i="9"/>
  <c r="S1470" i="9"/>
  <c r="R1470" i="9"/>
  <c r="N1470" i="9"/>
  <c r="J1470" i="9"/>
  <c r="F1470" i="9"/>
  <c r="R1468" i="9"/>
  <c r="N1468" i="9"/>
  <c r="J1468" i="9"/>
  <c r="F1468" i="9"/>
  <c r="R1467" i="9"/>
  <c r="N1467" i="9"/>
  <c r="J1467" i="9"/>
  <c r="F1467" i="9"/>
  <c r="R1466" i="9"/>
  <c r="N1466" i="9"/>
  <c r="J1466" i="9"/>
  <c r="F1466" i="9"/>
  <c r="R1465" i="9"/>
  <c r="N1465" i="9"/>
  <c r="J1465" i="9"/>
  <c r="F1465" i="9"/>
  <c r="R1464" i="9"/>
  <c r="N1464" i="9"/>
  <c r="J1464" i="9"/>
  <c r="F1464" i="9"/>
  <c r="Q1463" i="9"/>
  <c r="P1463" i="9"/>
  <c r="O1463" i="9"/>
  <c r="M1463" i="9"/>
  <c r="L1463" i="9"/>
  <c r="K1463" i="9"/>
  <c r="N1463" i="9" s="1"/>
  <c r="I1463" i="9"/>
  <c r="H1463" i="9"/>
  <c r="G1463" i="9"/>
  <c r="E1463" i="9"/>
  <c r="D1463" i="9"/>
  <c r="C1463" i="9"/>
  <c r="F1463" i="9" s="1"/>
  <c r="R1462" i="9"/>
  <c r="N1462" i="9"/>
  <c r="J1462" i="9"/>
  <c r="F1462" i="9"/>
  <c r="R1460" i="9"/>
  <c r="N1460" i="9"/>
  <c r="J1460" i="9"/>
  <c r="F1460" i="9"/>
  <c r="R1459" i="9"/>
  <c r="N1459" i="9"/>
  <c r="J1459" i="9"/>
  <c r="F1459" i="9"/>
  <c r="R1458" i="9"/>
  <c r="N1458" i="9"/>
  <c r="J1458" i="9"/>
  <c r="F1458" i="9"/>
  <c r="R1457" i="9"/>
  <c r="N1457" i="9"/>
  <c r="J1457" i="9"/>
  <c r="F1457" i="9"/>
  <c r="R1456" i="9"/>
  <c r="N1456" i="9"/>
  <c r="J1456" i="9"/>
  <c r="F1456" i="9"/>
  <c r="Q1455" i="9"/>
  <c r="P1455" i="9"/>
  <c r="O1455" i="9"/>
  <c r="M1455" i="9"/>
  <c r="L1455" i="9"/>
  <c r="K1455" i="9"/>
  <c r="N1455" i="9" s="1"/>
  <c r="I1455" i="9"/>
  <c r="H1455" i="9"/>
  <c r="G1455" i="9"/>
  <c r="E1455" i="9"/>
  <c r="D1455" i="9"/>
  <c r="C1455" i="9"/>
  <c r="F1455" i="9" s="1"/>
  <c r="R1454" i="9"/>
  <c r="N1454" i="9"/>
  <c r="J1454" i="9"/>
  <c r="F1454" i="9"/>
  <c r="R1452" i="9"/>
  <c r="N1452" i="9"/>
  <c r="J1452" i="9"/>
  <c r="F1452" i="9"/>
  <c r="R1451" i="9"/>
  <c r="N1451" i="9"/>
  <c r="J1451" i="9"/>
  <c r="F1451" i="9"/>
  <c r="R1450" i="9"/>
  <c r="N1450" i="9"/>
  <c r="J1450" i="9"/>
  <c r="F1450" i="9"/>
  <c r="R1449" i="9"/>
  <c r="N1449" i="9"/>
  <c r="J1449" i="9"/>
  <c r="F1449" i="9"/>
  <c r="R1448" i="9"/>
  <c r="N1448" i="9"/>
  <c r="J1448" i="9"/>
  <c r="F1448" i="9"/>
  <c r="Q1447" i="9"/>
  <c r="P1447" i="9"/>
  <c r="O1447" i="9"/>
  <c r="M1447" i="9"/>
  <c r="L1447" i="9"/>
  <c r="K1447" i="9"/>
  <c r="N1447" i="9" s="1"/>
  <c r="I1447" i="9"/>
  <c r="H1447" i="9"/>
  <c r="G1447" i="9"/>
  <c r="E1447" i="9"/>
  <c r="D1447" i="9"/>
  <c r="C1447" i="9"/>
  <c r="F1447" i="9" s="1"/>
  <c r="R1446" i="9"/>
  <c r="N1446" i="9"/>
  <c r="J1446" i="9"/>
  <c r="F1446" i="9"/>
  <c r="R1444" i="9"/>
  <c r="N1444" i="9"/>
  <c r="J1444" i="9"/>
  <c r="F1444" i="9"/>
  <c r="R1443" i="9"/>
  <c r="N1443" i="9"/>
  <c r="J1443" i="9"/>
  <c r="F1443" i="9"/>
  <c r="R1442" i="9"/>
  <c r="N1442" i="9"/>
  <c r="J1442" i="9"/>
  <c r="F1442" i="9"/>
  <c r="R1441" i="9"/>
  <c r="N1441" i="9"/>
  <c r="J1441" i="9"/>
  <c r="F1441" i="9"/>
  <c r="R1440" i="9"/>
  <c r="N1440" i="9"/>
  <c r="J1440" i="9"/>
  <c r="F1440" i="9"/>
  <c r="Q1439" i="9"/>
  <c r="P1439" i="9"/>
  <c r="O1439" i="9"/>
  <c r="M1439" i="9"/>
  <c r="L1439" i="9"/>
  <c r="K1439" i="9"/>
  <c r="N1439" i="9" s="1"/>
  <c r="I1439" i="9"/>
  <c r="H1439" i="9"/>
  <c r="G1439" i="9"/>
  <c r="E1439" i="9"/>
  <c r="D1439" i="9"/>
  <c r="C1439" i="9"/>
  <c r="F1439" i="9" s="1"/>
  <c r="R1438" i="9"/>
  <c r="N1438" i="9"/>
  <c r="J1438" i="9"/>
  <c r="S1436" i="9"/>
  <c r="R1436" i="9"/>
  <c r="N1436" i="9"/>
  <c r="J1436" i="9"/>
  <c r="F1436" i="9"/>
  <c r="S1435" i="9"/>
  <c r="R1435" i="9"/>
  <c r="N1435" i="9"/>
  <c r="J1435" i="9"/>
  <c r="F1435" i="9"/>
  <c r="S1434" i="9"/>
  <c r="R1434" i="9"/>
  <c r="N1434" i="9"/>
  <c r="J1434" i="9"/>
  <c r="F1434" i="9"/>
  <c r="S1433" i="9"/>
  <c r="R1433" i="9"/>
  <c r="N1433" i="9"/>
  <c r="J1433" i="9"/>
  <c r="F1433" i="9"/>
  <c r="S1432" i="9"/>
  <c r="R1432" i="9"/>
  <c r="N1432" i="9"/>
  <c r="J1432" i="9"/>
  <c r="F1432" i="9"/>
  <c r="Q1431" i="9"/>
  <c r="P1431" i="9"/>
  <c r="O1431" i="9"/>
  <c r="M1431" i="9"/>
  <c r="L1431" i="9"/>
  <c r="K1431" i="9"/>
  <c r="N1431" i="9" s="1"/>
  <c r="I1431" i="9"/>
  <c r="H1431" i="9"/>
  <c r="G1431" i="9"/>
  <c r="E1431" i="9"/>
  <c r="D1431" i="9"/>
  <c r="C1431" i="9"/>
  <c r="F1431" i="9" s="1"/>
  <c r="S1430" i="9"/>
  <c r="R1430" i="9"/>
  <c r="N1430" i="9"/>
  <c r="J1430" i="9"/>
  <c r="F1430" i="9"/>
  <c r="S1428" i="9"/>
  <c r="R1428" i="9"/>
  <c r="N1428" i="9"/>
  <c r="J1428" i="9"/>
  <c r="F1428" i="9"/>
  <c r="S1427" i="9"/>
  <c r="R1427" i="9"/>
  <c r="N1427" i="9"/>
  <c r="J1427" i="9"/>
  <c r="F1427" i="9"/>
  <c r="S1426" i="9"/>
  <c r="R1426" i="9"/>
  <c r="N1426" i="9"/>
  <c r="J1426" i="9"/>
  <c r="F1426" i="9"/>
  <c r="S1425" i="9"/>
  <c r="R1425" i="9"/>
  <c r="N1425" i="9"/>
  <c r="J1425" i="9"/>
  <c r="F1425" i="9"/>
  <c r="S1424" i="9"/>
  <c r="R1424" i="9"/>
  <c r="N1424" i="9"/>
  <c r="J1424" i="9"/>
  <c r="F1424" i="9"/>
  <c r="Q1423" i="9"/>
  <c r="P1423" i="9"/>
  <c r="O1423" i="9"/>
  <c r="M1423" i="9"/>
  <c r="L1423" i="9"/>
  <c r="K1423" i="9"/>
  <c r="N1423" i="9" s="1"/>
  <c r="I1423" i="9"/>
  <c r="H1423" i="9"/>
  <c r="G1423" i="9"/>
  <c r="E1423" i="9"/>
  <c r="D1423" i="9"/>
  <c r="C1423" i="9"/>
  <c r="F1423" i="9" s="1"/>
  <c r="S1422" i="9"/>
  <c r="R1422" i="9"/>
  <c r="N1422" i="9"/>
  <c r="J1422" i="9"/>
  <c r="F1422" i="9"/>
  <c r="S1420" i="9"/>
  <c r="R1420" i="9"/>
  <c r="N1420" i="9"/>
  <c r="J1420" i="9"/>
  <c r="F1420" i="9"/>
  <c r="S1419" i="9"/>
  <c r="R1419" i="9"/>
  <c r="N1419" i="9"/>
  <c r="J1419" i="9"/>
  <c r="F1419" i="9"/>
  <c r="S1418" i="9"/>
  <c r="R1418" i="9"/>
  <c r="N1418" i="9"/>
  <c r="J1418" i="9"/>
  <c r="F1418" i="9"/>
  <c r="S1417" i="9"/>
  <c r="R1417" i="9"/>
  <c r="N1417" i="9"/>
  <c r="J1417" i="9"/>
  <c r="F1417" i="9"/>
  <c r="S1416" i="9"/>
  <c r="R1416" i="9"/>
  <c r="N1416" i="9"/>
  <c r="J1416" i="9"/>
  <c r="F1416" i="9"/>
  <c r="Q1415" i="9"/>
  <c r="P1415" i="9"/>
  <c r="O1415" i="9"/>
  <c r="M1415" i="9"/>
  <c r="L1415" i="9"/>
  <c r="K1415" i="9"/>
  <c r="N1415" i="9" s="1"/>
  <c r="I1415" i="9"/>
  <c r="H1415" i="9"/>
  <c r="G1415" i="9"/>
  <c r="E1415" i="9"/>
  <c r="D1415" i="9"/>
  <c r="C1415" i="9"/>
  <c r="F1415" i="9" s="1"/>
  <c r="S1414" i="9"/>
  <c r="R1414" i="9"/>
  <c r="N1414" i="9"/>
  <c r="J1414" i="9"/>
  <c r="F1414" i="9"/>
  <c r="S1412" i="9"/>
  <c r="R1412" i="9"/>
  <c r="N1412" i="9"/>
  <c r="J1412" i="9"/>
  <c r="F1412" i="9"/>
  <c r="S1411" i="9"/>
  <c r="R1411" i="9"/>
  <c r="N1411" i="9"/>
  <c r="J1411" i="9"/>
  <c r="F1411" i="9"/>
  <c r="S1410" i="9"/>
  <c r="R1410" i="9"/>
  <c r="N1410" i="9"/>
  <c r="J1410" i="9"/>
  <c r="F1410" i="9"/>
  <c r="S1409" i="9"/>
  <c r="R1409" i="9"/>
  <c r="N1409" i="9"/>
  <c r="J1409" i="9"/>
  <c r="F1409" i="9"/>
  <c r="S1408" i="9"/>
  <c r="R1408" i="9"/>
  <c r="N1408" i="9"/>
  <c r="J1408" i="9"/>
  <c r="F1408" i="9"/>
  <c r="Q1407" i="9"/>
  <c r="P1407" i="9"/>
  <c r="O1407" i="9"/>
  <c r="M1407" i="9"/>
  <c r="L1407" i="9"/>
  <c r="K1407" i="9"/>
  <c r="N1407" i="9" s="1"/>
  <c r="I1407" i="9"/>
  <c r="H1407" i="9"/>
  <c r="G1407" i="9"/>
  <c r="E1407" i="9"/>
  <c r="D1407" i="9"/>
  <c r="C1407" i="9"/>
  <c r="F1407" i="9" s="1"/>
  <c r="S1406" i="9"/>
  <c r="R1406" i="9"/>
  <c r="N1406" i="9"/>
  <c r="J1406" i="9"/>
  <c r="F1406" i="9"/>
  <c r="S1404" i="9"/>
  <c r="R1404" i="9"/>
  <c r="N1404" i="9"/>
  <c r="J1404" i="9"/>
  <c r="F1404" i="9"/>
  <c r="S1403" i="9"/>
  <c r="R1403" i="9"/>
  <c r="N1403" i="9"/>
  <c r="J1403" i="9"/>
  <c r="F1403" i="9"/>
  <c r="S1402" i="9"/>
  <c r="R1402" i="9"/>
  <c r="N1402" i="9"/>
  <c r="J1402" i="9"/>
  <c r="F1402" i="9"/>
  <c r="S1401" i="9"/>
  <c r="R1401" i="9"/>
  <c r="N1401" i="9"/>
  <c r="J1401" i="9"/>
  <c r="F1401" i="9"/>
  <c r="S1400" i="9"/>
  <c r="R1400" i="9"/>
  <c r="N1400" i="9"/>
  <c r="J1400" i="9"/>
  <c r="F1400" i="9"/>
  <c r="Q1399" i="9"/>
  <c r="P1399" i="9"/>
  <c r="O1399" i="9"/>
  <c r="M1399" i="9"/>
  <c r="L1399" i="9"/>
  <c r="K1399" i="9"/>
  <c r="N1399" i="9" s="1"/>
  <c r="I1399" i="9"/>
  <c r="H1399" i="9"/>
  <c r="G1399" i="9"/>
  <c r="E1399" i="9"/>
  <c r="D1399" i="9"/>
  <c r="C1399" i="9"/>
  <c r="F1399" i="9" s="1"/>
  <c r="S1398" i="9"/>
  <c r="R1398" i="9"/>
  <c r="N1398" i="9"/>
  <c r="J1398" i="9"/>
  <c r="S1396" i="9"/>
  <c r="R1396" i="9"/>
  <c r="N1396" i="9"/>
  <c r="J1396" i="9"/>
  <c r="F1396" i="9"/>
  <c r="S1395" i="9"/>
  <c r="R1395" i="9"/>
  <c r="N1395" i="9"/>
  <c r="J1395" i="9"/>
  <c r="F1395" i="9"/>
  <c r="S1394" i="9"/>
  <c r="R1394" i="9"/>
  <c r="N1394" i="9"/>
  <c r="J1394" i="9"/>
  <c r="F1394" i="9"/>
  <c r="S1393" i="9"/>
  <c r="R1393" i="9"/>
  <c r="N1393" i="9"/>
  <c r="J1393" i="9"/>
  <c r="F1393" i="9"/>
  <c r="S1392" i="9"/>
  <c r="R1392" i="9"/>
  <c r="N1392" i="9"/>
  <c r="J1392" i="9"/>
  <c r="F1392" i="9"/>
  <c r="Q1391" i="9"/>
  <c r="P1391" i="9"/>
  <c r="O1391" i="9"/>
  <c r="R1391" i="9" s="1"/>
  <c r="M1391" i="9"/>
  <c r="L1391" i="9"/>
  <c r="K1391" i="9"/>
  <c r="I1391" i="9"/>
  <c r="H1391" i="9"/>
  <c r="G1391" i="9"/>
  <c r="J1391" i="9" s="1"/>
  <c r="E1391" i="9"/>
  <c r="D1391" i="9"/>
  <c r="C1391" i="9"/>
  <c r="S1390" i="9"/>
  <c r="R1390" i="9"/>
  <c r="N1390" i="9"/>
  <c r="J1390" i="9"/>
  <c r="F1390" i="9"/>
  <c r="S1388" i="9"/>
  <c r="R1388" i="9"/>
  <c r="N1388" i="9"/>
  <c r="J1388" i="9"/>
  <c r="F1388" i="9"/>
  <c r="S1387" i="9"/>
  <c r="R1387" i="9"/>
  <c r="N1387" i="9"/>
  <c r="J1387" i="9"/>
  <c r="F1387" i="9"/>
  <c r="S1386" i="9"/>
  <c r="R1386" i="9"/>
  <c r="N1386" i="9"/>
  <c r="J1386" i="9"/>
  <c r="F1386" i="9"/>
  <c r="S1385" i="9"/>
  <c r="R1385" i="9"/>
  <c r="N1385" i="9"/>
  <c r="J1385" i="9"/>
  <c r="F1385" i="9"/>
  <c r="S1384" i="9"/>
  <c r="R1384" i="9"/>
  <c r="N1384" i="9"/>
  <c r="J1384" i="9"/>
  <c r="F1384" i="9"/>
  <c r="Q1383" i="9"/>
  <c r="P1383" i="9"/>
  <c r="O1383" i="9"/>
  <c r="R1383" i="9" s="1"/>
  <c r="M1383" i="9"/>
  <c r="L1383" i="9"/>
  <c r="K1383" i="9"/>
  <c r="I1383" i="9"/>
  <c r="H1383" i="9"/>
  <c r="G1383" i="9"/>
  <c r="J1383" i="9" s="1"/>
  <c r="E1383" i="9"/>
  <c r="D1383" i="9"/>
  <c r="C1383" i="9"/>
  <c r="S1382" i="9"/>
  <c r="R1382" i="9"/>
  <c r="N1382" i="9"/>
  <c r="J1382" i="9"/>
  <c r="F1382" i="9"/>
  <c r="S1380" i="9"/>
  <c r="R1380" i="9"/>
  <c r="N1380" i="9"/>
  <c r="J1380" i="9"/>
  <c r="F1380" i="9"/>
  <c r="S1379" i="9"/>
  <c r="R1379" i="9"/>
  <c r="N1379" i="9"/>
  <c r="J1379" i="9"/>
  <c r="F1379" i="9"/>
  <c r="S1378" i="9"/>
  <c r="R1378" i="9"/>
  <c r="N1378" i="9"/>
  <c r="J1378" i="9"/>
  <c r="F1378" i="9"/>
  <c r="S1377" i="9"/>
  <c r="R1377" i="9"/>
  <c r="N1377" i="9"/>
  <c r="J1377" i="9"/>
  <c r="F1377" i="9"/>
  <c r="S1376" i="9"/>
  <c r="R1376" i="9"/>
  <c r="N1376" i="9"/>
  <c r="J1376" i="9"/>
  <c r="F1376" i="9"/>
  <c r="Q1375" i="9"/>
  <c r="P1375" i="9"/>
  <c r="O1375" i="9"/>
  <c r="R1375" i="9" s="1"/>
  <c r="M1375" i="9"/>
  <c r="L1375" i="9"/>
  <c r="K1375" i="9"/>
  <c r="I1375" i="9"/>
  <c r="H1375" i="9"/>
  <c r="G1375" i="9"/>
  <c r="J1375" i="9" s="1"/>
  <c r="E1375" i="9"/>
  <c r="D1375" i="9"/>
  <c r="C1375" i="9"/>
  <c r="S1374" i="9"/>
  <c r="R1374" i="9"/>
  <c r="N1374" i="9"/>
  <c r="J1374" i="9"/>
  <c r="F1374" i="9"/>
  <c r="R1372" i="9"/>
  <c r="N1372" i="9"/>
  <c r="J1372" i="9"/>
  <c r="F1372" i="9"/>
  <c r="R1371" i="9"/>
  <c r="N1371" i="9"/>
  <c r="J1371" i="9"/>
  <c r="F1371" i="9"/>
  <c r="R1370" i="9"/>
  <c r="N1370" i="9"/>
  <c r="J1370" i="9"/>
  <c r="F1370" i="9"/>
  <c r="R1369" i="9"/>
  <c r="N1369" i="9"/>
  <c r="J1369" i="9"/>
  <c r="F1369" i="9"/>
  <c r="R1368" i="9"/>
  <c r="N1368" i="9"/>
  <c r="J1368" i="9"/>
  <c r="F1368" i="9"/>
  <c r="Q1367" i="9"/>
  <c r="P1367" i="9"/>
  <c r="O1367" i="9"/>
  <c r="M1367" i="9"/>
  <c r="L1367" i="9"/>
  <c r="K1367" i="9"/>
  <c r="N1367" i="9" s="1"/>
  <c r="I1367" i="9"/>
  <c r="H1367" i="9"/>
  <c r="G1367" i="9"/>
  <c r="E1367" i="9"/>
  <c r="D1367" i="9"/>
  <c r="C1367" i="9"/>
  <c r="F1367" i="9" s="1"/>
  <c r="R1366" i="9"/>
  <c r="N1366" i="9"/>
  <c r="J1366" i="9"/>
  <c r="F1366" i="9"/>
  <c r="R1364" i="9"/>
  <c r="N1364" i="9"/>
  <c r="J1364" i="9"/>
  <c r="F1364" i="9"/>
  <c r="R1363" i="9"/>
  <c r="N1363" i="9"/>
  <c r="J1363" i="9"/>
  <c r="F1363" i="9"/>
  <c r="R1362" i="9"/>
  <c r="N1362" i="9"/>
  <c r="J1362" i="9"/>
  <c r="F1362" i="9"/>
  <c r="R1361" i="9"/>
  <c r="N1361" i="9"/>
  <c r="J1361" i="9"/>
  <c r="F1361" i="9"/>
  <c r="R1360" i="9"/>
  <c r="N1360" i="9"/>
  <c r="J1360" i="9"/>
  <c r="F1360" i="9"/>
  <c r="Q1359" i="9"/>
  <c r="P1359" i="9"/>
  <c r="O1359" i="9"/>
  <c r="M1359" i="9"/>
  <c r="L1359" i="9"/>
  <c r="K1359" i="9"/>
  <c r="N1359" i="9" s="1"/>
  <c r="I1359" i="9"/>
  <c r="H1359" i="9"/>
  <c r="G1359" i="9"/>
  <c r="E1359" i="9"/>
  <c r="D1359" i="9"/>
  <c r="C1359" i="9"/>
  <c r="F1359" i="9" s="1"/>
  <c r="R1358" i="9"/>
  <c r="N1358" i="9"/>
  <c r="J1358" i="9"/>
  <c r="S1356" i="9"/>
  <c r="R1356" i="9"/>
  <c r="N1356" i="9"/>
  <c r="J1356" i="9"/>
  <c r="F1356" i="9"/>
  <c r="S1355" i="9"/>
  <c r="R1355" i="9"/>
  <c r="N1355" i="9"/>
  <c r="J1355" i="9"/>
  <c r="F1355" i="9"/>
  <c r="S1354" i="9"/>
  <c r="R1354" i="9"/>
  <c r="N1354" i="9"/>
  <c r="J1354" i="9"/>
  <c r="F1354" i="9"/>
  <c r="S1353" i="9"/>
  <c r="R1353" i="9"/>
  <c r="N1353" i="9"/>
  <c r="J1353" i="9"/>
  <c r="F1353" i="9"/>
  <c r="S1352" i="9"/>
  <c r="R1352" i="9"/>
  <c r="N1352" i="9"/>
  <c r="J1352" i="9"/>
  <c r="F1352" i="9"/>
  <c r="Q1351" i="9"/>
  <c r="P1351" i="9"/>
  <c r="O1351" i="9"/>
  <c r="M1351" i="9"/>
  <c r="L1351" i="9"/>
  <c r="K1351" i="9"/>
  <c r="N1351" i="9" s="1"/>
  <c r="I1351" i="9"/>
  <c r="H1351" i="9"/>
  <c r="G1351" i="9"/>
  <c r="E1351" i="9"/>
  <c r="D1351" i="9"/>
  <c r="C1351" i="9"/>
  <c r="F1351" i="9" s="1"/>
  <c r="S1350" i="9"/>
  <c r="R1350" i="9"/>
  <c r="N1350" i="9"/>
  <c r="J1350" i="9"/>
  <c r="F1350" i="9"/>
  <c r="R1348" i="9"/>
  <c r="N1348" i="9"/>
  <c r="J1348" i="9"/>
  <c r="F1348" i="9"/>
  <c r="R1347" i="9"/>
  <c r="N1347" i="9"/>
  <c r="J1347" i="9"/>
  <c r="F1347" i="9"/>
  <c r="R1346" i="9"/>
  <c r="N1346" i="9"/>
  <c r="J1346" i="9"/>
  <c r="F1346" i="9"/>
  <c r="R1345" i="9"/>
  <c r="N1345" i="9"/>
  <c r="J1345" i="9"/>
  <c r="F1345" i="9"/>
  <c r="R1344" i="9"/>
  <c r="N1344" i="9"/>
  <c r="J1344" i="9"/>
  <c r="F1344" i="9"/>
  <c r="Q1343" i="9"/>
  <c r="P1343" i="9"/>
  <c r="O1343" i="9"/>
  <c r="R1343" i="9" s="1"/>
  <c r="M1343" i="9"/>
  <c r="L1343" i="9"/>
  <c r="K1343" i="9"/>
  <c r="I1343" i="9"/>
  <c r="H1343" i="9"/>
  <c r="G1343" i="9"/>
  <c r="J1343" i="9" s="1"/>
  <c r="E1343" i="9"/>
  <c r="D1343" i="9"/>
  <c r="C1343" i="9"/>
  <c r="R1342" i="9"/>
  <c r="N1342" i="9"/>
  <c r="J1342" i="9"/>
  <c r="F1342" i="9"/>
  <c r="S1340" i="9"/>
  <c r="R1340" i="9"/>
  <c r="N1340" i="9"/>
  <c r="J1340" i="9"/>
  <c r="F1340" i="9"/>
  <c r="S1339" i="9"/>
  <c r="R1339" i="9"/>
  <c r="N1339" i="9"/>
  <c r="J1339" i="9"/>
  <c r="F1339" i="9"/>
  <c r="S1338" i="9"/>
  <c r="R1338" i="9"/>
  <c r="N1338" i="9"/>
  <c r="J1338" i="9"/>
  <c r="F1338" i="9"/>
  <c r="S1337" i="9"/>
  <c r="R1337" i="9"/>
  <c r="N1337" i="9"/>
  <c r="J1337" i="9"/>
  <c r="F1337" i="9"/>
  <c r="S1336" i="9"/>
  <c r="R1336" i="9"/>
  <c r="N1336" i="9"/>
  <c r="J1336" i="9"/>
  <c r="F1336" i="9"/>
  <c r="Q1335" i="9"/>
  <c r="P1335" i="9"/>
  <c r="O1335" i="9"/>
  <c r="M1335" i="9"/>
  <c r="L1335" i="9"/>
  <c r="K1335" i="9"/>
  <c r="N1335" i="9" s="1"/>
  <c r="I1335" i="9"/>
  <c r="H1335" i="9"/>
  <c r="G1335" i="9"/>
  <c r="E1335" i="9"/>
  <c r="D1335" i="9"/>
  <c r="C1335" i="9"/>
  <c r="F1335" i="9" s="1"/>
  <c r="S1334" i="9"/>
  <c r="R1334" i="9"/>
  <c r="N1334" i="9"/>
  <c r="J1334" i="9"/>
  <c r="F1334" i="9"/>
  <c r="R1332" i="9"/>
  <c r="N1332" i="9"/>
  <c r="J1332" i="9"/>
  <c r="F1332" i="9"/>
  <c r="R1331" i="9"/>
  <c r="N1331" i="9"/>
  <c r="J1331" i="9"/>
  <c r="F1331" i="9"/>
  <c r="R1330" i="9"/>
  <c r="N1330" i="9"/>
  <c r="J1330" i="9"/>
  <c r="F1330" i="9"/>
  <c r="R1329" i="9"/>
  <c r="N1329" i="9"/>
  <c r="J1329" i="9"/>
  <c r="F1329" i="9"/>
  <c r="R1328" i="9"/>
  <c r="N1328" i="9"/>
  <c r="J1328" i="9"/>
  <c r="F1328" i="9"/>
  <c r="Q1327" i="9"/>
  <c r="P1327" i="9"/>
  <c r="O1327" i="9"/>
  <c r="R1327" i="9" s="1"/>
  <c r="M1327" i="9"/>
  <c r="L1327" i="9"/>
  <c r="K1327" i="9"/>
  <c r="I1327" i="9"/>
  <c r="H1327" i="9"/>
  <c r="G1327" i="9"/>
  <c r="J1327" i="9" s="1"/>
  <c r="E1327" i="9"/>
  <c r="D1327" i="9"/>
  <c r="C1327" i="9"/>
  <c r="R1326" i="9"/>
  <c r="N1326" i="9"/>
  <c r="J1326" i="9"/>
  <c r="F1326" i="9"/>
  <c r="R1324" i="9"/>
  <c r="N1324" i="9"/>
  <c r="J1324" i="9"/>
  <c r="F1324" i="9"/>
  <c r="R1323" i="9"/>
  <c r="N1323" i="9"/>
  <c r="J1323" i="9"/>
  <c r="F1323" i="9"/>
  <c r="R1322" i="9"/>
  <c r="N1322" i="9"/>
  <c r="J1322" i="9"/>
  <c r="F1322" i="9"/>
  <c r="R1321" i="9"/>
  <c r="N1321" i="9"/>
  <c r="J1321" i="9"/>
  <c r="F1321" i="9"/>
  <c r="R1320" i="9"/>
  <c r="N1320" i="9"/>
  <c r="J1320" i="9"/>
  <c r="F1320" i="9"/>
  <c r="Q1319" i="9"/>
  <c r="P1319" i="9"/>
  <c r="O1319" i="9"/>
  <c r="R1319" i="9" s="1"/>
  <c r="M1319" i="9"/>
  <c r="L1319" i="9"/>
  <c r="K1319" i="9"/>
  <c r="I1319" i="9"/>
  <c r="H1319" i="9"/>
  <c r="G1319" i="9"/>
  <c r="J1319" i="9" s="1"/>
  <c r="E1319" i="9"/>
  <c r="D1319" i="9"/>
  <c r="C1319" i="9"/>
  <c r="R1318" i="9"/>
  <c r="N1318" i="9"/>
  <c r="J1318" i="9"/>
  <c r="R1316" i="9"/>
  <c r="N1316" i="9"/>
  <c r="J1316" i="9"/>
  <c r="F1316" i="9"/>
  <c r="R1315" i="9"/>
  <c r="N1315" i="9"/>
  <c r="J1315" i="9"/>
  <c r="F1315" i="9"/>
  <c r="R1314" i="9"/>
  <c r="N1314" i="9"/>
  <c r="J1314" i="9"/>
  <c r="F1314" i="9"/>
  <c r="R1313" i="9"/>
  <c r="N1313" i="9"/>
  <c r="J1313" i="9"/>
  <c r="F1313" i="9"/>
  <c r="R1312" i="9"/>
  <c r="N1312" i="9"/>
  <c r="J1312" i="9"/>
  <c r="F1312" i="9"/>
  <c r="Q1311" i="9"/>
  <c r="P1311" i="9"/>
  <c r="O1311" i="9"/>
  <c r="M1311" i="9"/>
  <c r="L1311" i="9"/>
  <c r="K1311" i="9"/>
  <c r="N1311" i="9" s="1"/>
  <c r="I1311" i="9"/>
  <c r="H1311" i="9"/>
  <c r="G1311" i="9"/>
  <c r="E1311" i="9"/>
  <c r="D1311" i="9"/>
  <c r="C1311" i="9"/>
  <c r="F1311" i="9" s="1"/>
  <c r="R1310" i="9"/>
  <c r="N1310" i="9"/>
  <c r="J1310" i="9"/>
  <c r="F1310" i="9"/>
  <c r="R1308" i="9"/>
  <c r="N1308" i="9"/>
  <c r="J1308" i="9"/>
  <c r="F1308" i="9"/>
  <c r="R1307" i="9"/>
  <c r="N1307" i="9"/>
  <c r="J1307" i="9"/>
  <c r="F1307" i="9"/>
  <c r="R1306" i="9"/>
  <c r="N1306" i="9"/>
  <c r="J1306" i="9"/>
  <c r="F1306" i="9"/>
  <c r="R1305" i="9"/>
  <c r="N1305" i="9"/>
  <c r="J1305" i="9"/>
  <c r="F1305" i="9"/>
  <c r="R1304" i="9"/>
  <c r="N1304" i="9"/>
  <c r="J1304" i="9"/>
  <c r="F1304" i="9"/>
  <c r="Q1303" i="9"/>
  <c r="P1303" i="9"/>
  <c r="O1303" i="9"/>
  <c r="M1303" i="9"/>
  <c r="L1303" i="9"/>
  <c r="K1303" i="9"/>
  <c r="N1303" i="9" s="1"/>
  <c r="I1303" i="9"/>
  <c r="H1303" i="9"/>
  <c r="G1303" i="9"/>
  <c r="E1303" i="9"/>
  <c r="D1303" i="9"/>
  <c r="C1303" i="9"/>
  <c r="F1303" i="9" s="1"/>
  <c r="R1302" i="9"/>
  <c r="N1302" i="9"/>
  <c r="J1302" i="9"/>
  <c r="F1302" i="9"/>
  <c r="S1300" i="9"/>
  <c r="R1300" i="9"/>
  <c r="N1300" i="9"/>
  <c r="J1300" i="9"/>
  <c r="F1300" i="9"/>
  <c r="S1299" i="9"/>
  <c r="R1299" i="9"/>
  <c r="N1299" i="9"/>
  <c r="J1299" i="9"/>
  <c r="F1299" i="9"/>
  <c r="S1298" i="9"/>
  <c r="R1298" i="9"/>
  <c r="N1298" i="9"/>
  <c r="J1298" i="9"/>
  <c r="F1298" i="9"/>
  <c r="S1297" i="9"/>
  <c r="R1297" i="9"/>
  <c r="N1297" i="9"/>
  <c r="J1297" i="9"/>
  <c r="F1297" i="9"/>
  <c r="S1296" i="9"/>
  <c r="R1296" i="9"/>
  <c r="N1296" i="9"/>
  <c r="J1296" i="9"/>
  <c r="F1296" i="9"/>
  <c r="Q1295" i="9"/>
  <c r="P1295" i="9"/>
  <c r="O1295" i="9"/>
  <c r="R1295" i="9" s="1"/>
  <c r="M1295" i="9"/>
  <c r="L1295" i="9"/>
  <c r="K1295" i="9"/>
  <c r="I1295" i="9"/>
  <c r="H1295" i="9"/>
  <c r="G1295" i="9"/>
  <c r="J1295" i="9" s="1"/>
  <c r="E1295" i="9"/>
  <c r="D1295" i="9"/>
  <c r="C1295" i="9"/>
  <c r="S1294" i="9"/>
  <c r="R1294" i="9"/>
  <c r="N1294" i="9"/>
  <c r="J1294" i="9"/>
  <c r="F1294" i="9"/>
  <c r="R1292" i="9"/>
  <c r="N1292" i="9"/>
  <c r="J1292" i="9"/>
  <c r="F1292" i="9"/>
  <c r="R1291" i="9"/>
  <c r="N1291" i="9"/>
  <c r="J1291" i="9"/>
  <c r="F1291" i="9"/>
  <c r="R1290" i="9"/>
  <c r="N1290" i="9"/>
  <c r="J1290" i="9"/>
  <c r="F1290" i="9"/>
  <c r="R1289" i="9"/>
  <c r="N1289" i="9"/>
  <c r="J1289" i="9"/>
  <c r="F1289" i="9"/>
  <c r="R1288" i="9"/>
  <c r="N1288" i="9"/>
  <c r="J1288" i="9"/>
  <c r="F1288" i="9"/>
  <c r="Q1287" i="9"/>
  <c r="P1287" i="9"/>
  <c r="O1287" i="9"/>
  <c r="M1287" i="9"/>
  <c r="L1287" i="9"/>
  <c r="K1287" i="9"/>
  <c r="N1287" i="9" s="1"/>
  <c r="I1287" i="9"/>
  <c r="H1287" i="9"/>
  <c r="G1287" i="9"/>
  <c r="E1287" i="9"/>
  <c r="D1287" i="9"/>
  <c r="C1287" i="9"/>
  <c r="F1287" i="9" s="1"/>
  <c r="R1286" i="9"/>
  <c r="N1286" i="9"/>
  <c r="J1286" i="9"/>
  <c r="F1286" i="9"/>
  <c r="S1284" i="9"/>
  <c r="R1284" i="9"/>
  <c r="N1284" i="9"/>
  <c r="J1284" i="9"/>
  <c r="F1284" i="9"/>
  <c r="S1283" i="9"/>
  <c r="R1283" i="9"/>
  <c r="N1283" i="9"/>
  <c r="J1283" i="9"/>
  <c r="F1283" i="9"/>
  <c r="S1282" i="9"/>
  <c r="R1282" i="9"/>
  <c r="N1282" i="9"/>
  <c r="J1282" i="9"/>
  <c r="F1282" i="9"/>
  <c r="S1281" i="9"/>
  <c r="R1281" i="9"/>
  <c r="N1281" i="9"/>
  <c r="J1281" i="9"/>
  <c r="F1281" i="9"/>
  <c r="S1280" i="9"/>
  <c r="R1280" i="9"/>
  <c r="N1280" i="9"/>
  <c r="J1280" i="9"/>
  <c r="F1280" i="9"/>
  <c r="Q1279" i="9"/>
  <c r="P1279" i="9"/>
  <c r="O1279" i="9"/>
  <c r="R1279" i="9" s="1"/>
  <c r="M1279" i="9"/>
  <c r="L1279" i="9"/>
  <c r="K1279" i="9"/>
  <c r="I1279" i="9"/>
  <c r="H1279" i="9"/>
  <c r="G1279" i="9"/>
  <c r="J1279" i="9" s="1"/>
  <c r="E1279" i="9"/>
  <c r="D1279" i="9"/>
  <c r="C1279" i="9"/>
  <c r="S1278" i="9"/>
  <c r="R1278" i="9"/>
  <c r="N1278" i="9"/>
  <c r="J1278" i="9"/>
  <c r="S1276" i="9"/>
  <c r="R1276" i="9"/>
  <c r="N1276" i="9"/>
  <c r="J1276" i="9"/>
  <c r="F1276" i="9"/>
  <c r="S1275" i="9"/>
  <c r="R1275" i="9"/>
  <c r="N1275" i="9"/>
  <c r="J1275" i="9"/>
  <c r="F1275" i="9"/>
  <c r="S1274" i="9"/>
  <c r="R1274" i="9"/>
  <c r="N1274" i="9"/>
  <c r="J1274" i="9"/>
  <c r="F1274" i="9"/>
  <c r="S1273" i="9"/>
  <c r="R1273" i="9"/>
  <c r="N1273" i="9"/>
  <c r="J1273" i="9"/>
  <c r="F1273" i="9"/>
  <c r="S1272" i="9"/>
  <c r="R1272" i="9"/>
  <c r="N1272" i="9"/>
  <c r="J1272" i="9"/>
  <c r="F1272" i="9"/>
  <c r="Q1271" i="9"/>
  <c r="P1271" i="9"/>
  <c r="O1271" i="9"/>
  <c r="M1271" i="9"/>
  <c r="L1271" i="9"/>
  <c r="K1271" i="9"/>
  <c r="N1271" i="9" s="1"/>
  <c r="I1271" i="9"/>
  <c r="H1271" i="9"/>
  <c r="G1271" i="9"/>
  <c r="E1271" i="9"/>
  <c r="D1271" i="9"/>
  <c r="C1271" i="9"/>
  <c r="F1271" i="9" s="1"/>
  <c r="S1270" i="9"/>
  <c r="R1270" i="9"/>
  <c r="N1270" i="9"/>
  <c r="J1270" i="9"/>
  <c r="F1270" i="9"/>
  <c r="R1268" i="9"/>
  <c r="N1268" i="9"/>
  <c r="J1268" i="9"/>
  <c r="F1268" i="9"/>
  <c r="R1267" i="9"/>
  <c r="N1267" i="9"/>
  <c r="J1267" i="9"/>
  <c r="F1267" i="9"/>
  <c r="R1266" i="9"/>
  <c r="N1266" i="9"/>
  <c r="J1266" i="9"/>
  <c r="F1266" i="9"/>
  <c r="R1265" i="9"/>
  <c r="N1265" i="9"/>
  <c r="J1265" i="9"/>
  <c r="F1265" i="9"/>
  <c r="R1264" i="9"/>
  <c r="N1264" i="9"/>
  <c r="J1264" i="9"/>
  <c r="F1264" i="9"/>
  <c r="Q1263" i="9"/>
  <c r="P1263" i="9"/>
  <c r="O1263" i="9"/>
  <c r="R1263" i="9" s="1"/>
  <c r="M1263" i="9"/>
  <c r="L1263" i="9"/>
  <c r="K1263" i="9"/>
  <c r="I1263" i="9"/>
  <c r="H1263" i="9"/>
  <c r="G1263" i="9"/>
  <c r="J1263" i="9" s="1"/>
  <c r="E1263" i="9"/>
  <c r="D1263" i="9"/>
  <c r="C1263" i="9"/>
  <c r="R1262" i="9"/>
  <c r="N1262" i="9"/>
  <c r="J1262" i="9"/>
  <c r="F1262" i="9"/>
  <c r="R1260" i="9"/>
  <c r="N1260" i="9"/>
  <c r="J1260" i="9"/>
  <c r="F1260" i="9"/>
  <c r="R1259" i="9"/>
  <c r="N1259" i="9"/>
  <c r="J1259" i="9"/>
  <c r="F1259" i="9"/>
  <c r="R1258" i="9"/>
  <c r="N1258" i="9"/>
  <c r="J1258" i="9"/>
  <c r="F1258" i="9"/>
  <c r="R1257" i="9"/>
  <c r="N1257" i="9"/>
  <c r="J1257" i="9"/>
  <c r="F1257" i="9"/>
  <c r="R1256" i="9"/>
  <c r="N1256" i="9"/>
  <c r="J1256" i="9"/>
  <c r="F1256" i="9"/>
  <c r="Q1255" i="9"/>
  <c r="P1255" i="9"/>
  <c r="O1255" i="9"/>
  <c r="R1255" i="9" s="1"/>
  <c r="M1255" i="9"/>
  <c r="L1255" i="9"/>
  <c r="K1255" i="9"/>
  <c r="I1255" i="9"/>
  <c r="H1255" i="9"/>
  <c r="G1255" i="9"/>
  <c r="J1255" i="9" s="1"/>
  <c r="E1255" i="9"/>
  <c r="D1255" i="9"/>
  <c r="C1255" i="9"/>
  <c r="R1254" i="9"/>
  <c r="N1254" i="9"/>
  <c r="J1254" i="9"/>
  <c r="F1254" i="9"/>
  <c r="R1252" i="9"/>
  <c r="N1252" i="9"/>
  <c r="J1252" i="9"/>
  <c r="F1252" i="9"/>
  <c r="R1251" i="9"/>
  <c r="N1251" i="9"/>
  <c r="J1251" i="9"/>
  <c r="F1251" i="9"/>
  <c r="R1250" i="9"/>
  <c r="N1250" i="9"/>
  <c r="J1250" i="9"/>
  <c r="F1250" i="9"/>
  <c r="R1249" i="9"/>
  <c r="N1249" i="9"/>
  <c r="J1249" i="9"/>
  <c r="F1249" i="9"/>
  <c r="R1248" i="9"/>
  <c r="N1248" i="9"/>
  <c r="J1248" i="9"/>
  <c r="F1248" i="9"/>
  <c r="Q1247" i="9"/>
  <c r="P1247" i="9"/>
  <c r="O1247" i="9"/>
  <c r="R1247" i="9" s="1"/>
  <c r="M1247" i="9"/>
  <c r="L1247" i="9"/>
  <c r="K1247" i="9"/>
  <c r="I1247" i="9"/>
  <c r="H1247" i="9"/>
  <c r="G1247" i="9"/>
  <c r="J1247" i="9" s="1"/>
  <c r="E1247" i="9"/>
  <c r="D1247" i="9"/>
  <c r="C1247" i="9"/>
  <c r="R1246" i="9"/>
  <c r="N1246" i="9"/>
  <c r="J1246" i="9"/>
  <c r="F1246" i="9"/>
  <c r="R1244" i="9"/>
  <c r="N1244" i="9"/>
  <c r="J1244" i="9"/>
  <c r="F1244" i="9"/>
  <c r="R1243" i="9"/>
  <c r="N1243" i="9"/>
  <c r="J1243" i="9"/>
  <c r="F1243" i="9"/>
  <c r="R1242" i="9"/>
  <c r="N1242" i="9"/>
  <c r="J1242" i="9"/>
  <c r="F1242" i="9"/>
  <c r="R1241" i="9"/>
  <c r="N1241" i="9"/>
  <c r="J1241" i="9"/>
  <c r="F1241" i="9"/>
  <c r="R1240" i="9"/>
  <c r="N1240" i="9"/>
  <c r="J1240" i="9"/>
  <c r="F1240" i="9"/>
  <c r="Q1239" i="9"/>
  <c r="P1239" i="9"/>
  <c r="O1239" i="9"/>
  <c r="R1239" i="9" s="1"/>
  <c r="M1239" i="9"/>
  <c r="L1239" i="9"/>
  <c r="K1239" i="9"/>
  <c r="I1239" i="9"/>
  <c r="H1239" i="9"/>
  <c r="G1239" i="9"/>
  <c r="J1239" i="9" s="1"/>
  <c r="E1239" i="9"/>
  <c r="D1239" i="9"/>
  <c r="C1239" i="9"/>
  <c r="R1238" i="9"/>
  <c r="N1238" i="9"/>
  <c r="J1238" i="9"/>
  <c r="R1236" i="9"/>
  <c r="N1236" i="9"/>
  <c r="J1236" i="9"/>
  <c r="F1236" i="9"/>
  <c r="R1235" i="9"/>
  <c r="N1235" i="9"/>
  <c r="J1235" i="9"/>
  <c r="F1235" i="9"/>
  <c r="R1234" i="9"/>
  <c r="N1234" i="9"/>
  <c r="J1234" i="9"/>
  <c r="F1234" i="9"/>
  <c r="R1233" i="9"/>
  <c r="N1233" i="9"/>
  <c r="J1233" i="9"/>
  <c r="F1233" i="9"/>
  <c r="R1232" i="9"/>
  <c r="N1232" i="9"/>
  <c r="J1232" i="9"/>
  <c r="F1232" i="9"/>
  <c r="Q1231" i="9"/>
  <c r="P1231" i="9"/>
  <c r="O1231" i="9"/>
  <c r="M1231" i="9"/>
  <c r="L1231" i="9"/>
  <c r="K1231" i="9"/>
  <c r="N1231" i="9" s="1"/>
  <c r="I1231" i="9"/>
  <c r="H1231" i="9"/>
  <c r="G1231" i="9"/>
  <c r="E1231" i="9"/>
  <c r="D1231" i="9"/>
  <c r="C1231" i="9"/>
  <c r="F1231" i="9" s="1"/>
  <c r="R1230" i="9"/>
  <c r="N1230" i="9"/>
  <c r="J1230" i="9"/>
  <c r="F1230" i="9"/>
  <c r="R1228" i="9"/>
  <c r="N1228" i="9"/>
  <c r="J1228" i="9"/>
  <c r="F1228" i="9"/>
  <c r="R1227" i="9"/>
  <c r="N1227" i="9"/>
  <c r="J1227" i="9"/>
  <c r="F1227" i="9"/>
  <c r="R1226" i="9"/>
  <c r="N1226" i="9"/>
  <c r="J1226" i="9"/>
  <c r="F1226" i="9"/>
  <c r="R1225" i="9"/>
  <c r="N1225" i="9"/>
  <c r="J1225" i="9"/>
  <c r="F1225" i="9"/>
  <c r="R1224" i="9"/>
  <c r="N1224" i="9"/>
  <c r="J1224" i="9"/>
  <c r="F1224" i="9"/>
  <c r="Q1223" i="9"/>
  <c r="P1223" i="9"/>
  <c r="O1223" i="9"/>
  <c r="M1223" i="9"/>
  <c r="L1223" i="9"/>
  <c r="K1223" i="9"/>
  <c r="N1223" i="9" s="1"/>
  <c r="I1223" i="9"/>
  <c r="H1223" i="9"/>
  <c r="G1223" i="9"/>
  <c r="E1223" i="9"/>
  <c r="D1223" i="9"/>
  <c r="C1223" i="9"/>
  <c r="F1223" i="9" s="1"/>
  <c r="R1222" i="9"/>
  <c r="N1222" i="9"/>
  <c r="J1222" i="9"/>
  <c r="F1222" i="9"/>
  <c r="R1220" i="9"/>
  <c r="N1220" i="9"/>
  <c r="J1220" i="9"/>
  <c r="F1220" i="9"/>
  <c r="R1219" i="9"/>
  <c r="N1219" i="9"/>
  <c r="J1219" i="9"/>
  <c r="F1219" i="9"/>
  <c r="R1218" i="9"/>
  <c r="N1218" i="9"/>
  <c r="J1218" i="9"/>
  <c r="F1218" i="9"/>
  <c r="R1217" i="9"/>
  <c r="N1217" i="9"/>
  <c r="J1217" i="9"/>
  <c r="F1217" i="9"/>
  <c r="R1216" i="9"/>
  <c r="N1216" i="9"/>
  <c r="J1216" i="9"/>
  <c r="F1216" i="9"/>
  <c r="Q1215" i="9"/>
  <c r="P1215" i="9"/>
  <c r="O1215" i="9"/>
  <c r="M1215" i="9"/>
  <c r="L1215" i="9"/>
  <c r="K1215" i="9"/>
  <c r="N1215" i="9" s="1"/>
  <c r="I1215" i="9"/>
  <c r="H1215" i="9"/>
  <c r="G1215" i="9"/>
  <c r="E1215" i="9"/>
  <c r="D1215" i="9"/>
  <c r="C1215" i="9"/>
  <c r="F1215" i="9" s="1"/>
  <c r="R1214" i="9"/>
  <c r="N1214" i="9"/>
  <c r="J1214" i="9"/>
  <c r="F1214" i="9"/>
  <c r="R1212" i="9"/>
  <c r="N1212" i="9"/>
  <c r="J1212" i="9"/>
  <c r="F1212" i="9"/>
  <c r="R1211" i="9"/>
  <c r="N1211" i="9"/>
  <c r="J1211" i="9"/>
  <c r="F1211" i="9"/>
  <c r="R1210" i="9"/>
  <c r="N1210" i="9"/>
  <c r="J1210" i="9"/>
  <c r="F1210" i="9"/>
  <c r="R1209" i="9"/>
  <c r="N1209" i="9"/>
  <c r="J1209" i="9"/>
  <c r="F1209" i="9"/>
  <c r="R1208" i="9"/>
  <c r="N1208" i="9"/>
  <c r="J1208" i="9"/>
  <c r="F1208" i="9"/>
  <c r="Q1207" i="9"/>
  <c r="P1207" i="9"/>
  <c r="O1207" i="9"/>
  <c r="M1207" i="9"/>
  <c r="L1207" i="9"/>
  <c r="K1207" i="9"/>
  <c r="N1207" i="9" s="1"/>
  <c r="I1207" i="9"/>
  <c r="H1207" i="9"/>
  <c r="G1207" i="9"/>
  <c r="E1207" i="9"/>
  <c r="D1207" i="9"/>
  <c r="C1207" i="9"/>
  <c r="F1207" i="9" s="1"/>
  <c r="R1206" i="9"/>
  <c r="N1206" i="9"/>
  <c r="J1206" i="9"/>
  <c r="F1206" i="9"/>
  <c r="R1204" i="9"/>
  <c r="N1204" i="9"/>
  <c r="J1204" i="9"/>
  <c r="F1204" i="9"/>
  <c r="R1203" i="9"/>
  <c r="N1203" i="9"/>
  <c r="J1203" i="9"/>
  <c r="F1203" i="9"/>
  <c r="R1202" i="9"/>
  <c r="N1202" i="9"/>
  <c r="J1202" i="9"/>
  <c r="F1202" i="9"/>
  <c r="R1201" i="9"/>
  <c r="N1201" i="9"/>
  <c r="J1201" i="9"/>
  <c r="F1201" i="9"/>
  <c r="R1200" i="9"/>
  <c r="N1200" i="9"/>
  <c r="J1200" i="9"/>
  <c r="F1200" i="9"/>
  <c r="Q1199" i="9"/>
  <c r="P1199" i="9"/>
  <c r="O1199" i="9"/>
  <c r="M1199" i="9"/>
  <c r="L1199" i="9"/>
  <c r="K1199" i="9"/>
  <c r="N1199" i="9" s="1"/>
  <c r="I1199" i="9"/>
  <c r="H1199" i="9"/>
  <c r="G1199" i="9"/>
  <c r="E1199" i="9"/>
  <c r="D1199" i="9"/>
  <c r="C1199" i="9"/>
  <c r="F1199" i="9" s="1"/>
  <c r="R1198" i="9"/>
  <c r="N1198" i="9"/>
  <c r="J1198" i="9"/>
  <c r="R1196" i="9"/>
  <c r="N1196" i="9"/>
  <c r="J1196" i="9"/>
  <c r="F1196" i="9"/>
  <c r="R1195" i="9"/>
  <c r="N1195" i="9"/>
  <c r="J1195" i="9"/>
  <c r="F1195" i="9"/>
  <c r="R1194" i="9"/>
  <c r="N1194" i="9"/>
  <c r="J1194" i="9"/>
  <c r="F1194" i="9"/>
  <c r="R1193" i="9"/>
  <c r="N1193" i="9"/>
  <c r="J1193" i="9"/>
  <c r="F1193" i="9"/>
  <c r="R1192" i="9"/>
  <c r="N1192" i="9"/>
  <c r="J1192" i="9"/>
  <c r="F1192" i="9"/>
  <c r="Q1191" i="9"/>
  <c r="P1191" i="9"/>
  <c r="O1191" i="9"/>
  <c r="R1191" i="9" s="1"/>
  <c r="M1191" i="9"/>
  <c r="L1191" i="9"/>
  <c r="K1191" i="9"/>
  <c r="I1191" i="9"/>
  <c r="H1191" i="9"/>
  <c r="G1191" i="9"/>
  <c r="J1191" i="9" s="1"/>
  <c r="E1191" i="9"/>
  <c r="D1191" i="9"/>
  <c r="C1191" i="9"/>
  <c r="R1190" i="9"/>
  <c r="N1190" i="9"/>
  <c r="J1190" i="9"/>
  <c r="F1190" i="9"/>
  <c r="R1188" i="9"/>
  <c r="N1188" i="9"/>
  <c r="J1188" i="9"/>
  <c r="F1188" i="9"/>
  <c r="R1187" i="9"/>
  <c r="N1187" i="9"/>
  <c r="J1187" i="9"/>
  <c r="F1187" i="9"/>
  <c r="R1186" i="9"/>
  <c r="N1186" i="9"/>
  <c r="J1186" i="9"/>
  <c r="F1186" i="9"/>
  <c r="R1185" i="9"/>
  <c r="N1185" i="9"/>
  <c r="J1185" i="9"/>
  <c r="F1185" i="9"/>
  <c r="R1184" i="9"/>
  <c r="N1184" i="9"/>
  <c r="J1184" i="9"/>
  <c r="F1184" i="9"/>
  <c r="Q1183" i="9"/>
  <c r="P1183" i="9"/>
  <c r="O1183" i="9"/>
  <c r="R1183" i="9" s="1"/>
  <c r="M1183" i="9"/>
  <c r="L1183" i="9"/>
  <c r="K1183" i="9"/>
  <c r="I1183" i="9"/>
  <c r="H1183" i="9"/>
  <c r="G1183" i="9"/>
  <c r="J1183" i="9" s="1"/>
  <c r="E1183" i="9"/>
  <c r="D1183" i="9"/>
  <c r="C1183" i="9"/>
  <c r="R1182" i="9"/>
  <c r="N1182" i="9"/>
  <c r="J1182" i="9"/>
  <c r="F1182" i="9"/>
  <c r="R1180" i="9"/>
  <c r="N1180" i="9"/>
  <c r="J1180" i="9"/>
  <c r="F1180" i="9"/>
  <c r="R1179" i="9"/>
  <c r="N1179" i="9"/>
  <c r="J1179" i="9"/>
  <c r="F1179" i="9"/>
  <c r="R1178" i="9"/>
  <c r="N1178" i="9"/>
  <c r="J1178" i="9"/>
  <c r="F1178" i="9"/>
  <c r="R1177" i="9"/>
  <c r="N1177" i="9"/>
  <c r="J1177" i="9"/>
  <c r="F1177" i="9"/>
  <c r="R1176" i="9"/>
  <c r="N1176" i="9"/>
  <c r="J1176" i="9"/>
  <c r="F1176" i="9"/>
  <c r="Q1175" i="9"/>
  <c r="P1175" i="9"/>
  <c r="O1175" i="9"/>
  <c r="R1175" i="9" s="1"/>
  <c r="M1175" i="9"/>
  <c r="L1175" i="9"/>
  <c r="K1175" i="9"/>
  <c r="I1175" i="9"/>
  <c r="H1175" i="9"/>
  <c r="G1175" i="9"/>
  <c r="J1175" i="9" s="1"/>
  <c r="E1175" i="9"/>
  <c r="D1175" i="9"/>
  <c r="C1175" i="9"/>
  <c r="R1174" i="9"/>
  <c r="N1174" i="9"/>
  <c r="J1174" i="9"/>
  <c r="F1174" i="9"/>
  <c r="R1172" i="9"/>
  <c r="N1172" i="9"/>
  <c r="J1172" i="9"/>
  <c r="F1172" i="9"/>
  <c r="R1171" i="9"/>
  <c r="N1171" i="9"/>
  <c r="J1171" i="9"/>
  <c r="F1171" i="9"/>
  <c r="R1170" i="9"/>
  <c r="N1170" i="9"/>
  <c r="J1170" i="9"/>
  <c r="F1170" i="9"/>
  <c r="R1169" i="9"/>
  <c r="N1169" i="9"/>
  <c r="J1169" i="9"/>
  <c r="F1169" i="9"/>
  <c r="R1168" i="9"/>
  <c r="N1168" i="9"/>
  <c r="J1168" i="9"/>
  <c r="F1168" i="9"/>
  <c r="Q1167" i="9"/>
  <c r="P1167" i="9"/>
  <c r="O1167" i="9"/>
  <c r="R1167" i="9" s="1"/>
  <c r="M1167" i="9"/>
  <c r="L1167" i="9"/>
  <c r="K1167" i="9"/>
  <c r="I1167" i="9"/>
  <c r="H1167" i="9"/>
  <c r="G1167" i="9"/>
  <c r="J1167" i="9" s="1"/>
  <c r="E1167" i="9"/>
  <c r="D1167" i="9"/>
  <c r="C1167" i="9"/>
  <c r="R1166" i="9"/>
  <c r="N1166" i="9"/>
  <c r="J1166" i="9"/>
  <c r="F1166" i="9"/>
  <c r="R1164" i="9"/>
  <c r="N1164" i="9"/>
  <c r="J1164" i="9"/>
  <c r="F1164" i="9"/>
  <c r="R1163" i="9"/>
  <c r="N1163" i="9"/>
  <c r="J1163" i="9"/>
  <c r="F1163" i="9"/>
  <c r="R1162" i="9"/>
  <c r="N1162" i="9"/>
  <c r="J1162" i="9"/>
  <c r="F1162" i="9"/>
  <c r="R1161" i="9"/>
  <c r="N1161" i="9"/>
  <c r="J1161" i="9"/>
  <c r="F1161" i="9"/>
  <c r="R1160" i="9"/>
  <c r="N1160" i="9"/>
  <c r="J1160" i="9"/>
  <c r="F1160" i="9"/>
  <c r="Q1159" i="9"/>
  <c r="P1159" i="9"/>
  <c r="O1159" i="9"/>
  <c r="R1159" i="9" s="1"/>
  <c r="M1159" i="9"/>
  <c r="L1159" i="9"/>
  <c r="K1159" i="9"/>
  <c r="I1159" i="9"/>
  <c r="H1159" i="9"/>
  <c r="G1159" i="9"/>
  <c r="J1159" i="9" s="1"/>
  <c r="E1159" i="9"/>
  <c r="D1159" i="9"/>
  <c r="C1159" i="9"/>
  <c r="R1158" i="9"/>
  <c r="N1158" i="9"/>
  <c r="J1158" i="9"/>
  <c r="R1156" i="9"/>
  <c r="N1156" i="9"/>
  <c r="J1156" i="9"/>
  <c r="F1156" i="9"/>
  <c r="R1155" i="9"/>
  <c r="N1155" i="9"/>
  <c r="J1155" i="9"/>
  <c r="F1155" i="9"/>
  <c r="R1154" i="9"/>
  <c r="N1154" i="9"/>
  <c r="J1154" i="9"/>
  <c r="F1154" i="9"/>
  <c r="R1153" i="9"/>
  <c r="N1153" i="9"/>
  <c r="J1153" i="9"/>
  <c r="F1153" i="9"/>
  <c r="R1152" i="9"/>
  <c r="N1152" i="9"/>
  <c r="J1152" i="9"/>
  <c r="F1152" i="9"/>
  <c r="Q1151" i="9"/>
  <c r="P1151" i="9"/>
  <c r="O1151" i="9"/>
  <c r="M1151" i="9"/>
  <c r="L1151" i="9"/>
  <c r="K1151" i="9"/>
  <c r="N1151" i="9" s="1"/>
  <c r="I1151" i="9"/>
  <c r="H1151" i="9"/>
  <c r="G1151" i="9"/>
  <c r="E1151" i="9"/>
  <c r="D1151" i="9"/>
  <c r="C1151" i="9"/>
  <c r="F1151" i="9" s="1"/>
  <c r="R1150" i="9"/>
  <c r="N1150" i="9"/>
  <c r="J1150" i="9"/>
  <c r="F1150" i="9"/>
  <c r="R1148" i="9"/>
  <c r="N1148" i="9"/>
  <c r="J1148" i="9"/>
  <c r="F1148" i="9"/>
  <c r="R1147" i="9"/>
  <c r="N1147" i="9"/>
  <c r="J1147" i="9"/>
  <c r="F1147" i="9"/>
  <c r="R1146" i="9"/>
  <c r="N1146" i="9"/>
  <c r="J1146" i="9"/>
  <c r="F1146" i="9"/>
  <c r="R1145" i="9"/>
  <c r="N1145" i="9"/>
  <c r="J1145" i="9"/>
  <c r="F1145" i="9"/>
  <c r="R1144" i="9"/>
  <c r="N1144" i="9"/>
  <c r="J1144" i="9"/>
  <c r="F1144" i="9"/>
  <c r="Q1143" i="9"/>
  <c r="P1143" i="9"/>
  <c r="O1143" i="9"/>
  <c r="M1143" i="9"/>
  <c r="L1143" i="9"/>
  <c r="K1143" i="9"/>
  <c r="N1143" i="9" s="1"/>
  <c r="I1143" i="9"/>
  <c r="H1143" i="9"/>
  <c r="G1143" i="9"/>
  <c r="E1143" i="9"/>
  <c r="D1143" i="9"/>
  <c r="C1143" i="9"/>
  <c r="F1143" i="9" s="1"/>
  <c r="R1142" i="9"/>
  <c r="N1142" i="9"/>
  <c r="J1142" i="9"/>
  <c r="F1142" i="9"/>
  <c r="R1140" i="9"/>
  <c r="N1140" i="9"/>
  <c r="J1140" i="9"/>
  <c r="F1140" i="9"/>
  <c r="R1139" i="9"/>
  <c r="N1139" i="9"/>
  <c r="J1139" i="9"/>
  <c r="F1139" i="9"/>
  <c r="R1138" i="9"/>
  <c r="N1138" i="9"/>
  <c r="J1138" i="9"/>
  <c r="F1138" i="9"/>
  <c r="R1137" i="9"/>
  <c r="N1137" i="9"/>
  <c r="J1137" i="9"/>
  <c r="F1137" i="9"/>
  <c r="R1136" i="9"/>
  <c r="N1136" i="9"/>
  <c r="J1136" i="9"/>
  <c r="F1136" i="9"/>
  <c r="Q1135" i="9"/>
  <c r="P1135" i="9"/>
  <c r="O1135" i="9"/>
  <c r="M1135" i="9"/>
  <c r="L1135" i="9"/>
  <c r="K1135" i="9"/>
  <c r="N1135" i="9" s="1"/>
  <c r="I1135" i="9"/>
  <c r="H1135" i="9"/>
  <c r="G1135" i="9"/>
  <c r="E1135" i="9"/>
  <c r="D1135" i="9"/>
  <c r="C1135" i="9"/>
  <c r="F1135" i="9" s="1"/>
  <c r="R1134" i="9"/>
  <c r="N1134" i="9"/>
  <c r="J1134" i="9"/>
  <c r="F1134" i="9"/>
  <c r="R1132" i="9"/>
  <c r="N1132" i="9"/>
  <c r="J1132" i="9"/>
  <c r="F1132" i="9"/>
  <c r="R1131" i="9"/>
  <c r="N1131" i="9"/>
  <c r="J1131" i="9"/>
  <c r="F1131" i="9"/>
  <c r="R1130" i="9"/>
  <c r="N1130" i="9"/>
  <c r="J1130" i="9"/>
  <c r="F1130" i="9"/>
  <c r="R1129" i="9"/>
  <c r="N1129" i="9"/>
  <c r="J1129" i="9"/>
  <c r="F1129" i="9"/>
  <c r="R1128" i="9"/>
  <c r="N1128" i="9"/>
  <c r="J1128" i="9"/>
  <c r="F1128" i="9"/>
  <c r="Q1127" i="9"/>
  <c r="P1127" i="9"/>
  <c r="O1127" i="9"/>
  <c r="M1127" i="9"/>
  <c r="L1127" i="9"/>
  <c r="K1127" i="9"/>
  <c r="N1127" i="9" s="1"/>
  <c r="I1127" i="9"/>
  <c r="H1127" i="9"/>
  <c r="G1127" i="9"/>
  <c r="E1127" i="9"/>
  <c r="D1127" i="9"/>
  <c r="C1127" i="9"/>
  <c r="F1127" i="9" s="1"/>
  <c r="R1126" i="9"/>
  <c r="N1126" i="9"/>
  <c r="J1126" i="9"/>
  <c r="F1126" i="9"/>
  <c r="R1124" i="9"/>
  <c r="N1124" i="9"/>
  <c r="J1124" i="9"/>
  <c r="F1124" i="9"/>
  <c r="R1123" i="9"/>
  <c r="N1123" i="9"/>
  <c r="J1123" i="9"/>
  <c r="F1123" i="9"/>
  <c r="R1122" i="9"/>
  <c r="N1122" i="9"/>
  <c r="J1122" i="9"/>
  <c r="F1122" i="9"/>
  <c r="R1121" i="9"/>
  <c r="N1121" i="9"/>
  <c r="J1121" i="9"/>
  <c r="F1121" i="9"/>
  <c r="R1120" i="9"/>
  <c r="N1120" i="9"/>
  <c r="J1120" i="9"/>
  <c r="F1120" i="9"/>
  <c r="Q1119" i="9"/>
  <c r="P1119" i="9"/>
  <c r="O1119" i="9"/>
  <c r="M1119" i="9"/>
  <c r="L1119" i="9"/>
  <c r="K1119" i="9"/>
  <c r="N1119" i="9" s="1"/>
  <c r="I1119" i="9"/>
  <c r="H1119" i="9"/>
  <c r="G1119" i="9"/>
  <c r="E1119" i="9"/>
  <c r="D1119" i="9"/>
  <c r="C1119" i="9"/>
  <c r="F1119" i="9" s="1"/>
  <c r="R1118" i="9"/>
  <c r="N1118" i="9"/>
  <c r="J1118" i="9"/>
  <c r="R1116" i="9"/>
  <c r="N1116" i="9"/>
  <c r="J1116" i="9"/>
  <c r="F1116" i="9"/>
  <c r="R1115" i="9"/>
  <c r="N1115" i="9"/>
  <c r="J1115" i="9"/>
  <c r="F1115" i="9"/>
  <c r="R1114" i="9"/>
  <c r="N1114" i="9"/>
  <c r="J1114" i="9"/>
  <c r="F1114" i="9"/>
  <c r="R1113" i="9"/>
  <c r="N1113" i="9"/>
  <c r="J1113" i="9"/>
  <c r="F1113" i="9"/>
  <c r="R1112" i="9"/>
  <c r="N1112" i="9"/>
  <c r="J1112" i="9"/>
  <c r="F1112" i="9"/>
  <c r="Q1111" i="9"/>
  <c r="P1111" i="9"/>
  <c r="O1111" i="9"/>
  <c r="R1111" i="9" s="1"/>
  <c r="M1111" i="9"/>
  <c r="L1111" i="9"/>
  <c r="K1111" i="9"/>
  <c r="I1111" i="9"/>
  <c r="H1111" i="9"/>
  <c r="G1111" i="9"/>
  <c r="J1111" i="9" s="1"/>
  <c r="E1111" i="9"/>
  <c r="D1111" i="9"/>
  <c r="C1111" i="9"/>
  <c r="R1110" i="9"/>
  <c r="N1110" i="9"/>
  <c r="J1110" i="9"/>
  <c r="F1110" i="9"/>
  <c r="R1108" i="9"/>
  <c r="N1108" i="9"/>
  <c r="J1108" i="9"/>
  <c r="F1108" i="9"/>
  <c r="R1107" i="9"/>
  <c r="N1107" i="9"/>
  <c r="J1107" i="9"/>
  <c r="F1107" i="9"/>
  <c r="R1106" i="9"/>
  <c r="N1106" i="9"/>
  <c r="J1106" i="9"/>
  <c r="F1106" i="9"/>
  <c r="R1105" i="9"/>
  <c r="N1105" i="9"/>
  <c r="J1105" i="9"/>
  <c r="F1105" i="9"/>
  <c r="R1104" i="9"/>
  <c r="N1104" i="9"/>
  <c r="J1104" i="9"/>
  <c r="F1104" i="9"/>
  <c r="Q1103" i="9"/>
  <c r="P1103" i="9"/>
  <c r="O1103" i="9"/>
  <c r="R1103" i="9" s="1"/>
  <c r="M1103" i="9"/>
  <c r="L1103" i="9"/>
  <c r="K1103" i="9"/>
  <c r="I1103" i="9"/>
  <c r="H1103" i="9"/>
  <c r="G1103" i="9"/>
  <c r="J1103" i="9" s="1"/>
  <c r="E1103" i="9"/>
  <c r="D1103" i="9"/>
  <c r="C1103" i="9"/>
  <c r="R1102" i="9"/>
  <c r="N1102" i="9"/>
  <c r="J1102" i="9"/>
  <c r="F1102" i="9"/>
  <c r="R1100" i="9"/>
  <c r="N1100" i="9"/>
  <c r="J1100" i="9"/>
  <c r="F1100" i="9"/>
  <c r="R1099" i="9"/>
  <c r="N1099" i="9"/>
  <c r="J1099" i="9"/>
  <c r="F1099" i="9"/>
  <c r="R1098" i="9"/>
  <c r="N1098" i="9"/>
  <c r="J1098" i="9"/>
  <c r="F1098" i="9"/>
  <c r="R1097" i="9"/>
  <c r="N1097" i="9"/>
  <c r="J1097" i="9"/>
  <c r="F1097" i="9"/>
  <c r="R1096" i="9"/>
  <c r="N1096" i="9"/>
  <c r="J1096" i="9"/>
  <c r="F1096" i="9"/>
  <c r="Q1095" i="9"/>
  <c r="P1095" i="9"/>
  <c r="O1095" i="9"/>
  <c r="R1095" i="9" s="1"/>
  <c r="M1095" i="9"/>
  <c r="L1095" i="9"/>
  <c r="K1095" i="9"/>
  <c r="I1095" i="9"/>
  <c r="H1095" i="9"/>
  <c r="G1095" i="9"/>
  <c r="J1095" i="9" s="1"/>
  <c r="E1095" i="9"/>
  <c r="D1095" i="9"/>
  <c r="C1095" i="9"/>
  <c r="R1094" i="9"/>
  <c r="N1094" i="9"/>
  <c r="J1094" i="9"/>
  <c r="F1094" i="9"/>
  <c r="R1092" i="9"/>
  <c r="N1092" i="9"/>
  <c r="J1092" i="9"/>
  <c r="F1092" i="9"/>
  <c r="R1091" i="9"/>
  <c r="N1091" i="9"/>
  <c r="J1091" i="9"/>
  <c r="F1091" i="9"/>
  <c r="R1090" i="9"/>
  <c r="N1090" i="9"/>
  <c r="J1090" i="9"/>
  <c r="F1090" i="9"/>
  <c r="R1089" i="9"/>
  <c r="N1089" i="9"/>
  <c r="J1089" i="9"/>
  <c r="F1089" i="9"/>
  <c r="R1088" i="9"/>
  <c r="N1088" i="9"/>
  <c r="J1088" i="9"/>
  <c r="F1088" i="9"/>
  <c r="Q1087" i="9"/>
  <c r="P1087" i="9"/>
  <c r="O1087" i="9"/>
  <c r="R1087" i="9" s="1"/>
  <c r="M1087" i="9"/>
  <c r="L1087" i="9"/>
  <c r="K1087" i="9"/>
  <c r="I1087" i="9"/>
  <c r="H1087" i="9"/>
  <c r="G1087" i="9"/>
  <c r="J1087" i="9" s="1"/>
  <c r="E1087" i="9"/>
  <c r="D1087" i="9"/>
  <c r="C1087" i="9"/>
  <c r="R1086" i="9"/>
  <c r="N1086" i="9"/>
  <c r="J1086" i="9"/>
  <c r="F1086" i="9"/>
  <c r="R1084" i="9"/>
  <c r="N1084" i="9"/>
  <c r="J1084" i="9"/>
  <c r="F1084" i="9"/>
  <c r="R1083" i="9"/>
  <c r="N1083" i="9"/>
  <c r="J1083" i="9"/>
  <c r="F1083" i="9"/>
  <c r="R1082" i="9"/>
  <c r="N1082" i="9"/>
  <c r="J1082" i="9"/>
  <c r="F1082" i="9"/>
  <c r="R1081" i="9"/>
  <c r="N1081" i="9"/>
  <c r="J1081" i="9"/>
  <c r="F1081" i="9"/>
  <c r="R1080" i="9"/>
  <c r="N1080" i="9"/>
  <c r="J1080" i="9"/>
  <c r="F1080" i="9"/>
  <c r="Q1079" i="9"/>
  <c r="P1079" i="9"/>
  <c r="O1079" i="9"/>
  <c r="R1079" i="9" s="1"/>
  <c r="M1079" i="9"/>
  <c r="L1079" i="9"/>
  <c r="K1079" i="9"/>
  <c r="I1079" i="9"/>
  <c r="H1079" i="9"/>
  <c r="G1079" i="9"/>
  <c r="J1079" i="9" s="1"/>
  <c r="E1079" i="9"/>
  <c r="D1079" i="9"/>
  <c r="C1079" i="9"/>
  <c r="R1078" i="9"/>
  <c r="N1078" i="9"/>
  <c r="J1078" i="9"/>
  <c r="R1076" i="9"/>
  <c r="N1076" i="9"/>
  <c r="J1076" i="9"/>
  <c r="F1076" i="9"/>
  <c r="R1075" i="9"/>
  <c r="N1075" i="9"/>
  <c r="J1075" i="9"/>
  <c r="F1075" i="9"/>
  <c r="R1074" i="9"/>
  <c r="N1074" i="9"/>
  <c r="J1074" i="9"/>
  <c r="F1074" i="9"/>
  <c r="R1073" i="9"/>
  <c r="N1073" i="9"/>
  <c r="J1073" i="9"/>
  <c r="F1073" i="9"/>
  <c r="R1072" i="9"/>
  <c r="N1072" i="9"/>
  <c r="J1072" i="9"/>
  <c r="F1072" i="9"/>
  <c r="Q1071" i="9"/>
  <c r="P1071" i="9"/>
  <c r="O1071" i="9"/>
  <c r="M1071" i="9"/>
  <c r="L1071" i="9"/>
  <c r="K1071" i="9"/>
  <c r="N1071" i="9" s="1"/>
  <c r="I1071" i="9"/>
  <c r="H1071" i="9"/>
  <c r="G1071" i="9"/>
  <c r="E1071" i="9"/>
  <c r="D1071" i="9"/>
  <c r="C1071" i="9"/>
  <c r="F1071" i="9" s="1"/>
  <c r="R1070" i="9"/>
  <c r="N1070" i="9"/>
  <c r="J1070" i="9"/>
  <c r="F1070" i="9"/>
  <c r="R1068" i="9"/>
  <c r="N1068" i="9"/>
  <c r="J1068" i="9"/>
  <c r="F1068" i="9"/>
  <c r="R1067" i="9"/>
  <c r="N1067" i="9"/>
  <c r="J1067" i="9"/>
  <c r="F1067" i="9"/>
  <c r="R1066" i="9"/>
  <c r="N1066" i="9"/>
  <c r="J1066" i="9"/>
  <c r="F1066" i="9"/>
  <c r="R1065" i="9"/>
  <c r="N1065" i="9"/>
  <c r="J1065" i="9"/>
  <c r="F1065" i="9"/>
  <c r="R1064" i="9"/>
  <c r="N1064" i="9"/>
  <c r="J1064" i="9"/>
  <c r="F1064" i="9"/>
  <c r="Q1063" i="9"/>
  <c r="P1063" i="9"/>
  <c r="O1063" i="9"/>
  <c r="M1063" i="9"/>
  <c r="L1063" i="9"/>
  <c r="K1063" i="9"/>
  <c r="N1063" i="9" s="1"/>
  <c r="I1063" i="9"/>
  <c r="H1063" i="9"/>
  <c r="G1063" i="9"/>
  <c r="E1063" i="9"/>
  <c r="D1063" i="9"/>
  <c r="C1063" i="9"/>
  <c r="F1063" i="9" s="1"/>
  <c r="R1062" i="9"/>
  <c r="N1062" i="9"/>
  <c r="J1062" i="9"/>
  <c r="F1062" i="9"/>
  <c r="R1060" i="9"/>
  <c r="N1060" i="9"/>
  <c r="J1060" i="9"/>
  <c r="F1060" i="9"/>
  <c r="R1059" i="9"/>
  <c r="N1059" i="9"/>
  <c r="J1059" i="9"/>
  <c r="F1059" i="9"/>
  <c r="R1058" i="9"/>
  <c r="N1058" i="9"/>
  <c r="J1058" i="9"/>
  <c r="F1058" i="9"/>
  <c r="R1057" i="9"/>
  <c r="N1057" i="9"/>
  <c r="J1057" i="9"/>
  <c r="F1057" i="9"/>
  <c r="R1056" i="9"/>
  <c r="N1056" i="9"/>
  <c r="J1056" i="9"/>
  <c r="F1056" i="9"/>
  <c r="Q1055" i="9"/>
  <c r="P1055" i="9"/>
  <c r="O1055" i="9"/>
  <c r="M1055" i="9"/>
  <c r="L1055" i="9"/>
  <c r="K1055" i="9"/>
  <c r="N1055" i="9" s="1"/>
  <c r="I1055" i="9"/>
  <c r="H1055" i="9"/>
  <c r="G1055" i="9"/>
  <c r="E1055" i="9"/>
  <c r="D1055" i="9"/>
  <c r="C1055" i="9"/>
  <c r="F1055" i="9" s="1"/>
  <c r="R1054" i="9"/>
  <c r="N1054" i="9"/>
  <c r="J1054" i="9"/>
  <c r="F1054" i="9"/>
  <c r="R1052" i="9"/>
  <c r="N1052" i="9"/>
  <c r="J1052" i="9"/>
  <c r="F1052" i="9"/>
  <c r="R1051" i="9"/>
  <c r="N1051" i="9"/>
  <c r="J1051" i="9"/>
  <c r="F1051" i="9"/>
  <c r="R1050" i="9"/>
  <c r="N1050" i="9"/>
  <c r="J1050" i="9"/>
  <c r="F1050" i="9"/>
  <c r="R1049" i="9"/>
  <c r="N1049" i="9"/>
  <c r="J1049" i="9"/>
  <c r="F1049" i="9"/>
  <c r="R1048" i="9"/>
  <c r="N1048" i="9"/>
  <c r="J1048" i="9"/>
  <c r="F1048" i="9"/>
  <c r="Q1047" i="9"/>
  <c r="P1047" i="9"/>
  <c r="O1047" i="9"/>
  <c r="M1047" i="9"/>
  <c r="L1047" i="9"/>
  <c r="K1047" i="9"/>
  <c r="N1047" i="9" s="1"/>
  <c r="I1047" i="9"/>
  <c r="H1047" i="9"/>
  <c r="G1047" i="9"/>
  <c r="E1047" i="9"/>
  <c r="D1047" i="9"/>
  <c r="C1047" i="9"/>
  <c r="F1047" i="9" s="1"/>
  <c r="R1046" i="9"/>
  <c r="N1046" i="9"/>
  <c r="J1046" i="9"/>
  <c r="F1046" i="9"/>
  <c r="R1044" i="9"/>
  <c r="N1044" i="9"/>
  <c r="J1044" i="9"/>
  <c r="F1044" i="9"/>
  <c r="R1043" i="9"/>
  <c r="N1043" i="9"/>
  <c r="J1043" i="9"/>
  <c r="F1043" i="9"/>
  <c r="R1042" i="9"/>
  <c r="N1042" i="9"/>
  <c r="J1042" i="9"/>
  <c r="F1042" i="9"/>
  <c r="R1041" i="9"/>
  <c r="N1041" i="9"/>
  <c r="J1041" i="9"/>
  <c r="F1041" i="9"/>
  <c r="R1040" i="9"/>
  <c r="N1040" i="9"/>
  <c r="J1040" i="9"/>
  <c r="F1040" i="9"/>
  <c r="Q1039" i="9"/>
  <c r="P1039" i="9"/>
  <c r="O1039" i="9"/>
  <c r="M1039" i="9"/>
  <c r="L1039" i="9"/>
  <c r="K1039" i="9"/>
  <c r="N1039" i="9" s="1"/>
  <c r="I1039" i="9"/>
  <c r="H1039" i="9"/>
  <c r="G1039" i="9"/>
  <c r="E1039" i="9"/>
  <c r="D1039" i="9"/>
  <c r="C1039" i="9"/>
  <c r="F1039" i="9" s="1"/>
  <c r="R1038" i="9"/>
  <c r="N1038" i="9"/>
  <c r="J1038" i="9"/>
  <c r="R1036" i="9"/>
  <c r="N1036" i="9"/>
  <c r="J1036" i="9"/>
  <c r="F1036" i="9"/>
  <c r="R1035" i="9"/>
  <c r="N1035" i="9"/>
  <c r="J1035" i="9"/>
  <c r="F1035" i="9"/>
  <c r="R1034" i="9"/>
  <c r="N1034" i="9"/>
  <c r="J1034" i="9"/>
  <c r="F1034" i="9"/>
  <c r="R1033" i="9"/>
  <c r="N1033" i="9"/>
  <c r="J1033" i="9"/>
  <c r="F1033" i="9"/>
  <c r="R1032" i="9"/>
  <c r="N1032" i="9"/>
  <c r="J1032" i="9"/>
  <c r="F1032" i="9"/>
  <c r="Q1031" i="9"/>
  <c r="P1031" i="9"/>
  <c r="O1031" i="9"/>
  <c r="R1031" i="9" s="1"/>
  <c r="M1031" i="9"/>
  <c r="L1031" i="9"/>
  <c r="K1031" i="9"/>
  <c r="I1031" i="9"/>
  <c r="H1031" i="9"/>
  <c r="G1031" i="9"/>
  <c r="J1031" i="9" s="1"/>
  <c r="E1031" i="9"/>
  <c r="D1031" i="9"/>
  <c r="C1031" i="9"/>
  <c r="R1030" i="9"/>
  <c r="N1030" i="9"/>
  <c r="J1030" i="9"/>
  <c r="F1030" i="9"/>
  <c r="R1028" i="9"/>
  <c r="N1028" i="9"/>
  <c r="J1028" i="9"/>
  <c r="F1028" i="9"/>
  <c r="R1027" i="9"/>
  <c r="N1027" i="9"/>
  <c r="J1027" i="9"/>
  <c r="F1027" i="9"/>
  <c r="R1026" i="9"/>
  <c r="N1026" i="9"/>
  <c r="J1026" i="9"/>
  <c r="F1026" i="9"/>
  <c r="R1025" i="9"/>
  <c r="N1025" i="9"/>
  <c r="J1025" i="9"/>
  <c r="F1025" i="9"/>
  <c r="R1024" i="9"/>
  <c r="N1024" i="9"/>
  <c r="J1024" i="9"/>
  <c r="F1024" i="9"/>
  <c r="Q1023" i="9"/>
  <c r="P1023" i="9"/>
  <c r="O1023" i="9"/>
  <c r="R1023" i="9" s="1"/>
  <c r="M1023" i="9"/>
  <c r="L1023" i="9"/>
  <c r="K1023" i="9"/>
  <c r="I1023" i="9"/>
  <c r="H1023" i="9"/>
  <c r="G1023" i="9"/>
  <c r="J1023" i="9" s="1"/>
  <c r="E1023" i="9"/>
  <c r="D1023" i="9"/>
  <c r="C1023" i="9"/>
  <c r="R1022" i="9"/>
  <c r="N1022" i="9"/>
  <c r="J1022" i="9"/>
  <c r="F1022" i="9"/>
  <c r="R1020" i="9"/>
  <c r="N1020" i="9"/>
  <c r="J1020" i="9"/>
  <c r="F1020" i="9"/>
  <c r="R1019" i="9"/>
  <c r="N1019" i="9"/>
  <c r="J1019" i="9"/>
  <c r="F1019" i="9"/>
  <c r="R1018" i="9"/>
  <c r="N1018" i="9"/>
  <c r="J1018" i="9"/>
  <c r="F1018" i="9"/>
  <c r="R1017" i="9"/>
  <c r="N1017" i="9"/>
  <c r="J1017" i="9"/>
  <c r="F1017" i="9"/>
  <c r="R1016" i="9"/>
  <c r="N1016" i="9"/>
  <c r="J1016" i="9"/>
  <c r="F1016" i="9"/>
  <c r="Q1015" i="9"/>
  <c r="P1015" i="9"/>
  <c r="O1015" i="9"/>
  <c r="R1015" i="9" s="1"/>
  <c r="M1015" i="9"/>
  <c r="L1015" i="9"/>
  <c r="K1015" i="9"/>
  <c r="I1015" i="9"/>
  <c r="H1015" i="9"/>
  <c r="G1015" i="9"/>
  <c r="J1015" i="9" s="1"/>
  <c r="E1015" i="9"/>
  <c r="D1015" i="9"/>
  <c r="C1015" i="9"/>
  <c r="R1014" i="9"/>
  <c r="N1014" i="9"/>
  <c r="J1014" i="9"/>
  <c r="F1014" i="9"/>
  <c r="S1012" i="9"/>
  <c r="R1012" i="9"/>
  <c r="N1012" i="9"/>
  <c r="J1012" i="9"/>
  <c r="F1012" i="9"/>
  <c r="S1011" i="9"/>
  <c r="R1011" i="9"/>
  <c r="N1011" i="9"/>
  <c r="J1011" i="9"/>
  <c r="F1011" i="9"/>
  <c r="S1010" i="9"/>
  <c r="R1010" i="9"/>
  <c r="N1010" i="9"/>
  <c r="J1010" i="9"/>
  <c r="F1010" i="9"/>
  <c r="S1009" i="9"/>
  <c r="R1009" i="9"/>
  <c r="N1009" i="9"/>
  <c r="J1009" i="9"/>
  <c r="F1009" i="9"/>
  <c r="S1008" i="9"/>
  <c r="R1008" i="9"/>
  <c r="N1008" i="9"/>
  <c r="J1008" i="9"/>
  <c r="F1008" i="9"/>
  <c r="Q1007" i="9"/>
  <c r="P1007" i="9"/>
  <c r="O1007" i="9"/>
  <c r="M1007" i="9"/>
  <c r="L1007" i="9"/>
  <c r="K1007" i="9"/>
  <c r="N1007" i="9" s="1"/>
  <c r="I1007" i="9"/>
  <c r="H1007" i="9"/>
  <c r="G1007" i="9"/>
  <c r="E1007" i="9"/>
  <c r="D1007" i="9"/>
  <c r="C1007" i="9"/>
  <c r="F1007" i="9" s="1"/>
  <c r="S1006" i="9"/>
  <c r="R1006" i="9"/>
  <c r="N1006" i="9"/>
  <c r="J1006" i="9"/>
  <c r="F1006" i="9"/>
  <c r="R1004" i="9"/>
  <c r="N1004" i="9"/>
  <c r="J1004" i="9"/>
  <c r="F1004" i="9"/>
  <c r="R1003" i="9"/>
  <c r="N1003" i="9"/>
  <c r="J1003" i="9"/>
  <c r="F1003" i="9"/>
  <c r="R1002" i="9"/>
  <c r="N1002" i="9"/>
  <c r="J1002" i="9"/>
  <c r="F1002" i="9"/>
  <c r="R1001" i="9"/>
  <c r="N1001" i="9"/>
  <c r="J1001" i="9"/>
  <c r="F1001" i="9"/>
  <c r="R1000" i="9"/>
  <c r="N1000" i="9"/>
  <c r="J1000" i="9"/>
  <c r="F1000" i="9"/>
  <c r="Q999" i="9"/>
  <c r="P999" i="9"/>
  <c r="O999" i="9"/>
  <c r="R999" i="9" s="1"/>
  <c r="M999" i="9"/>
  <c r="L999" i="9"/>
  <c r="K999" i="9"/>
  <c r="I999" i="9"/>
  <c r="H999" i="9"/>
  <c r="G999" i="9"/>
  <c r="J999" i="9" s="1"/>
  <c r="E999" i="9"/>
  <c r="D999" i="9"/>
  <c r="C999" i="9"/>
  <c r="R998" i="9"/>
  <c r="N998" i="9"/>
  <c r="J998" i="9"/>
  <c r="R996" i="9"/>
  <c r="N996" i="9"/>
  <c r="J996" i="9"/>
  <c r="F996" i="9"/>
  <c r="R995" i="9"/>
  <c r="N995" i="9"/>
  <c r="J995" i="9"/>
  <c r="F995" i="9"/>
  <c r="R994" i="9"/>
  <c r="N994" i="9"/>
  <c r="J994" i="9"/>
  <c r="F994" i="9"/>
  <c r="R993" i="9"/>
  <c r="N993" i="9"/>
  <c r="J993" i="9"/>
  <c r="F993" i="9"/>
  <c r="R992" i="9"/>
  <c r="N992" i="9"/>
  <c r="J992" i="9"/>
  <c r="F992" i="9"/>
  <c r="Q991" i="9"/>
  <c r="P991" i="9"/>
  <c r="O991" i="9"/>
  <c r="M991" i="9"/>
  <c r="L991" i="9"/>
  <c r="K991" i="9"/>
  <c r="N991" i="9" s="1"/>
  <c r="I991" i="9"/>
  <c r="H991" i="9"/>
  <c r="G991" i="9"/>
  <c r="E991" i="9"/>
  <c r="D991" i="9"/>
  <c r="C991" i="9"/>
  <c r="F991" i="9" s="1"/>
  <c r="R990" i="9"/>
  <c r="N990" i="9"/>
  <c r="J990" i="9"/>
  <c r="F990" i="9"/>
  <c r="R988" i="9"/>
  <c r="N988" i="9"/>
  <c r="J988" i="9"/>
  <c r="F988" i="9"/>
  <c r="R987" i="9"/>
  <c r="N987" i="9"/>
  <c r="J987" i="9"/>
  <c r="F987" i="9"/>
  <c r="R986" i="9"/>
  <c r="N986" i="9"/>
  <c r="J986" i="9"/>
  <c r="F986" i="9"/>
  <c r="R985" i="9"/>
  <c r="N985" i="9"/>
  <c r="J985" i="9"/>
  <c r="F985" i="9"/>
  <c r="R984" i="9"/>
  <c r="N984" i="9"/>
  <c r="J984" i="9"/>
  <c r="F984" i="9"/>
  <c r="Q983" i="9"/>
  <c r="P983" i="9"/>
  <c r="O983" i="9"/>
  <c r="M983" i="9"/>
  <c r="L983" i="9"/>
  <c r="K983" i="9"/>
  <c r="N983" i="9" s="1"/>
  <c r="I983" i="9"/>
  <c r="H983" i="9"/>
  <c r="G983" i="9"/>
  <c r="E983" i="9"/>
  <c r="D983" i="9"/>
  <c r="C983" i="9"/>
  <c r="F983" i="9" s="1"/>
  <c r="R982" i="9"/>
  <c r="N982" i="9"/>
  <c r="J982" i="9"/>
  <c r="F982" i="9"/>
  <c r="R980" i="9"/>
  <c r="N980" i="9"/>
  <c r="J980" i="9"/>
  <c r="F980" i="9"/>
  <c r="R979" i="9"/>
  <c r="N979" i="9"/>
  <c r="J979" i="9"/>
  <c r="F979" i="9"/>
  <c r="R978" i="9"/>
  <c r="N978" i="9"/>
  <c r="J978" i="9"/>
  <c r="F978" i="9"/>
  <c r="R977" i="9"/>
  <c r="N977" i="9"/>
  <c r="J977" i="9"/>
  <c r="F977" i="9"/>
  <c r="R976" i="9"/>
  <c r="N976" i="9"/>
  <c r="J976" i="9"/>
  <c r="F976" i="9"/>
  <c r="Q975" i="9"/>
  <c r="P975" i="9"/>
  <c r="O975" i="9"/>
  <c r="M975" i="9"/>
  <c r="L975" i="9"/>
  <c r="K975" i="9"/>
  <c r="N975" i="9" s="1"/>
  <c r="I975" i="9"/>
  <c r="H975" i="9"/>
  <c r="G975" i="9"/>
  <c r="E975" i="9"/>
  <c r="D975" i="9"/>
  <c r="C975" i="9"/>
  <c r="F975" i="9" s="1"/>
  <c r="R974" i="9"/>
  <c r="N974" i="9"/>
  <c r="J974" i="9"/>
  <c r="F974" i="9"/>
  <c r="R972" i="9"/>
  <c r="N972" i="9"/>
  <c r="J972" i="9"/>
  <c r="F972" i="9"/>
  <c r="R971" i="9"/>
  <c r="N971" i="9"/>
  <c r="J971" i="9"/>
  <c r="F971" i="9"/>
  <c r="R970" i="9"/>
  <c r="N970" i="9"/>
  <c r="J970" i="9"/>
  <c r="F970" i="9"/>
  <c r="R969" i="9"/>
  <c r="N969" i="9"/>
  <c r="J969" i="9"/>
  <c r="F969" i="9"/>
  <c r="R968" i="9"/>
  <c r="N968" i="9"/>
  <c r="J968" i="9"/>
  <c r="F968" i="9"/>
  <c r="Q967" i="9"/>
  <c r="P967" i="9"/>
  <c r="O967" i="9"/>
  <c r="M967" i="9"/>
  <c r="L967" i="9"/>
  <c r="K967" i="9"/>
  <c r="N967" i="9" s="1"/>
  <c r="I967" i="9"/>
  <c r="H967" i="9"/>
  <c r="G967" i="9"/>
  <c r="E967" i="9"/>
  <c r="D967" i="9"/>
  <c r="C967" i="9"/>
  <c r="F967" i="9" s="1"/>
  <c r="R966" i="9"/>
  <c r="N966" i="9"/>
  <c r="J966" i="9"/>
  <c r="F966" i="9"/>
  <c r="R964" i="9"/>
  <c r="N964" i="9"/>
  <c r="J964" i="9"/>
  <c r="F964" i="9"/>
  <c r="R963" i="9"/>
  <c r="N963" i="9"/>
  <c r="J963" i="9"/>
  <c r="F963" i="9"/>
  <c r="R962" i="9"/>
  <c r="N962" i="9"/>
  <c r="J962" i="9"/>
  <c r="F962" i="9"/>
  <c r="R961" i="9"/>
  <c r="N961" i="9"/>
  <c r="J961" i="9"/>
  <c r="F961" i="9"/>
  <c r="R960" i="9"/>
  <c r="N960" i="9"/>
  <c r="J960" i="9"/>
  <c r="F960" i="9"/>
  <c r="Q959" i="9"/>
  <c r="P959" i="9"/>
  <c r="O959" i="9"/>
  <c r="M959" i="9"/>
  <c r="L959" i="9"/>
  <c r="K959" i="9"/>
  <c r="N959" i="9" s="1"/>
  <c r="I959" i="9"/>
  <c r="H959" i="9"/>
  <c r="G959" i="9"/>
  <c r="E959" i="9"/>
  <c r="D959" i="9"/>
  <c r="C959" i="9"/>
  <c r="F959" i="9" s="1"/>
  <c r="R958" i="9"/>
  <c r="N958" i="9"/>
  <c r="J958" i="9"/>
  <c r="R956" i="9"/>
  <c r="N956" i="9"/>
  <c r="J956" i="9"/>
  <c r="F956" i="9"/>
  <c r="R955" i="9"/>
  <c r="N955" i="9"/>
  <c r="J955" i="9"/>
  <c r="F955" i="9"/>
  <c r="R954" i="9"/>
  <c r="N954" i="9"/>
  <c r="J954" i="9"/>
  <c r="F954" i="9"/>
  <c r="R953" i="9"/>
  <c r="N953" i="9"/>
  <c r="J953" i="9"/>
  <c r="F953" i="9"/>
  <c r="R952" i="9"/>
  <c r="N952" i="9"/>
  <c r="J952" i="9"/>
  <c r="F952" i="9"/>
  <c r="Q951" i="9"/>
  <c r="P951" i="9"/>
  <c r="O951" i="9"/>
  <c r="R951" i="9" s="1"/>
  <c r="M951" i="9"/>
  <c r="L951" i="9"/>
  <c r="K951" i="9"/>
  <c r="I951" i="9"/>
  <c r="H951" i="9"/>
  <c r="G951" i="9"/>
  <c r="J951" i="9" s="1"/>
  <c r="E951" i="9"/>
  <c r="D951" i="9"/>
  <c r="C951" i="9"/>
  <c r="R950" i="9"/>
  <c r="N950" i="9"/>
  <c r="J950" i="9"/>
  <c r="F950" i="9"/>
  <c r="R948" i="9"/>
  <c r="N948" i="9"/>
  <c r="J948" i="9"/>
  <c r="F948" i="9"/>
  <c r="R947" i="9"/>
  <c r="N947" i="9"/>
  <c r="J947" i="9"/>
  <c r="F947" i="9"/>
  <c r="R946" i="9"/>
  <c r="N946" i="9"/>
  <c r="J946" i="9"/>
  <c r="F946" i="9"/>
  <c r="R945" i="9"/>
  <c r="N945" i="9"/>
  <c r="J945" i="9"/>
  <c r="F945" i="9"/>
  <c r="R944" i="9"/>
  <c r="N944" i="9"/>
  <c r="J944" i="9"/>
  <c r="F944" i="9"/>
  <c r="Q943" i="9"/>
  <c r="P943" i="9"/>
  <c r="O943" i="9"/>
  <c r="R943" i="9" s="1"/>
  <c r="M943" i="9"/>
  <c r="L943" i="9"/>
  <c r="K943" i="9"/>
  <c r="I943" i="9"/>
  <c r="H943" i="9"/>
  <c r="G943" i="9"/>
  <c r="J943" i="9" s="1"/>
  <c r="E943" i="9"/>
  <c r="D943" i="9"/>
  <c r="C943" i="9"/>
  <c r="R942" i="9"/>
  <c r="N942" i="9"/>
  <c r="J942" i="9"/>
  <c r="F942" i="9"/>
  <c r="R940" i="9"/>
  <c r="N940" i="9"/>
  <c r="J940" i="9"/>
  <c r="F940" i="9"/>
  <c r="R939" i="9"/>
  <c r="N939" i="9"/>
  <c r="J939" i="9"/>
  <c r="F939" i="9"/>
  <c r="R938" i="9"/>
  <c r="N938" i="9"/>
  <c r="J938" i="9"/>
  <c r="F938" i="9"/>
  <c r="R937" i="9"/>
  <c r="N937" i="9"/>
  <c r="J937" i="9"/>
  <c r="F937" i="9"/>
  <c r="R936" i="9"/>
  <c r="N936" i="9"/>
  <c r="J936" i="9"/>
  <c r="F936" i="9"/>
  <c r="Q935" i="9"/>
  <c r="P935" i="9"/>
  <c r="O935" i="9"/>
  <c r="R935" i="9" s="1"/>
  <c r="M935" i="9"/>
  <c r="L935" i="9"/>
  <c r="K935" i="9"/>
  <c r="I935" i="9"/>
  <c r="H935" i="9"/>
  <c r="G935" i="9"/>
  <c r="J935" i="9" s="1"/>
  <c r="E935" i="9"/>
  <c r="D935" i="9"/>
  <c r="C935" i="9"/>
  <c r="R934" i="9"/>
  <c r="N934" i="9"/>
  <c r="J934" i="9"/>
  <c r="F934" i="9"/>
  <c r="S932" i="9"/>
  <c r="R932" i="9"/>
  <c r="N932" i="9"/>
  <c r="J932" i="9"/>
  <c r="F932" i="9"/>
  <c r="S931" i="9"/>
  <c r="R931" i="9"/>
  <c r="N931" i="9"/>
  <c r="J931" i="9"/>
  <c r="F931" i="9"/>
  <c r="S930" i="9"/>
  <c r="R930" i="9"/>
  <c r="N930" i="9"/>
  <c r="J930" i="9"/>
  <c r="F930" i="9"/>
  <c r="S929" i="9"/>
  <c r="R929" i="9"/>
  <c r="N929" i="9"/>
  <c r="J929" i="9"/>
  <c r="F929" i="9"/>
  <c r="S928" i="9"/>
  <c r="R928" i="9"/>
  <c r="N928" i="9"/>
  <c r="J928" i="9"/>
  <c r="F928" i="9"/>
  <c r="Q927" i="9"/>
  <c r="P927" i="9"/>
  <c r="O927" i="9"/>
  <c r="M927" i="9"/>
  <c r="L927" i="9"/>
  <c r="K927" i="9"/>
  <c r="N927" i="9" s="1"/>
  <c r="I927" i="9"/>
  <c r="H927" i="9"/>
  <c r="G927" i="9"/>
  <c r="E927" i="9"/>
  <c r="D927" i="9"/>
  <c r="C927" i="9"/>
  <c r="F927" i="9" s="1"/>
  <c r="S926" i="9"/>
  <c r="R926" i="9"/>
  <c r="N926" i="9"/>
  <c r="J926" i="9"/>
  <c r="F926" i="9"/>
  <c r="R924" i="9"/>
  <c r="N924" i="9"/>
  <c r="J924" i="9"/>
  <c r="F924" i="9"/>
  <c r="R923" i="9"/>
  <c r="N923" i="9"/>
  <c r="J923" i="9"/>
  <c r="F923" i="9"/>
  <c r="R922" i="9"/>
  <c r="N922" i="9"/>
  <c r="J922" i="9"/>
  <c r="F922" i="9"/>
  <c r="R921" i="9"/>
  <c r="N921" i="9"/>
  <c r="J921" i="9"/>
  <c r="F921" i="9"/>
  <c r="R920" i="9"/>
  <c r="N920" i="9"/>
  <c r="J920" i="9"/>
  <c r="F920" i="9"/>
  <c r="Q919" i="9"/>
  <c r="P919" i="9"/>
  <c r="O919" i="9"/>
  <c r="R919" i="9" s="1"/>
  <c r="M919" i="9"/>
  <c r="L919" i="9"/>
  <c r="K919" i="9"/>
  <c r="I919" i="9"/>
  <c r="H919" i="9"/>
  <c r="G919" i="9"/>
  <c r="J919" i="9" s="1"/>
  <c r="E919" i="9"/>
  <c r="D919" i="9"/>
  <c r="C919" i="9"/>
  <c r="R918" i="9"/>
  <c r="N918" i="9"/>
  <c r="J918" i="9"/>
  <c r="R916" i="9"/>
  <c r="N916" i="9"/>
  <c r="J916" i="9"/>
  <c r="F916" i="9"/>
  <c r="R915" i="9"/>
  <c r="N915" i="9"/>
  <c r="J915" i="9"/>
  <c r="F915" i="9"/>
  <c r="R914" i="9"/>
  <c r="N914" i="9"/>
  <c r="J914" i="9"/>
  <c r="F914" i="9"/>
  <c r="R913" i="9"/>
  <c r="N913" i="9"/>
  <c r="J913" i="9"/>
  <c r="F913" i="9"/>
  <c r="R912" i="9"/>
  <c r="N912" i="9"/>
  <c r="J912" i="9"/>
  <c r="F912" i="9"/>
  <c r="Q911" i="9"/>
  <c r="P911" i="9"/>
  <c r="O911" i="9"/>
  <c r="M911" i="9"/>
  <c r="L911" i="9"/>
  <c r="K911" i="9"/>
  <c r="N911" i="9" s="1"/>
  <c r="I911" i="9"/>
  <c r="H911" i="9"/>
  <c r="G911" i="9"/>
  <c r="E911" i="9"/>
  <c r="D911" i="9"/>
  <c r="C911" i="9"/>
  <c r="F911" i="9" s="1"/>
  <c r="R910" i="9"/>
  <c r="N910" i="9"/>
  <c r="J910" i="9"/>
  <c r="F910" i="9"/>
  <c r="R908" i="9"/>
  <c r="N908" i="9"/>
  <c r="J908" i="9"/>
  <c r="F908" i="9"/>
  <c r="R907" i="9"/>
  <c r="N907" i="9"/>
  <c r="J907" i="9"/>
  <c r="F907" i="9"/>
  <c r="R906" i="9"/>
  <c r="N906" i="9"/>
  <c r="J906" i="9"/>
  <c r="F906" i="9"/>
  <c r="R905" i="9"/>
  <c r="N905" i="9"/>
  <c r="J905" i="9"/>
  <c r="F905" i="9"/>
  <c r="R904" i="9"/>
  <c r="N904" i="9"/>
  <c r="J904" i="9"/>
  <c r="F904" i="9"/>
  <c r="Q903" i="9"/>
  <c r="P903" i="9"/>
  <c r="O903" i="9"/>
  <c r="M903" i="9"/>
  <c r="L903" i="9"/>
  <c r="K903" i="9"/>
  <c r="N903" i="9" s="1"/>
  <c r="I903" i="9"/>
  <c r="H903" i="9"/>
  <c r="G903" i="9"/>
  <c r="E903" i="9"/>
  <c r="D903" i="9"/>
  <c r="C903" i="9"/>
  <c r="F903" i="9" s="1"/>
  <c r="R902" i="9"/>
  <c r="N902" i="9"/>
  <c r="J902" i="9"/>
  <c r="F902" i="9"/>
  <c r="R900" i="9"/>
  <c r="N900" i="9"/>
  <c r="J900" i="9"/>
  <c r="F900" i="9"/>
  <c r="R899" i="9"/>
  <c r="N899" i="9"/>
  <c r="J899" i="9"/>
  <c r="F899" i="9"/>
  <c r="R898" i="9"/>
  <c r="N898" i="9"/>
  <c r="J898" i="9"/>
  <c r="F898" i="9"/>
  <c r="R897" i="9"/>
  <c r="N897" i="9"/>
  <c r="J897" i="9"/>
  <c r="F897" i="9"/>
  <c r="R896" i="9"/>
  <c r="N896" i="9"/>
  <c r="J896" i="9"/>
  <c r="F896" i="9"/>
  <c r="R895" i="9"/>
  <c r="Q895" i="9"/>
  <c r="P895" i="9"/>
  <c r="O895" i="9"/>
  <c r="M895" i="9"/>
  <c r="L895" i="9"/>
  <c r="K895" i="9"/>
  <c r="I895" i="9"/>
  <c r="H895" i="9"/>
  <c r="G895" i="9"/>
  <c r="J895" i="9" s="1"/>
  <c r="E895" i="9"/>
  <c r="D895" i="9"/>
  <c r="C895" i="9"/>
  <c r="R894" i="9"/>
  <c r="N894" i="9"/>
  <c r="J894" i="9"/>
  <c r="F894" i="9"/>
  <c r="R892" i="9"/>
  <c r="N892" i="9"/>
  <c r="J892" i="9"/>
  <c r="F892" i="9"/>
  <c r="R891" i="9"/>
  <c r="N891" i="9"/>
  <c r="J891" i="9"/>
  <c r="F891" i="9"/>
  <c r="R890" i="9"/>
  <c r="N890" i="9"/>
  <c r="J890" i="9"/>
  <c r="F890" i="9"/>
  <c r="R889" i="9"/>
  <c r="N889" i="9"/>
  <c r="J889" i="9"/>
  <c r="F889" i="9"/>
  <c r="R888" i="9"/>
  <c r="N888" i="9"/>
  <c r="J888" i="9"/>
  <c r="F888" i="9"/>
  <c r="Q887" i="9"/>
  <c r="P887" i="9"/>
  <c r="O887" i="9"/>
  <c r="R887" i="9" s="1"/>
  <c r="M887" i="9"/>
  <c r="L887" i="9"/>
  <c r="K887" i="9"/>
  <c r="I887" i="9"/>
  <c r="H887" i="9"/>
  <c r="G887" i="9"/>
  <c r="J887" i="9" s="1"/>
  <c r="E887" i="9"/>
  <c r="D887" i="9"/>
  <c r="C887" i="9"/>
  <c r="R886" i="9"/>
  <c r="N886" i="9"/>
  <c r="J886" i="9"/>
  <c r="F886" i="9"/>
  <c r="R884" i="9"/>
  <c r="N884" i="9"/>
  <c r="J884" i="9"/>
  <c r="F884" i="9"/>
  <c r="R883" i="9"/>
  <c r="N883" i="9"/>
  <c r="J883" i="9"/>
  <c r="F883" i="9"/>
  <c r="R882" i="9"/>
  <c r="N882" i="9"/>
  <c r="J882" i="9"/>
  <c r="F882" i="9"/>
  <c r="R881" i="9"/>
  <c r="N881" i="9"/>
  <c r="J881" i="9"/>
  <c r="F881" i="9"/>
  <c r="R880" i="9"/>
  <c r="N880" i="9"/>
  <c r="J880" i="9"/>
  <c r="F880" i="9"/>
  <c r="Q879" i="9"/>
  <c r="P879" i="9"/>
  <c r="O879" i="9"/>
  <c r="R879" i="9" s="1"/>
  <c r="M879" i="9"/>
  <c r="L879" i="9"/>
  <c r="K879" i="9"/>
  <c r="I879" i="9"/>
  <c r="H879" i="9"/>
  <c r="G879" i="9"/>
  <c r="J879" i="9" s="1"/>
  <c r="E879" i="9"/>
  <c r="D879" i="9"/>
  <c r="C879" i="9"/>
  <c r="R878" i="9"/>
  <c r="N878" i="9"/>
  <c r="J878" i="9"/>
  <c r="R876" i="9"/>
  <c r="N876" i="9"/>
  <c r="J876" i="9"/>
  <c r="F876" i="9"/>
  <c r="R875" i="9"/>
  <c r="N875" i="9"/>
  <c r="J875" i="9"/>
  <c r="F875" i="9"/>
  <c r="R874" i="9"/>
  <c r="N874" i="9"/>
  <c r="J874" i="9"/>
  <c r="F874" i="9"/>
  <c r="R873" i="9"/>
  <c r="N873" i="9"/>
  <c r="J873" i="9"/>
  <c r="F873" i="9"/>
  <c r="R872" i="9"/>
  <c r="N872" i="9"/>
  <c r="J872" i="9"/>
  <c r="F872" i="9"/>
  <c r="Q871" i="9"/>
  <c r="P871" i="9"/>
  <c r="O871" i="9"/>
  <c r="M871" i="9"/>
  <c r="L871" i="9"/>
  <c r="K871" i="9"/>
  <c r="N871" i="9" s="1"/>
  <c r="I871" i="9"/>
  <c r="H871" i="9"/>
  <c r="G871" i="9"/>
  <c r="E871" i="9"/>
  <c r="D871" i="9"/>
  <c r="C871" i="9"/>
  <c r="F871" i="9" s="1"/>
  <c r="R870" i="9"/>
  <c r="N870" i="9"/>
  <c r="J870" i="9"/>
  <c r="F870" i="9"/>
  <c r="R868" i="9"/>
  <c r="N868" i="9"/>
  <c r="J868" i="9"/>
  <c r="F868" i="9"/>
  <c r="R867" i="9"/>
  <c r="N867" i="9"/>
  <c r="J867" i="9"/>
  <c r="F867" i="9"/>
  <c r="R866" i="9"/>
  <c r="N866" i="9"/>
  <c r="J866" i="9"/>
  <c r="F866" i="9"/>
  <c r="R865" i="9"/>
  <c r="N865" i="9"/>
  <c r="J865" i="9"/>
  <c r="F865" i="9"/>
  <c r="R864" i="9"/>
  <c r="N864" i="9"/>
  <c r="J864" i="9"/>
  <c r="F864" i="9"/>
  <c r="Q863" i="9"/>
  <c r="P863" i="9"/>
  <c r="O863" i="9"/>
  <c r="M863" i="9"/>
  <c r="L863" i="9"/>
  <c r="K863" i="9"/>
  <c r="N863" i="9" s="1"/>
  <c r="I863" i="9"/>
  <c r="H863" i="9"/>
  <c r="G863" i="9"/>
  <c r="E863" i="9"/>
  <c r="D863" i="9"/>
  <c r="C863" i="9"/>
  <c r="F863" i="9" s="1"/>
  <c r="R862" i="9"/>
  <c r="N862" i="9"/>
  <c r="J862" i="9"/>
  <c r="F862" i="9"/>
  <c r="R860" i="9"/>
  <c r="N860" i="9"/>
  <c r="J860" i="9"/>
  <c r="F860" i="9"/>
  <c r="R859" i="9"/>
  <c r="N859" i="9"/>
  <c r="J859" i="9"/>
  <c r="F859" i="9"/>
  <c r="R858" i="9"/>
  <c r="N858" i="9"/>
  <c r="J858" i="9"/>
  <c r="F858" i="9"/>
  <c r="R857" i="9"/>
  <c r="N857" i="9"/>
  <c r="J857" i="9"/>
  <c r="F857" i="9"/>
  <c r="R856" i="9"/>
  <c r="N856" i="9"/>
  <c r="J856" i="9"/>
  <c r="F856" i="9"/>
  <c r="Q855" i="9"/>
  <c r="P855" i="9"/>
  <c r="O855" i="9"/>
  <c r="M855" i="9"/>
  <c r="L855" i="9"/>
  <c r="K855" i="9"/>
  <c r="N855" i="9" s="1"/>
  <c r="I855" i="9"/>
  <c r="H855" i="9"/>
  <c r="G855" i="9"/>
  <c r="E855" i="9"/>
  <c r="D855" i="9"/>
  <c r="C855" i="9"/>
  <c r="F855" i="9" s="1"/>
  <c r="R854" i="9"/>
  <c r="N854" i="9"/>
  <c r="J854" i="9"/>
  <c r="F854" i="9"/>
  <c r="R852" i="9"/>
  <c r="N852" i="9"/>
  <c r="J852" i="9"/>
  <c r="F852" i="9"/>
  <c r="R851" i="9"/>
  <c r="N851" i="9"/>
  <c r="J851" i="9"/>
  <c r="F851" i="9"/>
  <c r="R850" i="9"/>
  <c r="N850" i="9"/>
  <c r="J850" i="9"/>
  <c r="F850" i="9"/>
  <c r="R849" i="9"/>
  <c r="N849" i="9"/>
  <c r="J849" i="9"/>
  <c r="F849" i="9"/>
  <c r="R848" i="9"/>
  <c r="N848" i="9"/>
  <c r="J848" i="9"/>
  <c r="F848" i="9"/>
  <c r="Q847" i="9"/>
  <c r="P847" i="9"/>
  <c r="O847" i="9"/>
  <c r="M847" i="9"/>
  <c r="L847" i="9"/>
  <c r="K847" i="9"/>
  <c r="N847" i="9" s="1"/>
  <c r="I847" i="9"/>
  <c r="H847" i="9"/>
  <c r="G847" i="9"/>
  <c r="E847" i="9"/>
  <c r="D847" i="9"/>
  <c r="C847" i="9"/>
  <c r="F847" i="9" s="1"/>
  <c r="R846" i="9"/>
  <c r="N846" i="9"/>
  <c r="J846" i="9"/>
  <c r="F846" i="9"/>
  <c r="R844" i="9"/>
  <c r="N844" i="9"/>
  <c r="J844" i="9"/>
  <c r="F844" i="9"/>
  <c r="R843" i="9"/>
  <c r="N843" i="9"/>
  <c r="J843" i="9"/>
  <c r="F843" i="9"/>
  <c r="R842" i="9"/>
  <c r="N842" i="9"/>
  <c r="J842" i="9"/>
  <c r="F842" i="9"/>
  <c r="R841" i="9"/>
  <c r="N841" i="9"/>
  <c r="J841" i="9"/>
  <c r="F841" i="9"/>
  <c r="R840" i="9"/>
  <c r="N840" i="9"/>
  <c r="J840" i="9"/>
  <c r="F840" i="9"/>
  <c r="Q839" i="9"/>
  <c r="P839" i="9"/>
  <c r="O839" i="9"/>
  <c r="M839" i="9"/>
  <c r="L839" i="9"/>
  <c r="K839" i="9"/>
  <c r="N839" i="9" s="1"/>
  <c r="I839" i="9"/>
  <c r="H839" i="9"/>
  <c r="G839" i="9"/>
  <c r="E839" i="9"/>
  <c r="D839" i="9"/>
  <c r="C839" i="9"/>
  <c r="F839" i="9" s="1"/>
  <c r="R838" i="9"/>
  <c r="N838" i="9"/>
  <c r="J838" i="9"/>
  <c r="R836" i="9"/>
  <c r="N836" i="9"/>
  <c r="J836" i="9"/>
  <c r="F836" i="9"/>
  <c r="R835" i="9"/>
  <c r="N835" i="9"/>
  <c r="J835" i="9"/>
  <c r="F835" i="9"/>
  <c r="R834" i="9"/>
  <c r="N834" i="9"/>
  <c r="J834" i="9"/>
  <c r="F834" i="9"/>
  <c r="R833" i="9"/>
  <c r="N833" i="9"/>
  <c r="J833" i="9"/>
  <c r="F833" i="9"/>
  <c r="R832" i="9"/>
  <c r="N832" i="9"/>
  <c r="J832" i="9"/>
  <c r="F832" i="9"/>
  <c r="Q831" i="9"/>
  <c r="P831" i="9"/>
  <c r="O831" i="9"/>
  <c r="R831" i="9" s="1"/>
  <c r="M831" i="9"/>
  <c r="L831" i="9"/>
  <c r="K831" i="9"/>
  <c r="I831" i="9"/>
  <c r="H831" i="9"/>
  <c r="G831" i="9"/>
  <c r="J831" i="9" s="1"/>
  <c r="E831" i="9"/>
  <c r="D831" i="9"/>
  <c r="C831" i="9"/>
  <c r="R830" i="9"/>
  <c r="N830" i="9"/>
  <c r="J830" i="9"/>
  <c r="F830" i="9"/>
  <c r="R828" i="9"/>
  <c r="N828" i="9"/>
  <c r="J828" i="9"/>
  <c r="F828" i="9"/>
  <c r="R827" i="9"/>
  <c r="N827" i="9"/>
  <c r="J827" i="9"/>
  <c r="F827" i="9"/>
  <c r="R826" i="9"/>
  <c r="N826" i="9"/>
  <c r="J826" i="9"/>
  <c r="F826" i="9"/>
  <c r="R825" i="9"/>
  <c r="N825" i="9"/>
  <c r="J825" i="9"/>
  <c r="F825" i="9"/>
  <c r="R824" i="9"/>
  <c r="N824" i="9"/>
  <c r="J824" i="9"/>
  <c r="F824" i="9"/>
  <c r="Q823" i="9"/>
  <c r="P823" i="9"/>
  <c r="O823" i="9"/>
  <c r="R823" i="9" s="1"/>
  <c r="M823" i="9"/>
  <c r="L823" i="9"/>
  <c r="K823" i="9"/>
  <c r="I823" i="9"/>
  <c r="H823" i="9"/>
  <c r="G823" i="9"/>
  <c r="J823" i="9" s="1"/>
  <c r="E823" i="9"/>
  <c r="D823" i="9"/>
  <c r="C823" i="9"/>
  <c r="R822" i="9"/>
  <c r="N822" i="9"/>
  <c r="J822" i="9"/>
  <c r="F822" i="9"/>
  <c r="R820" i="9"/>
  <c r="N820" i="9"/>
  <c r="J820" i="9"/>
  <c r="F820" i="9"/>
  <c r="R819" i="9"/>
  <c r="N819" i="9"/>
  <c r="J819" i="9"/>
  <c r="F819" i="9"/>
  <c r="R818" i="9"/>
  <c r="N818" i="9"/>
  <c r="J818" i="9"/>
  <c r="F818" i="9"/>
  <c r="R817" i="9"/>
  <c r="N817" i="9"/>
  <c r="J817" i="9"/>
  <c r="F817" i="9"/>
  <c r="R816" i="9"/>
  <c r="N816" i="9"/>
  <c r="J816" i="9"/>
  <c r="F816" i="9"/>
  <c r="Q815" i="9"/>
  <c r="P815" i="9"/>
  <c r="O815" i="9"/>
  <c r="R815" i="9" s="1"/>
  <c r="M815" i="9"/>
  <c r="L815" i="9"/>
  <c r="K815" i="9"/>
  <c r="I815" i="9"/>
  <c r="H815" i="9"/>
  <c r="G815" i="9"/>
  <c r="J815" i="9" s="1"/>
  <c r="E815" i="9"/>
  <c r="D815" i="9"/>
  <c r="C815" i="9"/>
  <c r="R814" i="9"/>
  <c r="N814" i="9"/>
  <c r="J814" i="9"/>
  <c r="F814" i="9"/>
  <c r="R812" i="9"/>
  <c r="N812" i="9"/>
  <c r="J812" i="9"/>
  <c r="F812" i="9"/>
  <c r="R811" i="9"/>
  <c r="N811" i="9"/>
  <c r="J811" i="9"/>
  <c r="F811" i="9"/>
  <c r="R810" i="9"/>
  <c r="N810" i="9"/>
  <c r="J810" i="9"/>
  <c r="F810" i="9"/>
  <c r="R809" i="9"/>
  <c r="N809" i="9"/>
  <c r="J809" i="9"/>
  <c r="F809" i="9"/>
  <c r="R808" i="9"/>
  <c r="N808" i="9"/>
  <c r="J808" i="9"/>
  <c r="F808" i="9"/>
  <c r="Q807" i="9"/>
  <c r="P807" i="9"/>
  <c r="O807" i="9"/>
  <c r="R807" i="9" s="1"/>
  <c r="M807" i="9"/>
  <c r="L807" i="9"/>
  <c r="K807" i="9"/>
  <c r="I807" i="9"/>
  <c r="H807" i="9"/>
  <c r="G807" i="9"/>
  <c r="J807" i="9" s="1"/>
  <c r="E807" i="9"/>
  <c r="D807" i="9"/>
  <c r="C807" i="9"/>
  <c r="R806" i="9"/>
  <c r="N806" i="9"/>
  <c r="J806" i="9"/>
  <c r="F806" i="9"/>
  <c r="R804" i="9"/>
  <c r="N804" i="9"/>
  <c r="J804" i="9"/>
  <c r="F804" i="9"/>
  <c r="R803" i="9"/>
  <c r="N803" i="9"/>
  <c r="J803" i="9"/>
  <c r="F803" i="9"/>
  <c r="R802" i="9"/>
  <c r="N802" i="9"/>
  <c r="J802" i="9"/>
  <c r="F802" i="9"/>
  <c r="R801" i="9"/>
  <c r="N801" i="9"/>
  <c r="J801" i="9"/>
  <c r="F801" i="9"/>
  <c r="R800" i="9"/>
  <c r="N800" i="9"/>
  <c r="J800" i="9"/>
  <c r="F800" i="9"/>
  <c r="Q799" i="9"/>
  <c r="P799" i="9"/>
  <c r="O799" i="9"/>
  <c r="R799" i="9" s="1"/>
  <c r="M799" i="9"/>
  <c r="L799" i="9"/>
  <c r="K799" i="9"/>
  <c r="I799" i="9"/>
  <c r="H799" i="9"/>
  <c r="G799" i="9"/>
  <c r="J799" i="9" s="1"/>
  <c r="E799" i="9"/>
  <c r="D799" i="9"/>
  <c r="C799" i="9"/>
  <c r="R798" i="9"/>
  <c r="N798" i="9"/>
  <c r="J798" i="9"/>
  <c r="S796" i="9"/>
  <c r="R796" i="9"/>
  <c r="N796" i="9"/>
  <c r="J796" i="9"/>
  <c r="F796" i="9"/>
  <c r="S795" i="9"/>
  <c r="R795" i="9"/>
  <c r="N795" i="9"/>
  <c r="J795" i="9"/>
  <c r="F795" i="9"/>
  <c r="S794" i="9"/>
  <c r="R794" i="9"/>
  <c r="N794" i="9"/>
  <c r="J794" i="9"/>
  <c r="F794" i="9"/>
  <c r="S793" i="9"/>
  <c r="R793" i="9"/>
  <c r="N793" i="9"/>
  <c r="J793" i="9"/>
  <c r="F793" i="9"/>
  <c r="S792" i="9"/>
  <c r="R792" i="9"/>
  <c r="N792" i="9"/>
  <c r="J792" i="9"/>
  <c r="F792" i="9"/>
  <c r="Q791" i="9"/>
  <c r="P791" i="9"/>
  <c r="O791" i="9"/>
  <c r="R791" i="9" s="1"/>
  <c r="M791" i="9"/>
  <c r="L791" i="9"/>
  <c r="K791" i="9"/>
  <c r="I791" i="9"/>
  <c r="H791" i="9"/>
  <c r="G791" i="9"/>
  <c r="J791" i="9" s="1"/>
  <c r="E791" i="9"/>
  <c r="D791" i="9"/>
  <c r="C791" i="9"/>
  <c r="S790" i="9"/>
  <c r="R790" i="9"/>
  <c r="N790" i="9"/>
  <c r="J790" i="9"/>
  <c r="F790" i="9"/>
  <c r="R788" i="9"/>
  <c r="N788" i="9"/>
  <c r="J788" i="9"/>
  <c r="F788" i="9"/>
  <c r="R787" i="9"/>
  <c r="N787" i="9"/>
  <c r="J787" i="9"/>
  <c r="F787" i="9"/>
  <c r="R786" i="9"/>
  <c r="N786" i="9"/>
  <c r="J786" i="9"/>
  <c r="F786" i="9"/>
  <c r="R785" i="9"/>
  <c r="N785" i="9"/>
  <c r="J785" i="9"/>
  <c r="F785" i="9"/>
  <c r="R784" i="9"/>
  <c r="N784" i="9"/>
  <c r="J784" i="9"/>
  <c r="F784" i="9"/>
  <c r="Q783" i="9"/>
  <c r="P783" i="9"/>
  <c r="O783" i="9"/>
  <c r="M783" i="9"/>
  <c r="L783" i="9"/>
  <c r="K783" i="9"/>
  <c r="N783" i="9" s="1"/>
  <c r="I783" i="9"/>
  <c r="H783" i="9"/>
  <c r="G783" i="9"/>
  <c r="E783" i="9"/>
  <c r="D783" i="9"/>
  <c r="C783" i="9"/>
  <c r="F783" i="9" s="1"/>
  <c r="R782" i="9"/>
  <c r="N782" i="9"/>
  <c r="J782" i="9"/>
  <c r="F782" i="9"/>
  <c r="R780" i="9"/>
  <c r="N780" i="9"/>
  <c r="J780" i="9"/>
  <c r="F780" i="9"/>
  <c r="R779" i="9"/>
  <c r="N779" i="9"/>
  <c r="J779" i="9"/>
  <c r="F779" i="9"/>
  <c r="R778" i="9"/>
  <c r="N778" i="9"/>
  <c r="J778" i="9"/>
  <c r="F778" i="9"/>
  <c r="R777" i="9"/>
  <c r="N777" i="9"/>
  <c r="J777" i="9"/>
  <c r="F777" i="9"/>
  <c r="R776" i="9"/>
  <c r="N776" i="9"/>
  <c r="J776" i="9"/>
  <c r="F776" i="9"/>
  <c r="Q775" i="9"/>
  <c r="P775" i="9"/>
  <c r="O775" i="9"/>
  <c r="M775" i="9"/>
  <c r="L775" i="9"/>
  <c r="K775" i="9"/>
  <c r="N775" i="9" s="1"/>
  <c r="I775" i="9"/>
  <c r="H775" i="9"/>
  <c r="G775" i="9"/>
  <c r="E775" i="9"/>
  <c r="D775" i="9"/>
  <c r="C775" i="9"/>
  <c r="F775" i="9" s="1"/>
  <c r="R774" i="9"/>
  <c r="N774" i="9"/>
  <c r="J774" i="9"/>
  <c r="F774" i="9"/>
  <c r="R772" i="9"/>
  <c r="N772" i="9"/>
  <c r="J772" i="9"/>
  <c r="F772" i="9"/>
  <c r="R771" i="9"/>
  <c r="N771" i="9"/>
  <c r="J771" i="9"/>
  <c r="F771" i="9"/>
  <c r="R770" i="9"/>
  <c r="N770" i="9"/>
  <c r="J770" i="9"/>
  <c r="F770" i="9"/>
  <c r="R769" i="9"/>
  <c r="N769" i="9"/>
  <c r="J769" i="9"/>
  <c r="F769" i="9"/>
  <c r="R768" i="9"/>
  <c r="N768" i="9"/>
  <c r="J768" i="9"/>
  <c r="F768" i="9"/>
  <c r="Q767" i="9"/>
  <c r="P767" i="9"/>
  <c r="O767" i="9"/>
  <c r="M767" i="9"/>
  <c r="L767" i="9"/>
  <c r="K767" i="9"/>
  <c r="N767" i="9" s="1"/>
  <c r="I767" i="9"/>
  <c r="H767" i="9"/>
  <c r="G767" i="9"/>
  <c r="E767" i="9"/>
  <c r="D767" i="9"/>
  <c r="C767" i="9"/>
  <c r="F767" i="9" s="1"/>
  <c r="R766" i="9"/>
  <c r="N766" i="9"/>
  <c r="J766" i="9"/>
  <c r="F766" i="9"/>
  <c r="R764" i="9"/>
  <c r="N764" i="9"/>
  <c r="J764" i="9"/>
  <c r="F764" i="9"/>
  <c r="R763" i="9"/>
  <c r="N763" i="9"/>
  <c r="J763" i="9"/>
  <c r="F763" i="9"/>
  <c r="R762" i="9"/>
  <c r="N762" i="9"/>
  <c r="J762" i="9"/>
  <c r="F762" i="9"/>
  <c r="R761" i="9"/>
  <c r="N761" i="9"/>
  <c r="J761" i="9"/>
  <c r="F761" i="9"/>
  <c r="R760" i="9"/>
  <c r="N760" i="9"/>
  <c r="J760" i="9"/>
  <c r="F760" i="9"/>
  <c r="Q759" i="9"/>
  <c r="P759" i="9"/>
  <c r="O759" i="9"/>
  <c r="M759" i="9"/>
  <c r="L759" i="9"/>
  <c r="K759" i="9"/>
  <c r="N759" i="9" s="1"/>
  <c r="I759" i="9"/>
  <c r="H759" i="9"/>
  <c r="G759" i="9"/>
  <c r="E759" i="9"/>
  <c r="D759" i="9"/>
  <c r="C759" i="9"/>
  <c r="F759" i="9" s="1"/>
  <c r="R758" i="9"/>
  <c r="N758" i="9"/>
  <c r="J758" i="9"/>
  <c r="R756" i="9"/>
  <c r="N756" i="9"/>
  <c r="J756" i="9"/>
  <c r="F756" i="9"/>
  <c r="R755" i="9"/>
  <c r="N755" i="9"/>
  <c r="J755" i="9"/>
  <c r="F755" i="9"/>
  <c r="R754" i="9"/>
  <c r="N754" i="9"/>
  <c r="J754" i="9"/>
  <c r="F754" i="9"/>
  <c r="R753" i="9"/>
  <c r="N753" i="9"/>
  <c r="J753" i="9"/>
  <c r="F753" i="9"/>
  <c r="R752" i="9"/>
  <c r="N752" i="9"/>
  <c r="J752" i="9"/>
  <c r="F752" i="9"/>
  <c r="Q751" i="9"/>
  <c r="P751" i="9"/>
  <c r="O751" i="9"/>
  <c r="R751" i="9" s="1"/>
  <c r="M751" i="9"/>
  <c r="L751" i="9"/>
  <c r="K751" i="9"/>
  <c r="I751" i="9"/>
  <c r="H751" i="9"/>
  <c r="G751" i="9"/>
  <c r="J751" i="9" s="1"/>
  <c r="E751" i="9"/>
  <c r="D751" i="9"/>
  <c r="C751" i="9"/>
  <c r="R750" i="9"/>
  <c r="N750" i="9"/>
  <c r="J750" i="9"/>
  <c r="F750" i="9"/>
  <c r="R748" i="9"/>
  <c r="N748" i="9"/>
  <c r="J748" i="9"/>
  <c r="F748" i="9"/>
  <c r="R747" i="9"/>
  <c r="N747" i="9"/>
  <c r="J747" i="9"/>
  <c r="F747" i="9"/>
  <c r="R746" i="9"/>
  <c r="N746" i="9"/>
  <c r="J746" i="9"/>
  <c r="F746" i="9"/>
  <c r="R745" i="9"/>
  <c r="N745" i="9"/>
  <c r="J745" i="9"/>
  <c r="F745" i="9"/>
  <c r="R744" i="9"/>
  <c r="N744" i="9"/>
  <c r="J744" i="9"/>
  <c r="F744" i="9"/>
  <c r="Q743" i="9"/>
  <c r="P743" i="9"/>
  <c r="O743" i="9"/>
  <c r="R743" i="9" s="1"/>
  <c r="M743" i="9"/>
  <c r="L743" i="9"/>
  <c r="K743" i="9"/>
  <c r="I743" i="9"/>
  <c r="H743" i="9"/>
  <c r="G743" i="9"/>
  <c r="J743" i="9" s="1"/>
  <c r="E743" i="9"/>
  <c r="D743" i="9"/>
  <c r="C743" i="9"/>
  <c r="R742" i="9"/>
  <c r="N742" i="9"/>
  <c r="J742" i="9"/>
  <c r="F742" i="9"/>
  <c r="R740" i="9"/>
  <c r="N740" i="9"/>
  <c r="J740" i="9"/>
  <c r="F740" i="9"/>
  <c r="R739" i="9"/>
  <c r="N739" i="9"/>
  <c r="J739" i="9"/>
  <c r="F739" i="9"/>
  <c r="R738" i="9"/>
  <c r="N738" i="9"/>
  <c r="J738" i="9"/>
  <c r="F738" i="9"/>
  <c r="R737" i="9"/>
  <c r="N737" i="9"/>
  <c r="J737" i="9"/>
  <c r="F737" i="9"/>
  <c r="R736" i="9"/>
  <c r="N736" i="9"/>
  <c r="J736" i="9"/>
  <c r="F736" i="9"/>
  <c r="Q735" i="9"/>
  <c r="P735" i="9"/>
  <c r="O735" i="9"/>
  <c r="R735" i="9" s="1"/>
  <c r="M735" i="9"/>
  <c r="L735" i="9"/>
  <c r="K735" i="9"/>
  <c r="I735" i="9"/>
  <c r="H735" i="9"/>
  <c r="G735" i="9"/>
  <c r="J735" i="9" s="1"/>
  <c r="E735" i="9"/>
  <c r="D735" i="9"/>
  <c r="C735" i="9"/>
  <c r="R734" i="9"/>
  <c r="N734" i="9"/>
  <c r="J734" i="9"/>
  <c r="F734" i="9"/>
  <c r="R732" i="9"/>
  <c r="N732" i="9"/>
  <c r="J732" i="9"/>
  <c r="F732" i="9"/>
  <c r="R731" i="9"/>
  <c r="N731" i="9"/>
  <c r="J731" i="9"/>
  <c r="F731" i="9"/>
  <c r="R730" i="9"/>
  <c r="N730" i="9"/>
  <c r="J730" i="9"/>
  <c r="F730" i="9"/>
  <c r="R729" i="9"/>
  <c r="N729" i="9"/>
  <c r="J729" i="9"/>
  <c r="F729" i="9"/>
  <c r="R728" i="9"/>
  <c r="N728" i="9"/>
  <c r="J728" i="9"/>
  <c r="F728" i="9"/>
  <c r="Q727" i="9"/>
  <c r="P727" i="9"/>
  <c r="O727" i="9"/>
  <c r="R727" i="9" s="1"/>
  <c r="M727" i="9"/>
  <c r="L727" i="9"/>
  <c r="K727" i="9"/>
  <c r="I727" i="9"/>
  <c r="H727" i="9"/>
  <c r="G727" i="9"/>
  <c r="J727" i="9" s="1"/>
  <c r="E727" i="9"/>
  <c r="D727" i="9"/>
  <c r="C727" i="9"/>
  <c r="R726" i="9"/>
  <c r="N726" i="9"/>
  <c r="J726" i="9"/>
  <c r="F726" i="9"/>
  <c r="R724" i="9"/>
  <c r="N724" i="9"/>
  <c r="J724" i="9"/>
  <c r="F724" i="9"/>
  <c r="R723" i="9"/>
  <c r="N723" i="9"/>
  <c r="J723" i="9"/>
  <c r="F723" i="9"/>
  <c r="R722" i="9"/>
  <c r="N722" i="9"/>
  <c r="J722" i="9"/>
  <c r="F722" i="9"/>
  <c r="R721" i="9"/>
  <c r="N721" i="9"/>
  <c r="J721" i="9"/>
  <c r="F721" i="9"/>
  <c r="R720" i="9"/>
  <c r="N720" i="9"/>
  <c r="J720" i="9"/>
  <c r="F720" i="9"/>
  <c r="Q719" i="9"/>
  <c r="P719" i="9"/>
  <c r="O719" i="9"/>
  <c r="R719" i="9" s="1"/>
  <c r="M719" i="9"/>
  <c r="L719" i="9"/>
  <c r="K719" i="9"/>
  <c r="I719" i="9"/>
  <c r="H719" i="9"/>
  <c r="G719" i="9"/>
  <c r="J719" i="9" s="1"/>
  <c r="E719" i="9"/>
  <c r="D719" i="9"/>
  <c r="C719" i="9"/>
  <c r="R718" i="9"/>
  <c r="N718" i="9"/>
  <c r="J718" i="9"/>
  <c r="R716" i="9"/>
  <c r="N716" i="9"/>
  <c r="J716" i="9"/>
  <c r="F716" i="9"/>
  <c r="R715" i="9"/>
  <c r="N715" i="9"/>
  <c r="J715" i="9"/>
  <c r="F715" i="9"/>
  <c r="R714" i="9"/>
  <c r="N714" i="9"/>
  <c r="J714" i="9"/>
  <c r="F714" i="9"/>
  <c r="R713" i="9"/>
  <c r="N713" i="9"/>
  <c r="J713" i="9"/>
  <c r="F713" i="9"/>
  <c r="R712" i="9"/>
  <c r="N712" i="9"/>
  <c r="J712" i="9"/>
  <c r="F712" i="9"/>
  <c r="Q711" i="9"/>
  <c r="P711" i="9"/>
  <c r="O711" i="9"/>
  <c r="M711" i="9"/>
  <c r="L711" i="9"/>
  <c r="K711" i="9"/>
  <c r="N711" i="9" s="1"/>
  <c r="I711" i="9"/>
  <c r="H711" i="9"/>
  <c r="G711" i="9"/>
  <c r="E711" i="9"/>
  <c r="D711" i="9"/>
  <c r="C711" i="9"/>
  <c r="F711" i="9" s="1"/>
  <c r="R710" i="9"/>
  <c r="N710" i="9"/>
  <c r="J710" i="9"/>
  <c r="F710" i="9"/>
  <c r="S708" i="9"/>
  <c r="R708" i="9"/>
  <c r="N708" i="9"/>
  <c r="J708" i="9"/>
  <c r="F708" i="9"/>
  <c r="S707" i="9"/>
  <c r="R707" i="9"/>
  <c r="N707" i="9"/>
  <c r="J707" i="9"/>
  <c r="F707" i="9"/>
  <c r="S706" i="9"/>
  <c r="R706" i="9"/>
  <c r="N706" i="9"/>
  <c r="J706" i="9"/>
  <c r="F706" i="9"/>
  <c r="S705" i="9"/>
  <c r="R705" i="9"/>
  <c r="N705" i="9"/>
  <c r="J705" i="9"/>
  <c r="F705" i="9"/>
  <c r="S704" i="9"/>
  <c r="R704" i="9"/>
  <c r="N704" i="9"/>
  <c r="J704" i="9"/>
  <c r="F704" i="9"/>
  <c r="Q703" i="9"/>
  <c r="P703" i="9"/>
  <c r="O703" i="9"/>
  <c r="R703" i="9" s="1"/>
  <c r="M703" i="9"/>
  <c r="L703" i="9"/>
  <c r="K703" i="9"/>
  <c r="I703" i="9"/>
  <c r="H703" i="9"/>
  <c r="G703" i="9"/>
  <c r="J703" i="9" s="1"/>
  <c r="E703" i="9"/>
  <c r="D703" i="9"/>
  <c r="C703" i="9"/>
  <c r="S702" i="9"/>
  <c r="R702" i="9"/>
  <c r="N702" i="9"/>
  <c r="J702" i="9"/>
  <c r="F702" i="9"/>
  <c r="R700" i="9"/>
  <c r="N700" i="9"/>
  <c r="J700" i="9"/>
  <c r="F700" i="9"/>
  <c r="R699" i="9"/>
  <c r="N699" i="9"/>
  <c r="J699" i="9"/>
  <c r="F699" i="9"/>
  <c r="R698" i="9"/>
  <c r="N698" i="9"/>
  <c r="J698" i="9"/>
  <c r="F698" i="9"/>
  <c r="R697" i="9"/>
  <c r="N697" i="9"/>
  <c r="J697" i="9"/>
  <c r="F697" i="9"/>
  <c r="R696" i="9"/>
  <c r="N696" i="9"/>
  <c r="J696" i="9"/>
  <c r="F696" i="9"/>
  <c r="Q695" i="9"/>
  <c r="P695" i="9"/>
  <c r="O695" i="9"/>
  <c r="M695" i="9"/>
  <c r="L695" i="9"/>
  <c r="K695" i="9"/>
  <c r="N695" i="9" s="1"/>
  <c r="I695" i="9"/>
  <c r="H695" i="9"/>
  <c r="G695" i="9"/>
  <c r="E695" i="9"/>
  <c r="D695" i="9"/>
  <c r="C695" i="9"/>
  <c r="F695" i="9" s="1"/>
  <c r="R694" i="9"/>
  <c r="N694" i="9"/>
  <c r="J694" i="9"/>
  <c r="F694" i="9"/>
  <c r="R692" i="9"/>
  <c r="N692" i="9"/>
  <c r="J692" i="9"/>
  <c r="F692" i="9"/>
  <c r="R691" i="9"/>
  <c r="N691" i="9"/>
  <c r="J691" i="9"/>
  <c r="F691" i="9"/>
  <c r="R690" i="9"/>
  <c r="N690" i="9"/>
  <c r="J690" i="9"/>
  <c r="F690" i="9"/>
  <c r="R689" i="9"/>
  <c r="N689" i="9"/>
  <c r="J689" i="9"/>
  <c r="F689" i="9"/>
  <c r="R688" i="9"/>
  <c r="N688" i="9"/>
  <c r="J688" i="9"/>
  <c r="F688" i="9"/>
  <c r="Q687" i="9"/>
  <c r="P687" i="9"/>
  <c r="O687" i="9"/>
  <c r="M687" i="9"/>
  <c r="L687" i="9"/>
  <c r="K687" i="9"/>
  <c r="N687" i="9" s="1"/>
  <c r="I687" i="9"/>
  <c r="H687" i="9"/>
  <c r="G687" i="9"/>
  <c r="E687" i="9"/>
  <c r="D687" i="9"/>
  <c r="C687" i="9"/>
  <c r="F687" i="9" s="1"/>
  <c r="R686" i="9"/>
  <c r="N686" i="9"/>
  <c r="J686" i="9"/>
  <c r="F686" i="9"/>
  <c r="R684" i="9"/>
  <c r="N684" i="9"/>
  <c r="J684" i="9"/>
  <c r="F684" i="9"/>
  <c r="R683" i="9"/>
  <c r="N683" i="9"/>
  <c r="J683" i="9"/>
  <c r="F683" i="9"/>
  <c r="R682" i="9"/>
  <c r="N682" i="9"/>
  <c r="J682" i="9"/>
  <c r="F682" i="9"/>
  <c r="R681" i="9"/>
  <c r="N681" i="9"/>
  <c r="J681" i="9"/>
  <c r="F681" i="9"/>
  <c r="R680" i="9"/>
  <c r="N680" i="9"/>
  <c r="J680" i="9"/>
  <c r="F680" i="9"/>
  <c r="Q679" i="9"/>
  <c r="P679" i="9"/>
  <c r="O679" i="9"/>
  <c r="M679" i="9"/>
  <c r="L679" i="9"/>
  <c r="K679" i="9"/>
  <c r="N679" i="9" s="1"/>
  <c r="I679" i="9"/>
  <c r="H679" i="9"/>
  <c r="G679" i="9"/>
  <c r="E679" i="9"/>
  <c r="D679" i="9"/>
  <c r="C679" i="9"/>
  <c r="F679" i="9" s="1"/>
  <c r="R678" i="9"/>
  <c r="N678" i="9"/>
  <c r="J678" i="9"/>
  <c r="R676" i="9"/>
  <c r="N676" i="9"/>
  <c r="J676" i="9"/>
  <c r="F676" i="9"/>
  <c r="R675" i="9"/>
  <c r="N675" i="9"/>
  <c r="J675" i="9"/>
  <c r="F675" i="9"/>
  <c r="R674" i="9"/>
  <c r="N674" i="9"/>
  <c r="J674" i="9"/>
  <c r="F674" i="9"/>
  <c r="R673" i="9"/>
  <c r="N673" i="9"/>
  <c r="J673" i="9"/>
  <c r="F673" i="9"/>
  <c r="R672" i="9"/>
  <c r="N672" i="9"/>
  <c r="J672" i="9"/>
  <c r="F672" i="9"/>
  <c r="Q671" i="9"/>
  <c r="P671" i="9"/>
  <c r="O671" i="9"/>
  <c r="R671" i="9" s="1"/>
  <c r="M671" i="9"/>
  <c r="L671" i="9"/>
  <c r="K671" i="9"/>
  <c r="I671" i="9"/>
  <c r="H671" i="9"/>
  <c r="J671" i="9"/>
  <c r="E671" i="9"/>
  <c r="D671" i="9"/>
  <c r="C671" i="9"/>
  <c r="R670" i="9"/>
  <c r="N670" i="9"/>
  <c r="J670" i="9"/>
  <c r="F670" i="9"/>
  <c r="R668" i="9"/>
  <c r="N668" i="9"/>
  <c r="J668" i="9"/>
  <c r="F668" i="9"/>
  <c r="R667" i="9"/>
  <c r="N667" i="9"/>
  <c r="J667" i="9"/>
  <c r="F667" i="9"/>
  <c r="R666" i="9"/>
  <c r="N666" i="9"/>
  <c r="J666" i="9"/>
  <c r="F666" i="9"/>
  <c r="R665" i="9"/>
  <c r="N665" i="9"/>
  <c r="J665" i="9"/>
  <c r="F665" i="9"/>
  <c r="R664" i="9"/>
  <c r="N664" i="9"/>
  <c r="J664" i="9"/>
  <c r="F664" i="9"/>
  <c r="Q663" i="9"/>
  <c r="P663" i="9"/>
  <c r="O663" i="9"/>
  <c r="R663" i="9" s="1"/>
  <c r="M663" i="9"/>
  <c r="L663" i="9"/>
  <c r="K663" i="9"/>
  <c r="I663" i="9"/>
  <c r="H663" i="9"/>
  <c r="G663" i="9"/>
  <c r="J663" i="9" s="1"/>
  <c r="E663" i="9"/>
  <c r="D663" i="9"/>
  <c r="C663" i="9"/>
  <c r="R662" i="9"/>
  <c r="N662" i="9"/>
  <c r="J662" i="9"/>
  <c r="F662" i="9"/>
  <c r="R660" i="9"/>
  <c r="N660" i="9"/>
  <c r="J660" i="9"/>
  <c r="F660" i="9"/>
  <c r="R659" i="9"/>
  <c r="N659" i="9"/>
  <c r="J659" i="9"/>
  <c r="F659" i="9"/>
  <c r="R658" i="9"/>
  <c r="N658" i="9"/>
  <c r="J658" i="9"/>
  <c r="F658" i="9"/>
  <c r="R657" i="9"/>
  <c r="N657" i="9"/>
  <c r="J657" i="9"/>
  <c r="F657" i="9"/>
  <c r="R656" i="9"/>
  <c r="N656" i="9"/>
  <c r="J656" i="9"/>
  <c r="F656" i="9"/>
  <c r="Q655" i="9"/>
  <c r="P655" i="9"/>
  <c r="O655" i="9"/>
  <c r="R655" i="9" s="1"/>
  <c r="M655" i="9"/>
  <c r="L655" i="9"/>
  <c r="K655" i="9"/>
  <c r="I655" i="9"/>
  <c r="H655" i="9"/>
  <c r="G655" i="9"/>
  <c r="J655" i="9" s="1"/>
  <c r="E655" i="9"/>
  <c r="D655" i="9"/>
  <c r="C655" i="9"/>
  <c r="R654" i="9"/>
  <c r="N654" i="9"/>
  <c r="J654" i="9"/>
  <c r="F654" i="9"/>
  <c r="R652" i="9"/>
  <c r="N652" i="9"/>
  <c r="J652" i="9"/>
  <c r="F652" i="9"/>
  <c r="R651" i="9"/>
  <c r="N651" i="9"/>
  <c r="J651" i="9"/>
  <c r="F651" i="9"/>
  <c r="R650" i="9"/>
  <c r="N650" i="9"/>
  <c r="J650" i="9"/>
  <c r="F650" i="9"/>
  <c r="R649" i="9"/>
  <c r="N649" i="9"/>
  <c r="J649" i="9"/>
  <c r="F649" i="9"/>
  <c r="R648" i="9"/>
  <c r="N648" i="9"/>
  <c r="J648" i="9"/>
  <c r="F648" i="9"/>
  <c r="Q647" i="9"/>
  <c r="P647" i="9"/>
  <c r="O647" i="9"/>
  <c r="R647" i="9" s="1"/>
  <c r="M647" i="9"/>
  <c r="L647" i="9"/>
  <c r="K647" i="9"/>
  <c r="I647" i="9"/>
  <c r="H647" i="9"/>
  <c r="G647" i="9"/>
  <c r="J647" i="9" s="1"/>
  <c r="E647" i="9"/>
  <c r="D647" i="9"/>
  <c r="C647" i="9"/>
  <c r="R646" i="9"/>
  <c r="N646" i="9"/>
  <c r="J646" i="9"/>
  <c r="F646" i="9"/>
  <c r="R644" i="9"/>
  <c r="N644" i="9"/>
  <c r="J644" i="9"/>
  <c r="F644" i="9"/>
  <c r="R643" i="9"/>
  <c r="N643" i="9"/>
  <c r="J643" i="9"/>
  <c r="F643" i="9"/>
  <c r="R642" i="9"/>
  <c r="N642" i="9"/>
  <c r="J642" i="9"/>
  <c r="F642" i="9"/>
  <c r="R641" i="9"/>
  <c r="N641" i="9"/>
  <c r="J641" i="9"/>
  <c r="F641" i="9"/>
  <c r="R640" i="9"/>
  <c r="N640" i="9"/>
  <c r="J640" i="9"/>
  <c r="F640" i="9"/>
  <c r="Q639" i="9"/>
  <c r="P639" i="9"/>
  <c r="O639" i="9"/>
  <c r="R639" i="9" s="1"/>
  <c r="M639" i="9"/>
  <c r="L639" i="9"/>
  <c r="K639" i="9"/>
  <c r="I639" i="9"/>
  <c r="H639" i="9"/>
  <c r="G639" i="9"/>
  <c r="J639" i="9" s="1"/>
  <c r="E639" i="9"/>
  <c r="D639" i="9"/>
  <c r="C639" i="9"/>
  <c r="R638" i="9"/>
  <c r="N638" i="9"/>
  <c r="J638" i="9"/>
  <c r="R636" i="9"/>
  <c r="N636" i="9"/>
  <c r="J636" i="9"/>
  <c r="F636" i="9"/>
  <c r="R635" i="9"/>
  <c r="N635" i="9"/>
  <c r="J635" i="9"/>
  <c r="F635" i="9"/>
  <c r="R634" i="9"/>
  <c r="N634" i="9"/>
  <c r="J634" i="9"/>
  <c r="F634" i="9"/>
  <c r="R633" i="9"/>
  <c r="N633" i="9"/>
  <c r="J633" i="9"/>
  <c r="F633" i="9"/>
  <c r="R632" i="9"/>
  <c r="N632" i="9"/>
  <c r="J632" i="9"/>
  <c r="F632" i="9"/>
  <c r="Q631" i="9"/>
  <c r="P631" i="9"/>
  <c r="O631" i="9"/>
  <c r="M631" i="9"/>
  <c r="L631" i="9"/>
  <c r="K631" i="9"/>
  <c r="N631" i="9" s="1"/>
  <c r="I631" i="9"/>
  <c r="H631" i="9"/>
  <c r="G631" i="9"/>
  <c r="E631" i="9"/>
  <c r="D631" i="9"/>
  <c r="C631" i="9"/>
  <c r="F631" i="9" s="1"/>
  <c r="R630" i="9"/>
  <c r="N630" i="9"/>
  <c r="J630" i="9"/>
  <c r="F630" i="9"/>
  <c r="S628" i="9"/>
  <c r="R628" i="9"/>
  <c r="N628" i="9"/>
  <c r="J628" i="9"/>
  <c r="F628" i="9"/>
  <c r="S627" i="9"/>
  <c r="R627" i="9"/>
  <c r="N627" i="9"/>
  <c r="J627" i="9"/>
  <c r="F627" i="9"/>
  <c r="S626" i="9"/>
  <c r="R626" i="9"/>
  <c r="N626" i="9"/>
  <c r="J626" i="9"/>
  <c r="F626" i="9"/>
  <c r="S625" i="9"/>
  <c r="R625" i="9"/>
  <c r="N625" i="9"/>
  <c r="J625" i="9"/>
  <c r="F625" i="9"/>
  <c r="S624" i="9"/>
  <c r="R624" i="9"/>
  <c r="N624" i="9"/>
  <c r="J624" i="9"/>
  <c r="F624" i="9"/>
  <c r="Q623" i="9"/>
  <c r="P623" i="9"/>
  <c r="O623" i="9"/>
  <c r="R623" i="9" s="1"/>
  <c r="M623" i="9"/>
  <c r="L623" i="9"/>
  <c r="K623" i="9"/>
  <c r="I623" i="9"/>
  <c r="H623" i="9"/>
  <c r="G623" i="9"/>
  <c r="J623" i="9" s="1"/>
  <c r="E623" i="9"/>
  <c r="D623" i="9"/>
  <c r="C623" i="9"/>
  <c r="S622" i="9"/>
  <c r="R622" i="9"/>
  <c r="N622" i="9"/>
  <c r="J622" i="9"/>
  <c r="F622" i="9"/>
  <c r="R620" i="9"/>
  <c r="N620" i="9"/>
  <c r="J620" i="9"/>
  <c r="F620" i="9"/>
  <c r="R619" i="9"/>
  <c r="N619" i="9"/>
  <c r="J619" i="9"/>
  <c r="F619" i="9"/>
  <c r="R618" i="9"/>
  <c r="N618" i="9"/>
  <c r="J618" i="9"/>
  <c r="F618" i="9"/>
  <c r="R617" i="9"/>
  <c r="N617" i="9"/>
  <c r="J617" i="9"/>
  <c r="F617" i="9"/>
  <c r="R616" i="9"/>
  <c r="N616" i="9"/>
  <c r="J616" i="9"/>
  <c r="F616" i="9"/>
  <c r="Q615" i="9"/>
  <c r="P615" i="9"/>
  <c r="O615" i="9"/>
  <c r="M615" i="9"/>
  <c r="L615" i="9"/>
  <c r="K615" i="9"/>
  <c r="N615" i="9" s="1"/>
  <c r="I615" i="9"/>
  <c r="H615" i="9"/>
  <c r="G615" i="9"/>
  <c r="E615" i="9"/>
  <c r="D615" i="9"/>
  <c r="C615" i="9"/>
  <c r="F615" i="9" s="1"/>
  <c r="R614" i="9"/>
  <c r="N614" i="9"/>
  <c r="J614" i="9"/>
  <c r="F614" i="9"/>
  <c r="R612" i="9"/>
  <c r="N612" i="9"/>
  <c r="J612" i="9"/>
  <c r="F612" i="9"/>
  <c r="R611" i="9"/>
  <c r="N611" i="9"/>
  <c r="J611" i="9"/>
  <c r="F611" i="9"/>
  <c r="R610" i="9"/>
  <c r="N610" i="9"/>
  <c r="J610" i="9"/>
  <c r="F610" i="9"/>
  <c r="R609" i="9"/>
  <c r="N609" i="9"/>
  <c r="J609" i="9"/>
  <c r="F609" i="9"/>
  <c r="R608" i="9"/>
  <c r="N608" i="9"/>
  <c r="J608" i="9"/>
  <c r="F608" i="9"/>
  <c r="Q607" i="9"/>
  <c r="P607" i="9"/>
  <c r="O607" i="9"/>
  <c r="M607" i="9"/>
  <c r="L607" i="9"/>
  <c r="K607" i="9"/>
  <c r="N607" i="9" s="1"/>
  <c r="I607" i="9"/>
  <c r="H607" i="9"/>
  <c r="G607" i="9"/>
  <c r="E607" i="9"/>
  <c r="D607" i="9"/>
  <c r="C607" i="9"/>
  <c r="F607" i="9" s="1"/>
  <c r="R606" i="9"/>
  <c r="N606" i="9"/>
  <c r="J606" i="9"/>
  <c r="F606" i="9"/>
  <c r="R604" i="9"/>
  <c r="N604" i="9"/>
  <c r="J604" i="9"/>
  <c r="F604" i="9"/>
  <c r="R603" i="9"/>
  <c r="N603" i="9"/>
  <c r="J603" i="9"/>
  <c r="F603" i="9"/>
  <c r="R602" i="9"/>
  <c r="N602" i="9"/>
  <c r="J602" i="9"/>
  <c r="F602" i="9"/>
  <c r="R601" i="9"/>
  <c r="N601" i="9"/>
  <c r="J601" i="9"/>
  <c r="F601" i="9"/>
  <c r="R600" i="9"/>
  <c r="N600" i="9"/>
  <c r="J600" i="9"/>
  <c r="F600" i="9"/>
  <c r="Q599" i="9"/>
  <c r="P599" i="9"/>
  <c r="O599" i="9"/>
  <c r="M599" i="9"/>
  <c r="L599" i="9"/>
  <c r="K599" i="9"/>
  <c r="N599" i="9" s="1"/>
  <c r="I599" i="9"/>
  <c r="H599" i="9"/>
  <c r="G599" i="9"/>
  <c r="E599" i="9"/>
  <c r="D599" i="9"/>
  <c r="C599" i="9"/>
  <c r="F599" i="9" s="1"/>
  <c r="R598" i="9"/>
  <c r="N598" i="9"/>
  <c r="J598" i="9"/>
  <c r="R596" i="9"/>
  <c r="N596" i="9"/>
  <c r="J596" i="9"/>
  <c r="F596" i="9"/>
  <c r="R595" i="9"/>
  <c r="N595" i="9"/>
  <c r="J595" i="9"/>
  <c r="F595" i="9"/>
  <c r="R594" i="9"/>
  <c r="N594" i="9"/>
  <c r="J594" i="9"/>
  <c r="F594" i="9"/>
  <c r="R593" i="9"/>
  <c r="N593" i="9"/>
  <c r="J593" i="9"/>
  <c r="F593" i="9"/>
  <c r="R592" i="9"/>
  <c r="N592" i="9"/>
  <c r="J592" i="9"/>
  <c r="F592" i="9"/>
  <c r="Q591" i="9"/>
  <c r="P591" i="9"/>
  <c r="O591" i="9"/>
  <c r="R591" i="9" s="1"/>
  <c r="M591" i="9"/>
  <c r="L591" i="9"/>
  <c r="K591" i="9"/>
  <c r="I591" i="9"/>
  <c r="H591" i="9"/>
  <c r="G591" i="9"/>
  <c r="J591" i="9" s="1"/>
  <c r="E591" i="9"/>
  <c r="D591" i="9"/>
  <c r="C591" i="9"/>
  <c r="R590" i="9"/>
  <c r="N590" i="9"/>
  <c r="J590" i="9"/>
  <c r="F590" i="9"/>
  <c r="R588" i="9"/>
  <c r="N588" i="9"/>
  <c r="J588" i="9"/>
  <c r="F588" i="9"/>
  <c r="R587" i="9"/>
  <c r="N587" i="9"/>
  <c r="J587" i="9"/>
  <c r="F587" i="9"/>
  <c r="R586" i="9"/>
  <c r="N586" i="9"/>
  <c r="J586" i="9"/>
  <c r="F586" i="9"/>
  <c r="R585" i="9"/>
  <c r="N585" i="9"/>
  <c r="J585" i="9"/>
  <c r="F585" i="9"/>
  <c r="R584" i="9"/>
  <c r="N584" i="9"/>
  <c r="J584" i="9"/>
  <c r="F584" i="9"/>
  <c r="Q583" i="9"/>
  <c r="P583" i="9"/>
  <c r="O583" i="9"/>
  <c r="R583" i="9" s="1"/>
  <c r="M583" i="9"/>
  <c r="L583" i="9"/>
  <c r="K583" i="9"/>
  <c r="I583" i="9"/>
  <c r="H583" i="9"/>
  <c r="G583" i="9"/>
  <c r="J583" i="9" s="1"/>
  <c r="E583" i="9"/>
  <c r="D583" i="9"/>
  <c r="C583" i="9"/>
  <c r="R582" i="9"/>
  <c r="N582" i="9"/>
  <c r="J582" i="9"/>
  <c r="F582" i="9"/>
  <c r="R580" i="9"/>
  <c r="N580" i="9"/>
  <c r="J580" i="9"/>
  <c r="F580" i="9"/>
  <c r="R579" i="9"/>
  <c r="N579" i="9"/>
  <c r="J579" i="9"/>
  <c r="F579" i="9"/>
  <c r="R578" i="9"/>
  <c r="N578" i="9"/>
  <c r="J578" i="9"/>
  <c r="F578" i="9"/>
  <c r="R577" i="9"/>
  <c r="N577" i="9"/>
  <c r="J577" i="9"/>
  <c r="F577" i="9"/>
  <c r="R576" i="9"/>
  <c r="N576" i="9"/>
  <c r="J576" i="9"/>
  <c r="F576" i="9"/>
  <c r="Q575" i="9"/>
  <c r="P575" i="9"/>
  <c r="O575" i="9"/>
  <c r="R575" i="9" s="1"/>
  <c r="M575" i="9"/>
  <c r="L575" i="9"/>
  <c r="K575" i="9"/>
  <c r="I575" i="9"/>
  <c r="H575" i="9"/>
  <c r="G575" i="9"/>
  <c r="J575" i="9" s="1"/>
  <c r="E575" i="9"/>
  <c r="D575" i="9"/>
  <c r="C575" i="9"/>
  <c r="R574" i="9"/>
  <c r="N574" i="9"/>
  <c r="J574" i="9"/>
  <c r="F574" i="9"/>
  <c r="R572" i="9"/>
  <c r="N572" i="9"/>
  <c r="J572" i="9"/>
  <c r="F572" i="9"/>
  <c r="R571" i="9"/>
  <c r="N571" i="9"/>
  <c r="J571" i="9"/>
  <c r="F571" i="9"/>
  <c r="R570" i="9"/>
  <c r="N570" i="9"/>
  <c r="J570" i="9"/>
  <c r="F570" i="9"/>
  <c r="R569" i="9"/>
  <c r="N569" i="9"/>
  <c r="J569" i="9"/>
  <c r="F569" i="9"/>
  <c r="R568" i="9"/>
  <c r="N568" i="9"/>
  <c r="J568" i="9"/>
  <c r="F568" i="9"/>
  <c r="Q567" i="9"/>
  <c r="P567" i="9"/>
  <c r="O567" i="9"/>
  <c r="R567" i="9" s="1"/>
  <c r="M567" i="9"/>
  <c r="L567" i="9"/>
  <c r="K567" i="9"/>
  <c r="I567" i="9"/>
  <c r="H567" i="9"/>
  <c r="G567" i="9"/>
  <c r="J567" i="9" s="1"/>
  <c r="E567" i="9"/>
  <c r="D567" i="9"/>
  <c r="C567" i="9"/>
  <c r="R566" i="9"/>
  <c r="N566" i="9"/>
  <c r="J566" i="9"/>
  <c r="F566" i="9"/>
  <c r="R564" i="9"/>
  <c r="N564" i="9"/>
  <c r="J564" i="9"/>
  <c r="F564" i="9"/>
  <c r="R563" i="9"/>
  <c r="N563" i="9"/>
  <c r="J563" i="9"/>
  <c r="F563" i="9"/>
  <c r="R562" i="9"/>
  <c r="N562" i="9"/>
  <c r="J562" i="9"/>
  <c r="F562" i="9"/>
  <c r="R561" i="9"/>
  <c r="N561" i="9"/>
  <c r="J561" i="9"/>
  <c r="F561" i="9"/>
  <c r="R560" i="9"/>
  <c r="N560" i="9"/>
  <c r="J560" i="9"/>
  <c r="F560" i="9"/>
  <c r="Q559" i="9"/>
  <c r="P559" i="9"/>
  <c r="O559" i="9"/>
  <c r="R559" i="9" s="1"/>
  <c r="M559" i="9"/>
  <c r="L559" i="9"/>
  <c r="K559" i="9"/>
  <c r="I559" i="9"/>
  <c r="H559" i="9"/>
  <c r="G559" i="9"/>
  <c r="J559" i="9" s="1"/>
  <c r="E559" i="9"/>
  <c r="D559" i="9"/>
  <c r="C559" i="9"/>
  <c r="R558" i="9"/>
  <c r="N558" i="9"/>
  <c r="J558" i="9"/>
  <c r="S556" i="9"/>
  <c r="R556" i="9"/>
  <c r="N556" i="9"/>
  <c r="J556" i="9"/>
  <c r="F556" i="9"/>
  <c r="S555" i="9"/>
  <c r="R555" i="9"/>
  <c r="N555" i="9"/>
  <c r="J555" i="9"/>
  <c r="F555" i="9"/>
  <c r="S554" i="9"/>
  <c r="R554" i="9"/>
  <c r="N554" i="9"/>
  <c r="J554" i="9"/>
  <c r="F554" i="9"/>
  <c r="S553" i="9"/>
  <c r="R553" i="9"/>
  <c r="N553" i="9"/>
  <c r="J553" i="9"/>
  <c r="F553" i="9"/>
  <c r="S552" i="9"/>
  <c r="R552" i="9"/>
  <c r="N552" i="9"/>
  <c r="J552" i="9"/>
  <c r="F552" i="9"/>
  <c r="Q551" i="9"/>
  <c r="P551" i="9"/>
  <c r="O551" i="9"/>
  <c r="R551" i="9" s="1"/>
  <c r="M551" i="9"/>
  <c r="L551" i="9"/>
  <c r="K551" i="9"/>
  <c r="I551" i="9"/>
  <c r="H551" i="9"/>
  <c r="G551" i="9"/>
  <c r="J551" i="9" s="1"/>
  <c r="E551" i="9"/>
  <c r="D551" i="9"/>
  <c r="C551" i="9"/>
  <c r="S550" i="9"/>
  <c r="R550" i="9"/>
  <c r="N550" i="9"/>
  <c r="J550" i="9"/>
  <c r="F550" i="9"/>
  <c r="S548" i="9"/>
  <c r="R548" i="9"/>
  <c r="N548" i="9"/>
  <c r="J548" i="9"/>
  <c r="F548" i="9"/>
  <c r="S547" i="9"/>
  <c r="R547" i="9"/>
  <c r="N547" i="9"/>
  <c r="J547" i="9"/>
  <c r="F547" i="9"/>
  <c r="S546" i="9"/>
  <c r="R546" i="9"/>
  <c r="N546" i="9"/>
  <c r="J546" i="9"/>
  <c r="F546" i="9"/>
  <c r="S545" i="9"/>
  <c r="R545" i="9"/>
  <c r="N545" i="9"/>
  <c r="J545" i="9"/>
  <c r="F545" i="9"/>
  <c r="S544" i="9"/>
  <c r="R544" i="9"/>
  <c r="N544" i="9"/>
  <c r="J544" i="9"/>
  <c r="F544" i="9"/>
  <c r="Q543" i="9"/>
  <c r="P543" i="9"/>
  <c r="O543" i="9"/>
  <c r="R543" i="9" s="1"/>
  <c r="M543" i="9"/>
  <c r="L543" i="9"/>
  <c r="K543" i="9"/>
  <c r="I543" i="9"/>
  <c r="H543" i="9"/>
  <c r="G543" i="9"/>
  <c r="J543" i="9" s="1"/>
  <c r="E543" i="9"/>
  <c r="D543" i="9"/>
  <c r="C543" i="9"/>
  <c r="S542" i="9"/>
  <c r="R542" i="9"/>
  <c r="N542" i="9"/>
  <c r="J542" i="9"/>
  <c r="F542" i="9"/>
  <c r="R540" i="9"/>
  <c r="N540" i="9"/>
  <c r="J540" i="9"/>
  <c r="F540" i="9"/>
  <c r="R539" i="9"/>
  <c r="N539" i="9"/>
  <c r="J539" i="9"/>
  <c r="F539" i="9"/>
  <c r="R538" i="9"/>
  <c r="N538" i="9"/>
  <c r="J538" i="9"/>
  <c r="F538" i="9"/>
  <c r="R537" i="9"/>
  <c r="N537" i="9"/>
  <c r="J537" i="9"/>
  <c r="F537" i="9"/>
  <c r="R536" i="9"/>
  <c r="N536" i="9"/>
  <c r="J536" i="9"/>
  <c r="F536" i="9"/>
  <c r="Q535" i="9"/>
  <c r="P535" i="9"/>
  <c r="O535" i="9"/>
  <c r="M535" i="9"/>
  <c r="L535" i="9"/>
  <c r="K535" i="9"/>
  <c r="N535" i="9" s="1"/>
  <c r="I535" i="9"/>
  <c r="H535" i="9"/>
  <c r="G535" i="9"/>
  <c r="E535" i="9"/>
  <c r="D535" i="9"/>
  <c r="C535" i="9"/>
  <c r="F535" i="9" s="1"/>
  <c r="R534" i="9"/>
  <c r="N534" i="9"/>
  <c r="J534" i="9"/>
  <c r="F534" i="9"/>
  <c r="R532" i="9"/>
  <c r="N532" i="9"/>
  <c r="J532" i="9"/>
  <c r="F532" i="9"/>
  <c r="R531" i="9"/>
  <c r="N531" i="9"/>
  <c r="J531" i="9"/>
  <c r="F531" i="9"/>
  <c r="R530" i="9"/>
  <c r="N530" i="9"/>
  <c r="J530" i="9"/>
  <c r="F530" i="9"/>
  <c r="R529" i="9"/>
  <c r="N529" i="9"/>
  <c r="J529" i="9"/>
  <c r="F529" i="9"/>
  <c r="R528" i="9"/>
  <c r="N528" i="9"/>
  <c r="J528" i="9"/>
  <c r="F528" i="9"/>
  <c r="Q527" i="9"/>
  <c r="P527" i="9"/>
  <c r="O527" i="9"/>
  <c r="M527" i="9"/>
  <c r="L527" i="9"/>
  <c r="K527" i="9"/>
  <c r="N527" i="9" s="1"/>
  <c r="I527" i="9"/>
  <c r="H527" i="9"/>
  <c r="G527" i="9"/>
  <c r="E527" i="9"/>
  <c r="D527" i="9"/>
  <c r="C527" i="9"/>
  <c r="F527" i="9" s="1"/>
  <c r="R526" i="9"/>
  <c r="N526" i="9"/>
  <c r="J526" i="9"/>
  <c r="F526" i="9"/>
  <c r="S524" i="9"/>
  <c r="R524" i="9"/>
  <c r="N524" i="9"/>
  <c r="J524" i="9"/>
  <c r="F524" i="9"/>
  <c r="S523" i="9"/>
  <c r="R523" i="9"/>
  <c r="N523" i="9"/>
  <c r="J523" i="9"/>
  <c r="F523" i="9"/>
  <c r="S522" i="9"/>
  <c r="R522" i="9"/>
  <c r="N522" i="9"/>
  <c r="J522" i="9"/>
  <c r="F522" i="9"/>
  <c r="S521" i="9"/>
  <c r="R521" i="9"/>
  <c r="N521" i="9"/>
  <c r="J521" i="9"/>
  <c r="F521" i="9"/>
  <c r="S520" i="9"/>
  <c r="R520" i="9"/>
  <c r="N520" i="9"/>
  <c r="J520" i="9"/>
  <c r="F520" i="9"/>
  <c r="Q519" i="9"/>
  <c r="P519" i="9"/>
  <c r="O519" i="9"/>
  <c r="R519" i="9" s="1"/>
  <c r="M519" i="9"/>
  <c r="L519" i="9"/>
  <c r="K519" i="9"/>
  <c r="I519" i="9"/>
  <c r="H519" i="9"/>
  <c r="G519" i="9"/>
  <c r="J519" i="9" s="1"/>
  <c r="E519" i="9"/>
  <c r="D519" i="9"/>
  <c r="C519" i="9"/>
  <c r="S518" i="9"/>
  <c r="R518" i="9"/>
  <c r="N518" i="9"/>
  <c r="J518" i="9"/>
  <c r="S516" i="9"/>
  <c r="R516" i="9"/>
  <c r="N516" i="9"/>
  <c r="J516" i="9"/>
  <c r="F516" i="9"/>
  <c r="S515" i="9"/>
  <c r="R515" i="9"/>
  <c r="N515" i="9"/>
  <c r="J515" i="9"/>
  <c r="F515" i="9"/>
  <c r="S514" i="9"/>
  <c r="R514" i="9"/>
  <c r="N514" i="9"/>
  <c r="J514" i="9"/>
  <c r="F514" i="9"/>
  <c r="S513" i="9"/>
  <c r="R513" i="9"/>
  <c r="N513" i="9"/>
  <c r="J513" i="9"/>
  <c r="F513" i="9"/>
  <c r="S512" i="9"/>
  <c r="R512" i="9"/>
  <c r="N512" i="9"/>
  <c r="J512" i="9"/>
  <c r="F512" i="9"/>
  <c r="Q511" i="9"/>
  <c r="P511" i="9"/>
  <c r="O511" i="9"/>
  <c r="M511" i="9"/>
  <c r="L511" i="9"/>
  <c r="K511" i="9"/>
  <c r="N511" i="9" s="1"/>
  <c r="I511" i="9"/>
  <c r="H511" i="9"/>
  <c r="G511" i="9"/>
  <c r="E511" i="9"/>
  <c r="D511" i="9"/>
  <c r="C511" i="9"/>
  <c r="F511" i="9" s="1"/>
  <c r="S510" i="9"/>
  <c r="R510" i="9"/>
  <c r="N510" i="9"/>
  <c r="J510" i="9"/>
  <c r="F510" i="9"/>
  <c r="R508" i="9"/>
  <c r="N508" i="9"/>
  <c r="J508" i="9"/>
  <c r="F508" i="9"/>
  <c r="R507" i="9"/>
  <c r="N507" i="9"/>
  <c r="J507" i="9"/>
  <c r="F507" i="9"/>
  <c r="R506" i="9"/>
  <c r="N506" i="9"/>
  <c r="J506" i="9"/>
  <c r="F506" i="9"/>
  <c r="R505" i="9"/>
  <c r="N505" i="9"/>
  <c r="J505" i="9"/>
  <c r="F505" i="9"/>
  <c r="R504" i="9"/>
  <c r="N504" i="9"/>
  <c r="J504" i="9"/>
  <c r="F504" i="9"/>
  <c r="Q503" i="9"/>
  <c r="P503" i="9"/>
  <c r="O503" i="9"/>
  <c r="R503" i="9" s="1"/>
  <c r="M503" i="9"/>
  <c r="L503" i="9"/>
  <c r="K503" i="9"/>
  <c r="I503" i="9"/>
  <c r="H503" i="9"/>
  <c r="G503" i="9"/>
  <c r="J503" i="9" s="1"/>
  <c r="E503" i="9"/>
  <c r="D503" i="9"/>
  <c r="C503" i="9"/>
  <c r="R502" i="9"/>
  <c r="N502" i="9"/>
  <c r="J502" i="9"/>
  <c r="F502" i="9"/>
  <c r="R500" i="9"/>
  <c r="N500" i="9"/>
  <c r="J500" i="9"/>
  <c r="F500" i="9"/>
  <c r="R499" i="9"/>
  <c r="N499" i="9"/>
  <c r="J499" i="9"/>
  <c r="F499" i="9"/>
  <c r="R498" i="9"/>
  <c r="N498" i="9"/>
  <c r="J498" i="9"/>
  <c r="F498" i="9"/>
  <c r="R497" i="9"/>
  <c r="N497" i="9"/>
  <c r="J497" i="9"/>
  <c r="F497" i="9"/>
  <c r="R496" i="9"/>
  <c r="N496" i="9"/>
  <c r="J496" i="9"/>
  <c r="F496" i="9"/>
  <c r="Q495" i="9"/>
  <c r="P495" i="9"/>
  <c r="O495" i="9"/>
  <c r="R495" i="9" s="1"/>
  <c r="M495" i="9"/>
  <c r="L495" i="9"/>
  <c r="K495" i="9"/>
  <c r="I495" i="9"/>
  <c r="H495" i="9"/>
  <c r="G495" i="9"/>
  <c r="J495" i="9" s="1"/>
  <c r="E495" i="9"/>
  <c r="D495" i="9"/>
  <c r="C495" i="9"/>
  <c r="R494" i="9"/>
  <c r="N494" i="9"/>
  <c r="J494" i="9"/>
  <c r="F494" i="9"/>
  <c r="S492" i="9"/>
  <c r="R492" i="9"/>
  <c r="N492" i="9"/>
  <c r="J492" i="9"/>
  <c r="F492" i="9"/>
  <c r="S491" i="9"/>
  <c r="R491" i="9"/>
  <c r="N491" i="9"/>
  <c r="J491" i="9"/>
  <c r="F491" i="9"/>
  <c r="S490" i="9"/>
  <c r="R490" i="9"/>
  <c r="N490" i="9"/>
  <c r="J490" i="9"/>
  <c r="F490" i="9"/>
  <c r="S489" i="9"/>
  <c r="R489" i="9"/>
  <c r="N489" i="9"/>
  <c r="J489" i="9"/>
  <c r="F489" i="9"/>
  <c r="S488" i="9"/>
  <c r="R488" i="9"/>
  <c r="N488" i="9"/>
  <c r="J488" i="9"/>
  <c r="F488" i="9"/>
  <c r="Q487" i="9"/>
  <c r="P487" i="9"/>
  <c r="O487" i="9"/>
  <c r="M487" i="9"/>
  <c r="L487" i="9"/>
  <c r="K487" i="9"/>
  <c r="N487" i="9" s="1"/>
  <c r="I487" i="9"/>
  <c r="H487" i="9"/>
  <c r="G487" i="9"/>
  <c r="E487" i="9"/>
  <c r="D487" i="9"/>
  <c r="C487" i="9"/>
  <c r="F487" i="9" s="1"/>
  <c r="S486" i="9"/>
  <c r="R486" i="9"/>
  <c r="N486" i="9"/>
  <c r="J486" i="9"/>
  <c r="F486" i="9"/>
  <c r="R484" i="9"/>
  <c r="N484" i="9"/>
  <c r="J484" i="9"/>
  <c r="F484" i="9"/>
  <c r="R483" i="9"/>
  <c r="N483" i="9"/>
  <c r="J483" i="9"/>
  <c r="F483" i="9"/>
  <c r="R482" i="9"/>
  <c r="N482" i="9"/>
  <c r="J482" i="9"/>
  <c r="F482" i="9"/>
  <c r="R481" i="9"/>
  <c r="N481" i="9"/>
  <c r="J481" i="9"/>
  <c r="F481" i="9"/>
  <c r="R480" i="9"/>
  <c r="N480" i="9"/>
  <c r="J480" i="9"/>
  <c r="F480" i="9"/>
  <c r="Q479" i="9"/>
  <c r="P479" i="9"/>
  <c r="O479" i="9"/>
  <c r="R479" i="9" s="1"/>
  <c r="M479" i="9"/>
  <c r="L479" i="9"/>
  <c r="K479" i="9"/>
  <c r="I479" i="9"/>
  <c r="H479" i="9"/>
  <c r="G479" i="9"/>
  <c r="J479" i="9" s="1"/>
  <c r="E479" i="9"/>
  <c r="D479" i="9"/>
  <c r="C479" i="9"/>
  <c r="R478" i="9"/>
  <c r="N478" i="9"/>
  <c r="J478" i="9"/>
  <c r="R476" i="9"/>
  <c r="N476" i="9"/>
  <c r="J476" i="9"/>
  <c r="F476" i="9"/>
  <c r="R475" i="9"/>
  <c r="N475" i="9"/>
  <c r="J475" i="9"/>
  <c r="F475" i="9"/>
  <c r="R474" i="9"/>
  <c r="N474" i="9"/>
  <c r="J474" i="9"/>
  <c r="F474" i="9"/>
  <c r="R473" i="9"/>
  <c r="N473" i="9"/>
  <c r="J473" i="9"/>
  <c r="F473" i="9"/>
  <c r="R472" i="9"/>
  <c r="N472" i="9"/>
  <c r="J472" i="9"/>
  <c r="F472" i="9"/>
  <c r="Q471" i="9"/>
  <c r="P471" i="9"/>
  <c r="O471" i="9"/>
  <c r="M471" i="9"/>
  <c r="L471" i="9"/>
  <c r="K471" i="9"/>
  <c r="N471" i="9" s="1"/>
  <c r="I471" i="9"/>
  <c r="H471" i="9"/>
  <c r="G471" i="9"/>
  <c r="E471" i="9"/>
  <c r="D471" i="9"/>
  <c r="C471" i="9"/>
  <c r="F471" i="9" s="1"/>
  <c r="R470" i="9"/>
  <c r="N470" i="9"/>
  <c r="J470" i="9"/>
  <c r="F470" i="9"/>
  <c r="R468" i="9"/>
  <c r="N468" i="9"/>
  <c r="J468" i="9"/>
  <c r="F468" i="9"/>
  <c r="R467" i="9"/>
  <c r="N467" i="9"/>
  <c r="J467" i="9"/>
  <c r="F467" i="9"/>
  <c r="R466" i="9"/>
  <c r="N466" i="9"/>
  <c r="J466" i="9"/>
  <c r="F466" i="9"/>
  <c r="R465" i="9"/>
  <c r="N465" i="9"/>
  <c r="J465" i="9"/>
  <c r="F465" i="9"/>
  <c r="R464" i="9"/>
  <c r="N464" i="9"/>
  <c r="J464" i="9"/>
  <c r="F464" i="9"/>
  <c r="Q463" i="9"/>
  <c r="P463" i="9"/>
  <c r="O463" i="9"/>
  <c r="M463" i="9"/>
  <c r="L463" i="9"/>
  <c r="K463" i="9"/>
  <c r="N463" i="9" s="1"/>
  <c r="I463" i="9"/>
  <c r="H463" i="9"/>
  <c r="G463" i="9"/>
  <c r="E463" i="9"/>
  <c r="D463" i="9"/>
  <c r="C463" i="9"/>
  <c r="F463" i="9" s="1"/>
  <c r="R462" i="9"/>
  <c r="N462" i="9"/>
  <c r="J462" i="9"/>
  <c r="F462" i="9"/>
  <c r="R460" i="9"/>
  <c r="N460" i="9"/>
  <c r="J460" i="9"/>
  <c r="F460" i="9"/>
  <c r="R459" i="9"/>
  <c r="N459" i="9"/>
  <c r="J459" i="9"/>
  <c r="F459" i="9"/>
  <c r="R458" i="9"/>
  <c r="N458" i="9"/>
  <c r="J458" i="9"/>
  <c r="F458" i="9"/>
  <c r="R457" i="9"/>
  <c r="N457" i="9"/>
  <c r="J457" i="9"/>
  <c r="F457" i="9"/>
  <c r="R456" i="9"/>
  <c r="N456" i="9"/>
  <c r="J456" i="9"/>
  <c r="F456" i="9"/>
  <c r="Q455" i="9"/>
  <c r="P455" i="9"/>
  <c r="O455" i="9"/>
  <c r="M455" i="9"/>
  <c r="L455" i="9"/>
  <c r="K455" i="9"/>
  <c r="N455" i="9" s="1"/>
  <c r="I455" i="9"/>
  <c r="H455" i="9"/>
  <c r="G455" i="9"/>
  <c r="E455" i="9"/>
  <c r="D455" i="9"/>
  <c r="C455" i="9"/>
  <c r="F455" i="9" s="1"/>
  <c r="R454" i="9"/>
  <c r="N454" i="9"/>
  <c r="J454" i="9"/>
  <c r="F454" i="9"/>
  <c r="R452" i="9"/>
  <c r="N452" i="9"/>
  <c r="J452" i="9"/>
  <c r="F452" i="9"/>
  <c r="R451" i="9"/>
  <c r="N451" i="9"/>
  <c r="J451" i="9"/>
  <c r="F451" i="9"/>
  <c r="R450" i="9"/>
  <c r="N450" i="9"/>
  <c r="J450" i="9"/>
  <c r="F450" i="9"/>
  <c r="R449" i="9"/>
  <c r="N449" i="9"/>
  <c r="J449" i="9"/>
  <c r="F449" i="9"/>
  <c r="R448" i="9"/>
  <c r="N448" i="9"/>
  <c r="J448" i="9"/>
  <c r="F448" i="9"/>
  <c r="Q447" i="9"/>
  <c r="P447" i="9"/>
  <c r="O447" i="9"/>
  <c r="M447" i="9"/>
  <c r="L447" i="9"/>
  <c r="K447" i="9"/>
  <c r="N447" i="9" s="1"/>
  <c r="I447" i="9"/>
  <c r="H447" i="9"/>
  <c r="G447" i="9"/>
  <c r="E447" i="9"/>
  <c r="D447" i="9"/>
  <c r="C447" i="9"/>
  <c r="F447" i="9" s="1"/>
  <c r="R446" i="9"/>
  <c r="N446" i="9"/>
  <c r="J446" i="9"/>
  <c r="F446" i="9"/>
  <c r="R444" i="9"/>
  <c r="N444" i="9"/>
  <c r="J444" i="9"/>
  <c r="F444" i="9"/>
  <c r="R443" i="9"/>
  <c r="N443" i="9"/>
  <c r="J443" i="9"/>
  <c r="F443" i="9"/>
  <c r="R442" i="9"/>
  <c r="N442" i="9"/>
  <c r="J442" i="9"/>
  <c r="F442" i="9"/>
  <c r="R441" i="9"/>
  <c r="N441" i="9"/>
  <c r="J441" i="9"/>
  <c r="F441" i="9"/>
  <c r="R440" i="9"/>
  <c r="N440" i="9"/>
  <c r="J440" i="9"/>
  <c r="F440" i="9"/>
  <c r="Q439" i="9"/>
  <c r="P439" i="9"/>
  <c r="O439" i="9"/>
  <c r="M439" i="9"/>
  <c r="L439" i="9"/>
  <c r="K439" i="9"/>
  <c r="N439" i="9" s="1"/>
  <c r="I439" i="9"/>
  <c r="H439" i="9"/>
  <c r="G439" i="9"/>
  <c r="E439" i="9"/>
  <c r="D439" i="9"/>
  <c r="C439" i="9"/>
  <c r="F439" i="9" s="1"/>
  <c r="R438" i="9"/>
  <c r="N438" i="9"/>
  <c r="J438" i="9"/>
  <c r="S436" i="9"/>
  <c r="R436" i="9"/>
  <c r="N436" i="9"/>
  <c r="J436" i="9"/>
  <c r="F436" i="9"/>
  <c r="S435" i="9"/>
  <c r="R435" i="9"/>
  <c r="N435" i="9"/>
  <c r="J435" i="9"/>
  <c r="F435" i="9"/>
  <c r="S434" i="9"/>
  <c r="R434" i="9"/>
  <c r="N434" i="9"/>
  <c r="J434" i="9"/>
  <c r="F434" i="9"/>
  <c r="S433" i="9"/>
  <c r="R433" i="9"/>
  <c r="N433" i="9"/>
  <c r="J433" i="9"/>
  <c r="F433" i="9"/>
  <c r="S432" i="9"/>
  <c r="R432" i="9"/>
  <c r="N432" i="9"/>
  <c r="J432" i="9"/>
  <c r="F432" i="9"/>
  <c r="Q431" i="9"/>
  <c r="P431" i="9"/>
  <c r="O431" i="9"/>
  <c r="M431" i="9"/>
  <c r="L431" i="9"/>
  <c r="K431" i="9"/>
  <c r="N431" i="9" s="1"/>
  <c r="I431" i="9"/>
  <c r="H431" i="9"/>
  <c r="G431" i="9"/>
  <c r="E431" i="9"/>
  <c r="D431" i="9"/>
  <c r="C431" i="9"/>
  <c r="F431" i="9" s="1"/>
  <c r="S430" i="9"/>
  <c r="R430" i="9"/>
  <c r="N430" i="9"/>
  <c r="J430" i="9"/>
  <c r="F430" i="9"/>
  <c r="R428" i="9"/>
  <c r="N428" i="9"/>
  <c r="J428" i="9"/>
  <c r="F428" i="9"/>
  <c r="R427" i="9"/>
  <c r="N427" i="9"/>
  <c r="J427" i="9"/>
  <c r="F427" i="9"/>
  <c r="R426" i="9"/>
  <c r="N426" i="9"/>
  <c r="J426" i="9"/>
  <c r="F426" i="9"/>
  <c r="R425" i="9"/>
  <c r="N425" i="9"/>
  <c r="J425" i="9"/>
  <c r="F425" i="9"/>
  <c r="R424" i="9"/>
  <c r="N424" i="9"/>
  <c r="J424" i="9"/>
  <c r="F424" i="9"/>
  <c r="Q423" i="9"/>
  <c r="Q2375" i="9" s="1"/>
  <c r="P423" i="9"/>
  <c r="O423" i="9"/>
  <c r="M423" i="9"/>
  <c r="L423" i="9"/>
  <c r="L2375" i="9" s="1"/>
  <c r="K423" i="9"/>
  <c r="I423" i="9"/>
  <c r="I2375" i="9" s="1"/>
  <c r="H423" i="9"/>
  <c r="G423" i="9"/>
  <c r="E423" i="9"/>
  <c r="D423" i="9"/>
  <c r="D2375" i="9" s="1"/>
  <c r="C423" i="9"/>
  <c r="R422" i="9"/>
  <c r="N422" i="9"/>
  <c r="J422" i="9"/>
  <c r="F422" i="9"/>
  <c r="T400" i="9"/>
  <c r="S400" i="9"/>
  <c r="Q400" i="9"/>
  <c r="P400" i="9"/>
  <c r="O400" i="9"/>
  <c r="M400" i="9"/>
  <c r="L400" i="9"/>
  <c r="K400" i="9"/>
  <c r="I400" i="9"/>
  <c r="H400" i="9"/>
  <c r="G400" i="9"/>
  <c r="E400" i="9"/>
  <c r="D400" i="9"/>
  <c r="C400" i="9"/>
  <c r="T398" i="9"/>
  <c r="S398" i="9"/>
  <c r="Q398" i="9"/>
  <c r="P398" i="9"/>
  <c r="O398" i="9"/>
  <c r="M398" i="9"/>
  <c r="L398" i="9"/>
  <c r="K398" i="9"/>
  <c r="I398" i="9"/>
  <c r="H398" i="9"/>
  <c r="G398" i="9"/>
  <c r="E398" i="9"/>
  <c r="D398" i="9"/>
  <c r="C398" i="9"/>
  <c r="T394" i="9"/>
  <c r="S394" i="9"/>
  <c r="Q394" i="9"/>
  <c r="P394" i="9"/>
  <c r="O394" i="9"/>
  <c r="M394" i="9"/>
  <c r="L394" i="9"/>
  <c r="K394" i="9"/>
  <c r="I394" i="9"/>
  <c r="H394" i="9"/>
  <c r="G394" i="9"/>
  <c r="E394" i="9"/>
  <c r="D394" i="9"/>
  <c r="C394" i="9"/>
  <c r="T392" i="9"/>
  <c r="S392" i="9"/>
  <c r="Q392" i="9"/>
  <c r="P392" i="9"/>
  <c r="O392" i="9"/>
  <c r="M392" i="9"/>
  <c r="L392" i="9"/>
  <c r="K392" i="9"/>
  <c r="I392" i="9"/>
  <c r="H392" i="9"/>
  <c r="G392" i="9"/>
  <c r="E392" i="9"/>
  <c r="D392" i="9"/>
  <c r="C392" i="9"/>
  <c r="T388" i="9"/>
  <c r="S388" i="9"/>
  <c r="Q388" i="9"/>
  <c r="P388" i="9"/>
  <c r="O388" i="9"/>
  <c r="M388" i="9"/>
  <c r="L388" i="9"/>
  <c r="K388" i="9"/>
  <c r="I388" i="9"/>
  <c r="H388" i="9"/>
  <c r="G388" i="9"/>
  <c r="E388" i="9"/>
  <c r="D388" i="9"/>
  <c r="C388" i="9"/>
  <c r="T386" i="9"/>
  <c r="S386" i="9"/>
  <c r="Q386" i="9"/>
  <c r="P386" i="9"/>
  <c r="O386" i="9"/>
  <c r="M386" i="9"/>
  <c r="L386" i="9"/>
  <c r="K386" i="9"/>
  <c r="I386" i="9"/>
  <c r="H386" i="9"/>
  <c r="G386" i="9"/>
  <c r="E386" i="9"/>
  <c r="D386" i="9"/>
  <c r="C386" i="9"/>
  <c r="T385" i="9"/>
  <c r="S385" i="9"/>
  <c r="Q385" i="9"/>
  <c r="P385" i="9"/>
  <c r="O385" i="9"/>
  <c r="M385" i="9"/>
  <c r="L385" i="9"/>
  <c r="I385" i="9"/>
  <c r="G385" i="9"/>
  <c r="T373" i="9"/>
  <c r="S373" i="9"/>
  <c r="Q373" i="9"/>
  <c r="P373" i="9"/>
  <c r="O373" i="9"/>
  <c r="M373" i="9"/>
  <c r="L373" i="9"/>
  <c r="K373" i="9"/>
  <c r="I373" i="9"/>
  <c r="H373" i="9"/>
  <c r="G373" i="9"/>
  <c r="E373" i="9"/>
  <c r="D373" i="9"/>
  <c r="C373" i="9"/>
  <c r="T371" i="9"/>
  <c r="S371" i="9"/>
  <c r="Q371" i="9"/>
  <c r="P371" i="9"/>
  <c r="O371" i="9"/>
  <c r="M371" i="9"/>
  <c r="L371" i="9"/>
  <c r="K371" i="9"/>
  <c r="I371" i="9"/>
  <c r="H371" i="9"/>
  <c r="G371" i="9"/>
  <c r="E371" i="9"/>
  <c r="D371" i="9"/>
  <c r="C371" i="9"/>
  <c r="T367" i="9"/>
  <c r="S367" i="9"/>
  <c r="Q367" i="9"/>
  <c r="P367" i="9"/>
  <c r="O367" i="9"/>
  <c r="M367" i="9"/>
  <c r="L367" i="9"/>
  <c r="K367" i="9"/>
  <c r="I367" i="9"/>
  <c r="H367" i="9"/>
  <c r="G367" i="9"/>
  <c r="E367" i="9"/>
  <c r="D367" i="9"/>
  <c r="C367" i="9"/>
  <c r="T365" i="9"/>
  <c r="S365" i="9"/>
  <c r="Q365" i="9"/>
  <c r="P365" i="9"/>
  <c r="O365" i="9"/>
  <c r="M365" i="9"/>
  <c r="L365" i="9"/>
  <c r="K365" i="9"/>
  <c r="I365" i="9"/>
  <c r="H365" i="9"/>
  <c r="G365" i="9"/>
  <c r="E365" i="9"/>
  <c r="D365" i="9"/>
  <c r="C365" i="9"/>
  <c r="T361" i="9"/>
  <c r="S361" i="9"/>
  <c r="Q361" i="9"/>
  <c r="P361" i="9"/>
  <c r="O361" i="9"/>
  <c r="M361" i="9"/>
  <c r="L361" i="9"/>
  <c r="K361" i="9"/>
  <c r="I361" i="9"/>
  <c r="H361" i="9"/>
  <c r="G361" i="9"/>
  <c r="E361" i="9"/>
  <c r="D361" i="9"/>
  <c r="C361" i="9"/>
  <c r="T359" i="9"/>
  <c r="S359" i="9"/>
  <c r="Q359" i="9"/>
  <c r="P359" i="9"/>
  <c r="O359" i="9"/>
  <c r="M359" i="9"/>
  <c r="L359" i="9"/>
  <c r="K359" i="9"/>
  <c r="I359" i="9"/>
  <c r="H359" i="9"/>
  <c r="G359" i="9"/>
  <c r="E359" i="9"/>
  <c r="D359" i="9"/>
  <c r="C359" i="9"/>
  <c r="T358" i="9"/>
  <c r="S358" i="9"/>
  <c r="Q358" i="9"/>
  <c r="P358" i="9"/>
  <c r="O358" i="9"/>
  <c r="M358" i="9"/>
  <c r="L358" i="9"/>
  <c r="I358" i="9"/>
  <c r="G358" i="9"/>
  <c r="T346" i="9"/>
  <c r="S346" i="9"/>
  <c r="Q346" i="9"/>
  <c r="P346" i="9"/>
  <c r="O346" i="9"/>
  <c r="M346" i="9"/>
  <c r="L346" i="9"/>
  <c r="K346" i="9"/>
  <c r="I346" i="9"/>
  <c r="H346" i="9"/>
  <c r="G346" i="9"/>
  <c r="E346" i="9"/>
  <c r="D346" i="9"/>
  <c r="C346" i="9"/>
  <c r="T344" i="9"/>
  <c r="S344" i="9"/>
  <c r="Q344" i="9"/>
  <c r="P344" i="9"/>
  <c r="O344" i="9"/>
  <c r="M344" i="9"/>
  <c r="L344" i="9"/>
  <c r="K344" i="9"/>
  <c r="I344" i="9"/>
  <c r="H344" i="9"/>
  <c r="G344" i="9"/>
  <c r="E344" i="9"/>
  <c r="D344" i="9"/>
  <c r="C344" i="9"/>
  <c r="T340" i="9"/>
  <c r="S340" i="9"/>
  <c r="Q340" i="9"/>
  <c r="P340" i="9"/>
  <c r="O340" i="9"/>
  <c r="M340" i="9"/>
  <c r="L340" i="9"/>
  <c r="K340" i="9"/>
  <c r="I340" i="9"/>
  <c r="H340" i="9"/>
  <c r="G340" i="9"/>
  <c r="E340" i="9"/>
  <c r="D340" i="9"/>
  <c r="C340" i="9"/>
  <c r="T338" i="9"/>
  <c r="S338" i="9"/>
  <c r="Q338" i="9"/>
  <c r="P338" i="9"/>
  <c r="O338" i="9"/>
  <c r="M338" i="9"/>
  <c r="L338" i="9"/>
  <c r="K338" i="9"/>
  <c r="I338" i="9"/>
  <c r="H338" i="9"/>
  <c r="G338" i="9"/>
  <c r="E338" i="9"/>
  <c r="D338" i="9"/>
  <c r="C338" i="9"/>
  <c r="T334" i="9"/>
  <c r="S334" i="9"/>
  <c r="Q334" i="9"/>
  <c r="P334" i="9"/>
  <c r="O334" i="9"/>
  <c r="M334" i="9"/>
  <c r="L334" i="9"/>
  <c r="K334" i="9"/>
  <c r="I334" i="9"/>
  <c r="H334" i="9"/>
  <c r="G334" i="9"/>
  <c r="E334" i="9"/>
  <c r="D334" i="9"/>
  <c r="C334" i="9"/>
  <c r="T332" i="9"/>
  <c r="S332" i="9"/>
  <c r="Q332" i="9"/>
  <c r="P332" i="9"/>
  <c r="O332" i="9"/>
  <c r="M332" i="9"/>
  <c r="L332" i="9"/>
  <c r="K332" i="9"/>
  <c r="I332" i="9"/>
  <c r="H332" i="9"/>
  <c r="G332" i="9"/>
  <c r="E332" i="9"/>
  <c r="D332" i="9"/>
  <c r="C332" i="9"/>
  <c r="T331" i="9"/>
  <c r="S331" i="9"/>
  <c r="Q331" i="9"/>
  <c r="P331" i="9"/>
  <c r="O331" i="9"/>
  <c r="M331" i="9"/>
  <c r="L331" i="9"/>
  <c r="K331" i="9"/>
  <c r="I331" i="9"/>
  <c r="H331" i="9"/>
  <c r="G331" i="9"/>
  <c r="E331" i="9"/>
  <c r="D331" i="9"/>
  <c r="C331" i="9"/>
  <c r="T319" i="9"/>
  <c r="S319" i="9"/>
  <c r="Q319" i="9"/>
  <c r="P319" i="9"/>
  <c r="O319" i="9"/>
  <c r="M319" i="9"/>
  <c r="L319" i="9"/>
  <c r="K319" i="9"/>
  <c r="I319" i="9"/>
  <c r="H319" i="9"/>
  <c r="G319" i="9"/>
  <c r="E319" i="9"/>
  <c r="D319" i="9"/>
  <c r="C319" i="9"/>
  <c r="T317" i="9"/>
  <c r="S317" i="9"/>
  <c r="Q317" i="9"/>
  <c r="P317" i="9"/>
  <c r="O317" i="9"/>
  <c r="M317" i="9"/>
  <c r="L317" i="9"/>
  <c r="K317" i="9"/>
  <c r="I317" i="9"/>
  <c r="H317" i="9"/>
  <c r="G317" i="9"/>
  <c r="E317" i="9"/>
  <c r="D317" i="9"/>
  <c r="C317" i="9"/>
  <c r="T313" i="9"/>
  <c r="S313" i="9"/>
  <c r="Q313" i="9"/>
  <c r="P313" i="9"/>
  <c r="O313" i="9"/>
  <c r="M313" i="9"/>
  <c r="L313" i="9"/>
  <c r="K313" i="9"/>
  <c r="I313" i="9"/>
  <c r="H313" i="9"/>
  <c r="G313" i="9"/>
  <c r="E313" i="9"/>
  <c r="D313" i="9"/>
  <c r="C313" i="9"/>
  <c r="T311" i="9"/>
  <c r="S311" i="9"/>
  <c r="Q311" i="9"/>
  <c r="P311" i="9"/>
  <c r="O311" i="9"/>
  <c r="M311" i="9"/>
  <c r="L311" i="9"/>
  <c r="K311" i="9"/>
  <c r="I311" i="9"/>
  <c r="H311" i="9"/>
  <c r="G311" i="9"/>
  <c r="E311" i="9"/>
  <c r="D311" i="9"/>
  <c r="C311" i="9"/>
  <c r="T307" i="9"/>
  <c r="S307" i="9"/>
  <c r="Q307" i="9"/>
  <c r="P307" i="9"/>
  <c r="O307" i="9"/>
  <c r="M307" i="9"/>
  <c r="L307" i="9"/>
  <c r="K307" i="9"/>
  <c r="I307" i="9"/>
  <c r="H307" i="9"/>
  <c r="G307" i="9"/>
  <c r="E307" i="9"/>
  <c r="D307" i="9"/>
  <c r="C307" i="9"/>
  <c r="T305" i="9"/>
  <c r="S305" i="9"/>
  <c r="Q305" i="9"/>
  <c r="P305" i="9"/>
  <c r="O305" i="9"/>
  <c r="M305" i="9"/>
  <c r="L305" i="9"/>
  <c r="K305" i="9"/>
  <c r="I305" i="9"/>
  <c r="H305" i="9"/>
  <c r="G305" i="9"/>
  <c r="E305" i="9"/>
  <c r="D305" i="9"/>
  <c r="C305" i="9"/>
  <c r="T304" i="9"/>
  <c r="S304" i="9"/>
  <c r="Q304" i="9"/>
  <c r="P304" i="9"/>
  <c r="O304" i="9"/>
  <c r="M304" i="9"/>
  <c r="L304" i="9"/>
  <c r="K304" i="9"/>
  <c r="I304" i="9"/>
  <c r="H304" i="9"/>
  <c r="G304" i="9"/>
  <c r="E304" i="9"/>
  <c r="D304" i="9"/>
  <c r="C304" i="9"/>
  <c r="T297" i="9"/>
  <c r="S297" i="9"/>
  <c r="Q297" i="9"/>
  <c r="P297" i="9"/>
  <c r="O297" i="9"/>
  <c r="M297" i="9"/>
  <c r="L297" i="9"/>
  <c r="K297" i="9"/>
  <c r="I297" i="9"/>
  <c r="H297" i="9"/>
  <c r="G297" i="9"/>
  <c r="E297" i="9"/>
  <c r="D297" i="9"/>
  <c r="C297" i="9"/>
  <c r="T296" i="9"/>
  <c r="S296" i="9"/>
  <c r="Q296" i="9"/>
  <c r="P296" i="9"/>
  <c r="O296" i="9"/>
  <c r="M296" i="9"/>
  <c r="L296" i="9"/>
  <c r="K296" i="9"/>
  <c r="I296" i="9"/>
  <c r="H296" i="9"/>
  <c r="G296" i="9"/>
  <c r="E296" i="9"/>
  <c r="D296" i="9"/>
  <c r="C296" i="9"/>
  <c r="W295" i="9"/>
  <c r="V295" i="9"/>
  <c r="U295" i="9"/>
  <c r="W294" i="9"/>
  <c r="V294" i="9"/>
  <c r="U294" i="9"/>
  <c r="W293" i="9"/>
  <c r="V293" i="9"/>
  <c r="U293" i="9"/>
  <c r="W292" i="9"/>
  <c r="V292" i="9"/>
  <c r="U292" i="9"/>
  <c r="T291" i="9"/>
  <c r="S291" i="9"/>
  <c r="Q291" i="9"/>
  <c r="P291" i="9"/>
  <c r="O291" i="9"/>
  <c r="M291" i="9"/>
  <c r="L291" i="9"/>
  <c r="K291" i="9"/>
  <c r="I291" i="9"/>
  <c r="H291" i="9"/>
  <c r="G291" i="9"/>
  <c r="E291" i="9"/>
  <c r="D291" i="9"/>
  <c r="C291" i="9"/>
  <c r="W290" i="9"/>
  <c r="V290" i="9"/>
  <c r="U290" i="9"/>
  <c r="W289" i="9"/>
  <c r="V289" i="9"/>
  <c r="U289" i="9"/>
  <c r="W288" i="9"/>
  <c r="V288" i="9"/>
  <c r="U288" i="9"/>
  <c r="W287" i="9"/>
  <c r="V287" i="9"/>
  <c r="U287" i="9"/>
  <c r="T286" i="9"/>
  <c r="S286" i="9"/>
  <c r="Q286" i="9"/>
  <c r="P286" i="9"/>
  <c r="O286" i="9"/>
  <c r="M286" i="9"/>
  <c r="L286" i="9"/>
  <c r="K286" i="9"/>
  <c r="I286" i="9"/>
  <c r="H286" i="9"/>
  <c r="G286" i="9"/>
  <c r="E286" i="9"/>
  <c r="D286" i="9"/>
  <c r="C286" i="9"/>
  <c r="W285" i="9"/>
  <c r="V285" i="9"/>
  <c r="U285" i="9"/>
  <c r="W284" i="9"/>
  <c r="V284" i="9"/>
  <c r="U284" i="9"/>
  <c r="W283" i="9"/>
  <c r="V283" i="9"/>
  <c r="U283" i="9"/>
  <c r="W282" i="9"/>
  <c r="V282" i="9"/>
  <c r="U282" i="9"/>
  <c r="T281" i="9"/>
  <c r="T298" i="9" s="1"/>
  <c r="S281" i="9"/>
  <c r="S298" i="9" s="1"/>
  <c r="Q281" i="9"/>
  <c r="Q298" i="9" s="1"/>
  <c r="P281" i="9"/>
  <c r="P298" i="9" s="1"/>
  <c r="O281" i="9"/>
  <c r="O298" i="9" s="1"/>
  <c r="M281" i="9"/>
  <c r="M298" i="9" s="1"/>
  <c r="L281" i="9"/>
  <c r="K281" i="9"/>
  <c r="K298" i="9" s="1"/>
  <c r="I281" i="9"/>
  <c r="I298" i="9" s="1"/>
  <c r="H281" i="9"/>
  <c r="H298" i="9" s="1"/>
  <c r="G281" i="9"/>
  <c r="G298" i="9" s="1"/>
  <c r="E281" i="9"/>
  <c r="E298" i="9" s="1"/>
  <c r="D281" i="9"/>
  <c r="D298" i="9" s="1"/>
  <c r="C281" i="9"/>
  <c r="W280" i="9"/>
  <c r="V280" i="9"/>
  <c r="U280" i="9"/>
  <c r="W279" i="9"/>
  <c r="V279" i="9"/>
  <c r="U279" i="9"/>
  <c r="W278" i="9"/>
  <c r="V278" i="9"/>
  <c r="U278" i="9"/>
  <c r="W277" i="9"/>
  <c r="V277" i="9"/>
  <c r="U277" i="9"/>
  <c r="T272" i="9"/>
  <c r="S272" i="9"/>
  <c r="Q272" i="9"/>
  <c r="P272" i="9"/>
  <c r="O272" i="9"/>
  <c r="M272" i="9"/>
  <c r="L272" i="9"/>
  <c r="K272" i="9"/>
  <c r="I272" i="9"/>
  <c r="H272" i="9"/>
  <c r="G272" i="9"/>
  <c r="E272" i="9"/>
  <c r="D272" i="9"/>
  <c r="C272" i="9"/>
  <c r="T271" i="9"/>
  <c r="S271" i="9"/>
  <c r="Q271" i="9"/>
  <c r="P271" i="9"/>
  <c r="O271" i="9"/>
  <c r="M271" i="9"/>
  <c r="L271" i="9"/>
  <c r="K271" i="9"/>
  <c r="I271" i="9"/>
  <c r="H271" i="9"/>
  <c r="G271" i="9"/>
  <c r="E271" i="9"/>
  <c r="D271" i="9"/>
  <c r="C271" i="9"/>
  <c r="W270" i="9"/>
  <c r="V270" i="9"/>
  <c r="U270" i="9"/>
  <c r="W269" i="9"/>
  <c r="V269" i="9"/>
  <c r="U269" i="9"/>
  <c r="W268" i="9"/>
  <c r="V268" i="9"/>
  <c r="U268" i="9"/>
  <c r="W267" i="9"/>
  <c r="V267" i="9"/>
  <c r="U267" i="9"/>
  <c r="T266" i="9"/>
  <c r="S266" i="9"/>
  <c r="Q266" i="9"/>
  <c r="P266" i="9"/>
  <c r="O266" i="9"/>
  <c r="M266" i="9"/>
  <c r="L266" i="9"/>
  <c r="K266" i="9"/>
  <c r="I266" i="9"/>
  <c r="H266" i="9"/>
  <c r="G266" i="9"/>
  <c r="E266" i="9"/>
  <c r="D266" i="9"/>
  <c r="C266" i="9"/>
  <c r="W265" i="9"/>
  <c r="V265" i="9"/>
  <c r="U265" i="9"/>
  <c r="W264" i="9"/>
  <c r="V264" i="9"/>
  <c r="U264" i="9"/>
  <c r="W263" i="9"/>
  <c r="V263" i="9"/>
  <c r="U263" i="9"/>
  <c r="W262" i="9"/>
  <c r="V262" i="9"/>
  <c r="U262" i="9"/>
  <c r="T261" i="9"/>
  <c r="S261" i="9"/>
  <c r="Q261" i="9"/>
  <c r="P261" i="9"/>
  <c r="O261" i="9"/>
  <c r="M261" i="9"/>
  <c r="L261" i="9"/>
  <c r="K261" i="9"/>
  <c r="I261" i="9"/>
  <c r="H261" i="9"/>
  <c r="G261" i="9"/>
  <c r="E261" i="9"/>
  <c r="D261" i="9"/>
  <c r="C261" i="9"/>
  <c r="W260" i="9"/>
  <c r="V260" i="9"/>
  <c r="U260" i="9"/>
  <c r="W259" i="9"/>
  <c r="V259" i="9"/>
  <c r="U259" i="9"/>
  <c r="W258" i="9"/>
  <c r="V258" i="9"/>
  <c r="U258" i="9"/>
  <c r="W257" i="9"/>
  <c r="V257" i="9"/>
  <c r="U257" i="9"/>
  <c r="T256" i="9"/>
  <c r="S256" i="9"/>
  <c r="Q256" i="9"/>
  <c r="P256" i="9"/>
  <c r="O256" i="9"/>
  <c r="M256" i="9"/>
  <c r="L256" i="9"/>
  <c r="K256" i="9"/>
  <c r="I256" i="9"/>
  <c r="H256" i="9"/>
  <c r="G256" i="9"/>
  <c r="E256" i="9"/>
  <c r="D256" i="9"/>
  <c r="C256" i="9"/>
  <c r="W255" i="9"/>
  <c r="V255" i="9"/>
  <c r="U255" i="9"/>
  <c r="W254" i="9"/>
  <c r="V254" i="9"/>
  <c r="U254" i="9"/>
  <c r="W253" i="9"/>
  <c r="V253" i="9"/>
  <c r="U253" i="9"/>
  <c r="W252" i="9"/>
  <c r="V252" i="9"/>
  <c r="U252" i="9"/>
  <c r="T247" i="9"/>
  <c r="S247" i="9"/>
  <c r="Q247" i="9"/>
  <c r="P247" i="9"/>
  <c r="O247" i="9"/>
  <c r="M247" i="9"/>
  <c r="L247" i="9"/>
  <c r="K247" i="9"/>
  <c r="I247" i="9"/>
  <c r="H247" i="9"/>
  <c r="G247" i="9"/>
  <c r="E247" i="9"/>
  <c r="D247" i="9"/>
  <c r="C247" i="9"/>
  <c r="T246" i="9"/>
  <c r="S246" i="9"/>
  <c r="Q246" i="9"/>
  <c r="P246" i="9"/>
  <c r="O246" i="9"/>
  <c r="M246" i="9"/>
  <c r="L246" i="9"/>
  <c r="K246" i="9"/>
  <c r="I246" i="9"/>
  <c r="H246" i="9"/>
  <c r="G246" i="9"/>
  <c r="E246" i="9"/>
  <c r="D246" i="9"/>
  <c r="C246" i="9"/>
  <c r="W245" i="9"/>
  <c r="V245" i="9"/>
  <c r="U245" i="9"/>
  <c r="W244" i="9"/>
  <c r="V244" i="9"/>
  <c r="U244" i="9"/>
  <c r="W243" i="9"/>
  <c r="V243" i="9"/>
  <c r="U243" i="9"/>
  <c r="W242" i="9"/>
  <c r="V242" i="9"/>
  <c r="U242" i="9"/>
  <c r="T241" i="9"/>
  <c r="S241" i="9"/>
  <c r="Q241" i="9"/>
  <c r="P241" i="9"/>
  <c r="O241" i="9"/>
  <c r="M241" i="9"/>
  <c r="L241" i="9"/>
  <c r="K241" i="9"/>
  <c r="I241" i="9"/>
  <c r="H241" i="9"/>
  <c r="G241" i="9"/>
  <c r="E241" i="9"/>
  <c r="D241" i="9"/>
  <c r="C241" i="9"/>
  <c r="W240" i="9"/>
  <c r="V240" i="9"/>
  <c r="U240" i="9"/>
  <c r="W239" i="9"/>
  <c r="V239" i="9"/>
  <c r="U239" i="9"/>
  <c r="W238" i="9"/>
  <c r="V238" i="9"/>
  <c r="U238" i="9"/>
  <c r="W237" i="9"/>
  <c r="V237" i="9"/>
  <c r="U237" i="9"/>
  <c r="T236" i="9"/>
  <c r="S236" i="9"/>
  <c r="Q236" i="9"/>
  <c r="P236" i="9"/>
  <c r="O236" i="9"/>
  <c r="M236" i="9"/>
  <c r="L236" i="9"/>
  <c r="K236" i="9"/>
  <c r="I236" i="9"/>
  <c r="H236" i="9"/>
  <c r="G236" i="9"/>
  <c r="E236" i="9"/>
  <c r="D236" i="9"/>
  <c r="C236" i="9"/>
  <c r="W235" i="9"/>
  <c r="V235" i="9"/>
  <c r="U235" i="9"/>
  <c r="W234" i="9"/>
  <c r="V234" i="9"/>
  <c r="U234" i="9"/>
  <c r="W233" i="9"/>
  <c r="V233" i="9"/>
  <c r="U233" i="9"/>
  <c r="W232" i="9"/>
  <c r="V232" i="9"/>
  <c r="U232" i="9"/>
  <c r="T231" i="9"/>
  <c r="T248" i="9" s="1"/>
  <c r="S231" i="9"/>
  <c r="S248" i="9" s="1"/>
  <c r="Q231" i="9"/>
  <c r="Q248" i="9" s="1"/>
  <c r="P231" i="9"/>
  <c r="P248" i="9" s="1"/>
  <c r="O231" i="9"/>
  <c r="O248" i="9" s="1"/>
  <c r="M231" i="9"/>
  <c r="M248" i="9" s="1"/>
  <c r="L231" i="9"/>
  <c r="K231" i="9"/>
  <c r="K248" i="9" s="1"/>
  <c r="I231" i="9"/>
  <c r="I248" i="9" s="1"/>
  <c r="H231" i="9"/>
  <c r="H248" i="9" s="1"/>
  <c r="G231" i="9"/>
  <c r="G248" i="9" s="1"/>
  <c r="E231" i="9"/>
  <c r="E248" i="9" s="1"/>
  <c r="D231" i="9"/>
  <c r="D248" i="9" s="1"/>
  <c r="C231" i="9"/>
  <c r="W230" i="9"/>
  <c r="V230" i="9"/>
  <c r="U230" i="9"/>
  <c r="W229" i="9"/>
  <c r="V229" i="9"/>
  <c r="U229" i="9"/>
  <c r="W228" i="9"/>
  <c r="V228" i="9"/>
  <c r="U228" i="9"/>
  <c r="W227" i="9"/>
  <c r="V227" i="9"/>
  <c r="U227" i="9"/>
  <c r="T222" i="9"/>
  <c r="S222" i="9"/>
  <c r="Q222" i="9"/>
  <c r="P222" i="9"/>
  <c r="O222" i="9"/>
  <c r="M222" i="9"/>
  <c r="L222" i="9"/>
  <c r="K222" i="9"/>
  <c r="I222" i="9"/>
  <c r="H222" i="9"/>
  <c r="G222" i="9"/>
  <c r="E222" i="9"/>
  <c r="D222" i="9"/>
  <c r="C222" i="9"/>
  <c r="T221" i="9"/>
  <c r="S221" i="9"/>
  <c r="Q221" i="9"/>
  <c r="P221" i="9"/>
  <c r="O221" i="9"/>
  <c r="M221" i="9"/>
  <c r="L221" i="9"/>
  <c r="K221" i="9"/>
  <c r="I221" i="9"/>
  <c r="H221" i="9"/>
  <c r="G221" i="9"/>
  <c r="E221" i="9"/>
  <c r="D221" i="9"/>
  <c r="C221" i="9"/>
  <c r="W220" i="9"/>
  <c r="V220" i="9"/>
  <c r="U220" i="9"/>
  <c r="W219" i="9"/>
  <c r="V219" i="9"/>
  <c r="U219" i="9"/>
  <c r="W218" i="9"/>
  <c r="V218" i="9"/>
  <c r="U218" i="9"/>
  <c r="W217" i="9"/>
  <c r="V217" i="9"/>
  <c r="U217" i="9"/>
  <c r="T216" i="9"/>
  <c r="S216" i="9"/>
  <c r="Q216" i="9"/>
  <c r="P216" i="9"/>
  <c r="O216" i="9"/>
  <c r="M216" i="9"/>
  <c r="L216" i="9"/>
  <c r="K216" i="9"/>
  <c r="I216" i="9"/>
  <c r="H216" i="9"/>
  <c r="G216" i="9"/>
  <c r="E216" i="9"/>
  <c r="D216" i="9"/>
  <c r="C216" i="9"/>
  <c r="W215" i="9"/>
  <c r="V215" i="9"/>
  <c r="U215" i="9"/>
  <c r="W214" i="9"/>
  <c r="V214" i="9"/>
  <c r="U214" i="9"/>
  <c r="W213" i="9"/>
  <c r="V213" i="9"/>
  <c r="U213" i="9"/>
  <c r="W212" i="9"/>
  <c r="V212" i="9"/>
  <c r="U212" i="9"/>
  <c r="T211" i="9"/>
  <c r="S211" i="9"/>
  <c r="Q211" i="9"/>
  <c r="P211" i="9"/>
  <c r="O211" i="9"/>
  <c r="M211" i="9"/>
  <c r="L211" i="9"/>
  <c r="K211" i="9"/>
  <c r="I211" i="9"/>
  <c r="H211" i="9"/>
  <c r="G211" i="9"/>
  <c r="E211" i="9"/>
  <c r="D211" i="9"/>
  <c r="C211" i="9"/>
  <c r="W210" i="9"/>
  <c r="V210" i="9"/>
  <c r="U210" i="9"/>
  <c r="W209" i="9"/>
  <c r="V209" i="9"/>
  <c r="U209" i="9"/>
  <c r="W208" i="9"/>
  <c r="V208" i="9"/>
  <c r="U208" i="9"/>
  <c r="W207" i="9"/>
  <c r="V207" i="9"/>
  <c r="U207" i="9"/>
  <c r="T206" i="9"/>
  <c r="S206" i="9"/>
  <c r="Q206" i="9"/>
  <c r="P206" i="9"/>
  <c r="O206" i="9"/>
  <c r="M206" i="9"/>
  <c r="L206" i="9"/>
  <c r="K206" i="9"/>
  <c r="I206" i="9"/>
  <c r="H206" i="9"/>
  <c r="G206" i="9"/>
  <c r="E206" i="9"/>
  <c r="D206" i="9"/>
  <c r="C206" i="9"/>
  <c r="W205" i="9"/>
  <c r="V205" i="9"/>
  <c r="U205" i="9"/>
  <c r="W204" i="9"/>
  <c r="V204" i="9"/>
  <c r="U204" i="9"/>
  <c r="W203" i="9"/>
  <c r="V203" i="9"/>
  <c r="U203" i="9"/>
  <c r="W202" i="9"/>
  <c r="V202" i="9"/>
  <c r="U202" i="9"/>
  <c r="T197" i="9"/>
  <c r="S197" i="9"/>
  <c r="Q197" i="9"/>
  <c r="P197" i="9"/>
  <c r="O197" i="9"/>
  <c r="M197" i="9"/>
  <c r="L197" i="9"/>
  <c r="K197" i="9"/>
  <c r="I197" i="9"/>
  <c r="H197" i="9"/>
  <c r="G197" i="9"/>
  <c r="E197" i="9"/>
  <c r="D197" i="9"/>
  <c r="C197" i="9"/>
  <c r="T196" i="9"/>
  <c r="S196" i="9"/>
  <c r="Q196" i="9"/>
  <c r="P196" i="9"/>
  <c r="O196" i="9"/>
  <c r="M196" i="9"/>
  <c r="L196" i="9"/>
  <c r="K196" i="9"/>
  <c r="I196" i="9"/>
  <c r="H196" i="9"/>
  <c r="G196" i="9"/>
  <c r="E196" i="9"/>
  <c r="D196" i="9"/>
  <c r="C196" i="9"/>
  <c r="W195" i="9"/>
  <c r="V195" i="9"/>
  <c r="U195" i="9"/>
  <c r="W194" i="9"/>
  <c r="V194" i="9"/>
  <c r="U194" i="9"/>
  <c r="W193" i="9"/>
  <c r="V193" i="9"/>
  <c r="U193" i="9"/>
  <c r="W192" i="9"/>
  <c r="V192" i="9"/>
  <c r="U192" i="9"/>
  <c r="T191" i="9"/>
  <c r="S191" i="9"/>
  <c r="Q191" i="9"/>
  <c r="P191" i="9"/>
  <c r="O191" i="9"/>
  <c r="M191" i="9"/>
  <c r="L191" i="9"/>
  <c r="K191" i="9"/>
  <c r="I191" i="9"/>
  <c r="H191" i="9"/>
  <c r="G191" i="9"/>
  <c r="E191" i="9"/>
  <c r="D191" i="9"/>
  <c r="C191" i="9"/>
  <c r="W190" i="9"/>
  <c r="V190" i="9"/>
  <c r="U190" i="9"/>
  <c r="W189" i="9"/>
  <c r="V189" i="9"/>
  <c r="U189" i="9"/>
  <c r="W188" i="9"/>
  <c r="V188" i="9"/>
  <c r="U188" i="9"/>
  <c r="W187" i="9"/>
  <c r="V187" i="9"/>
  <c r="U187" i="9"/>
  <c r="T186" i="9"/>
  <c r="S186" i="9"/>
  <c r="Q186" i="9"/>
  <c r="P186" i="9"/>
  <c r="O186" i="9"/>
  <c r="M186" i="9"/>
  <c r="L186" i="9"/>
  <c r="K186" i="9"/>
  <c r="I186" i="9"/>
  <c r="H186" i="9"/>
  <c r="G186" i="9"/>
  <c r="E186" i="9"/>
  <c r="D186" i="9"/>
  <c r="C186" i="9"/>
  <c r="W185" i="9"/>
  <c r="V185" i="9"/>
  <c r="U185" i="9"/>
  <c r="W184" i="9"/>
  <c r="V184" i="9"/>
  <c r="U184" i="9"/>
  <c r="W183" i="9"/>
  <c r="V183" i="9"/>
  <c r="U183" i="9"/>
  <c r="W182" i="9"/>
  <c r="V182" i="9"/>
  <c r="T181" i="9"/>
  <c r="T198" i="9" s="1"/>
  <c r="S181" i="9"/>
  <c r="Q181" i="9"/>
  <c r="Q198" i="9" s="1"/>
  <c r="P181" i="9"/>
  <c r="O181" i="9"/>
  <c r="O198" i="9" s="1"/>
  <c r="M181" i="9"/>
  <c r="L181" i="9"/>
  <c r="K181" i="9"/>
  <c r="I181" i="9"/>
  <c r="I198" i="9" s="1"/>
  <c r="H181" i="9"/>
  <c r="G181" i="9"/>
  <c r="G198" i="9" s="1"/>
  <c r="E181" i="9"/>
  <c r="D181" i="9"/>
  <c r="D198" i="9" s="1"/>
  <c r="C181" i="9"/>
  <c r="W180" i="9"/>
  <c r="V180" i="9"/>
  <c r="U180" i="9"/>
  <c r="W179" i="9"/>
  <c r="V179" i="9"/>
  <c r="U179" i="9"/>
  <c r="W178" i="9"/>
  <c r="V178" i="9"/>
  <c r="U178" i="9"/>
  <c r="W177" i="9"/>
  <c r="V177" i="9"/>
  <c r="T172" i="9"/>
  <c r="S172" i="9"/>
  <c r="Q172" i="9"/>
  <c r="P172" i="9"/>
  <c r="O172" i="9"/>
  <c r="M172" i="9"/>
  <c r="L172" i="9"/>
  <c r="K172" i="9"/>
  <c r="I172" i="9"/>
  <c r="H172" i="9"/>
  <c r="G172" i="9"/>
  <c r="E172" i="9"/>
  <c r="D172" i="9"/>
  <c r="C172" i="9"/>
  <c r="T171" i="9"/>
  <c r="S171" i="9"/>
  <c r="Q171" i="9"/>
  <c r="P171" i="9"/>
  <c r="O171" i="9"/>
  <c r="M171" i="9"/>
  <c r="L171" i="9"/>
  <c r="K171" i="9"/>
  <c r="I171" i="9"/>
  <c r="H171" i="9"/>
  <c r="G171" i="9"/>
  <c r="E171" i="9"/>
  <c r="D171" i="9"/>
  <c r="C171" i="9"/>
  <c r="W170" i="9"/>
  <c r="V170" i="9"/>
  <c r="U170" i="9"/>
  <c r="W169" i="9"/>
  <c r="V169" i="9"/>
  <c r="U169" i="9"/>
  <c r="W168" i="9"/>
  <c r="V168" i="9"/>
  <c r="U168" i="9"/>
  <c r="W167" i="9"/>
  <c r="V167" i="9"/>
  <c r="U167" i="9"/>
  <c r="T166" i="9"/>
  <c r="S166" i="9"/>
  <c r="Q166" i="9"/>
  <c r="P166" i="9"/>
  <c r="O166" i="9"/>
  <c r="M166" i="9"/>
  <c r="L166" i="9"/>
  <c r="K166" i="9"/>
  <c r="I166" i="9"/>
  <c r="H166" i="9"/>
  <c r="G166" i="9"/>
  <c r="E166" i="9"/>
  <c r="D166" i="9"/>
  <c r="C166" i="9"/>
  <c r="W165" i="9"/>
  <c r="V165" i="9"/>
  <c r="U165" i="9"/>
  <c r="W164" i="9"/>
  <c r="V164" i="9"/>
  <c r="U164" i="9"/>
  <c r="W163" i="9"/>
  <c r="V163" i="9"/>
  <c r="U163" i="9"/>
  <c r="W162" i="9"/>
  <c r="V162" i="9"/>
  <c r="U162" i="9"/>
  <c r="T161" i="9"/>
  <c r="S161" i="9"/>
  <c r="Q161" i="9"/>
  <c r="P161" i="9"/>
  <c r="O161" i="9"/>
  <c r="M161" i="9"/>
  <c r="L161" i="9"/>
  <c r="K161" i="9"/>
  <c r="I161" i="9"/>
  <c r="H161" i="9"/>
  <c r="G161" i="9"/>
  <c r="E161" i="9"/>
  <c r="D161" i="9"/>
  <c r="C161" i="9"/>
  <c r="W160" i="9"/>
  <c r="V160" i="9"/>
  <c r="U160" i="9"/>
  <c r="W159" i="9"/>
  <c r="V159" i="9"/>
  <c r="U159" i="9"/>
  <c r="W158" i="9"/>
  <c r="V158" i="9"/>
  <c r="U158" i="9"/>
  <c r="W157" i="9"/>
  <c r="V157" i="9"/>
  <c r="U157" i="9"/>
  <c r="T156" i="9"/>
  <c r="T173" i="9" s="1"/>
  <c r="S156" i="9"/>
  <c r="S173" i="9" s="1"/>
  <c r="Q156" i="9"/>
  <c r="Q173" i="9" s="1"/>
  <c r="P156" i="9"/>
  <c r="P173" i="9" s="1"/>
  <c r="O156" i="9"/>
  <c r="O173" i="9" s="1"/>
  <c r="M156" i="9"/>
  <c r="M173" i="9" s="1"/>
  <c r="L156" i="9"/>
  <c r="K156" i="9"/>
  <c r="K173" i="9" s="1"/>
  <c r="I156" i="9"/>
  <c r="I173" i="9" s="1"/>
  <c r="H156" i="9"/>
  <c r="H173" i="9" s="1"/>
  <c r="G156" i="9"/>
  <c r="G173" i="9" s="1"/>
  <c r="E156" i="9"/>
  <c r="E173" i="9" s="1"/>
  <c r="D156" i="9"/>
  <c r="D173" i="9" s="1"/>
  <c r="C156" i="9"/>
  <c r="W155" i="9"/>
  <c r="V155" i="9"/>
  <c r="U155" i="9"/>
  <c r="W154" i="9"/>
  <c r="V154" i="9"/>
  <c r="U154" i="9"/>
  <c r="W153" i="9"/>
  <c r="V153" i="9"/>
  <c r="U153" i="9"/>
  <c r="W152" i="9"/>
  <c r="V152" i="9"/>
  <c r="U152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Q134" i="9"/>
  <c r="P134" i="9"/>
  <c r="O134" i="9"/>
  <c r="M134" i="9"/>
  <c r="L134" i="9"/>
  <c r="K134" i="9"/>
  <c r="I134" i="9"/>
  <c r="H134" i="9"/>
  <c r="G134" i="9"/>
  <c r="E134" i="9"/>
  <c r="D134" i="9"/>
  <c r="C134" i="9"/>
  <c r="Q133" i="9"/>
  <c r="P133" i="9"/>
  <c r="O133" i="9"/>
  <c r="M133" i="9"/>
  <c r="L133" i="9"/>
  <c r="K133" i="9"/>
  <c r="I133" i="9"/>
  <c r="H133" i="9"/>
  <c r="G133" i="9"/>
  <c r="E133" i="9"/>
  <c r="D133" i="9"/>
  <c r="C133" i="9"/>
  <c r="Q132" i="9"/>
  <c r="P132" i="9"/>
  <c r="O132" i="9"/>
  <c r="M132" i="9"/>
  <c r="L132" i="9"/>
  <c r="K132" i="9"/>
  <c r="I132" i="9"/>
  <c r="H132" i="9"/>
  <c r="G132" i="9"/>
  <c r="E132" i="9"/>
  <c r="D132" i="9"/>
  <c r="C132" i="9"/>
  <c r="Q131" i="9"/>
  <c r="P131" i="9"/>
  <c r="O131" i="9"/>
  <c r="M131" i="9"/>
  <c r="L131" i="9"/>
  <c r="K131" i="9"/>
  <c r="I131" i="9"/>
  <c r="H131" i="9"/>
  <c r="G131" i="9"/>
  <c r="E131" i="9"/>
  <c r="D131" i="9"/>
  <c r="C131" i="9"/>
  <c r="Q129" i="9"/>
  <c r="P129" i="9"/>
  <c r="O129" i="9"/>
  <c r="M129" i="9"/>
  <c r="L129" i="9"/>
  <c r="K129" i="9"/>
  <c r="I129" i="9"/>
  <c r="H129" i="9"/>
  <c r="G129" i="9"/>
  <c r="E129" i="9"/>
  <c r="D129" i="9"/>
  <c r="C129" i="9"/>
  <c r="R113" i="9"/>
  <c r="N113" i="9"/>
  <c r="J113" i="9"/>
  <c r="F113" i="9"/>
  <c r="R112" i="9"/>
  <c r="N112" i="9"/>
  <c r="J112" i="9"/>
  <c r="F112" i="9"/>
  <c r="R111" i="9"/>
  <c r="N111" i="9"/>
  <c r="J111" i="9"/>
  <c r="F111" i="9"/>
  <c r="R110" i="9"/>
  <c r="N110" i="9"/>
  <c r="J110" i="9"/>
  <c r="F110" i="9"/>
  <c r="R109" i="9"/>
  <c r="N109" i="9"/>
  <c r="J109" i="9"/>
  <c r="F109" i="9"/>
  <c r="R108" i="9"/>
  <c r="N108" i="9"/>
  <c r="J108" i="9"/>
  <c r="F108" i="9"/>
  <c r="R107" i="9"/>
  <c r="N107" i="9"/>
  <c r="J107" i="9"/>
  <c r="F107" i="9"/>
  <c r="Q106" i="9"/>
  <c r="Q137" i="9" s="1"/>
  <c r="P106" i="9"/>
  <c r="P137" i="9" s="1"/>
  <c r="O106" i="9"/>
  <c r="M106" i="9"/>
  <c r="M137" i="9" s="1"/>
  <c r="L106" i="9"/>
  <c r="L137" i="9" s="1"/>
  <c r="K106" i="9"/>
  <c r="I106" i="9"/>
  <c r="I137" i="9" s="1"/>
  <c r="H106" i="9"/>
  <c r="H137" i="9" s="1"/>
  <c r="G106" i="9"/>
  <c r="E106" i="9"/>
  <c r="E137" i="9" s="1"/>
  <c r="D106" i="9"/>
  <c r="D137" i="9" s="1"/>
  <c r="C106" i="9"/>
  <c r="R105" i="9"/>
  <c r="N105" i="9"/>
  <c r="J105" i="9"/>
  <c r="F105" i="9"/>
  <c r="R104" i="9"/>
  <c r="N104" i="9"/>
  <c r="J104" i="9"/>
  <c r="F104" i="9"/>
  <c r="R103" i="9"/>
  <c r="N103" i="9"/>
  <c r="J103" i="9"/>
  <c r="F103" i="9"/>
  <c r="R102" i="9"/>
  <c r="N102" i="9"/>
  <c r="J102" i="9"/>
  <c r="F102" i="9"/>
  <c r="Q101" i="9"/>
  <c r="P101" i="9"/>
  <c r="O101" i="9"/>
  <c r="M101" i="9"/>
  <c r="L101" i="9"/>
  <c r="K101" i="9"/>
  <c r="I101" i="9"/>
  <c r="H101" i="9"/>
  <c r="G101" i="9"/>
  <c r="E101" i="9"/>
  <c r="D101" i="9"/>
  <c r="C101" i="9"/>
  <c r="R100" i="9"/>
  <c r="N100" i="9"/>
  <c r="J100" i="9"/>
  <c r="F100" i="9"/>
  <c r="R99" i="9"/>
  <c r="N99" i="9"/>
  <c r="J99" i="9"/>
  <c r="F99" i="9"/>
  <c r="Q98" i="9"/>
  <c r="P98" i="9"/>
  <c r="O98" i="9"/>
  <c r="R98" i="9" s="1"/>
  <c r="M98" i="9"/>
  <c r="L98" i="9"/>
  <c r="K98" i="9"/>
  <c r="I98" i="9"/>
  <c r="H98" i="9"/>
  <c r="G98" i="9"/>
  <c r="J98" i="9" s="1"/>
  <c r="E98" i="9"/>
  <c r="D98" i="9"/>
  <c r="C98" i="9"/>
  <c r="R97" i="9"/>
  <c r="N97" i="9"/>
  <c r="J97" i="9"/>
  <c r="F97" i="9"/>
  <c r="R96" i="9"/>
  <c r="N96" i="9"/>
  <c r="J96" i="9"/>
  <c r="F96" i="9"/>
  <c r="R95" i="9"/>
  <c r="N95" i="9"/>
  <c r="J95" i="9"/>
  <c r="F95" i="9"/>
  <c r="Q94" i="9"/>
  <c r="P94" i="9"/>
  <c r="O94" i="9"/>
  <c r="R94" i="9" s="1"/>
  <c r="M94" i="9"/>
  <c r="L94" i="9"/>
  <c r="K94" i="9"/>
  <c r="I94" i="9"/>
  <c r="H94" i="9"/>
  <c r="G94" i="9"/>
  <c r="J94" i="9" s="1"/>
  <c r="E94" i="9"/>
  <c r="D94" i="9"/>
  <c r="C94" i="9"/>
  <c r="R93" i="9"/>
  <c r="N93" i="9"/>
  <c r="J93" i="9"/>
  <c r="F93" i="9"/>
  <c r="R92" i="9"/>
  <c r="N92" i="9"/>
  <c r="J92" i="9"/>
  <c r="F92" i="9"/>
  <c r="Q91" i="9"/>
  <c r="P91" i="9"/>
  <c r="O91" i="9"/>
  <c r="M91" i="9"/>
  <c r="L91" i="9"/>
  <c r="K91" i="9"/>
  <c r="I91" i="9"/>
  <c r="H91" i="9"/>
  <c r="G91" i="9"/>
  <c r="E91" i="9"/>
  <c r="D91" i="9"/>
  <c r="C91" i="9"/>
  <c r="R90" i="9"/>
  <c r="N90" i="9"/>
  <c r="J90" i="9"/>
  <c r="F90" i="9"/>
  <c r="R89" i="9"/>
  <c r="N89" i="9"/>
  <c r="J89" i="9"/>
  <c r="F89" i="9"/>
  <c r="R88" i="9"/>
  <c r="N88" i="9"/>
  <c r="J88" i="9"/>
  <c r="F88" i="9"/>
  <c r="Q87" i="9"/>
  <c r="Q130" i="9" s="1"/>
  <c r="P87" i="9"/>
  <c r="P130" i="9" s="1"/>
  <c r="O87" i="9"/>
  <c r="M87" i="9"/>
  <c r="M130" i="9" s="1"/>
  <c r="L87" i="9"/>
  <c r="L130" i="9" s="1"/>
  <c r="K87" i="9"/>
  <c r="I87" i="9"/>
  <c r="I130" i="9" s="1"/>
  <c r="H87" i="9"/>
  <c r="H130" i="9" s="1"/>
  <c r="G87" i="9"/>
  <c r="E87" i="9"/>
  <c r="E130" i="9" s="1"/>
  <c r="D87" i="9"/>
  <c r="D130" i="9" s="1"/>
  <c r="C87" i="9"/>
  <c r="Q85" i="9"/>
  <c r="P85" i="9"/>
  <c r="O85" i="9"/>
  <c r="R85" i="9" s="1"/>
  <c r="M85" i="9"/>
  <c r="L85" i="9"/>
  <c r="K85" i="9"/>
  <c r="I85" i="9"/>
  <c r="H85" i="9"/>
  <c r="G85" i="9"/>
  <c r="J85" i="9" s="1"/>
  <c r="E85" i="9"/>
  <c r="D85" i="9"/>
  <c r="C85" i="9"/>
  <c r="Q84" i="9"/>
  <c r="P84" i="9"/>
  <c r="O84" i="9"/>
  <c r="M84" i="9"/>
  <c r="L84" i="9"/>
  <c r="K84" i="9"/>
  <c r="I84" i="9"/>
  <c r="H84" i="9"/>
  <c r="G84" i="9"/>
  <c r="E84" i="9"/>
  <c r="D84" i="9"/>
  <c r="C84" i="9"/>
  <c r="Q83" i="9"/>
  <c r="P83" i="9"/>
  <c r="O83" i="9"/>
  <c r="M83" i="9"/>
  <c r="L83" i="9"/>
  <c r="K83" i="9"/>
  <c r="I83" i="9"/>
  <c r="H83" i="9"/>
  <c r="G83" i="9"/>
  <c r="E83" i="9"/>
  <c r="D83" i="9"/>
  <c r="C83" i="9"/>
  <c r="R81" i="9"/>
  <c r="N81" i="9"/>
  <c r="J81" i="9"/>
  <c r="F81" i="9"/>
  <c r="R80" i="9"/>
  <c r="N80" i="9"/>
  <c r="J80" i="9"/>
  <c r="F80" i="9"/>
  <c r="R79" i="9"/>
  <c r="N79" i="9"/>
  <c r="J79" i="9"/>
  <c r="F79" i="9"/>
  <c r="R78" i="9"/>
  <c r="N78" i="9"/>
  <c r="J78" i="9"/>
  <c r="F78" i="9"/>
  <c r="R77" i="9"/>
  <c r="N77" i="9"/>
  <c r="J77" i="9"/>
  <c r="F77" i="9"/>
  <c r="R76" i="9"/>
  <c r="N76" i="9"/>
  <c r="J76" i="9"/>
  <c r="F76" i="9"/>
  <c r="Q75" i="9"/>
  <c r="Q126" i="9" s="1"/>
  <c r="P75" i="9"/>
  <c r="P126" i="9" s="1"/>
  <c r="O75" i="9"/>
  <c r="M75" i="9"/>
  <c r="M126" i="9" s="1"/>
  <c r="L75" i="9"/>
  <c r="L126" i="9" s="1"/>
  <c r="K75" i="9"/>
  <c r="I75" i="9"/>
  <c r="I126" i="9" s="1"/>
  <c r="H75" i="9"/>
  <c r="H126" i="9" s="1"/>
  <c r="G75" i="9"/>
  <c r="E75" i="9"/>
  <c r="E126" i="9" s="1"/>
  <c r="D75" i="9"/>
  <c r="D126" i="9" s="1"/>
  <c r="C75" i="9"/>
  <c r="Q74" i="9"/>
  <c r="L74" i="9"/>
  <c r="I74" i="9"/>
  <c r="D74" i="9"/>
  <c r="Q73" i="9"/>
  <c r="P73" i="9"/>
  <c r="O73" i="9"/>
  <c r="R73" i="9" s="1"/>
  <c r="M73" i="9"/>
  <c r="L73" i="9"/>
  <c r="K73" i="9"/>
  <c r="I73" i="9"/>
  <c r="H73" i="9"/>
  <c r="G73" i="9"/>
  <c r="J73" i="9" s="1"/>
  <c r="E73" i="9"/>
  <c r="D73" i="9"/>
  <c r="C73" i="9"/>
  <c r="R71" i="9"/>
  <c r="N71" i="9"/>
  <c r="J71" i="9"/>
  <c r="F71" i="9"/>
  <c r="R70" i="9"/>
  <c r="N70" i="9"/>
  <c r="J70" i="9"/>
  <c r="F70" i="9"/>
  <c r="R69" i="9"/>
  <c r="N69" i="9"/>
  <c r="J69" i="9"/>
  <c r="F69" i="9"/>
  <c r="R68" i="9"/>
  <c r="N68" i="9"/>
  <c r="J68" i="9"/>
  <c r="F68" i="9"/>
  <c r="R67" i="9"/>
  <c r="N67" i="9"/>
  <c r="J67" i="9"/>
  <c r="F67" i="9"/>
  <c r="R66" i="9"/>
  <c r="N66" i="9"/>
  <c r="J66" i="9"/>
  <c r="F66" i="9"/>
  <c r="R65" i="9"/>
  <c r="N65" i="9"/>
  <c r="J65" i="9"/>
  <c r="F65" i="9"/>
  <c r="R64" i="9"/>
  <c r="N64" i="9"/>
  <c r="J64" i="9"/>
  <c r="F64" i="9"/>
  <c r="R63" i="9"/>
  <c r="N63" i="9"/>
  <c r="J63" i="9"/>
  <c r="F63" i="9"/>
  <c r="R62" i="9"/>
  <c r="N62" i="9"/>
  <c r="J62" i="9"/>
  <c r="F62" i="9"/>
  <c r="R60" i="9"/>
  <c r="N60" i="9"/>
  <c r="J60" i="9"/>
  <c r="F60" i="9"/>
  <c r="R59" i="9"/>
  <c r="N59" i="9"/>
  <c r="J59" i="9"/>
  <c r="F59" i="9"/>
  <c r="R58" i="9"/>
  <c r="N58" i="9"/>
  <c r="J58" i="9"/>
  <c r="F58" i="9"/>
  <c r="R57" i="9"/>
  <c r="N57" i="9"/>
  <c r="J57" i="9"/>
  <c r="F57" i="9"/>
  <c r="R56" i="9"/>
  <c r="N56" i="9"/>
  <c r="J56" i="9"/>
  <c r="F56" i="9"/>
  <c r="R55" i="9"/>
  <c r="N55" i="9"/>
  <c r="J55" i="9"/>
  <c r="F55" i="9"/>
  <c r="R54" i="9"/>
  <c r="N54" i="9"/>
  <c r="J54" i="9"/>
  <c r="F54" i="9"/>
  <c r="R52" i="9"/>
  <c r="N52" i="9"/>
  <c r="J52" i="9"/>
  <c r="F52" i="9"/>
  <c r="R51" i="9"/>
  <c r="N51" i="9"/>
  <c r="J51" i="9"/>
  <c r="F51" i="9"/>
  <c r="R50" i="9"/>
  <c r="N50" i="9"/>
  <c r="J50" i="9"/>
  <c r="F50" i="9"/>
  <c r="R49" i="9"/>
  <c r="N49" i="9"/>
  <c r="J49" i="9"/>
  <c r="F49" i="9"/>
  <c r="R48" i="9"/>
  <c r="N48" i="9"/>
  <c r="J48" i="9"/>
  <c r="F48" i="9"/>
  <c r="R47" i="9"/>
  <c r="N47" i="9"/>
  <c r="J47" i="9"/>
  <c r="F47" i="9"/>
  <c r="R46" i="9"/>
  <c r="N46" i="9"/>
  <c r="J46" i="9"/>
  <c r="F46" i="9"/>
  <c r="R45" i="9"/>
  <c r="N45" i="9"/>
  <c r="J45" i="9"/>
  <c r="F45" i="9"/>
  <c r="R44" i="9"/>
  <c r="N44" i="9"/>
  <c r="J44" i="9"/>
  <c r="F44" i="9"/>
  <c r="R43" i="9"/>
  <c r="N43" i="9"/>
  <c r="J43" i="9"/>
  <c r="F43" i="9"/>
  <c r="R42" i="9"/>
  <c r="N42" i="9"/>
  <c r="J42" i="9"/>
  <c r="F42" i="9"/>
  <c r="R40" i="9"/>
  <c r="N40" i="9"/>
  <c r="J40" i="9"/>
  <c r="F40" i="9"/>
  <c r="R39" i="9"/>
  <c r="N39" i="9"/>
  <c r="J39" i="9"/>
  <c r="F39" i="9"/>
  <c r="R38" i="9"/>
  <c r="N38" i="9"/>
  <c r="J38" i="9"/>
  <c r="F38" i="9"/>
  <c r="R37" i="9"/>
  <c r="N37" i="9"/>
  <c r="J37" i="9"/>
  <c r="F37" i="9"/>
  <c r="R36" i="9"/>
  <c r="N36" i="9"/>
  <c r="J36" i="9"/>
  <c r="F36" i="9"/>
  <c r="R35" i="9"/>
  <c r="N35" i="9"/>
  <c r="J35" i="9"/>
  <c r="F35" i="9"/>
  <c r="R34" i="9"/>
  <c r="N34" i="9"/>
  <c r="J34" i="9"/>
  <c r="F34" i="9"/>
  <c r="R33" i="9"/>
  <c r="N33" i="9"/>
  <c r="J33" i="9"/>
  <c r="F33" i="9"/>
  <c r="R32" i="9"/>
  <c r="N32" i="9"/>
  <c r="J32" i="9"/>
  <c r="F32" i="9"/>
  <c r="R31" i="9"/>
  <c r="N31" i="9"/>
  <c r="J31" i="9"/>
  <c r="F31" i="9"/>
  <c r="R30" i="9"/>
  <c r="N30" i="9"/>
  <c r="J30" i="9"/>
  <c r="F30" i="9"/>
  <c r="R29" i="9"/>
  <c r="N29" i="9"/>
  <c r="J29" i="9"/>
  <c r="F29" i="9"/>
  <c r="R28" i="9"/>
  <c r="N28" i="9"/>
  <c r="J28" i="9"/>
  <c r="F28" i="9"/>
  <c r="R27" i="9"/>
  <c r="N27" i="9"/>
  <c r="J27" i="9"/>
  <c r="F27" i="9"/>
  <c r="R26" i="9"/>
  <c r="N26" i="9"/>
  <c r="J26" i="9"/>
  <c r="F26" i="9"/>
  <c r="R25" i="9"/>
  <c r="N25" i="9"/>
  <c r="J25" i="9"/>
  <c r="F25" i="9"/>
  <c r="R23" i="9"/>
  <c r="N23" i="9"/>
  <c r="J23" i="9"/>
  <c r="F23" i="9"/>
  <c r="R22" i="9"/>
  <c r="N22" i="9"/>
  <c r="J22" i="9"/>
  <c r="F22" i="9"/>
  <c r="Q21" i="9"/>
  <c r="P21" i="9"/>
  <c r="O21" i="9"/>
  <c r="M21" i="9"/>
  <c r="L21" i="9"/>
  <c r="K21" i="9"/>
  <c r="I21" i="9"/>
  <c r="H21" i="9"/>
  <c r="G21" i="9"/>
  <c r="E21" i="9"/>
  <c r="D21" i="9"/>
  <c r="C21" i="9"/>
  <c r="R20" i="9"/>
  <c r="N20" i="9"/>
  <c r="J20" i="9"/>
  <c r="F20" i="9"/>
  <c r="R19" i="9"/>
  <c r="N19" i="9"/>
  <c r="J19" i="9"/>
  <c r="F19" i="9"/>
  <c r="Q18" i="9"/>
  <c r="P18" i="9"/>
  <c r="O18" i="9"/>
  <c r="L18" i="9"/>
  <c r="K18" i="9"/>
  <c r="I18" i="9"/>
  <c r="H18" i="9"/>
  <c r="G18" i="9"/>
  <c r="E18" i="9"/>
  <c r="D18" i="9"/>
  <c r="C18" i="9"/>
  <c r="Q17" i="9"/>
  <c r="P17" i="9"/>
  <c r="O17" i="9"/>
  <c r="M17" i="9"/>
  <c r="L17" i="9"/>
  <c r="K17" i="9"/>
  <c r="N17" i="9" s="1"/>
  <c r="I17" i="9"/>
  <c r="H17" i="9"/>
  <c r="G17" i="9"/>
  <c r="E17" i="9"/>
  <c r="D17" i="9"/>
  <c r="C17" i="9"/>
  <c r="F17" i="9" s="1"/>
  <c r="Q16" i="9"/>
  <c r="P16" i="9"/>
  <c r="O16" i="9"/>
  <c r="M16" i="9"/>
  <c r="L16" i="9"/>
  <c r="K16" i="9"/>
  <c r="I16" i="9"/>
  <c r="H16" i="9"/>
  <c r="G16" i="9"/>
  <c r="E16" i="9"/>
  <c r="D16" i="9"/>
  <c r="C16" i="9"/>
  <c r="Q15" i="9"/>
  <c r="P15" i="9"/>
  <c r="P123" i="9" s="1"/>
  <c r="O123" i="9"/>
  <c r="L123" i="9"/>
  <c r="K123" i="9"/>
  <c r="H123" i="9"/>
  <c r="G123" i="9"/>
  <c r="E15" i="9"/>
  <c r="D15" i="9"/>
  <c r="D123" i="9" s="1"/>
  <c r="C15" i="9"/>
  <c r="C123" i="9" s="1"/>
  <c r="R14" i="9"/>
  <c r="N14" i="9"/>
  <c r="J14" i="9"/>
  <c r="F14" i="9"/>
  <c r="R13" i="9"/>
  <c r="N13" i="9"/>
  <c r="N129" i="9" s="1"/>
  <c r="J13" i="9"/>
  <c r="J129" i="9" s="1"/>
  <c r="F13" i="9"/>
  <c r="F129" i="9" s="1"/>
  <c r="R10" i="9"/>
  <c r="M10" i="9"/>
  <c r="G10" i="9"/>
  <c r="W161" i="9" l="1"/>
  <c r="W166" i="9"/>
  <c r="W171" i="9"/>
  <c r="W172" i="9"/>
  <c r="E198" i="9"/>
  <c r="H198" i="9"/>
  <c r="K198" i="9"/>
  <c r="M198" i="9"/>
  <c r="P198" i="9"/>
  <c r="S198" i="9"/>
  <c r="W186" i="9"/>
  <c r="W191" i="9"/>
  <c r="W196" i="9"/>
  <c r="W197" i="9"/>
  <c r="W222" i="9"/>
  <c r="W236" i="9"/>
  <c r="W241" i="9"/>
  <c r="W246" i="9"/>
  <c r="W247" i="9"/>
  <c r="W272" i="9"/>
  <c r="W286" i="9"/>
  <c r="W291" i="9"/>
  <c r="W296" i="9"/>
  <c r="W297" i="9"/>
  <c r="J17" i="9"/>
  <c r="R17" i="9"/>
  <c r="F73" i="9"/>
  <c r="N73" i="9"/>
  <c r="F85" i="9"/>
  <c r="N85" i="9"/>
  <c r="F94" i="9"/>
  <c r="N94" i="9"/>
  <c r="F98" i="9"/>
  <c r="N98" i="9"/>
  <c r="E2375" i="9"/>
  <c r="E74" i="9" s="1"/>
  <c r="H2375" i="9"/>
  <c r="H74" i="9" s="1"/>
  <c r="M2375" i="9"/>
  <c r="M74" i="9" s="1"/>
  <c r="P2375" i="9"/>
  <c r="P74" i="9" s="1"/>
  <c r="J431" i="9"/>
  <c r="S431" i="9" s="1"/>
  <c r="R431" i="9"/>
  <c r="J439" i="9"/>
  <c r="R439" i="9"/>
  <c r="J447" i="9"/>
  <c r="R447" i="9"/>
  <c r="J455" i="9"/>
  <c r="R455" i="9"/>
  <c r="J463" i="9"/>
  <c r="R463" i="9"/>
  <c r="J471" i="9"/>
  <c r="R471" i="9"/>
  <c r="F479" i="9"/>
  <c r="N479" i="9"/>
  <c r="J487" i="9"/>
  <c r="S487" i="9" s="1"/>
  <c r="R487" i="9"/>
  <c r="F495" i="9"/>
  <c r="N495" i="9"/>
  <c r="F503" i="9"/>
  <c r="N503" i="9"/>
  <c r="J511" i="9"/>
  <c r="S511" i="9" s="1"/>
  <c r="R511" i="9"/>
  <c r="F519" i="9"/>
  <c r="S519" i="9" s="1"/>
  <c r="N519" i="9"/>
  <c r="J527" i="9"/>
  <c r="R527" i="9"/>
  <c r="J535" i="9"/>
  <c r="R535" i="9"/>
  <c r="F543" i="9"/>
  <c r="S543" i="9" s="1"/>
  <c r="N543" i="9"/>
  <c r="F551" i="9"/>
  <c r="S551" i="9" s="1"/>
  <c r="N551" i="9"/>
  <c r="F559" i="9"/>
  <c r="N559" i="9"/>
  <c r="F567" i="9"/>
  <c r="N567" i="9"/>
  <c r="F575" i="9"/>
  <c r="N575" i="9"/>
  <c r="F583" i="9"/>
  <c r="N583" i="9"/>
  <c r="F591" i="9"/>
  <c r="N591" i="9"/>
  <c r="J599" i="9"/>
  <c r="R599" i="9"/>
  <c r="J607" i="9"/>
  <c r="R607" i="9"/>
  <c r="J615" i="9"/>
  <c r="R615" i="9"/>
  <c r="F623" i="9"/>
  <c r="S623" i="9" s="1"/>
  <c r="N623" i="9"/>
  <c r="J631" i="9"/>
  <c r="R631" i="9"/>
  <c r="F639" i="9"/>
  <c r="N639" i="9"/>
  <c r="F647" i="9"/>
  <c r="N647" i="9"/>
  <c r="F655" i="9"/>
  <c r="N655" i="9"/>
  <c r="F663" i="9"/>
  <c r="N663" i="9"/>
  <c r="F671" i="9"/>
  <c r="N671" i="9"/>
  <c r="J679" i="9"/>
  <c r="R679" i="9"/>
  <c r="J687" i="9"/>
  <c r="R687" i="9"/>
  <c r="J695" i="9"/>
  <c r="R695" i="9"/>
  <c r="F703" i="9"/>
  <c r="S703" i="9" s="1"/>
  <c r="N703" i="9"/>
  <c r="J711" i="9"/>
  <c r="R711" i="9"/>
  <c r="F719" i="9"/>
  <c r="N719" i="9"/>
  <c r="F727" i="9"/>
  <c r="N727" i="9"/>
  <c r="F735" i="9"/>
  <c r="N735" i="9"/>
  <c r="F743" i="9"/>
  <c r="N743" i="9"/>
  <c r="F751" i="9"/>
  <c r="N751" i="9"/>
  <c r="J759" i="9"/>
  <c r="R759" i="9"/>
  <c r="J767" i="9"/>
  <c r="R767" i="9"/>
  <c r="J775" i="9"/>
  <c r="R775" i="9"/>
  <c r="J783" i="9"/>
  <c r="R783" i="9"/>
  <c r="F791" i="9"/>
  <c r="S791" i="9" s="1"/>
  <c r="N791" i="9"/>
  <c r="F799" i="9"/>
  <c r="N799" i="9"/>
  <c r="F807" i="9"/>
  <c r="N807" i="9"/>
  <c r="F815" i="9"/>
  <c r="N815" i="9"/>
  <c r="F823" i="9"/>
  <c r="N823" i="9"/>
  <c r="F831" i="9"/>
  <c r="N831" i="9"/>
  <c r="J839" i="9"/>
  <c r="R839" i="9"/>
  <c r="J847" i="9"/>
  <c r="R847" i="9"/>
  <c r="J855" i="9"/>
  <c r="R855" i="9"/>
  <c r="J863" i="9"/>
  <c r="R863" i="9"/>
  <c r="J871" i="9"/>
  <c r="R871" i="9"/>
  <c r="F879" i="9"/>
  <c r="N879" i="9"/>
  <c r="F887" i="9"/>
  <c r="N887" i="9"/>
  <c r="F895" i="9"/>
  <c r="N895" i="9"/>
  <c r="J903" i="9"/>
  <c r="R903" i="9"/>
  <c r="J911" i="9"/>
  <c r="R911" i="9"/>
  <c r="F919" i="9"/>
  <c r="N919" i="9"/>
  <c r="J927" i="9"/>
  <c r="S927" i="9" s="1"/>
  <c r="R927" i="9"/>
  <c r="F935" i="9"/>
  <c r="N935" i="9"/>
  <c r="F943" i="9"/>
  <c r="N943" i="9"/>
  <c r="F951" i="9"/>
  <c r="N951" i="9"/>
  <c r="J959" i="9"/>
  <c r="R959" i="9"/>
  <c r="J967" i="9"/>
  <c r="R967" i="9"/>
  <c r="J975" i="9"/>
  <c r="R975" i="9"/>
  <c r="J983" i="9"/>
  <c r="R983" i="9"/>
  <c r="J991" i="9"/>
  <c r="R991" i="9"/>
  <c r="F999" i="9"/>
  <c r="N999" i="9"/>
  <c r="J1007" i="9"/>
  <c r="S1007" i="9" s="1"/>
  <c r="R1007" i="9"/>
  <c r="F1015" i="9"/>
  <c r="N1015" i="9"/>
  <c r="F1023" i="9"/>
  <c r="N1023" i="9"/>
  <c r="F1031" i="9"/>
  <c r="N1031" i="9"/>
  <c r="J1039" i="9"/>
  <c r="R1039" i="9"/>
  <c r="J1047" i="9"/>
  <c r="R1047" i="9"/>
  <c r="J1055" i="9"/>
  <c r="R1055" i="9"/>
  <c r="J1063" i="9"/>
  <c r="R1063" i="9"/>
  <c r="J1071" i="9"/>
  <c r="R1071" i="9"/>
  <c r="F1079" i="9"/>
  <c r="N1079" i="9"/>
  <c r="F1087" i="9"/>
  <c r="N1087" i="9"/>
  <c r="F1095" i="9"/>
  <c r="N1095" i="9"/>
  <c r="F1103" i="9"/>
  <c r="N1103" i="9"/>
  <c r="F1111" i="9"/>
  <c r="N1111" i="9"/>
  <c r="J1119" i="9"/>
  <c r="R1119" i="9"/>
  <c r="J1127" i="9"/>
  <c r="R1127" i="9"/>
  <c r="J1135" i="9"/>
  <c r="R1135" i="9"/>
  <c r="J1143" i="9"/>
  <c r="R1143" i="9"/>
  <c r="J1151" i="9"/>
  <c r="R1151" i="9"/>
  <c r="F1159" i="9"/>
  <c r="N1159" i="9"/>
  <c r="F1167" i="9"/>
  <c r="N1167" i="9"/>
  <c r="F1175" i="9"/>
  <c r="N1175" i="9"/>
  <c r="F1183" i="9"/>
  <c r="N1183" i="9"/>
  <c r="F1191" i="9"/>
  <c r="N1191" i="9"/>
  <c r="J1199" i="9"/>
  <c r="R1199" i="9"/>
  <c r="J1207" i="9"/>
  <c r="R1207" i="9"/>
  <c r="J1215" i="9"/>
  <c r="R1215" i="9"/>
  <c r="J1223" i="9"/>
  <c r="R1223" i="9"/>
  <c r="J1231" i="9"/>
  <c r="R1231" i="9"/>
  <c r="F1239" i="9"/>
  <c r="N1239" i="9"/>
  <c r="F1247" i="9"/>
  <c r="N1247" i="9"/>
  <c r="F1255" i="9"/>
  <c r="N1255" i="9"/>
  <c r="F1263" i="9"/>
  <c r="N1263" i="9"/>
  <c r="J1271" i="9"/>
  <c r="S1271" i="9" s="1"/>
  <c r="R1271" i="9"/>
  <c r="F1279" i="9"/>
  <c r="N1279" i="9"/>
  <c r="J1287" i="9"/>
  <c r="R1287" i="9"/>
  <c r="F1295" i="9"/>
  <c r="N1295" i="9"/>
  <c r="J1303" i="9"/>
  <c r="R1303" i="9"/>
  <c r="J1311" i="9"/>
  <c r="R1311" i="9"/>
  <c r="F1319" i="9"/>
  <c r="N1319" i="9"/>
  <c r="F1327" i="9"/>
  <c r="N1327" i="9"/>
  <c r="J1335" i="9"/>
  <c r="S1335" i="9" s="1"/>
  <c r="R1335" i="9"/>
  <c r="F1343" i="9"/>
  <c r="N1343" i="9"/>
  <c r="J1351" i="9"/>
  <c r="S1351" i="9" s="1"/>
  <c r="R1351" i="9"/>
  <c r="J1359" i="9"/>
  <c r="R1359" i="9"/>
  <c r="J1367" i="9"/>
  <c r="R1367" i="9"/>
  <c r="F1375" i="9"/>
  <c r="N1375" i="9"/>
  <c r="F1383" i="9"/>
  <c r="N1383" i="9"/>
  <c r="F1391" i="9"/>
  <c r="N1391" i="9"/>
  <c r="J1399" i="9"/>
  <c r="S1399" i="9" s="1"/>
  <c r="R1399" i="9"/>
  <c r="J1407" i="9"/>
  <c r="S1407" i="9" s="1"/>
  <c r="R1407" i="9"/>
  <c r="J1415" i="9"/>
  <c r="S1415" i="9" s="1"/>
  <c r="R1415" i="9"/>
  <c r="J1423" i="9"/>
  <c r="S1423" i="9" s="1"/>
  <c r="R1423" i="9"/>
  <c r="J1431" i="9"/>
  <c r="S1431" i="9" s="1"/>
  <c r="R1431" i="9"/>
  <c r="J1439" i="9"/>
  <c r="R1439" i="9"/>
  <c r="J1447" i="9"/>
  <c r="R1447" i="9"/>
  <c r="J1455" i="9"/>
  <c r="R1455" i="9"/>
  <c r="J1463" i="9"/>
  <c r="R1463" i="9"/>
  <c r="F1471" i="9"/>
  <c r="N1471" i="9"/>
  <c r="F1479" i="9"/>
  <c r="N1479" i="9"/>
  <c r="J1487" i="9"/>
  <c r="R1487" i="9"/>
  <c r="F1495" i="9"/>
  <c r="N1495" i="9"/>
  <c r="F1503" i="9"/>
  <c r="N1503" i="9"/>
  <c r="J1511" i="9"/>
  <c r="R1511" i="9"/>
  <c r="F1519" i="9"/>
  <c r="N1519" i="9"/>
  <c r="J1527" i="9"/>
  <c r="S1527" i="9" s="1"/>
  <c r="R1527" i="9"/>
  <c r="J1535" i="9"/>
  <c r="R1535" i="9"/>
  <c r="S1535" i="9" s="1"/>
  <c r="J1543" i="9"/>
  <c r="S1543" i="9" s="1"/>
  <c r="N1543" i="9"/>
  <c r="F1551" i="9"/>
  <c r="N1551" i="9"/>
  <c r="J1559" i="9"/>
  <c r="R1559" i="9"/>
  <c r="S1559" i="9" s="1"/>
  <c r="J1567" i="9"/>
  <c r="S1567" i="9" s="1"/>
  <c r="R1567" i="9"/>
  <c r="J1575" i="9"/>
  <c r="R1575" i="9"/>
  <c r="S1575" i="9" s="1"/>
  <c r="J1583" i="9"/>
  <c r="S1583" i="9" s="1"/>
  <c r="R1583" i="9"/>
  <c r="F1591" i="9"/>
  <c r="N1591" i="9"/>
  <c r="J1599" i="9"/>
  <c r="R1599" i="9"/>
  <c r="F1607" i="9"/>
  <c r="N1607" i="9"/>
  <c r="F1615" i="9"/>
  <c r="N1615" i="9"/>
  <c r="J1623" i="9"/>
  <c r="R1623" i="9"/>
  <c r="S1623" i="9" s="1"/>
  <c r="J1631" i="9"/>
  <c r="R1631" i="9"/>
  <c r="F1639" i="9"/>
  <c r="N1639" i="9"/>
  <c r="J1647" i="9"/>
  <c r="S1647" i="9" s="1"/>
  <c r="R1647" i="9"/>
  <c r="F1655" i="9"/>
  <c r="N1655" i="9"/>
  <c r="J1663" i="9"/>
  <c r="R1663" i="9"/>
  <c r="S1663" i="9" s="1"/>
  <c r="J1671" i="9"/>
  <c r="S1671" i="9" s="1"/>
  <c r="R1671" i="9"/>
  <c r="J1679" i="9"/>
  <c r="R1679" i="9"/>
  <c r="J1687" i="9"/>
  <c r="R1687" i="9"/>
  <c r="F1695" i="9"/>
  <c r="N1695" i="9"/>
  <c r="J1703" i="9"/>
  <c r="R1703" i="9"/>
  <c r="F1711" i="9"/>
  <c r="N1711" i="9"/>
  <c r="J1719" i="9"/>
  <c r="R1719" i="9"/>
  <c r="S1719" i="9" s="1"/>
  <c r="F1727" i="9"/>
  <c r="N1727" i="9"/>
  <c r="F1735" i="9"/>
  <c r="N1735" i="9"/>
  <c r="F1743" i="9"/>
  <c r="N1743" i="9"/>
  <c r="F1751" i="9"/>
  <c r="N1751" i="9"/>
  <c r="J1759" i="9"/>
  <c r="R1759" i="9"/>
  <c r="F1767" i="9"/>
  <c r="N1767" i="9"/>
  <c r="J1775" i="9"/>
  <c r="R1775" i="9"/>
  <c r="F1783" i="9"/>
  <c r="N1783" i="9"/>
  <c r="J1791" i="9"/>
  <c r="R1791" i="9"/>
  <c r="F1799" i="9"/>
  <c r="N1799" i="9"/>
  <c r="F1807" i="9"/>
  <c r="N1807" i="9"/>
  <c r="F1815" i="9"/>
  <c r="N1815" i="9"/>
  <c r="F1823" i="9"/>
  <c r="N1823" i="9"/>
  <c r="J1831" i="9"/>
  <c r="S1831" i="9" s="1"/>
  <c r="R1831" i="9"/>
  <c r="F1839" i="9"/>
  <c r="N1839" i="9"/>
  <c r="F1847" i="9"/>
  <c r="N1847" i="9"/>
  <c r="J1855" i="9"/>
  <c r="R1855" i="9"/>
  <c r="F1863" i="9"/>
  <c r="N1863" i="9"/>
  <c r="J1871" i="9"/>
  <c r="R1871" i="9"/>
  <c r="F1879" i="9"/>
  <c r="N1879" i="9"/>
  <c r="J1887" i="9"/>
  <c r="R1887" i="9"/>
  <c r="S1887" i="9" s="1"/>
  <c r="F1895" i="9"/>
  <c r="N1895" i="9"/>
  <c r="F1903" i="9"/>
  <c r="N1903" i="9"/>
  <c r="F1911" i="9"/>
  <c r="N1911" i="9"/>
  <c r="F1919" i="9"/>
  <c r="N1919" i="9"/>
  <c r="J1927" i="9"/>
  <c r="R1927" i="9"/>
  <c r="J1935" i="9"/>
  <c r="R1935" i="9"/>
  <c r="J1943" i="9"/>
  <c r="R1943" i="9"/>
  <c r="J1951" i="9"/>
  <c r="R1951" i="9"/>
  <c r="F1959" i="9"/>
  <c r="N1959" i="9"/>
  <c r="J1967" i="9"/>
  <c r="S1967" i="9" s="1"/>
  <c r="R1967" i="9"/>
  <c r="F1975" i="9"/>
  <c r="N1975" i="9"/>
  <c r="F1983" i="9"/>
  <c r="N1983" i="9"/>
  <c r="F1991" i="9"/>
  <c r="N1991" i="9"/>
  <c r="F1999" i="9"/>
  <c r="N1999" i="9"/>
  <c r="J2007" i="9"/>
  <c r="R2007" i="9"/>
  <c r="J2015" i="9"/>
  <c r="R2015" i="9"/>
  <c r="J2023" i="9"/>
  <c r="R2023" i="9"/>
  <c r="J2031" i="9"/>
  <c r="R2031" i="9"/>
  <c r="F2039" i="9"/>
  <c r="N2039" i="9"/>
  <c r="F2047" i="9"/>
  <c r="N2047" i="9"/>
  <c r="J2055" i="9"/>
  <c r="R2055" i="9"/>
  <c r="S2055" i="9" s="1"/>
  <c r="F2063" i="9"/>
  <c r="N2063" i="9"/>
  <c r="F2071" i="9"/>
  <c r="N2071" i="9"/>
  <c r="F2079" i="9"/>
  <c r="N2079" i="9"/>
  <c r="F2087" i="9"/>
  <c r="N2087" i="9"/>
  <c r="J2095" i="9"/>
  <c r="S2095" i="9" s="1"/>
  <c r="R2095" i="9"/>
  <c r="F2103" i="9"/>
  <c r="N2103" i="9"/>
  <c r="F2111" i="9"/>
  <c r="N2111" i="9"/>
  <c r="F2119" i="9"/>
  <c r="N2119" i="9"/>
  <c r="J2127" i="9"/>
  <c r="R2127" i="9"/>
  <c r="F2135" i="9"/>
  <c r="N2135" i="9"/>
  <c r="F2143" i="9"/>
  <c r="N2143" i="9"/>
  <c r="F2151" i="9"/>
  <c r="N2151" i="9"/>
  <c r="F2159" i="9"/>
  <c r="N2159" i="9"/>
  <c r="F2167" i="9"/>
  <c r="N2167" i="9"/>
  <c r="F2175" i="9"/>
  <c r="N2175" i="9"/>
  <c r="F2183" i="9"/>
  <c r="N2183" i="9"/>
  <c r="F2191" i="9"/>
  <c r="N2191" i="9"/>
  <c r="J2199" i="9"/>
  <c r="R2199" i="9"/>
  <c r="J2207" i="9"/>
  <c r="R2207" i="9"/>
  <c r="J2215" i="9"/>
  <c r="R2215" i="9"/>
  <c r="J2223" i="9"/>
  <c r="R2223" i="9"/>
  <c r="J2231" i="9"/>
  <c r="R2231" i="9"/>
  <c r="F2239" i="9"/>
  <c r="N2239" i="9"/>
  <c r="F2247" i="9"/>
  <c r="N2247" i="9"/>
  <c r="F2255" i="9"/>
  <c r="N2255" i="9"/>
  <c r="F2263" i="9"/>
  <c r="N2263" i="9"/>
  <c r="F2271" i="9"/>
  <c r="N2271" i="9"/>
  <c r="J2279" i="9"/>
  <c r="R2279" i="9"/>
  <c r="J2287" i="9"/>
  <c r="R2287" i="9"/>
  <c r="J2295" i="9"/>
  <c r="R2295" i="9"/>
  <c r="J2303" i="9"/>
  <c r="R2303" i="9"/>
  <c r="J2311" i="9"/>
  <c r="R2311" i="9"/>
  <c r="F2319" i="9"/>
  <c r="N2319" i="9"/>
  <c r="F2327" i="9"/>
  <c r="N2327" i="9"/>
  <c r="F2335" i="9"/>
  <c r="N2335" i="9"/>
  <c r="F2343" i="9"/>
  <c r="N2343" i="9"/>
  <c r="F2351" i="9"/>
  <c r="N2351" i="9"/>
  <c r="F2359" i="9"/>
  <c r="N2359" i="9"/>
  <c r="F2367" i="9"/>
  <c r="N2367" i="9"/>
  <c r="F2374" i="9"/>
  <c r="N2374" i="9"/>
  <c r="F2376" i="9"/>
  <c r="N2376" i="9"/>
  <c r="F2377" i="9"/>
  <c r="N2377" i="9"/>
  <c r="F2378" i="9"/>
  <c r="N2378" i="9"/>
  <c r="F2379" i="9"/>
  <c r="N2379" i="9"/>
  <c r="F2380" i="9"/>
  <c r="N2380" i="9"/>
  <c r="F2383" i="9"/>
  <c r="N2383" i="9"/>
  <c r="E2908" i="9"/>
  <c r="H2908" i="9"/>
  <c r="M2908" i="9"/>
  <c r="P2908" i="9"/>
  <c r="F2516" i="9"/>
  <c r="N2516" i="9"/>
  <c r="F2524" i="9"/>
  <c r="N2524" i="9"/>
  <c r="F2532" i="9"/>
  <c r="N2532" i="9"/>
  <c r="J2540" i="9"/>
  <c r="R2540" i="9"/>
  <c r="J2548" i="9"/>
  <c r="R2548" i="9"/>
  <c r="F2556" i="9"/>
  <c r="N2556" i="9"/>
  <c r="F2564" i="9"/>
  <c r="N2564" i="9"/>
  <c r="F2572" i="9"/>
  <c r="N2572" i="9"/>
  <c r="F2580" i="9"/>
  <c r="N2580" i="9"/>
  <c r="F2588" i="9"/>
  <c r="N2588" i="9"/>
  <c r="J2596" i="9"/>
  <c r="R2596" i="9"/>
  <c r="J2604" i="9"/>
  <c r="R2604" i="9"/>
  <c r="F2612" i="9"/>
  <c r="N2612" i="9"/>
  <c r="F2620" i="9"/>
  <c r="N2620" i="9"/>
  <c r="F2628" i="9"/>
  <c r="N2628" i="9"/>
  <c r="R2628" i="9"/>
  <c r="J2636" i="9"/>
  <c r="R2636" i="9"/>
  <c r="J2644" i="9"/>
  <c r="R2644" i="9"/>
  <c r="J2652" i="9"/>
  <c r="R2652" i="9"/>
  <c r="J2660" i="9"/>
  <c r="R2660" i="9"/>
  <c r="J2668" i="9"/>
  <c r="R2668" i="9"/>
  <c r="J2676" i="9"/>
  <c r="R2676" i="9"/>
  <c r="J2684" i="9"/>
  <c r="R2684" i="9"/>
  <c r="J2692" i="9"/>
  <c r="R2692" i="9"/>
  <c r="J2700" i="9"/>
  <c r="R2700" i="9"/>
  <c r="J2708" i="9"/>
  <c r="R2708" i="9"/>
  <c r="J2716" i="9"/>
  <c r="R2716" i="9"/>
  <c r="J2724" i="9"/>
  <c r="R2724" i="9"/>
  <c r="J2732" i="9"/>
  <c r="R2732" i="9"/>
  <c r="J2740" i="9"/>
  <c r="R2740" i="9"/>
  <c r="F2748" i="9"/>
  <c r="N2748" i="9"/>
  <c r="J2756" i="9"/>
  <c r="R2756" i="9"/>
  <c r="J2764" i="9"/>
  <c r="R2764" i="9"/>
  <c r="F2772" i="9"/>
  <c r="N2772" i="9"/>
  <c r="J2780" i="9"/>
  <c r="R2780" i="9"/>
  <c r="J2788" i="9"/>
  <c r="R2788" i="9"/>
  <c r="J2796" i="9"/>
  <c r="R2796" i="9"/>
  <c r="J2804" i="9"/>
  <c r="R2804" i="9"/>
  <c r="J2812" i="9"/>
  <c r="R2812" i="9"/>
  <c r="J2820" i="9"/>
  <c r="R2820" i="9"/>
  <c r="F2828" i="9"/>
  <c r="N2828" i="9"/>
  <c r="F2836" i="9"/>
  <c r="N2836" i="9"/>
  <c r="J2844" i="9"/>
  <c r="R2844" i="9"/>
  <c r="F2852" i="9"/>
  <c r="N2852" i="9"/>
  <c r="J2860" i="9"/>
  <c r="R2860" i="9"/>
  <c r="J2868" i="9"/>
  <c r="R2868" i="9"/>
  <c r="J2876" i="9"/>
  <c r="R2876" i="9"/>
  <c r="J2884" i="9"/>
  <c r="R2884" i="9"/>
  <c r="J2892" i="9"/>
  <c r="R2892" i="9"/>
  <c r="F2900" i="9"/>
  <c r="N2900" i="9"/>
  <c r="J2907" i="9"/>
  <c r="R2907" i="9"/>
  <c r="J2909" i="9"/>
  <c r="R2909" i="9"/>
  <c r="J2910" i="9"/>
  <c r="R2910" i="9"/>
  <c r="J2911" i="9"/>
  <c r="R2911" i="9"/>
  <c r="J2912" i="9"/>
  <c r="R2912" i="9"/>
  <c r="J2913" i="9"/>
  <c r="R2913" i="9"/>
  <c r="J2935" i="9"/>
  <c r="R2935" i="9"/>
  <c r="P9" i="8"/>
  <c r="P19" i="8"/>
  <c r="R129" i="9"/>
  <c r="S13" i="9"/>
  <c r="S129" i="9" s="1"/>
  <c r="S14" i="9"/>
  <c r="E123" i="9"/>
  <c r="F15" i="9"/>
  <c r="F123" i="9" s="1"/>
  <c r="I123" i="9"/>
  <c r="J15" i="9"/>
  <c r="J123" i="9" s="1"/>
  <c r="M123" i="9"/>
  <c r="N15" i="9"/>
  <c r="N123" i="9" s="1"/>
  <c r="Q123" i="9"/>
  <c r="R15" i="9"/>
  <c r="C122" i="9"/>
  <c r="C118" i="9" s="1"/>
  <c r="C119" i="9"/>
  <c r="F16" i="9"/>
  <c r="D122" i="9"/>
  <c r="D118" i="9" s="1"/>
  <c r="D119" i="9"/>
  <c r="E122" i="9"/>
  <c r="E118" i="9" s="1"/>
  <c r="E119" i="9"/>
  <c r="G122" i="9"/>
  <c r="G118" i="9" s="1"/>
  <c r="G119" i="9"/>
  <c r="J16" i="9"/>
  <c r="H122" i="9"/>
  <c r="H118" i="9" s="1"/>
  <c r="H119" i="9"/>
  <c r="I122" i="9"/>
  <c r="I118" i="9" s="1"/>
  <c r="I119" i="9"/>
  <c r="K122" i="9"/>
  <c r="K118" i="9" s="1"/>
  <c r="K119" i="9"/>
  <c r="N16" i="9"/>
  <c r="L122" i="9"/>
  <c r="L118" i="9" s="1"/>
  <c r="L119" i="9"/>
  <c r="M122" i="9"/>
  <c r="M118" i="9" s="1"/>
  <c r="M119" i="9"/>
  <c r="O122" i="9"/>
  <c r="O118" i="9" s="1"/>
  <c r="O119" i="9"/>
  <c r="R16" i="9"/>
  <c r="P122" i="9"/>
  <c r="P118" i="9" s="1"/>
  <c r="P119" i="9"/>
  <c r="Q122" i="9"/>
  <c r="Q118" i="9" s="1"/>
  <c r="Q119" i="9"/>
  <c r="S17" i="9"/>
  <c r="C144" i="9"/>
  <c r="C121" i="9"/>
  <c r="F18" i="9"/>
  <c r="D144" i="9"/>
  <c r="D121" i="9"/>
  <c r="E144" i="9"/>
  <c r="E121" i="9"/>
  <c r="G144" i="9"/>
  <c r="G121" i="9"/>
  <c r="J18" i="9"/>
  <c r="H144" i="9"/>
  <c r="H121" i="9"/>
  <c r="I144" i="9"/>
  <c r="I121" i="9"/>
  <c r="K144" i="9"/>
  <c r="K121" i="9"/>
  <c r="N18" i="9"/>
  <c r="L144" i="9"/>
  <c r="L121" i="9"/>
  <c r="M144" i="9"/>
  <c r="M121" i="9"/>
  <c r="O144" i="9"/>
  <c r="O121" i="9"/>
  <c r="R18" i="9"/>
  <c r="P144" i="9"/>
  <c r="P121" i="9"/>
  <c r="Q144" i="9"/>
  <c r="Q121" i="9"/>
  <c r="S19" i="9"/>
  <c r="S20" i="9"/>
  <c r="C145" i="9"/>
  <c r="C136" i="9"/>
  <c r="F21" i="9"/>
  <c r="F136" i="9" s="1"/>
  <c r="D145" i="9"/>
  <c r="D136" i="9"/>
  <c r="E145" i="9"/>
  <c r="E136" i="9"/>
  <c r="G145" i="9"/>
  <c r="G136" i="9"/>
  <c r="J21" i="9"/>
  <c r="J136" i="9" s="1"/>
  <c r="H145" i="9"/>
  <c r="H136" i="9"/>
  <c r="I145" i="9"/>
  <c r="I136" i="9"/>
  <c r="K145" i="9"/>
  <c r="K136" i="9"/>
  <c r="N21" i="9"/>
  <c r="N136" i="9" s="1"/>
  <c r="L145" i="9"/>
  <c r="L136" i="9"/>
  <c r="M145" i="9"/>
  <c r="M136" i="9"/>
  <c r="O145" i="9"/>
  <c r="O136" i="9"/>
  <c r="R21" i="9"/>
  <c r="P145" i="9"/>
  <c r="P136" i="9"/>
  <c r="Q145" i="9"/>
  <c r="Q136" i="9"/>
  <c r="S22" i="9"/>
  <c r="S23" i="9"/>
  <c r="F134" i="9"/>
  <c r="J134" i="9"/>
  <c r="N134" i="9"/>
  <c r="R13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2" i="9"/>
  <c r="S43" i="9"/>
  <c r="S44" i="9"/>
  <c r="S45" i="9"/>
  <c r="S46" i="9"/>
  <c r="S47" i="9"/>
  <c r="S48" i="9"/>
  <c r="S49" i="9"/>
  <c r="S50" i="9"/>
  <c r="S51" i="9"/>
  <c r="S52" i="9"/>
  <c r="F132" i="9"/>
  <c r="J145" i="9"/>
  <c r="J132" i="9"/>
  <c r="N132" i="9"/>
  <c r="R145" i="9"/>
  <c r="R132" i="9"/>
  <c r="S54" i="9"/>
  <c r="F131" i="9"/>
  <c r="J131" i="9"/>
  <c r="N131" i="9"/>
  <c r="R131" i="9"/>
  <c r="S55" i="9"/>
  <c r="S131" i="9" s="1"/>
  <c r="S56" i="9"/>
  <c r="S57" i="9"/>
  <c r="S58" i="9"/>
  <c r="S59" i="9"/>
  <c r="S60" i="9"/>
  <c r="F133" i="9"/>
  <c r="J133" i="9"/>
  <c r="N133" i="9"/>
  <c r="R133" i="9"/>
  <c r="S62" i="9"/>
  <c r="S63" i="9"/>
  <c r="S64" i="9"/>
  <c r="S65" i="9"/>
  <c r="S66" i="9"/>
  <c r="S67" i="9"/>
  <c r="S68" i="9"/>
  <c r="S69" i="9"/>
  <c r="S70" i="9"/>
  <c r="S71" i="9"/>
  <c r="S73" i="9"/>
  <c r="D147" i="9"/>
  <c r="D125" i="9"/>
  <c r="E147" i="9"/>
  <c r="E125" i="9"/>
  <c r="H147" i="9"/>
  <c r="H125" i="9"/>
  <c r="I147" i="9"/>
  <c r="I125" i="9"/>
  <c r="L147" i="9"/>
  <c r="L125" i="9"/>
  <c r="M147" i="9"/>
  <c r="M125" i="9"/>
  <c r="P147" i="9"/>
  <c r="P125" i="9"/>
  <c r="Q147" i="9"/>
  <c r="Q125" i="9"/>
  <c r="C126" i="9"/>
  <c r="F75" i="9"/>
  <c r="F126" i="9" s="1"/>
  <c r="G126" i="9"/>
  <c r="J75" i="9"/>
  <c r="J126" i="9" s="1"/>
  <c r="K126" i="9"/>
  <c r="N75" i="9"/>
  <c r="N126" i="9" s="1"/>
  <c r="O126" i="9"/>
  <c r="R75" i="9"/>
  <c r="S76" i="9"/>
  <c r="S77" i="9"/>
  <c r="S78" i="9"/>
  <c r="S79" i="9"/>
  <c r="S80" i="9"/>
  <c r="S81" i="9"/>
  <c r="C141" i="9"/>
  <c r="C128" i="9"/>
  <c r="F83" i="9"/>
  <c r="D141" i="9"/>
  <c r="D128" i="9"/>
  <c r="E141" i="9"/>
  <c r="E128" i="9"/>
  <c r="G141" i="9"/>
  <c r="G128" i="9"/>
  <c r="J83" i="9"/>
  <c r="H141" i="9"/>
  <c r="H128" i="9"/>
  <c r="I141" i="9"/>
  <c r="I128" i="9"/>
  <c r="K141" i="9"/>
  <c r="K128" i="9"/>
  <c r="N83" i="9"/>
  <c r="L141" i="9"/>
  <c r="L128" i="9"/>
  <c r="M141" i="9"/>
  <c r="M128" i="9"/>
  <c r="O141" i="9"/>
  <c r="O128" i="9"/>
  <c r="R83" i="9"/>
  <c r="P141" i="9"/>
  <c r="P128" i="9"/>
  <c r="Q141" i="9"/>
  <c r="Q128" i="9"/>
  <c r="C140" i="9"/>
  <c r="C127" i="9"/>
  <c r="F84" i="9"/>
  <c r="D140" i="9"/>
  <c r="D127" i="9"/>
  <c r="E140" i="9"/>
  <c r="E127" i="9"/>
  <c r="G140" i="9"/>
  <c r="G127" i="9"/>
  <c r="J84" i="9"/>
  <c r="H140" i="9"/>
  <c r="H127" i="9"/>
  <c r="I140" i="9"/>
  <c r="I127" i="9"/>
  <c r="K140" i="9"/>
  <c r="K127" i="9"/>
  <c r="N84" i="9"/>
  <c r="L140" i="9"/>
  <c r="L127" i="9"/>
  <c r="M140" i="9"/>
  <c r="M127" i="9"/>
  <c r="O140" i="9"/>
  <c r="O127" i="9"/>
  <c r="R84" i="9"/>
  <c r="P140" i="9"/>
  <c r="P127" i="9"/>
  <c r="Q140" i="9"/>
  <c r="Q127" i="9"/>
  <c r="S85" i="9"/>
  <c r="C130" i="9"/>
  <c r="F87" i="9"/>
  <c r="F130" i="9" s="1"/>
  <c r="G130" i="9"/>
  <c r="J87" i="9"/>
  <c r="J130" i="9" s="1"/>
  <c r="K130" i="9"/>
  <c r="N87" i="9"/>
  <c r="N130" i="9" s="1"/>
  <c r="O130" i="9"/>
  <c r="R87" i="9"/>
  <c r="S88" i="9"/>
  <c r="S89" i="9"/>
  <c r="S90" i="9"/>
  <c r="C138" i="9"/>
  <c r="F91" i="9"/>
  <c r="F138" i="9" s="1"/>
  <c r="D138" i="9"/>
  <c r="E138" i="9"/>
  <c r="G138" i="9"/>
  <c r="J91" i="9"/>
  <c r="J138" i="9" s="1"/>
  <c r="H138" i="9"/>
  <c r="I138" i="9"/>
  <c r="K138" i="9"/>
  <c r="N91" i="9"/>
  <c r="N138" i="9" s="1"/>
  <c r="L138" i="9"/>
  <c r="M138" i="9"/>
  <c r="O138" i="9"/>
  <c r="R91" i="9"/>
  <c r="P138" i="9"/>
  <c r="Q138" i="9"/>
  <c r="S92" i="9"/>
  <c r="S93" i="9"/>
  <c r="S94" i="9"/>
  <c r="S95" i="9"/>
  <c r="S96" i="9"/>
  <c r="S97" i="9"/>
  <c r="S98" i="9"/>
  <c r="S99" i="9"/>
  <c r="S100" i="9"/>
  <c r="C139" i="9"/>
  <c r="F101" i="9"/>
  <c r="F139" i="9" s="1"/>
  <c r="D139" i="9"/>
  <c r="E139" i="9"/>
  <c r="G139" i="9"/>
  <c r="J101" i="9"/>
  <c r="J139" i="9" s="1"/>
  <c r="H139" i="9"/>
  <c r="I139" i="9"/>
  <c r="K139" i="9"/>
  <c r="N101" i="9"/>
  <c r="N139" i="9" s="1"/>
  <c r="L139" i="9"/>
  <c r="M139" i="9"/>
  <c r="O139" i="9"/>
  <c r="R101" i="9"/>
  <c r="P139" i="9"/>
  <c r="Q139" i="9"/>
  <c r="S102" i="9"/>
  <c r="S103" i="9"/>
  <c r="S104" i="9"/>
  <c r="S105" i="9"/>
  <c r="C137" i="9"/>
  <c r="F106" i="9"/>
  <c r="F137" i="9" s="1"/>
  <c r="G137" i="9"/>
  <c r="J106" i="9"/>
  <c r="J137" i="9" s="1"/>
  <c r="K137" i="9"/>
  <c r="N106" i="9"/>
  <c r="N137" i="9" s="1"/>
  <c r="O137" i="9"/>
  <c r="R106" i="9"/>
  <c r="S107" i="9"/>
  <c r="S108" i="9"/>
  <c r="S109" i="9"/>
  <c r="S110" i="9"/>
  <c r="S111" i="9"/>
  <c r="S112" i="9"/>
  <c r="S113" i="9"/>
  <c r="C173" i="9"/>
  <c r="V156" i="9"/>
  <c r="U156" i="9"/>
  <c r="L173" i="9"/>
  <c r="W173" i="9" s="1"/>
  <c r="W156" i="9"/>
  <c r="V161" i="9"/>
  <c r="U161" i="9"/>
  <c r="V166" i="9"/>
  <c r="U166" i="9"/>
  <c r="V171" i="9"/>
  <c r="U171" i="9"/>
  <c r="V172" i="9"/>
  <c r="U172" i="9"/>
  <c r="C198" i="9"/>
  <c r="V181" i="9"/>
  <c r="U181" i="9"/>
  <c r="L198" i="9"/>
  <c r="W198" i="9" s="1"/>
  <c r="W181" i="9"/>
  <c r="V186" i="9"/>
  <c r="U186" i="9"/>
  <c r="V191" i="9"/>
  <c r="U191" i="9"/>
  <c r="V196" i="9"/>
  <c r="U196" i="9"/>
  <c r="V197" i="9"/>
  <c r="U197" i="9"/>
  <c r="C223" i="9"/>
  <c r="V206" i="9"/>
  <c r="U206" i="9"/>
  <c r="D223" i="9"/>
  <c r="E223" i="9"/>
  <c r="G223" i="9"/>
  <c r="H223" i="9"/>
  <c r="I223" i="9"/>
  <c r="K223" i="9"/>
  <c r="L223" i="9"/>
  <c r="W206" i="9"/>
  <c r="M223" i="9"/>
  <c r="O223" i="9"/>
  <c r="P223" i="9"/>
  <c r="Q223" i="9"/>
  <c r="S223" i="9"/>
  <c r="T223" i="9"/>
  <c r="V211" i="9"/>
  <c r="U211" i="9"/>
  <c r="W211" i="9"/>
  <c r="V216" i="9"/>
  <c r="U216" i="9"/>
  <c r="W216" i="9"/>
  <c r="V221" i="9"/>
  <c r="U221" i="9"/>
  <c r="W221" i="9"/>
  <c r="V222" i="9"/>
  <c r="U222" i="9"/>
  <c r="C248" i="9"/>
  <c r="V231" i="9"/>
  <c r="U231" i="9"/>
  <c r="L248" i="9"/>
  <c r="W248" i="9" s="1"/>
  <c r="W231" i="9"/>
  <c r="V236" i="9"/>
  <c r="U236" i="9"/>
  <c r="V241" i="9"/>
  <c r="U241" i="9"/>
  <c r="V246" i="9"/>
  <c r="U246" i="9"/>
  <c r="V247" i="9"/>
  <c r="U247" i="9"/>
  <c r="C325" i="9"/>
  <c r="C323" i="9"/>
  <c r="C273" i="9"/>
  <c r="V256" i="9"/>
  <c r="U256" i="9"/>
  <c r="D325" i="9"/>
  <c r="D323" i="9"/>
  <c r="D273" i="9"/>
  <c r="E325" i="9"/>
  <c r="E323" i="9"/>
  <c r="E273" i="9"/>
  <c r="G325" i="9"/>
  <c r="G323" i="9"/>
  <c r="G273" i="9"/>
  <c r="H325" i="9"/>
  <c r="H323" i="9"/>
  <c r="H273" i="9"/>
  <c r="I325" i="9"/>
  <c r="I323" i="9"/>
  <c r="I273" i="9"/>
  <c r="K325" i="9"/>
  <c r="K323" i="9"/>
  <c r="K273" i="9"/>
  <c r="L325" i="9"/>
  <c r="L323" i="9"/>
  <c r="L273" i="9"/>
  <c r="W256" i="9"/>
  <c r="M325" i="9"/>
  <c r="M323" i="9"/>
  <c r="M273" i="9"/>
  <c r="O325" i="9"/>
  <c r="O323" i="9"/>
  <c r="O273" i="9"/>
  <c r="P325" i="9"/>
  <c r="P323" i="9"/>
  <c r="P273" i="9"/>
  <c r="Q325" i="9"/>
  <c r="Q323" i="9"/>
  <c r="Q273" i="9"/>
  <c r="S325" i="9"/>
  <c r="S323" i="9"/>
  <c r="S273" i="9"/>
  <c r="T325" i="9"/>
  <c r="T323" i="9"/>
  <c r="T273" i="9"/>
  <c r="C352" i="9"/>
  <c r="C350" i="9"/>
  <c r="V261" i="9"/>
  <c r="U261" i="9"/>
  <c r="D352" i="9"/>
  <c r="D350" i="9"/>
  <c r="E352" i="9"/>
  <c r="E350" i="9"/>
  <c r="G352" i="9"/>
  <c r="G350" i="9"/>
  <c r="H352" i="9"/>
  <c r="H350" i="9"/>
  <c r="I352" i="9"/>
  <c r="I350" i="9"/>
  <c r="K352" i="9"/>
  <c r="K350" i="9"/>
  <c r="L352" i="9"/>
  <c r="L350" i="9"/>
  <c r="W261" i="9"/>
  <c r="M352" i="9"/>
  <c r="M350" i="9"/>
  <c r="O352" i="9"/>
  <c r="O350" i="9"/>
  <c r="P352" i="9"/>
  <c r="P350" i="9"/>
  <c r="Q352" i="9"/>
  <c r="Q350" i="9"/>
  <c r="S352" i="9"/>
  <c r="S350" i="9"/>
  <c r="T352" i="9"/>
  <c r="T350" i="9"/>
  <c r="C379" i="9"/>
  <c r="C377" i="9"/>
  <c r="V266" i="9"/>
  <c r="U266" i="9"/>
  <c r="D379" i="9"/>
  <c r="D377" i="9"/>
  <c r="E379" i="9"/>
  <c r="E377" i="9"/>
  <c r="G379" i="9"/>
  <c r="G377" i="9"/>
  <c r="H379" i="9"/>
  <c r="H377" i="9"/>
  <c r="I379" i="9"/>
  <c r="I377" i="9"/>
  <c r="K379" i="9"/>
  <c r="K377" i="9"/>
  <c r="L379" i="9"/>
  <c r="L377" i="9"/>
  <c r="W266" i="9"/>
  <c r="M379" i="9"/>
  <c r="M377" i="9"/>
  <c r="O379" i="9"/>
  <c r="O377" i="9"/>
  <c r="P379" i="9"/>
  <c r="P377" i="9"/>
  <c r="Q379" i="9"/>
  <c r="Q377" i="9"/>
  <c r="S379" i="9"/>
  <c r="S377" i="9"/>
  <c r="T379" i="9"/>
  <c r="T377" i="9"/>
  <c r="C406" i="9"/>
  <c r="C404" i="9"/>
  <c r="V271" i="9"/>
  <c r="U271" i="9"/>
  <c r="D406" i="9"/>
  <c r="D404" i="9"/>
  <c r="E406" i="9"/>
  <c r="E404" i="9"/>
  <c r="G406" i="9"/>
  <c r="G404" i="9"/>
  <c r="H406" i="9"/>
  <c r="H404" i="9"/>
  <c r="I406" i="9"/>
  <c r="I404" i="9"/>
  <c r="K406" i="9"/>
  <c r="K404" i="9"/>
  <c r="L406" i="9"/>
  <c r="L404" i="9"/>
  <c r="W271" i="9"/>
  <c r="M406" i="9"/>
  <c r="M404" i="9"/>
  <c r="O406" i="9"/>
  <c r="O404" i="9"/>
  <c r="P406" i="9"/>
  <c r="P404" i="9"/>
  <c r="Q406" i="9"/>
  <c r="Q404" i="9"/>
  <c r="S406" i="9"/>
  <c r="S404" i="9"/>
  <c r="T406" i="9"/>
  <c r="T404" i="9"/>
  <c r="V272" i="9"/>
  <c r="U272" i="9"/>
  <c r="C298" i="9"/>
  <c r="V281" i="9"/>
  <c r="U281" i="9"/>
  <c r="L298" i="9"/>
  <c r="W298" i="9" s="1"/>
  <c r="W281" i="9"/>
  <c r="V286" i="9"/>
  <c r="U286" i="9"/>
  <c r="V291" i="9"/>
  <c r="U291" i="9"/>
  <c r="V296" i="9"/>
  <c r="U296" i="9"/>
  <c r="V297" i="9"/>
  <c r="U297" i="9"/>
  <c r="C322" i="9"/>
  <c r="C327" i="9" s="1"/>
  <c r="C316" i="9"/>
  <c r="C321" i="9" s="1"/>
  <c r="C310" i="9"/>
  <c r="C315" i="9" s="1"/>
  <c r="C309" i="9"/>
  <c r="D322" i="9"/>
  <c r="D327" i="9" s="1"/>
  <c r="D316" i="9"/>
  <c r="D321" i="9" s="1"/>
  <c r="D310" i="9"/>
  <c r="D315" i="9" s="1"/>
  <c r="D309" i="9"/>
  <c r="E322" i="9"/>
  <c r="E327" i="9" s="1"/>
  <c r="E316" i="9"/>
  <c r="E321" i="9" s="1"/>
  <c r="E310" i="9"/>
  <c r="E315" i="9" s="1"/>
  <c r="E309" i="9"/>
  <c r="G322" i="9"/>
  <c r="G327" i="9" s="1"/>
  <c r="G316" i="9"/>
  <c r="G321" i="9" s="1"/>
  <c r="G310" i="9"/>
  <c r="G315" i="9" s="1"/>
  <c r="G309" i="9"/>
  <c r="H322" i="9"/>
  <c r="H327" i="9" s="1"/>
  <c r="H316" i="9"/>
  <c r="H321" i="9" s="1"/>
  <c r="H310" i="9"/>
  <c r="H315" i="9" s="1"/>
  <c r="H309" i="9"/>
  <c r="I322" i="9"/>
  <c r="I327" i="9" s="1"/>
  <c r="I316" i="9"/>
  <c r="I321" i="9" s="1"/>
  <c r="I310" i="9"/>
  <c r="I315" i="9" s="1"/>
  <c r="I309" i="9"/>
  <c r="K322" i="9"/>
  <c r="K327" i="9" s="1"/>
  <c r="K316" i="9"/>
  <c r="K321" i="9" s="1"/>
  <c r="K310" i="9"/>
  <c r="K315" i="9" s="1"/>
  <c r="K309" i="9"/>
  <c r="L322" i="9"/>
  <c r="L327" i="9" s="1"/>
  <c r="L316" i="9"/>
  <c r="L321" i="9" s="1"/>
  <c r="L310" i="9"/>
  <c r="L315" i="9" s="1"/>
  <c r="L309" i="9"/>
  <c r="M322" i="9"/>
  <c r="M327" i="9" s="1"/>
  <c r="M316" i="9"/>
  <c r="M321" i="9" s="1"/>
  <c r="M310" i="9"/>
  <c r="M315" i="9" s="1"/>
  <c r="M309" i="9"/>
  <c r="O322" i="9"/>
  <c r="O327" i="9" s="1"/>
  <c r="O316" i="9"/>
  <c r="O321" i="9" s="1"/>
  <c r="O310" i="9"/>
  <c r="O315" i="9" s="1"/>
  <c r="O309" i="9"/>
  <c r="P322" i="9"/>
  <c r="P327" i="9" s="1"/>
  <c r="P316" i="9"/>
  <c r="P321" i="9" s="1"/>
  <c r="P310" i="9"/>
  <c r="P315" i="9" s="1"/>
  <c r="P309" i="9"/>
  <c r="Q322" i="9"/>
  <c r="Q327" i="9" s="1"/>
  <c r="Q316" i="9"/>
  <c r="Q321" i="9" s="1"/>
  <c r="Q310" i="9"/>
  <c r="Q315" i="9" s="1"/>
  <c r="Q309" i="9"/>
  <c r="S322" i="9"/>
  <c r="S327" i="9" s="1"/>
  <c r="S316" i="9"/>
  <c r="S321" i="9" s="1"/>
  <c r="S310" i="9"/>
  <c r="S315" i="9" s="1"/>
  <c r="S309" i="9"/>
  <c r="T322" i="9"/>
  <c r="T327" i="9" s="1"/>
  <c r="T316" i="9"/>
  <c r="T321" i="9" s="1"/>
  <c r="T310" i="9"/>
  <c r="T315" i="9" s="1"/>
  <c r="T309" i="9"/>
  <c r="C306" i="9"/>
  <c r="C308" i="9" s="1"/>
  <c r="D306" i="9"/>
  <c r="D308" i="9" s="1"/>
  <c r="E306" i="9"/>
  <c r="E308" i="9" s="1"/>
  <c r="G306" i="9"/>
  <c r="G308" i="9" s="1"/>
  <c r="H306" i="9"/>
  <c r="H308" i="9" s="1"/>
  <c r="I306" i="9"/>
  <c r="I308" i="9" s="1"/>
  <c r="K306" i="9"/>
  <c r="K308" i="9" s="1"/>
  <c r="L306" i="9"/>
  <c r="L308" i="9" s="1"/>
  <c r="M306" i="9"/>
  <c r="M308" i="9" s="1"/>
  <c r="O306" i="9"/>
  <c r="O308" i="9" s="1"/>
  <c r="P306" i="9"/>
  <c r="P308" i="9" s="1"/>
  <c r="Q306" i="9"/>
  <c r="Q308" i="9" s="1"/>
  <c r="S306" i="9"/>
  <c r="S308" i="9" s="1"/>
  <c r="T306" i="9"/>
  <c r="T308" i="9" s="1"/>
  <c r="C312" i="9"/>
  <c r="C314" i="9" s="1"/>
  <c r="D312" i="9"/>
  <c r="D314" i="9" s="1"/>
  <c r="E312" i="9"/>
  <c r="E314" i="9" s="1"/>
  <c r="G312" i="9"/>
  <c r="G314" i="9" s="1"/>
  <c r="H312" i="9"/>
  <c r="H314" i="9" s="1"/>
  <c r="I312" i="9"/>
  <c r="I314" i="9" s="1"/>
  <c r="K312" i="9"/>
  <c r="K314" i="9" s="1"/>
  <c r="L312" i="9"/>
  <c r="L314" i="9" s="1"/>
  <c r="M312" i="9"/>
  <c r="M314" i="9" s="1"/>
  <c r="O312" i="9"/>
  <c r="O314" i="9" s="1"/>
  <c r="P312" i="9"/>
  <c r="P314" i="9" s="1"/>
  <c r="Q312" i="9"/>
  <c r="Q314" i="9" s="1"/>
  <c r="S312" i="9"/>
  <c r="S314" i="9" s="1"/>
  <c r="T312" i="9"/>
  <c r="T314" i="9" s="1"/>
  <c r="D318" i="9"/>
  <c r="D320" i="9" s="1"/>
  <c r="G318" i="9"/>
  <c r="G320" i="9" s="1"/>
  <c r="I318" i="9"/>
  <c r="I320" i="9" s="1"/>
  <c r="L318" i="9"/>
  <c r="L320" i="9" s="1"/>
  <c r="O318" i="9"/>
  <c r="O320" i="9" s="1"/>
  <c r="Q318" i="9"/>
  <c r="Q320" i="9" s="1"/>
  <c r="T318" i="9"/>
  <c r="T320" i="9" s="1"/>
  <c r="C349" i="9"/>
  <c r="C354" i="9" s="1"/>
  <c r="C343" i="9"/>
  <c r="C348" i="9" s="1"/>
  <c r="C337" i="9"/>
  <c r="C342" i="9" s="1"/>
  <c r="C336" i="9"/>
  <c r="D349" i="9"/>
  <c r="D354" i="9" s="1"/>
  <c r="D343" i="9"/>
  <c r="D348" i="9" s="1"/>
  <c r="D337" i="9"/>
  <c r="D342" i="9" s="1"/>
  <c r="D336" i="9"/>
  <c r="E349" i="9"/>
  <c r="E354" i="9" s="1"/>
  <c r="E343" i="9"/>
  <c r="E348" i="9" s="1"/>
  <c r="E337" i="9"/>
  <c r="E342" i="9" s="1"/>
  <c r="E336" i="9"/>
  <c r="G349" i="9"/>
  <c r="G354" i="9" s="1"/>
  <c r="G343" i="9"/>
  <c r="G348" i="9" s="1"/>
  <c r="G337" i="9"/>
  <c r="G342" i="9" s="1"/>
  <c r="G336" i="9"/>
  <c r="H349" i="9"/>
  <c r="H354" i="9" s="1"/>
  <c r="H343" i="9"/>
  <c r="H348" i="9" s="1"/>
  <c r="H337" i="9"/>
  <c r="H342" i="9" s="1"/>
  <c r="H336" i="9"/>
  <c r="I349" i="9"/>
  <c r="I354" i="9" s="1"/>
  <c r="I343" i="9"/>
  <c r="I348" i="9" s="1"/>
  <c r="I337" i="9"/>
  <c r="I342" i="9" s="1"/>
  <c r="I336" i="9"/>
  <c r="K349" i="9"/>
  <c r="K354" i="9" s="1"/>
  <c r="K343" i="9"/>
  <c r="K348" i="9" s="1"/>
  <c r="K337" i="9"/>
  <c r="K342" i="9" s="1"/>
  <c r="K336" i="9"/>
  <c r="L349" i="9"/>
  <c r="L354" i="9" s="1"/>
  <c r="L343" i="9"/>
  <c r="L348" i="9" s="1"/>
  <c r="L337" i="9"/>
  <c r="L342" i="9" s="1"/>
  <c r="L336" i="9"/>
  <c r="M349" i="9"/>
  <c r="M354" i="9" s="1"/>
  <c r="M343" i="9"/>
  <c r="M348" i="9" s="1"/>
  <c r="M337" i="9"/>
  <c r="M342" i="9" s="1"/>
  <c r="M336" i="9"/>
  <c r="O349" i="9"/>
  <c r="O354" i="9" s="1"/>
  <c r="O343" i="9"/>
  <c r="O348" i="9" s="1"/>
  <c r="O337" i="9"/>
  <c r="O342" i="9" s="1"/>
  <c r="O336" i="9"/>
  <c r="P349" i="9"/>
  <c r="P354" i="9" s="1"/>
  <c r="P343" i="9"/>
  <c r="P348" i="9" s="1"/>
  <c r="P337" i="9"/>
  <c r="P342" i="9" s="1"/>
  <c r="P336" i="9"/>
  <c r="Q349" i="9"/>
  <c r="Q354" i="9" s="1"/>
  <c r="Q343" i="9"/>
  <c r="Q348" i="9" s="1"/>
  <c r="Q337" i="9"/>
  <c r="Q342" i="9" s="1"/>
  <c r="Q336" i="9"/>
  <c r="S349" i="9"/>
  <c r="S354" i="9" s="1"/>
  <c r="S343" i="9"/>
  <c r="S348" i="9" s="1"/>
  <c r="S337" i="9"/>
  <c r="S342" i="9" s="1"/>
  <c r="S336" i="9"/>
  <c r="T349" i="9"/>
  <c r="T354" i="9" s="1"/>
  <c r="T343" i="9"/>
  <c r="T348" i="9" s="1"/>
  <c r="T337" i="9"/>
  <c r="T342" i="9" s="1"/>
  <c r="T336" i="9"/>
  <c r="C333" i="9"/>
  <c r="C335" i="9" s="1"/>
  <c r="D333" i="9"/>
  <c r="D335" i="9" s="1"/>
  <c r="E333" i="9"/>
  <c r="E335" i="9" s="1"/>
  <c r="G333" i="9"/>
  <c r="G335" i="9" s="1"/>
  <c r="H333" i="9"/>
  <c r="H335" i="9" s="1"/>
  <c r="I333" i="9"/>
  <c r="I335" i="9" s="1"/>
  <c r="K333" i="9"/>
  <c r="K335" i="9" s="1"/>
  <c r="L333" i="9"/>
  <c r="L335" i="9" s="1"/>
  <c r="M333" i="9"/>
  <c r="M335" i="9" s="1"/>
  <c r="O333" i="9"/>
  <c r="O335" i="9" s="1"/>
  <c r="P333" i="9"/>
  <c r="P335" i="9" s="1"/>
  <c r="Q333" i="9"/>
  <c r="Q335" i="9" s="1"/>
  <c r="S333" i="9"/>
  <c r="S335" i="9" s="1"/>
  <c r="T333" i="9"/>
  <c r="T335" i="9" s="1"/>
  <c r="C339" i="9"/>
  <c r="C341" i="9" s="1"/>
  <c r="D339" i="9"/>
  <c r="D341" i="9" s="1"/>
  <c r="E339" i="9"/>
  <c r="E341" i="9" s="1"/>
  <c r="G339" i="9"/>
  <c r="G341" i="9" s="1"/>
  <c r="H339" i="9"/>
  <c r="H341" i="9" s="1"/>
  <c r="I339" i="9"/>
  <c r="I341" i="9" s="1"/>
  <c r="K339" i="9"/>
  <c r="K341" i="9" s="1"/>
  <c r="L339" i="9"/>
  <c r="L341" i="9" s="1"/>
  <c r="M339" i="9"/>
  <c r="M341" i="9" s="1"/>
  <c r="O339" i="9"/>
  <c r="O341" i="9" s="1"/>
  <c r="P339" i="9"/>
  <c r="P341" i="9" s="1"/>
  <c r="Q339" i="9"/>
  <c r="Q341" i="9" s="1"/>
  <c r="S339" i="9"/>
  <c r="S341" i="9" s="1"/>
  <c r="T339" i="9"/>
  <c r="T341" i="9" s="1"/>
  <c r="D345" i="9"/>
  <c r="D347" i="9" s="1"/>
  <c r="G345" i="9"/>
  <c r="G347" i="9" s="1"/>
  <c r="I345" i="9"/>
  <c r="I347" i="9" s="1"/>
  <c r="L345" i="9"/>
  <c r="L347" i="9" s="1"/>
  <c r="O345" i="9"/>
  <c r="O347" i="9" s="1"/>
  <c r="Q345" i="9"/>
  <c r="Q347" i="9" s="1"/>
  <c r="T345" i="9"/>
  <c r="T347" i="9" s="1"/>
  <c r="C376" i="9"/>
  <c r="C381" i="9" s="1"/>
  <c r="C364" i="9"/>
  <c r="C366" i="9" s="1"/>
  <c r="C368" i="9" s="1"/>
  <c r="C363" i="9"/>
  <c r="D376" i="9"/>
  <c r="D381" i="9" s="1"/>
  <c r="D364" i="9"/>
  <c r="D363" i="9"/>
  <c r="E376" i="9"/>
  <c r="E381" i="9" s="1"/>
  <c r="E364" i="9"/>
  <c r="E366" i="9" s="1"/>
  <c r="E368" i="9" s="1"/>
  <c r="E363" i="9"/>
  <c r="G376" i="9"/>
  <c r="G381" i="9" s="1"/>
  <c r="G364" i="9"/>
  <c r="G363" i="9"/>
  <c r="H376" i="9"/>
  <c r="H381" i="9" s="1"/>
  <c r="H364" i="9"/>
  <c r="H366" i="9" s="1"/>
  <c r="H368" i="9" s="1"/>
  <c r="H363" i="9"/>
  <c r="I376" i="9"/>
  <c r="I381" i="9" s="1"/>
  <c r="I364" i="9"/>
  <c r="I363" i="9"/>
  <c r="K376" i="9"/>
  <c r="K381" i="9" s="1"/>
  <c r="K364" i="9"/>
  <c r="K366" i="9" s="1"/>
  <c r="K368" i="9" s="1"/>
  <c r="K363" i="9"/>
  <c r="L376" i="9"/>
  <c r="L381" i="9" s="1"/>
  <c r="L364" i="9"/>
  <c r="L363" i="9"/>
  <c r="M376" i="9"/>
  <c r="M381" i="9" s="1"/>
  <c r="M364" i="9"/>
  <c r="M366" i="9" s="1"/>
  <c r="M368" i="9" s="1"/>
  <c r="M363" i="9"/>
  <c r="O376" i="9"/>
  <c r="O381" i="9" s="1"/>
  <c r="O364" i="9"/>
  <c r="O363" i="9"/>
  <c r="P376" i="9"/>
  <c r="P381" i="9" s="1"/>
  <c r="P364" i="9"/>
  <c r="P366" i="9" s="1"/>
  <c r="P368" i="9" s="1"/>
  <c r="P363" i="9"/>
  <c r="Q376" i="9"/>
  <c r="Q381" i="9" s="1"/>
  <c r="Q364" i="9"/>
  <c r="Q363" i="9"/>
  <c r="S376" i="9"/>
  <c r="S381" i="9" s="1"/>
  <c r="S364" i="9"/>
  <c r="S366" i="9" s="1"/>
  <c r="S368" i="9" s="1"/>
  <c r="S363" i="9"/>
  <c r="T376" i="9"/>
  <c r="T381" i="9" s="1"/>
  <c r="T364" i="9"/>
  <c r="T363" i="9"/>
  <c r="C360" i="9"/>
  <c r="C362" i="9" s="1"/>
  <c r="D360" i="9"/>
  <c r="D362" i="9" s="1"/>
  <c r="E360" i="9"/>
  <c r="E362" i="9" s="1"/>
  <c r="G360" i="9"/>
  <c r="G362" i="9" s="1"/>
  <c r="H360" i="9"/>
  <c r="H362" i="9" s="1"/>
  <c r="I360" i="9"/>
  <c r="I362" i="9" s="1"/>
  <c r="K360" i="9"/>
  <c r="K362" i="9" s="1"/>
  <c r="L360" i="9"/>
  <c r="L362" i="9" s="1"/>
  <c r="M360" i="9"/>
  <c r="M362" i="9" s="1"/>
  <c r="O360" i="9"/>
  <c r="O362" i="9" s="1"/>
  <c r="P360" i="9"/>
  <c r="P362" i="9" s="1"/>
  <c r="Q360" i="9"/>
  <c r="Q362" i="9" s="1"/>
  <c r="S360" i="9"/>
  <c r="S362" i="9" s="1"/>
  <c r="T360" i="9"/>
  <c r="T362" i="9" s="1"/>
  <c r="D366" i="9"/>
  <c r="D368" i="9" s="1"/>
  <c r="G366" i="9"/>
  <c r="G368" i="9" s="1"/>
  <c r="I366" i="9"/>
  <c r="I368" i="9" s="1"/>
  <c r="L366" i="9"/>
  <c r="L368" i="9" s="1"/>
  <c r="O366" i="9"/>
  <c r="O368" i="9" s="1"/>
  <c r="Q366" i="9"/>
  <c r="Q368" i="9" s="1"/>
  <c r="T366" i="9"/>
  <c r="T368" i="9" s="1"/>
  <c r="C403" i="9"/>
  <c r="C397" i="9"/>
  <c r="C402" i="9" s="1"/>
  <c r="C391" i="9"/>
  <c r="C396" i="9" s="1"/>
  <c r="C390" i="9"/>
  <c r="D403" i="9"/>
  <c r="D397" i="9"/>
  <c r="D402" i="9" s="1"/>
  <c r="D391" i="9"/>
  <c r="D396" i="9" s="1"/>
  <c r="D390" i="9"/>
  <c r="E403" i="9"/>
  <c r="E397" i="9"/>
  <c r="E402" i="9" s="1"/>
  <c r="E391" i="9"/>
  <c r="E396" i="9" s="1"/>
  <c r="E390" i="9"/>
  <c r="G403" i="9"/>
  <c r="G397" i="9"/>
  <c r="G402" i="9" s="1"/>
  <c r="G391" i="9"/>
  <c r="G396" i="9" s="1"/>
  <c r="G390" i="9"/>
  <c r="H403" i="9"/>
  <c r="H397" i="9"/>
  <c r="H402" i="9" s="1"/>
  <c r="H391" i="9"/>
  <c r="H396" i="9" s="1"/>
  <c r="H390" i="9"/>
  <c r="I403" i="9"/>
  <c r="I397" i="9"/>
  <c r="I402" i="9" s="1"/>
  <c r="I391" i="9"/>
  <c r="I396" i="9" s="1"/>
  <c r="I390" i="9"/>
  <c r="K403" i="9"/>
  <c r="K397" i="9"/>
  <c r="K402" i="9" s="1"/>
  <c r="K391" i="9"/>
  <c r="K396" i="9" s="1"/>
  <c r="K390" i="9"/>
  <c r="L403" i="9"/>
  <c r="L397" i="9"/>
  <c r="L402" i="9" s="1"/>
  <c r="L391" i="9"/>
  <c r="L396" i="9" s="1"/>
  <c r="L390" i="9"/>
  <c r="M403" i="9"/>
  <c r="M397" i="9"/>
  <c r="M402" i="9" s="1"/>
  <c r="M391" i="9"/>
  <c r="M396" i="9" s="1"/>
  <c r="M390" i="9"/>
  <c r="O403" i="9"/>
  <c r="O397" i="9"/>
  <c r="O402" i="9" s="1"/>
  <c r="O391" i="9"/>
  <c r="O396" i="9" s="1"/>
  <c r="O390" i="9"/>
  <c r="P403" i="9"/>
  <c r="P397" i="9"/>
  <c r="P402" i="9" s="1"/>
  <c r="P391" i="9"/>
  <c r="P396" i="9" s="1"/>
  <c r="P390" i="9"/>
  <c r="Q403" i="9"/>
  <c r="Q397" i="9"/>
  <c r="Q402" i="9" s="1"/>
  <c r="Q391" i="9"/>
  <c r="Q396" i="9" s="1"/>
  <c r="Q390" i="9"/>
  <c r="S403" i="9"/>
  <c r="S397" i="9"/>
  <c r="S402" i="9" s="1"/>
  <c r="S391" i="9"/>
  <c r="S396" i="9" s="1"/>
  <c r="S390" i="9"/>
  <c r="T403" i="9"/>
  <c r="T397" i="9"/>
  <c r="T402" i="9" s="1"/>
  <c r="T391" i="9"/>
  <c r="T396" i="9" s="1"/>
  <c r="T390" i="9"/>
  <c r="C387" i="9"/>
  <c r="C389" i="9" s="1"/>
  <c r="D387" i="9"/>
  <c r="D389" i="9" s="1"/>
  <c r="E387" i="9"/>
  <c r="E389" i="9" s="1"/>
  <c r="G387" i="9"/>
  <c r="G389" i="9" s="1"/>
  <c r="H387" i="9"/>
  <c r="H389" i="9" s="1"/>
  <c r="I387" i="9"/>
  <c r="I389" i="9" s="1"/>
  <c r="K387" i="9"/>
  <c r="K389" i="9" s="1"/>
  <c r="L387" i="9"/>
  <c r="L389" i="9" s="1"/>
  <c r="M387" i="9"/>
  <c r="M389" i="9" s="1"/>
  <c r="O387" i="9"/>
  <c r="O389" i="9" s="1"/>
  <c r="P387" i="9"/>
  <c r="P389" i="9" s="1"/>
  <c r="Q387" i="9"/>
  <c r="Q389" i="9" s="1"/>
  <c r="S387" i="9"/>
  <c r="S389" i="9" s="1"/>
  <c r="T387" i="9"/>
  <c r="T389" i="9" s="1"/>
  <c r="C393" i="9"/>
  <c r="C395" i="9" s="1"/>
  <c r="D393" i="9"/>
  <c r="D395" i="9" s="1"/>
  <c r="E393" i="9"/>
  <c r="E395" i="9" s="1"/>
  <c r="G393" i="9"/>
  <c r="G395" i="9" s="1"/>
  <c r="H393" i="9"/>
  <c r="H395" i="9" s="1"/>
  <c r="I393" i="9"/>
  <c r="I395" i="9" s="1"/>
  <c r="K393" i="9"/>
  <c r="K395" i="9" s="1"/>
  <c r="L393" i="9"/>
  <c r="L395" i="9" s="1"/>
  <c r="M393" i="9"/>
  <c r="M395" i="9" s="1"/>
  <c r="O393" i="9"/>
  <c r="O395" i="9" s="1"/>
  <c r="P393" i="9"/>
  <c r="P395" i="9" s="1"/>
  <c r="Q393" i="9"/>
  <c r="Q395" i="9" s="1"/>
  <c r="S393" i="9"/>
  <c r="S395" i="9" s="1"/>
  <c r="T393" i="9"/>
  <c r="T395" i="9" s="1"/>
  <c r="D399" i="9"/>
  <c r="D401" i="9" s="1"/>
  <c r="G399" i="9"/>
  <c r="G401" i="9" s="1"/>
  <c r="I399" i="9"/>
  <c r="I401" i="9" s="1"/>
  <c r="L399" i="9"/>
  <c r="L401" i="9" s="1"/>
  <c r="O399" i="9"/>
  <c r="O401" i="9" s="1"/>
  <c r="Q399" i="9"/>
  <c r="Q401" i="9" s="1"/>
  <c r="T399" i="9"/>
  <c r="T401" i="9" s="1"/>
  <c r="S422" i="9"/>
  <c r="C2375" i="9"/>
  <c r="F423" i="9"/>
  <c r="G2375" i="9"/>
  <c r="J423" i="9"/>
  <c r="K2375" i="9"/>
  <c r="N423" i="9"/>
  <c r="O2375" i="9"/>
  <c r="R423" i="9"/>
  <c r="S424" i="9"/>
  <c r="S425" i="9"/>
  <c r="S426" i="9"/>
  <c r="S427" i="9"/>
  <c r="S428" i="9"/>
  <c r="S438" i="9"/>
  <c r="S439" i="9"/>
  <c r="S440" i="9"/>
  <c r="S441" i="9"/>
  <c r="S442" i="9"/>
  <c r="S443" i="9"/>
  <c r="S444" i="9"/>
  <c r="S446" i="9"/>
  <c r="S447" i="9"/>
  <c r="S448" i="9"/>
  <c r="S449" i="9"/>
  <c r="S450" i="9"/>
  <c r="S451" i="9"/>
  <c r="S452" i="9"/>
  <c r="S454" i="9"/>
  <c r="S455" i="9"/>
  <c r="S456" i="9"/>
  <c r="S457" i="9"/>
  <c r="S458" i="9"/>
  <c r="S459" i="9"/>
  <c r="S460" i="9"/>
  <c r="S462" i="9"/>
  <c r="S463" i="9"/>
  <c r="S464" i="9"/>
  <c r="S465" i="9"/>
  <c r="S466" i="9"/>
  <c r="S467" i="9"/>
  <c r="S468" i="9"/>
  <c r="S470" i="9"/>
  <c r="S471" i="9"/>
  <c r="S472" i="9"/>
  <c r="S473" i="9"/>
  <c r="S474" i="9"/>
  <c r="S475" i="9"/>
  <c r="S476" i="9"/>
  <c r="S478" i="9"/>
  <c r="S479" i="9"/>
  <c r="S480" i="9"/>
  <c r="S481" i="9"/>
  <c r="S482" i="9"/>
  <c r="S483" i="9"/>
  <c r="S484" i="9"/>
  <c r="S494" i="9"/>
  <c r="S495" i="9"/>
  <c r="S496" i="9"/>
  <c r="S497" i="9"/>
  <c r="S498" i="9"/>
  <c r="S499" i="9"/>
  <c r="S500" i="9"/>
  <c r="S502" i="9"/>
  <c r="S503" i="9"/>
  <c r="S504" i="9"/>
  <c r="S505" i="9"/>
  <c r="S506" i="9"/>
  <c r="S507" i="9"/>
  <c r="S508" i="9"/>
  <c r="S526" i="9"/>
  <c r="S527" i="9"/>
  <c r="S528" i="9"/>
  <c r="S529" i="9"/>
  <c r="S530" i="9"/>
  <c r="S531" i="9"/>
  <c r="S532" i="9"/>
  <c r="S534" i="9"/>
  <c r="S535" i="9"/>
  <c r="S536" i="9"/>
  <c r="S537" i="9"/>
  <c r="S538" i="9"/>
  <c r="S539" i="9"/>
  <c r="S540" i="9"/>
  <c r="S558" i="9"/>
  <c r="S559" i="9"/>
  <c r="S560" i="9"/>
  <c r="S561" i="9"/>
  <c r="S562" i="9"/>
  <c r="S563" i="9"/>
  <c r="S564" i="9"/>
  <c r="S566" i="9"/>
  <c r="S567" i="9"/>
  <c r="S568" i="9"/>
  <c r="S569" i="9"/>
  <c r="S570" i="9"/>
  <c r="S571" i="9"/>
  <c r="S572" i="9"/>
  <c r="S574" i="9"/>
  <c r="S575" i="9"/>
  <c r="S576" i="9"/>
  <c r="S577" i="9"/>
  <c r="S578" i="9"/>
  <c r="S579" i="9"/>
  <c r="S580" i="9"/>
  <c r="S582" i="9"/>
  <c r="S583" i="9"/>
  <c r="S584" i="9"/>
  <c r="S585" i="9"/>
  <c r="S586" i="9"/>
  <c r="S587" i="9"/>
  <c r="S588" i="9"/>
  <c r="S590" i="9"/>
  <c r="S591" i="9"/>
  <c r="S592" i="9"/>
  <c r="S593" i="9"/>
  <c r="S594" i="9"/>
  <c r="S595" i="9"/>
  <c r="S596" i="9"/>
  <c r="S598" i="9"/>
  <c r="S599" i="9"/>
  <c r="S600" i="9"/>
  <c r="S601" i="9"/>
  <c r="S602" i="9"/>
  <c r="S603" i="9"/>
  <c r="S604" i="9"/>
  <c r="S606" i="9"/>
  <c r="S607" i="9"/>
  <c r="S608" i="9"/>
  <c r="S609" i="9"/>
  <c r="S610" i="9"/>
  <c r="S611" i="9"/>
  <c r="S612" i="9"/>
  <c r="S614" i="9"/>
  <c r="S615" i="9"/>
  <c r="S616" i="9"/>
  <c r="S617" i="9"/>
  <c r="S618" i="9"/>
  <c r="S619" i="9"/>
  <c r="S620" i="9"/>
  <c r="S630" i="9"/>
  <c r="S631" i="9"/>
  <c r="S632" i="9"/>
  <c r="S633" i="9"/>
  <c r="S634" i="9"/>
  <c r="S635" i="9"/>
  <c r="S636" i="9"/>
  <c r="S638" i="9"/>
  <c r="S639" i="9"/>
  <c r="S640" i="9"/>
  <c r="S641" i="9"/>
  <c r="S642" i="9"/>
  <c r="S643" i="9"/>
  <c r="S644" i="9"/>
  <c r="S646" i="9"/>
  <c r="S647" i="9"/>
  <c r="S648" i="9"/>
  <c r="S649" i="9"/>
  <c r="S650" i="9"/>
  <c r="S651" i="9"/>
  <c r="S652" i="9"/>
  <c r="S654" i="9"/>
  <c r="S655" i="9"/>
  <c r="S656" i="9"/>
  <c r="S657" i="9"/>
  <c r="S658" i="9"/>
  <c r="S659" i="9"/>
  <c r="S660" i="9"/>
  <c r="S662" i="9"/>
  <c r="S663" i="9"/>
  <c r="S664" i="9"/>
  <c r="S665" i="9"/>
  <c r="S666" i="9"/>
  <c r="S667" i="9"/>
  <c r="S668" i="9"/>
  <c r="S670" i="9"/>
  <c r="S671" i="9"/>
  <c r="S672" i="9"/>
  <c r="S673" i="9"/>
  <c r="S674" i="9"/>
  <c r="S675" i="9"/>
  <c r="S676" i="9"/>
  <c r="S678" i="9"/>
  <c r="S679" i="9"/>
  <c r="S680" i="9"/>
  <c r="S681" i="9"/>
  <c r="S682" i="9"/>
  <c r="S683" i="9"/>
  <c r="S684" i="9"/>
  <c r="S686" i="9"/>
  <c r="S687" i="9"/>
  <c r="S688" i="9"/>
  <c r="S689" i="9"/>
  <c r="S690" i="9"/>
  <c r="S691" i="9"/>
  <c r="S692" i="9"/>
  <c r="S694" i="9"/>
  <c r="S695" i="9"/>
  <c r="S696" i="9"/>
  <c r="S697" i="9"/>
  <c r="S698" i="9"/>
  <c r="S699" i="9"/>
  <c r="S700" i="9"/>
  <c r="S710" i="9"/>
  <c r="S711" i="9"/>
  <c r="S712" i="9"/>
  <c r="S713" i="9"/>
  <c r="S714" i="9"/>
  <c r="S715" i="9"/>
  <c r="S716" i="9"/>
  <c r="S718" i="9"/>
  <c r="S719" i="9"/>
  <c r="S720" i="9"/>
  <c r="S721" i="9"/>
  <c r="S722" i="9"/>
  <c r="S723" i="9"/>
  <c r="S724" i="9"/>
  <c r="S726" i="9"/>
  <c r="S727" i="9"/>
  <c r="S728" i="9"/>
  <c r="S729" i="9"/>
  <c r="S730" i="9"/>
  <c r="S731" i="9"/>
  <c r="S732" i="9"/>
  <c r="S734" i="9"/>
  <c r="S735" i="9"/>
  <c r="S736" i="9"/>
  <c r="S737" i="9"/>
  <c r="S738" i="9"/>
  <c r="S739" i="9"/>
  <c r="S740" i="9"/>
  <c r="S742" i="9"/>
  <c r="S743" i="9"/>
  <c r="S744" i="9"/>
  <c r="S745" i="9"/>
  <c r="S746" i="9"/>
  <c r="S747" i="9"/>
  <c r="S748" i="9"/>
  <c r="S750" i="9"/>
  <c r="S751" i="9"/>
  <c r="S752" i="9"/>
  <c r="S753" i="9"/>
  <c r="S754" i="9"/>
  <c r="S755" i="9"/>
  <c r="S756" i="9"/>
  <c r="S758" i="9"/>
  <c r="S759" i="9"/>
  <c r="S760" i="9"/>
  <c r="S761" i="9"/>
  <c r="S762" i="9"/>
  <c r="S763" i="9"/>
  <c r="S764" i="9"/>
  <c r="S766" i="9"/>
  <c r="S767" i="9"/>
  <c r="S768" i="9"/>
  <c r="S769" i="9"/>
  <c r="S770" i="9"/>
  <c r="S771" i="9"/>
  <c r="S772" i="9"/>
  <c r="S774" i="9"/>
  <c r="S775" i="9"/>
  <c r="S776" i="9"/>
  <c r="S777" i="9"/>
  <c r="S778" i="9"/>
  <c r="S779" i="9"/>
  <c r="S780" i="9"/>
  <c r="S782" i="9"/>
  <c r="S783" i="9"/>
  <c r="S784" i="9"/>
  <c r="S785" i="9"/>
  <c r="S786" i="9"/>
  <c r="S787" i="9"/>
  <c r="S788" i="9"/>
  <c r="S798" i="9"/>
  <c r="S799" i="9"/>
  <c r="S800" i="9"/>
  <c r="S801" i="9"/>
  <c r="S802" i="9"/>
  <c r="S803" i="9"/>
  <c r="S804" i="9"/>
  <c r="S806" i="9"/>
  <c r="S807" i="9"/>
  <c r="S808" i="9"/>
  <c r="S809" i="9"/>
  <c r="S810" i="9"/>
  <c r="S811" i="9"/>
  <c r="S812" i="9"/>
  <c r="S814" i="9"/>
  <c r="S815" i="9"/>
  <c r="S816" i="9"/>
  <c r="S817" i="9"/>
  <c r="S818" i="9"/>
  <c r="S819" i="9"/>
  <c r="S820" i="9"/>
  <c r="S822" i="9"/>
  <c r="S823" i="9"/>
  <c r="S824" i="9"/>
  <c r="S825" i="9"/>
  <c r="S826" i="9"/>
  <c r="S827" i="9"/>
  <c r="S828" i="9"/>
  <c r="S830" i="9"/>
  <c r="S831" i="9"/>
  <c r="S832" i="9"/>
  <c r="S833" i="9"/>
  <c r="S834" i="9"/>
  <c r="S835" i="9"/>
  <c r="S836" i="9"/>
  <c r="S838" i="9"/>
  <c r="S839" i="9"/>
  <c r="S840" i="9"/>
  <c r="S841" i="9"/>
  <c r="S842" i="9"/>
  <c r="S843" i="9"/>
  <c r="S844" i="9"/>
  <c r="S846" i="9"/>
  <c r="S847" i="9"/>
  <c r="S848" i="9"/>
  <c r="S849" i="9"/>
  <c r="S850" i="9"/>
  <c r="S851" i="9"/>
  <c r="S852" i="9"/>
  <c r="S854" i="9"/>
  <c r="S855" i="9"/>
  <c r="S856" i="9"/>
  <c r="S857" i="9"/>
  <c r="S858" i="9"/>
  <c r="S859" i="9"/>
  <c r="S860" i="9"/>
  <c r="S862" i="9"/>
  <c r="S863" i="9"/>
  <c r="S864" i="9"/>
  <c r="S865" i="9"/>
  <c r="S866" i="9"/>
  <c r="S867" i="9"/>
  <c r="S868" i="9"/>
  <c r="S870" i="9"/>
  <c r="S871" i="9"/>
  <c r="S872" i="9"/>
  <c r="S873" i="9"/>
  <c r="S874" i="9"/>
  <c r="S875" i="9"/>
  <c r="S876" i="9"/>
  <c r="S878" i="9"/>
  <c r="S879" i="9"/>
  <c r="S880" i="9"/>
  <c r="S881" i="9"/>
  <c r="S882" i="9"/>
  <c r="S883" i="9"/>
  <c r="S884" i="9"/>
  <c r="S886" i="9"/>
  <c r="S887" i="9"/>
  <c r="S888" i="9"/>
  <c r="S889" i="9"/>
  <c r="S890" i="9"/>
  <c r="S891" i="9"/>
  <c r="S892" i="9"/>
  <c r="S894" i="9"/>
  <c r="S895" i="9"/>
  <c r="S896" i="9"/>
  <c r="S897" i="9"/>
  <c r="S898" i="9"/>
  <c r="S899" i="9"/>
  <c r="S900" i="9"/>
  <c r="S902" i="9"/>
  <c r="S903" i="9"/>
  <c r="S904" i="9"/>
  <c r="S905" i="9"/>
  <c r="S906" i="9"/>
  <c r="S907" i="9"/>
  <c r="S908" i="9"/>
  <c r="S910" i="9"/>
  <c r="S911" i="9"/>
  <c r="S912" i="9"/>
  <c r="S913" i="9"/>
  <c r="S914" i="9"/>
  <c r="S915" i="9"/>
  <c r="S916" i="9"/>
  <c r="S918" i="9"/>
  <c r="S919" i="9"/>
  <c r="S920" i="9"/>
  <c r="S921" i="9"/>
  <c r="S922" i="9"/>
  <c r="S923" i="9"/>
  <c r="S924" i="9"/>
  <c r="S934" i="9"/>
  <c r="S935" i="9"/>
  <c r="S936" i="9"/>
  <c r="S937" i="9"/>
  <c r="S938" i="9"/>
  <c r="S939" i="9"/>
  <c r="S940" i="9"/>
  <c r="S942" i="9"/>
  <c r="S943" i="9"/>
  <c r="S944" i="9"/>
  <c r="S945" i="9"/>
  <c r="S946" i="9"/>
  <c r="S947" i="9"/>
  <c r="S948" i="9"/>
  <c r="S950" i="9"/>
  <c r="S951" i="9"/>
  <c r="S952" i="9"/>
  <c r="S953" i="9"/>
  <c r="S954" i="9"/>
  <c r="S955" i="9"/>
  <c r="S956" i="9"/>
  <c r="S958" i="9"/>
  <c r="S959" i="9"/>
  <c r="S960" i="9"/>
  <c r="S961" i="9"/>
  <c r="S962" i="9"/>
  <c r="S963" i="9"/>
  <c r="S964" i="9"/>
  <c r="S966" i="9"/>
  <c r="S967" i="9"/>
  <c r="S968" i="9"/>
  <c r="S969" i="9"/>
  <c r="S970" i="9"/>
  <c r="S971" i="9"/>
  <c r="S972" i="9"/>
  <c r="S974" i="9"/>
  <c r="S975" i="9"/>
  <c r="S976" i="9"/>
  <c r="S977" i="9"/>
  <c r="S978" i="9"/>
  <c r="S979" i="9"/>
  <c r="S980" i="9"/>
  <c r="S982" i="9"/>
  <c r="S983" i="9"/>
  <c r="S984" i="9"/>
  <c r="S985" i="9"/>
  <c r="S986" i="9"/>
  <c r="S987" i="9"/>
  <c r="S988" i="9"/>
  <c r="S990" i="9"/>
  <c r="S991" i="9"/>
  <c r="S992" i="9"/>
  <c r="S993" i="9"/>
  <c r="S994" i="9"/>
  <c r="S995" i="9"/>
  <c r="S996" i="9"/>
  <c r="S998" i="9"/>
  <c r="S999" i="9"/>
  <c r="S1000" i="9"/>
  <c r="S1001" i="9"/>
  <c r="S1002" i="9"/>
  <c r="S1003" i="9"/>
  <c r="S1004" i="9"/>
  <c r="S1014" i="9"/>
  <c r="S1015" i="9"/>
  <c r="S1016" i="9"/>
  <c r="S1017" i="9"/>
  <c r="S1018" i="9"/>
  <c r="S1019" i="9"/>
  <c r="S1020" i="9"/>
  <c r="S1022" i="9"/>
  <c r="S1023" i="9"/>
  <c r="S1024" i="9"/>
  <c r="S1025" i="9"/>
  <c r="S1026" i="9"/>
  <c r="S1027" i="9"/>
  <c r="S1028" i="9"/>
  <c r="S1030" i="9"/>
  <c r="S1031" i="9"/>
  <c r="S1032" i="9"/>
  <c r="S1033" i="9"/>
  <c r="S1034" i="9"/>
  <c r="S1035" i="9"/>
  <c r="S1036" i="9"/>
  <c r="S1038" i="9"/>
  <c r="S1039" i="9"/>
  <c r="S1040" i="9"/>
  <c r="S1041" i="9"/>
  <c r="S1042" i="9"/>
  <c r="S1043" i="9"/>
  <c r="S1044" i="9"/>
  <c r="S1046" i="9"/>
  <c r="S1047" i="9"/>
  <c r="S1048" i="9"/>
  <c r="S1049" i="9"/>
  <c r="S1050" i="9"/>
  <c r="S1051" i="9"/>
  <c r="S1052" i="9"/>
  <c r="S1054" i="9"/>
  <c r="S1055" i="9"/>
  <c r="S1056" i="9"/>
  <c r="S1057" i="9"/>
  <c r="S1058" i="9"/>
  <c r="S1059" i="9"/>
  <c r="S1060" i="9"/>
  <c r="S1062" i="9"/>
  <c r="S1063" i="9"/>
  <c r="S1064" i="9"/>
  <c r="S1065" i="9"/>
  <c r="S1066" i="9"/>
  <c r="S1067" i="9"/>
  <c r="S1068" i="9"/>
  <c r="S1070" i="9"/>
  <c r="S1071" i="9"/>
  <c r="S1072" i="9"/>
  <c r="S1073" i="9"/>
  <c r="S1074" i="9"/>
  <c r="S1075" i="9"/>
  <c r="S1076" i="9"/>
  <c r="S1078" i="9"/>
  <c r="S1079" i="9"/>
  <c r="S1080" i="9"/>
  <c r="S1081" i="9"/>
  <c r="S1082" i="9"/>
  <c r="S1083" i="9"/>
  <c r="S1084" i="9"/>
  <c r="S1086" i="9"/>
  <c r="S1087" i="9"/>
  <c r="S1088" i="9"/>
  <c r="S1089" i="9"/>
  <c r="S1090" i="9"/>
  <c r="S1091" i="9"/>
  <c r="S1092" i="9"/>
  <c r="S1094" i="9"/>
  <c r="S1095" i="9"/>
  <c r="S1096" i="9"/>
  <c r="S1097" i="9"/>
  <c r="S1098" i="9"/>
  <c r="S1099" i="9"/>
  <c r="S1100" i="9"/>
  <c r="S1102" i="9"/>
  <c r="S1103" i="9"/>
  <c r="S1104" i="9"/>
  <c r="S1105" i="9"/>
  <c r="S1106" i="9"/>
  <c r="S1107" i="9"/>
  <c r="S1108" i="9"/>
  <c r="S1110" i="9"/>
  <c r="S1111" i="9"/>
  <c r="S1112" i="9"/>
  <c r="S1113" i="9"/>
  <c r="S1114" i="9"/>
  <c r="S1115" i="9"/>
  <c r="S1116" i="9"/>
  <c r="S1118" i="9"/>
  <c r="S1119" i="9"/>
  <c r="S1120" i="9"/>
  <c r="S1121" i="9"/>
  <c r="S1122" i="9"/>
  <c r="S1123" i="9"/>
  <c r="S1124" i="9"/>
  <c r="S1126" i="9"/>
  <c r="S1127" i="9"/>
  <c r="S1128" i="9"/>
  <c r="S1129" i="9"/>
  <c r="S1130" i="9"/>
  <c r="S1131" i="9"/>
  <c r="S1132" i="9"/>
  <c r="S1134" i="9"/>
  <c r="S1135" i="9"/>
  <c r="S1136" i="9"/>
  <c r="S1137" i="9"/>
  <c r="S1138" i="9"/>
  <c r="S1139" i="9"/>
  <c r="S1140" i="9"/>
  <c r="S1142" i="9"/>
  <c r="S1143" i="9"/>
  <c r="S1144" i="9"/>
  <c r="S1145" i="9"/>
  <c r="S1146" i="9"/>
  <c r="S1147" i="9"/>
  <c r="S1148" i="9"/>
  <c r="S1150" i="9"/>
  <c r="S1151" i="9"/>
  <c r="S1152" i="9"/>
  <c r="S1153" i="9"/>
  <c r="S1154" i="9"/>
  <c r="S1155" i="9"/>
  <c r="S1156" i="9"/>
  <c r="S1158" i="9"/>
  <c r="S1159" i="9"/>
  <c r="S1160" i="9"/>
  <c r="S1161" i="9"/>
  <c r="S1162" i="9"/>
  <c r="S1163" i="9"/>
  <c r="S1164" i="9"/>
  <c r="S1166" i="9"/>
  <c r="S1167" i="9"/>
  <c r="S1168" i="9"/>
  <c r="S1169" i="9"/>
  <c r="S1170" i="9"/>
  <c r="S1171" i="9"/>
  <c r="S1172" i="9"/>
  <c r="S1174" i="9"/>
  <c r="S1175" i="9"/>
  <c r="S1176" i="9"/>
  <c r="S1177" i="9"/>
  <c r="S1178" i="9"/>
  <c r="S1179" i="9"/>
  <c r="S1180" i="9"/>
  <c r="S1182" i="9"/>
  <c r="S1183" i="9"/>
  <c r="S1184" i="9"/>
  <c r="S1185" i="9"/>
  <c r="S1186" i="9"/>
  <c r="S1187" i="9"/>
  <c r="S1188" i="9"/>
  <c r="S1190" i="9"/>
  <c r="S1191" i="9"/>
  <c r="S1192" i="9"/>
  <c r="S1193" i="9"/>
  <c r="S1194" i="9"/>
  <c r="S1195" i="9"/>
  <c r="S1196" i="9"/>
  <c r="S1198" i="9"/>
  <c r="S1199" i="9"/>
  <c r="S1200" i="9"/>
  <c r="S1201" i="9"/>
  <c r="S1202" i="9"/>
  <c r="S1203" i="9"/>
  <c r="S1204" i="9"/>
  <c r="S1206" i="9"/>
  <c r="S1207" i="9"/>
  <c r="S1208" i="9"/>
  <c r="S1209" i="9"/>
  <c r="S1210" i="9"/>
  <c r="S1211" i="9"/>
  <c r="S1212" i="9"/>
  <c r="S1214" i="9"/>
  <c r="S1215" i="9"/>
  <c r="S1216" i="9"/>
  <c r="S1217" i="9"/>
  <c r="S1218" i="9"/>
  <c r="S1219" i="9"/>
  <c r="S1220" i="9"/>
  <c r="S1222" i="9"/>
  <c r="S1223" i="9"/>
  <c r="S1224" i="9"/>
  <c r="S1225" i="9"/>
  <c r="S1226" i="9"/>
  <c r="S1227" i="9"/>
  <c r="S1228" i="9"/>
  <c r="S1230" i="9"/>
  <c r="S1231" i="9"/>
  <c r="S1232" i="9"/>
  <c r="S1233" i="9"/>
  <c r="S1234" i="9"/>
  <c r="S1235" i="9"/>
  <c r="S1236" i="9"/>
  <c r="S1238" i="9"/>
  <c r="S1239" i="9"/>
  <c r="S1240" i="9"/>
  <c r="S1241" i="9"/>
  <c r="S1242" i="9"/>
  <c r="S1243" i="9"/>
  <c r="S1244" i="9"/>
  <c r="S1246" i="9"/>
  <c r="S1247" i="9"/>
  <c r="S1248" i="9"/>
  <c r="S1249" i="9"/>
  <c r="S1250" i="9"/>
  <c r="S1251" i="9"/>
  <c r="S1252" i="9"/>
  <c r="S1254" i="9"/>
  <c r="S1255" i="9"/>
  <c r="S1256" i="9"/>
  <c r="S1257" i="9"/>
  <c r="S1258" i="9"/>
  <c r="S1259" i="9"/>
  <c r="S1260" i="9"/>
  <c r="S1262" i="9"/>
  <c r="S1263" i="9"/>
  <c r="S1264" i="9"/>
  <c r="S1265" i="9"/>
  <c r="S1266" i="9"/>
  <c r="S1267" i="9"/>
  <c r="S1268" i="9"/>
  <c r="S1286" i="9"/>
  <c r="S1287" i="9"/>
  <c r="S1288" i="9"/>
  <c r="S1289" i="9"/>
  <c r="S1290" i="9"/>
  <c r="S1291" i="9"/>
  <c r="S1292" i="9"/>
  <c r="S1302" i="9"/>
  <c r="S1303" i="9"/>
  <c r="S1304" i="9"/>
  <c r="S1305" i="9"/>
  <c r="S1306" i="9"/>
  <c r="S1307" i="9"/>
  <c r="S1308" i="9"/>
  <c r="S1310" i="9"/>
  <c r="S1311" i="9"/>
  <c r="S1312" i="9"/>
  <c r="S1313" i="9"/>
  <c r="S1314" i="9"/>
  <c r="S1315" i="9"/>
  <c r="S1316" i="9"/>
  <c r="S1318" i="9"/>
  <c r="S1319" i="9"/>
  <c r="S1320" i="9"/>
  <c r="S1321" i="9"/>
  <c r="S1322" i="9"/>
  <c r="S1323" i="9"/>
  <c r="S1324" i="9"/>
  <c r="S1326" i="9"/>
  <c r="S1327" i="9"/>
  <c r="S1328" i="9"/>
  <c r="S1329" i="9"/>
  <c r="S1330" i="9"/>
  <c r="S1331" i="9"/>
  <c r="S1332" i="9"/>
  <c r="S1342" i="9"/>
  <c r="S1343" i="9"/>
  <c r="S1344" i="9"/>
  <c r="S1345" i="9"/>
  <c r="S1346" i="9"/>
  <c r="S1347" i="9"/>
  <c r="S1348" i="9"/>
  <c r="S1358" i="9"/>
  <c r="S1359" i="9"/>
  <c r="S1360" i="9"/>
  <c r="S1361" i="9"/>
  <c r="S1362" i="9"/>
  <c r="S1363" i="9"/>
  <c r="S1364" i="9"/>
  <c r="S1366" i="9"/>
  <c r="S1367" i="9"/>
  <c r="S1368" i="9"/>
  <c r="S1369" i="9"/>
  <c r="S1370" i="9"/>
  <c r="S1371" i="9"/>
  <c r="S1372" i="9"/>
  <c r="S1438" i="9"/>
  <c r="S1439" i="9"/>
  <c r="S1440" i="9"/>
  <c r="S1441" i="9"/>
  <c r="S1442" i="9"/>
  <c r="S1443" i="9"/>
  <c r="S1444" i="9"/>
  <c r="S1446" i="9"/>
  <c r="S1447" i="9"/>
  <c r="S1448" i="9"/>
  <c r="S1449" i="9"/>
  <c r="S1450" i="9"/>
  <c r="S1451" i="9"/>
  <c r="S1452" i="9"/>
  <c r="S1454" i="9"/>
  <c r="S1455" i="9"/>
  <c r="S1456" i="9"/>
  <c r="S1457" i="9"/>
  <c r="S1458" i="9"/>
  <c r="S1459" i="9"/>
  <c r="S1460" i="9"/>
  <c r="S1462" i="9"/>
  <c r="S1463" i="9"/>
  <c r="S1464" i="9"/>
  <c r="S1465" i="9"/>
  <c r="S1466" i="9"/>
  <c r="S1467" i="9"/>
  <c r="S1468" i="9"/>
  <c r="S1478" i="9"/>
  <c r="S1479" i="9"/>
  <c r="S1480" i="9"/>
  <c r="S1481" i="9"/>
  <c r="S1482" i="9"/>
  <c r="S1483" i="9"/>
  <c r="S1484" i="9"/>
  <c r="S1486" i="9"/>
  <c r="S1487" i="9"/>
  <c r="S1488" i="9"/>
  <c r="S1489" i="9"/>
  <c r="S1490" i="9"/>
  <c r="S1491" i="9"/>
  <c r="S1492" i="9"/>
  <c r="S1510" i="9"/>
  <c r="S1511" i="9"/>
  <c r="S1512" i="9"/>
  <c r="S1513" i="9"/>
  <c r="S1514" i="9"/>
  <c r="S1515" i="9"/>
  <c r="S1516" i="9"/>
  <c r="S1518" i="9"/>
  <c r="S1519" i="9"/>
  <c r="S1520" i="9"/>
  <c r="S1521" i="9"/>
  <c r="S1522" i="9"/>
  <c r="S1523" i="9"/>
  <c r="S1524" i="9"/>
  <c r="S1590" i="9"/>
  <c r="S1591" i="9"/>
  <c r="S1592" i="9"/>
  <c r="S1593" i="9"/>
  <c r="S1594" i="9"/>
  <c r="S1595" i="9"/>
  <c r="S1596" i="9"/>
  <c r="S1598" i="9"/>
  <c r="S1599" i="9"/>
  <c r="S1600" i="9"/>
  <c r="S1601" i="9"/>
  <c r="S1602" i="9"/>
  <c r="S1603" i="9"/>
  <c r="S1604" i="9"/>
  <c r="S1622" i="9"/>
  <c r="S1624" i="9"/>
  <c r="S1625" i="9"/>
  <c r="S1626" i="9"/>
  <c r="S1627" i="9"/>
  <c r="S1628" i="9"/>
  <c r="S1630" i="9"/>
  <c r="S1631" i="9"/>
  <c r="S1632" i="9"/>
  <c r="S1633" i="9"/>
  <c r="S1634" i="9"/>
  <c r="S1635" i="9"/>
  <c r="S1636" i="9"/>
  <c r="S1638" i="9"/>
  <c r="S1639" i="9"/>
  <c r="S1640" i="9"/>
  <c r="S1641" i="9"/>
  <c r="S1642" i="9"/>
  <c r="S1643" i="9"/>
  <c r="S1644" i="9"/>
  <c r="S1654" i="9"/>
  <c r="S1655" i="9"/>
  <c r="S1656" i="9"/>
  <c r="S1657" i="9"/>
  <c r="S1658" i="9"/>
  <c r="S1659" i="9"/>
  <c r="S1660" i="9"/>
  <c r="S1678" i="9"/>
  <c r="S1679" i="9"/>
  <c r="S1680" i="9"/>
  <c r="S1681" i="9"/>
  <c r="S1682" i="9"/>
  <c r="S1683" i="9"/>
  <c r="S1684" i="9"/>
  <c r="S1686" i="9"/>
  <c r="S1687" i="9"/>
  <c r="S1688" i="9"/>
  <c r="S1689" i="9"/>
  <c r="S1690" i="9"/>
  <c r="S1691" i="9"/>
  <c r="S1692" i="9"/>
  <c r="S1702" i="9"/>
  <c r="S1703" i="9"/>
  <c r="S1704" i="9"/>
  <c r="S1705" i="9"/>
  <c r="S1706" i="9"/>
  <c r="S1707" i="9"/>
  <c r="S1708" i="9"/>
  <c r="S1726" i="9"/>
  <c r="S1727" i="9"/>
  <c r="S1728" i="9"/>
  <c r="S1729" i="9"/>
  <c r="S1730" i="9"/>
  <c r="S1731" i="9"/>
  <c r="S1732" i="9"/>
  <c r="S1734" i="9"/>
  <c r="S1735" i="9"/>
  <c r="S1736" i="9"/>
  <c r="S1737" i="9"/>
  <c r="S1738" i="9"/>
  <c r="S1739" i="9"/>
  <c r="S1740" i="9"/>
  <c r="S1742" i="9"/>
  <c r="S1743" i="9"/>
  <c r="S1744" i="9"/>
  <c r="S1745" i="9"/>
  <c r="S1746" i="9"/>
  <c r="S1747" i="9"/>
  <c r="S1748" i="9"/>
  <c r="S1750" i="9"/>
  <c r="S1751" i="9"/>
  <c r="S1752" i="9"/>
  <c r="S1753" i="9"/>
  <c r="S1754" i="9"/>
  <c r="S1755" i="9"/>
  <c r="S1756" i="9"/>
  <c r="S1758" i="9"/>
  <c r="S1759" i="9"/>
  <c r="S1760" i="9"/>
  <c r="S1761" i="9"/>
  <c r="S1762" i="9"/>
  <c r="S1763" i="9"/>
  <c r="S1764" i="9"/>
  <c r="S1774" i="9"/>
  <c r="S1775" i="9"/>
  <c r="S1776" i="9"/>
  <c r="S1777" i="9"/>
  <c r="S1778" i="9"/>
  <c r="S1779" i="9"/>
  <c r="S1780" i="9"/>
  <c r="S1790" i="9"/>
  <c r="S1791" i="9"/>
  <c r="S1792" i="9"/>
  <c r="S1793" i="9"/>
  <c r="S1794" i="9"/>
  <c r="S1795" i="9"/>
  <c r="S1796" i="9"/>
  <c r="S1798" i="9"/>
  <c r="S1799" i="9"/>
  <c r="S1800" i="9"/>
  <c r="S1801" i="9"/>
  <c r="S1802" i="9"/>
  <c r="S1803" i="9"/>
  <c r="S1804" i="9"/>
  <c r="S1806" i="9"/>
  <c r="S1807" i="9"/>
  <c r="S1808" i="9"/>
  <c r="S1809" i="9"/>
  <c r="S1810" i="9"/>
  <c r="S1811" i="9"/>
  <c r="S1812" i="9"/>
  <c r="S1814" i="9"/>
  <c r="S1815" i="9"/>
  <c r="S1816" i="9"/>
  <c r="S1817" i="9"/>
  <c r="S1818" i="9"/>
  <c r="S1819" i="9"/>
  <c r="S1820" i="9"/>
  <c r="S1822" i="9"/>
  <c r="S1823" i="9"/>
  <c r="S1824" i="9"/>
  <c r="S1825" i="9"/>
  <c r="S1826" i="9"/>
  <c r="S1827" i="9"/>
  <c r="S1828" i="9"/>
  <c r="S1854" i="9"/>
  <c r="S1855" i="9"/>
  <c r="S1856" i="9"/>
  <c r="S1857" i="9"/>
  <c r="S1858" i="9"/>
  <c r="S1859" i="9"/>
  <c r="S1860" i="9"/>
  <c r="S1870" i="9"/>
  <c r="S1871" i="9"/>
  <c r="S1872" i="9"/>
  <c r="S1873" i="9"/>
  <c r="S1874" i="9"/>
  <c r="S1875" i="9"/>
  <c r="S1876" i="9"/>
  <c r="S1878" i="9"/>
  <c r="S1879" i="9"/>
  <c r="S1880" i="9"/>
  <c r="S1881" i="9"/>
  <c r="S1882" i="9"/>
  <c r="S1883" i="9"/>
  <c r="S1884" i="9"/>
  <c r="S1894" i="9"/>
  <c r="S1895" i="9"/>
  <c r="S1896" i="9"/>
  <c r="S1897" i="9"/>
  <c r="S1898" i="9"/>
  <c r="S1899" i="9"/>
  <c r="S1900" i="9"/>
  <c r="S1902" i="9"/>
  <c r="S1903" i="9"/>
  <c r="S1904" i="9"/>
  <c r="S1905" i="9"/>
  <c r="S1906" i="9"/>
  <c r="S1907" i="9"/>
  <c r="S1908" i="9"/>
  <c r="S1910" i="9"/>
  <c r="S1911" i="9"/>
  <c r="S1912" i="9"/>
  <c r="S1913" i="9"/>
  <c r="S1914" i="9"/>
  <c r="S1915" i="9"/>
  <c r="S1916" i="9"/>
  <c r="S1926" i="9"/>
  <c r="S1927" i="9"/>
  <c r="S1928" i="9"/>
  <c r="S1929" i="9"/>
  <c r="S1930" i="9"/>
  <c r="S1931" i="9"/>
  <c r="S1932" i="9"/>
  <c r="S1934" i="9"/>
  <c r="S1935" i="9"/>
  <c r="S1936" i="9"/>
  <c r="S1937" i="9"/>
  <c r="S1938" i="9"/>
  <c r="S1939" i="9"/>
  <c r="S1940" i="9"/>
  <c r="S1942" i="9"/>
  <c r="S1943" i="9"/>
  <c r="S1944" i="9"/>
  <c r="S1945" i="9"/>
  <c r="S1946" i="9"/>
  <c r="S1947" i="9"/>
  <c r="S1948" i="9"/>
  <c r="S1950" i="9"/>
  <c r="S1951" i="9"/>
  <c r="S1952" i="9"/>
  <c r="S1953" i="9"/>
  <c r="S1954" i="9"/>
  <c r="S1955" i="9"/>
  <c r="S1956" i="9"/>
  <c r="S1958" i="9"/>
  <c r="S1959" i="9"/>
  <c r="S1960" i="9"/>
  <c r="S1961" i="9"/>
  <c r="S1962" i="9"/>
  <c r="S1963" i="9"/>
  <c r="S1964" i="9"/>
  <c r="S1974" i="9"/>
  <c r="S1975" i="9"/>
  <c r="S1976" i="9"/>
  <c r="S1977" i="9"/>
  <c r="S1978" i="9"/>
  <c r="S1979" i="9"/>
  <c r="S1980" i="9"/>
  <c r="S1982" i="9"/>
  <c r="S1983" i="9"/>
  <c r="S1984" i="9"/>
  <c r="S1985" i="9"/>
  <c r="S1986" i="9"/>
  <c r="S1987" i="9"/>
  <c r="S1988" i="9"/>
  <c r="S1990" i="9"/>
  <c r="S1991" i="9"/>
  <c r="S1992" i="9"/>
  <c r="S1993" i="9"/>
  <c r="S1994" i="9"/>
  <c r="S1995" i="9"/>
  <c r="S1996" i="9"/>
  <c r="S2006" i="9"/>
  <c r="S2007" i="9"/>
  <c r="S2008" i="9"/>
  <c r="S2009" i="9"/>
  <c r="S2010" i="9"/>
  <c r="S2011" i="9"/>
  <c r="S2012" i="9"/>
  <c r="S2014" i="9"/>
  <c r="S2015" i="9"/>
  <c r="S2016" i="9"/>
  <c r="S2017" i="9"/>
  <c r="S2018" i="9"/>
  <c r="S2019" i="9"/>
  <c r="S2020" i="9"/>
  <c r="S2022" i="9"/>
  <c r="S2023" i="9"/>
  <c r="S2024" i="9"/>
  <c r="S2025" i="9"/>
  <c r="S2026" i="9"/>
  <c r="S2027" i="9"/>
  <c r="S2028" i="9"/>
  <c r="S2030" i="9"/>
  <c r="S2031" i="9"/>
  <c r="S2032" i="9"/>
  <c r="S2033" i="9"/>
  <c r="S2034" i="9"/>
  <c r="S2035" i="9"/>
  <c r="S2036" i="9"/>
  <c r="S2038" i="9"/>
  <c r="S2039" i="9"/>
  <c r="S2040" i="9"/>
  <c r="S2041" i="9"/>
  <c r="S2042" i="9"/>
  <c r="S2043" i="9"/>
  <c r="S2044" i="9"/>
  <c r="S2046" i="9"/>
  <c r="S2047" i="9"/>
  <c r="S2048" i="9"/>
  <c r="S2049" i="9"/>
  <c r="S2050" i="9"/>
  <c r="S2051" i="9"/>
  <c r="S2052" i="9"/>
  <c r="S2062" i="9"/>
  <c r="S2063" i="9"/>
  <c r="S2064" i="9"/>
  <c r="S2065" i="9"/>
  <c r="S2066" i="9"/>
  <c r="S2067" i="9"/>
  <c r="S2068" i="9"/>
  <c r="S2070" i="9"/>
  <c r="S2071" i="9"/>
  <c r="S2072" i="9"/>
  <c r="S2073" i="9"/>
  <c r="S2074" i="9"/>
  <c r="S2075" i="9"/>
  <c r="S2076" i="9"/>
  <c r="S2078" i="9"/>
  <c r="S2079" i="9"/>
  <c r="S2080" i="9"/>
  <c r="S2081" i="9"/>
  <c r="S2082" i="9"/>
  <c r="S2083" i="9"/>
  <c r="S2084" i="9"/>
  <c r="S2086" i="9"/>
  <c r="S2087" i="9"/>
  <c r="S2088" i="9"/>
  <c r="S2089" i="9"/>
  <c r="S2090" i="9"/>
  <c r="S2091" i="9"/>
  <c r="S2092" i="9"/>
  <c r="S2102" i="9"/>
  <c r="S2103" i="9"/>
  <c r="S2104" i="9"/>
  <c r="S2105" i="9"/>
  <c r="S2106" i="9"/>
  <c r="S2107" i="9"/>
  <c r="S2108" i="9"/>
  <c r="S2110" i="9"/>
  <c r="S2111" i="9"/>
  <c r="S2112" i="9"/>
  <c r="S2113" i="9"/>
  <c r="S2114" i="9"/>
  <c r="S2115" i="9"/>
  <c r="S2116" i="9"/>
  <c r="S2126" i="9"/>
  <c r="S2127" i="9"/>
  <c r="S2128" i="9"/>
  <c r="S2129" i="9"/>
  <c r="S2130" i="9"/>
  <c r="S2131" i="9"/>
  <c r="S2132" i="9"/>
  <c r="S2158" i="9"/>
  <c r="S2159" i="9"/>
  <c r="S2160" i="9"/>
  <c r="S2161" i="9"/>
  <c r="S2162" i="9"/>
  <c r="S2163" i="9"/>
  <c r="S2164" i="9"/>
  <c r="S2166" i="9"/>
  <c r="S2167" i="9"/>
  <c r="S2168" i="9"/>
  <c r="S2169" i="9"/>
  <c r="S2170" i="9"/>
  <c r="S2171" i="9"/>
  <c r="S2172" i="9"/>
  <c r="S2174" i="9"/>
  <c r="S2175" i="9"/>
  <c r="S2176" i="9"/>
  <c r="S2177" i="9"/>
  <c r="S2178" i="9"/>
  <c r="S2179" i="9"/>
  <c r="S2180" i="9"/>
  <c r="S2182" i="9"/>
  <c r="S2183" i="9"/>
  <c r="S2184" i="9"/>
  <c r="S2185" i="9"/>
  <c r="S2186" i="9"/>
  <c r="S2187" i="9"/>
  <c r="S2188" i="9"/>
  <c r="S2190" i="9"/>
  <c r="S2191" i="9"/>
  <c r="S2192" i="9"/>
  <c r="S2193" i="9"/>
  <c r="S2194" i="9"/>
  <c r="S2195" i="9"/>
  <c r="S2196" i="9"/>
  <c r="S2198" i="9"/>
  <c r="S2199" i="9"/>
  <c r="S2200" i="9"/>
  <c r="S2201" i="9"/>
  <c r="S2202" i="9"/>
  <c r="S2203" i="9"/>
  <c r="S2204" i="9"/>
  <c r="S2206" i="9"/>
  <c r="S2207" i="9"/>
  <c r="S2208" i="9"/>
  <c r="S2209" i="9"/>
  <c r="S2210" i="9"/>
  <c r="S2211" i="9"/>
  <c r="S2212" i="9"/>
  <c r="S2214" i="9"/>
  <c r="S2215" i="9"/>
  <c r="S2216" i="9"/>
  <c r="S2217" i="9"/>
  <c r="S2218" i="9"/>
  <c r="S2219" i="9"/>
  <c r="S2220" i="9"/>
  <c r="S2222" i="9"/>
  <c r="S2223" i="9"/>
  <c r="S2224" i="9"/>
  <c r="S2225" i="9"/>
  <c r="S2226" i="9"/>
  <c r="S2227" i="9"/>
  <c r="S2228" i="9"/>
  <c r="S2230" i="9"/>
  <c r="S2231" i="9"/>
  <c r="S2232" i="9"/>
  <c r="S2233" i="9"/>
  <c r="S2234" i="9"/>
  <c r="S2235" i="9"/>
  <c r="S2236" i="9"/>
  <c r="S2238" i="9"/>
  <c r="S2239" i="9"/>
  <c r="S2240" i="9"/>
  <c r="S2241" i="9"/>
  <c r="S2242" i="9"/>
  <c r="S2243" i="9"/>
  <c r="S2244" i="9"/>
  <c r="S2246" i="9"/>
  <c r="S2247" i="9"/>
  <c r="S2248" i="9"/>
  <c r="S2249" i="9"/>
  <c r="S2250" i="9"/>
  <c r="S2251" i="9"/>
  <c r="S2252" i="9"/>
  <c r="S2254" i="9"/>
  <c r="S2255" i="9"/>
  <c r="S2256" i="9"/>
  <c r="S2257" i="9"/>
  <c r="S2258" i="9"/>
  <c r="S2259" i="9"/>
  <c r="S2260" i="9"/>
  <c r="S2262" i="9"/>
  <c r="S2263" i="9"/>
  <c r="S2264" i="9"/>
  <c r="S2265" i="9"/>
  <c r="S2266" i="9"/>
  <c r="S2267" i="9"/>
  <c r="S2268" i="9"/>
  <c r="S2270" i="9"/>
  <c r="S2271" i="9"/>
  <c r="S2272" i="9"/>
  <c r="S2273" i="9"/>
  <c r="S2274" i="9"/>
  <c r="S2275" i="9"/>
  <c r="S2276" i="9"/>
  <c r="S2278" i="9"/>
  <c r="S2279" i="9"/>
  <c r="S2280" i="9"/>
  <c r="S2281" i="9"/>
  <c r="S2282" i="9"/>
  <c r="S2283" i="9"/>
  <c r="S2284" i="9"/>
  <c r="S2286" i="9"/>
  <c r="S2287" i="9"/>
  <c r="S2288" i="9"/>
  <c r="S2289" i="9"/>
  <c r="S2290" i="9"/>
  <c r="S2291" i="9"/>
  <c r="S2292" i="9"/>
  <c r="S2294" i="9"/>
  <c r="S2295" i="9"/>
  <c r="S2296" i="9"/>
  <c r="S2297" i="9"/>
  <c r="S2298" i="9"/>
  <c r="S2299" i="9"/>
  <c r="S2300" i="9"/>
  <c r="S2302" i="9"/>
  <c r="S2303" i="9"/>
  <c r="S2304" i="9"/>
  <c r="S2305" i="9"/>
  <c r="S2306" i="9"/>
  <c r="S2307" i="9"/>
  <c r="S2308" i="9"/>
  <c r="S2310" i="9"/>
  <c r="S2311" i="9"/>
  <c r="S2312" i="9"/>
  <c r="S2313" i="9"/>
  <c r="S2314" i="9"/>
  <c r="S2315" i="9"/>
  <c r="S2316" i="9"/>
  <c r="S2318" i="9"/>
  <c r="S2319" i="9"/>
  <c r="S2320" i="9"/>
  <c r="S2321" i="9"/>
  <c r="S2322" i="9"/>
  <c r="S2323" i="9"/>
  <c r="S2324" i="9"/>
  <c r="S2326" i="9"/>
  <c r="S2327" i="9"/>
  <c r="S2328" i="9"/>
  <c r="S2329" i="9"/>
  <c r="S2330" i="9"/>
  <c r="S2331" i="9"/>
  <c r="S2332" i="9"/>
  <c r="S2334" i="9"/>
  <c r="S2335" i="9"/>
  <c r="S2336" i="9"/>
  <c r="S2337" i="9"/>
  <c r="S2338" i="9"/>
  <c r="S2339" i="9"/>
  <c r="S2340" i="9"/>
  <c r="S2342" i="9"/>
  <c r="S2343" i="9"/>
  <c r="S2344" i="9"/>
  <c r="S2345" i="9"/>
  <c r="S2346" i="9"/>
  <c r="S2347" i="9"/>
  <c r="S2348" i="9"/>
  <c r="S2350" i="9"/>
  <c r="S2351" i="9"/>
  <c r="S2352" i="9"/>
  <c r="S2353" i="9"/>
  <c r="S2354" i="9"/>
  <c r="S2355" i="9"/>
  <c r="S2356" i="9"/>
  <c r="S2358" i="9"/>
  <c r="S2359" i="9"/>
  <c r="S2360" i="9"/>
  <c r="S2361" i="9"/>
  <c r="S2362" i="9"/>
  <c r="S2363" i="9"/>
  <c r="S2364" i="9"/>
  <c r="S2366" i="9"/>
  <c r="S2367" i="9"/>
  <c r="S2368" i="9"/>
  <c r="S2369" i="9"/>
  <c r="S2370" i="9"/>
  <c r="S2371" i="9"/>
  <c r="S2372" i="9"/>
  <c r="S2374" i="9"/>
  <c r="S2376" i="9"/>
  <c r="S2377" i="9"/>
  <c r="S2378" i="9"/>
  <c r="S2379" i="9"/>
  <c r="S2380" i="9"/>
  <c r="S2382" i="9"/>
  <c r="S2383" i="9"/>
  <c r="S2384" i="9"/>
  <c r="S2385" i="9"/>
  <c r="S2390" i="9"/>
  <c r="S2391" i="9"/>
  <c r="S2392" i="9"/>
  <c r="S2394" i="9"/>
  <c r="S2395" i="9"/>
  <c r="S2397" i="9"/>
  <c r="S2398" i="9"/>
  <c r="S2399" i="9"/>
  <c r="S2400" i="9"/>
  <c r="S2402" i="9"/>
  <c r="S2403" i="9"/>
  <c r="S2404" i="9"/>
  <c r="S2406" i="9"/>
  <c r="S2407" i="9"/>
  <c r="S2408" i="9"/>
  <c r="S2409" i="9"/>
  <c r="S2411" i="9"/>
  <c r="S2412" i="9"/>
  <c r="S2417" i="9"/>
  <c r="S2418" i="9"/>
  <c r="S2419" i="9"/>
  <c r="S2420" i="9"/>
  <c r="S2422" i="9"/>
  <c r="S2423" i="9"/>
  <c r="S2425" i="9"/>
  <c r="S2426" i="9"/>
  <c r="S2428" i="9"/>
  <c r="S2429" i="9"/>
  <c r="S2431" i="9"/>
  <c r="S2432" i="9"/>
  <c r="S2433" i="9"/>
  <c r="S2434" i="9"/>
  <c r="S2435" i="9"/>
  <c r="S2437" i="9"/>
  <c r="S2438" i="9"/>
  <c r="S2507" i="9"/>
  <c r="C2908" i="9"/>
  <c r="F2908" i="9" s="1"/>
  <c r="F2508" i="9"/>
  <c r="G2908" i="9"/>
  <c r="J2908" i="9" s="1"/>
  <c r="J2508" i="9"/>
  <c r="K2908" i="9"/>
  <c r="N2908" i="9" s="1"/>
  <c r="N2508" i="9"/>
  <c r="O2908" i="9"/>
  <c r="R2908" i="9" s="1"/>
  <c r="R2508" i="9"/>
  <c r="S2509" i="9"/>
  <c r="S2510" i="9"/>
  <c r="S2511" i="9"/>
  <c r="S2512" i="9"/>
  <c r="S2513" i="9"/>
  <c r="S2515" i="9"/>
  <c r="S2516" i="9"/>
  <c r="S2517" i="9"/>
  <c r="S2518" i="9"/>
  <c r="S2519" i="9"/>
  <c r="S2520" i="9"/>
  <c r="S2521" i="9"/>
  <c r="S2523" i="9"/>
  <c r="S2524" i="9"/>
  <c r="S2525" i="9"/>
  <c r="S2526" i="9"/>
  <c r="S2527" i="9"/>
  <c r="S2528" i="9"/>
  <c r="S2529" i="9"/>
  <c r="S2531" i="9"/>
  <c r="S2532" i="9"/>
  <c r="S2533" i="9"/>
  <c r="S2534" i="9"/>
  <c r="S2535" i="9"/>
  <c r="S2536" i="9"/>
  <c r="S2537" i="9"/>
  <c r="S2540" i="9"/>
  <c r="S2548" i="9"/>
  <c r="S2555" i="9"/>
  <c r="S2556" i="9"/>
  <c r="S2557" i="9"/>
  <c r="S2558" i="9"/>
  <c r="S2559" i="9"/>
  <c r="S2560" i="9"/>
  <c r="S2561" i="9"/>
  <c r="S2563" i="9"/>
  <c r="S2564" i="9"/>
  <c r="S2565" i="9"/>
  <c r="S2566" i="9"/>
  <c r="S2567" i="9"/>
  <c r="S2568" i="9"/>
  <c r="S2569" i="9"/>
  <c r="S2571" i="9"/>
  <c r="S2572" i="9"/>
  <c r="S2573" i="9"/>
  <c r="S2574" i="9"/>
  <c r="S2575" i="9"/>
  <c r="S2576" i="9"/>
  <c r="S2577" i="9"/>
  <c r="S2579" i="9"/>
  <c r="S2580" i="9"/>
  <c r="S2581" i="9"/>
  <c r="S2582" i="9"/>
  <c r="S2583" i="9"/>
  <c r="S2584" i="9"/>
  <c r="S2585" i="9"/>
  <c r="S2587" i="9"/>
  <c r="S2588" i="9"/>
  <c r="S2589" i="9"/>
  <c r="S2590" i="9"/>
  <c r="S2591" i="9"/>
  <c r="S2592" i="9"/>
  <c r="S2593" i="9"/>
  <c r="S2596" i="9"/>
  <c r="S2604" i="9"/>
  <c r="S2611" i="9"/>
  <c r="S2612" i="9"/>
  <c r="S2613" i="9"/>
  <c r="S2614" i="9"/>
  <c r="S2615" i="9"/>
  <c r="S2616" i="9"/>
  <c r="S2617" i="9"/>
  <c r="S2619" i="9"/>
  <c r="S2620" i="9"/>
  <c r="S2621" i="9"/>
  <c r="S2622" i="9"/>
  <c r="S2623" i="9"/>
  <c r="S2624" i="9"/>
  <c r="S2625" i="9"/>
  <c r="S2627" i="9"/>
  <c r="S2628" i="9"/>
  <c r="S2629" i="9"/>
  <c r="S2630" i="9"/>
  <c r="S2631" i="9"/>
  <c r="S2632" i="9"/>
  <c r="S2633" i="9"/>
  <c r="S2635" i="9"/>
  <c r="S2636" i="9"/>
  <c r="S2637" i="9"/>
  <c r="S2638" i="9"/>
  <c r="S2639" i="9"/>
  <c r="S2640" i="9"/>
  <c r="S2641" i="9"/>
  <c r="S2643" i="9"/>
  <c r="S2644" i="9"/>
  <c r="S2645" i="9"/>
  <c r="S2646" i="9"/>
  <c r="S2647" i="9"/>
  <c r="S2648" i="9"/>
  <c r="S2649" i="9"/>
  <c r="S2651" i="9"/>
  <c r="S2652" i="9"/>
  <c r="S2653" i="9"/>
  <c r="S2654" i="9"/>
  <c r="S2655" i="9"/>
  <c r="S2656" i="9"/>
  <c r="S2657" i="9"/>
  <c r="S2659" i="9"/>
  <c r="S2660" i="9"/>
  <c r="S2661" i="9"/>
  <c r="S2662" i="9"/>
  <c r="S2663" i="9"/>
  <c r="S2664" i="9"/>
  <c r="S2665" i="9"/>
  <c r="S2667" i="9"/>
  <c r="S2668" i="9"/>
  <c r="S2669" i="9"/>
  <c r="S2670" i="9"/>
  <c r="S2671" i="9"/>
  <c r="S2672" i="9"/>
  <c r="S2673" i="9"/>
  <c r="S2675" i="9"/>
  <c r="S2676" i="9"/>
  <c r="S2677" i="9"/>
  <c r="S2678" i="9"/>
  <c r="S2679" i="9"/>
  <c r="S2680" i="9"/>
  <c r="S2681" i="9"/>
  <c r="S2683" i="9"/>
  <c r="S2684" i="9"/>
  <c r="S2685" i="9"/>
  <c r="S2686" i="9"/>
  <c r="S2687" i="9"/>
  <c r="S2688" i="9"/>
  <c r="S2689" i="9"/>
  <c r="S2691" i="9"/>
  <c r="S2692" i="9"/>
  <c r="S2693" i="9"/>
  <c r="S2694" i="9"/>
  <c r="S2695" i="9"/>
  <c r="S2696" i="9"/>
  <c r="S2697" i="9"/>
  <c r="S2699" i="9"/>
  <c r="S2700" i="9"/>
  <c r="S2701" i="9"/>
  <c r="S2702" i="9"/>
  <c r="S2703" i="9"/>
  <c r="S2704" i="9"/>
  <c r="S2705" i="9"/>
  <c r="S2707" i="9"/>
  <c r="S2708" i="9"/>
  <c r="S2709" i="9"/>
  <c r="S2710" i="9"/>
  <c r="S2711" i="9"/>
  <c r="S2712" i="9"/>
  <c r="S2713" i="9"/>
  <c r="S2715" i="9"/>
  <c r="S2716" i="9"/>
  <c r="S2717" i="9"/>
  <c r="S2718" i="9"/>
  <c r="S2719" i="9"/>
  <c r="S2720" i="9"/>
  <c r="S2721" i="9"/>
  <c r="S2723" i="9"/>
  <c r="S2724" i="9"/>
  <c r="S2725" i="9"/>
  <c r="S2726" i="9"/>
  <c r="S2727" i="9"/>
  <c r="S2728" i="9"/>
  <c r="S2729" i="9"/>
  <c r="S2731" i="9"/>
  <c r="S2732" i="9"/>
  <c r="S2733" i="9"/>
  <c r="S2734" i="9"/>
  <c r="S2735" i="9"/>
  <c r="S2736" i="9"/>
  <c r="S2737" i="9"/>
  <c r="S2739" i="9"/>
  <c r="S2740" i="9"/>
  <c r="S2741" i="9"/>
  <c r="S2742" i="9"/>
  <c r="S2743" i="9"/>
  <c r="S2744" i="9"/>
  <c r="S2745" i="9"/>
  <c r="S2748" i="9"/>
  <c r="S2755" i="9"/>
  <c r="S2756" i="9"/>
  <c r="S2757" i="9"/>
  <c r="S2758" i="9"/>
  <c r="S2759" i="9"/>
  <c r="S2760" i="9"/>
  <c r="S2761" i="9"/>
  <c r="S2763" i="9"/>
  <c r="S2764" i="9"/>
  <c r="S2765" i="9"/>
  <c r="S2766" i="9"/>
  <c r="S2767" i="9"/>
  <c r="S2768" i="9"/>
  <c r="S2769" i="9"/>
  <c r="S2772" i="9"/>
  <c r="S2779" i="9"/>
  <c r="S2780" i="9"/>
  <c r="S2781" i="9"/>
  <c r="S2782" i="9"/>
  <c r="S2783" i="9"/>
  <c r="S2784" i="9"/>
  <c r="S2785" i="9"/>
  <c r="S2787" i="9"/>
  <c r="S2788" i="9"/>
  <c r="S2789" i="9"/>
  <c r="S2790" i="9"/>
  <c r="S2791" i="9"/>
  <c r="S2792" i="9"/>
  <c r="S2793" i="9"/>
  <c r="S2795" i="9"/>
  <c r="S2796" i="9"/>
  <c r="S2797" i="9"/>
  <c r="S2798" i="9"/>
  <c r="S2799" i="9"/>
  <c r="S2800" i="9"/>
  <c r="S2801" i="9"/>
  <c r="S2803" i="9"/>
  <c r="S2804" i="9"/>
  <c r="S2805" i="9"/>
  <c r="S2806" i="9"/>
  <c r="S2807" i="9"/>
  <c r="S2808" i="9"/>
  <c r="S2809" i="9"/>
  <c r="S2811" i="9"/>
  <c r="S2812" i="9"/>
  <c r="S2813" i="9"/>
  <c r="S2814" i="9"/>
  <c r="S2815" i="9"/>
  <c r="S2816" i="9"/>
  <c r="S2817" i="9"/>
  <c r="S2819" i="9"/>
  <c r="S2820" i="9"/>
  <c r="S2821" i="9"/>
  <c r="S2822" i="9"/>
  <c r="S2823" i="9"/>
  <c r="S2824" i="9"/>
  <c r="S2825" i="9"/>
  <c r="S2828" i="9"/>
  <c r="S2836" i="9"/>
  <c r="S2843" i="9"/>
  <c r="S2844" i="9"/>
  <c r="S2845" i="9"/>
  <c r="S2846" i="9"/>
  <c r="S2847" i="9"/>
  <c r="S2848" i="9"/>
  <c r="S2849" i="9"/>
  <c r="S2852" i="9"/>
  <c r="S2859" i="9"/>
  <c r="S2860" i="9"/>
  <c r="S2861" i="9"/>
  <c r="S2862" i="9"/>
  <c r="S2863" i="9"/>
  <c r="S2864" i="9"/>
  <c r="S2865" i="9"/>
  <c r="S2867" i="9"/>
  <c r="S2868" i="9"/>
  <c r="S2869" i="9"/>
  <c r="S2870" i="9"/>
  <c r="S2871" i="9"/>
  <c r="S2872" i="9"/>
  <c r="S2873" i="9"/>
  <c r="S2875" i="9"/>
  <c r="S2876" i="9"/>
  <c r="S2877" i="9"/>
  <c r="S2878" i="9"/>
  <c r="S2879" i="9"/>
  <c r="S2880" i="9"/>
  <c r="S2881" i="9"/>
  <c r="S2883" i="9"/>
  <c r="S2884" i="9"/>
  <c r="S2885" i="9"/>
  <c r="S2886" i="9"/>
  <c r="S2887" i="9"/>
  <c r="S2888" i="9"/>
  <c r="S2889" i="9"/>
  <c r="S2891" i="9"/>
  <c r="S2892" i="9"/>
  <c r="S2893" i="9"/>
  <c r="S2894" i="9"/>
  <c r="S2895" i="9"/>
  <c r="S2896" i="9"/>
  <c r="S2897" i="9"/>
  <c r="S2900" i="9"/>
  <c r="S2907" i="9"/>
  <c r="S2909" i="9"/>
  <c r="S2910" i="9"/>
  <c r="S2911" i="9"/>
  <c r="S2912" i="9"/>
  <c r="S2913" i="9"/>
  <c r="S2935" i="9"/>
  <c r="F2935" i="9"/>
  <c r="S2948" i="9"/>
  <c r="S2949" i="9"/>
  <c r="S2950" i="9"/>
  <c r="S2951" i="9"/>
  <c r="S2952" i="9"/>
  <c r="S2953" i="9"/>
  <c r="S2954" i="9"/>
  <c r="S2955" i="9"/>
  <c r="S2956" i="9"/>
  <c r="S2957" i="9"/>
  <c r="S2958" i="9"/>
  <c r="S2959" i="9"/>
  <c r="S2961" i="9"/>
  <c r="S2962" i="9"/>
  <c r="S2963" i="9"/>
  <c r="S2964" i="9"/>
  <c r="S2965" i="9"/>
  <c r="S2966" i="9"/>
  <c r="S2967" i="9"/>
  <c r="S2969" i="9"/>
  <c r="S2970" i="9"/>
  <c r="S2971" i="9"/>
  <c r="S2972" i="9"/>
  <c r="S2974" i="9"/>
  <c r="S2975" i="9"/>
  <c r="S2976" i="9"/>
  <c r="S2977" i="9"/>
  <c r="S2980" i="9"/>
  <c r="S2982" i="9"/>
  <c r="S2983" i="9"/>
  <c r="S2984" i="9"/>
  <c r="S2985" i="9"/>
  <c r="S2987" i="9"/>
  <c r="S2988" i="9"/>
  <c r="S2989" i="9"/>
  <c r="S2990" i="9"/>
  <c r="S2991" i="9"/>
  <c r="S2992" i="9"/>
  <c r="S2993" i="9"/>
  <c r="S2994" i="9"/>
  <c r="S2995" i="9"/>
  <c r="S2996" i="9"/>
  <c r="S2997" i="9"/>
  <c r="S2998" i="9"/>
  <c r="S3000" i="9"/>
  <c r="S3001" i="9"/>
  <c r="S3002" i="9"/>
  <c r="S3003" i="9"/>
  <c r="S3004" i="9"/>
  <c r="S3005" i="9"/>
  <c r="S3006" i="9"/>
  <c r="S3007" i="9"/>
  <c r="S3008" i="9"/>
  <c r="S3009" i="9"/>
  <c r="S3011" i="9"/>
  <c r="S3012" i="9"/>
  <c r="S3013" i="9"/>
  <c r="S3014" i="9"/>
  <c r="S3015" i="9"/>
  <c r="S3016" i="9"/>
  <c r="S3017" i="9"/>
  <c r="S3018" i="9"/>
  <c r="S3019" i="9"/>
  <c r="S3021" i="9"/>
  <c r="S3023" i="9"/>
  <c r="S3024" i="9"/>
  <c r="S3025" i="9"/>
  <c r="S3027" i="9"/>
  <c r="S3028" i="9"/>
  <c r="S3029" i="9"/>
  <c r="S3030" i="9"/>
  <c r="S3031" i="9"/>
  <c r="S3033" i="9"/>
  <c r="S3034" i="9"/>
  <c r="S3035" i="9"/>
  <c r="S3037" i="9"/>
  <c r="S3038" i="9"/>
  <c r="S399" i="9" l="1"/>
  <c r="S401" i="9" s="1"/>
  <c r="P399" i="9"/>
  <c r="P401" i="9" s="1"/>
  <c r="M399" i="9"/>
  <c r="M401" i="9" s="1"/>
  <c r="K399" i="9"/>
  <c r="K401" i="9" s="1"/>
  <c r="H399" i="9"/>
  <c r="H401" i="9" s="1"/>
  <c r="E399" i="9"/>
  <c r="E401" i="9" s="1"/>
  <c r="C399" i="9"/>
  <c r="C401" i="9" s="1"/>
  <c r="S345" i="9"/>
  <c r="S347" i="9" s="1"/>
  <c r="P345" i="9"/>
  <c r="P347" i="9" s="1"/>
  <c r="M345" i="9"/>
  <c r="M347" i="9" s="1"/>
  <c r="K345" i="9"/>
  <c r="K347" i="9" s="1"/>
  <c r="H345" i="9"/>
  <c r="H347" i="9" s="1"/>
  <c r="E345" i="9"/>
  <c r="E347" i="9" s="1"/>
  <c r="C345" i="9"/>
  <c r="C347" i="9" s="1"/>
  <c r="S318" i="9"/>
  <c r="S320" i="9" s="1"/>
  <c r="P318" i="9"/>
  <c r="P320" i="9" s="1"/>
  <c r="M318" i="9"/>
  <c r="M320" i="9" s="1"/>
  <c r="K318" i="9"/>
  <c r="K320" i="9" s="1"/>
  <c r="H318" i="9"/>
  <c r="H320" i="9" s="1"/>
  <c r="E318" i="9"/>
  <c r="E320" i="9" s="1"/>
  <c r="C318" i="9"/>
  <c r="C320" i="9" s="1"/>
  <c r="N145" i="9"/>
  <c r="F145" i="9"/>
  <c r="S2151" i="9"/>
  <c r="S2143" i="9"/>
  <c r="S2135" i="9"/>
  <c r="S2119" i="9"/>
  <c r="S1999" i="9"/>
  <c r="S1919" i="9"/>
  <c r="S1863" i="9"/>
  <c r="S1847" i="9"/>
  <c r="S1839" i="9"/>
  <c r="S1783" i="9"/>
  <c r="S1767" i="9"/>
  <c r="S1711" i="9"/>
  <c r="S1695" i="9"/>
  <c r="S1615" i="9"/>
  <c r="S1607" i="9"/>
  <c r="S1551" i="9"/>
  <c r="S1503" i="9"/>
  <c r="S1495" i="9"/>
  <c r="S1471" i="9"/>
  <c r="S1391" i="9"/>
  <c r="S1383" i="9"/>
  <c r="S1375" i="9"/>
  <c r="S1295" i="9"/>
  <c r="S1279" i="9"/>
  <c r="S2508" i="9"/>
  <c r="S2908" i="9"/>
  <c r="R2375" i="9"/>
  <c r="O74" i="9"/>
  <c r="S423" i="9"/>
  <c r="N2375" i="9"/>
  <c r="K74" i="9"/>
  <c r="J2375" i="9"/>
  <c r="G74" i="9"/>
  <c r="F2375" i="9"/>
  <c r="C74" i="9"/>
  <c r="T412" i="9"/>
  <c r="T408" i="9"/>
  <c r="S412" i="9"/>
  <c r="S408" i="9"/>
  <c r="Q412" i="9"/>
  <c r="Q408" i="9"/>
  <c r="P412" i="9"/>
  <c r="P408" i="9"/>
  <c r="O412" i="9"/>
  <c r="O408" i="9"/>
  <c r="M412" i="9"/>
  <c r="M408" i="9"/>
  <c r="L412" i="9"/>
  <c r="L408" i="9"/>
  <c r="K412" i="9"/>
  <c r="K408" i="9"/>
  <c r="I412" i="9"/>
  <c r="I408" i="9"/>
  <c r="H412" i="9"/>
  <c r="H408" i="9"/>
  <c r="G412" i="9"/>
  <c r="G408" i="9"/>
  <c r="E412" i="9"/>
  <c r="E408" i="9"/>
  <c r="D412" i="9"/>
  <c r="D408" i="9"/>
  <c r="C412" i="9"/>
  <c r="C408" i="9"/>
  <c r="T370" i="9"/>
  <c r="T369" i="9"/>
  <c r="S370" i="9"/>
  <c r="S369" i="9"/>
  <c r="Q370" i="9"/>
  <c r="Q369" i="9"/>
  <c r="P370" i="9"/>
  <c r="P369" i="9"/>
  <c r="O370" i="9"/>
  <c r="O369" i="9"/>
  <c r="M370" i="9"/>
  <c r="M369" i="9"/>
  <c r="L370" i="9"/>
  <c r="L369" i="9"/>
  <c r="K370" i="9"/>
  <c r="K369" i="9"/>
  <c r="I370" i="9"/>
  <c r="I369" i="9"/>
  <c r="H370" i="9"/>
  <c r="H369" i="9"/>
  <c r="G370" i="9"/>
  <c r="G369" i="9"/>
  <c r="E370" i="9"/>
  <c r="E369" i="9"/>
  <c r="D370" i="9"/>
  <c r="D369" i="9"/>
  <c r="C370" i="9"/>
  <c r="C369" i="9"/>
  <c r="V298" i="9"/>
  <c r="U298" i="9"/>
  <c r="T405" i="9"/>
  <c r="T407" i="9" s="1"/>
  <c r="S405" i="9"/>
  <c r="S407" i="9" s="1"/>
  <c r="Q405" i="9"/>
  <c r="Q407" i="9" s="1"/>
  <c r="P405" i="9"/>
  <c r="P407" i="9" s="1"/>
  <c r="O405" i="9"/>
  <c r="O407" i="9" s="1"/>
  <c r="M405" i="9"/>
  <c r="M407" i="9" s="1"/>
  <c r="L405" i="9"/>
  <c r="L407" i="9" s="1"/>
  <c r="K405" i="9"/>
  <c r="K407" i="9" s="1"/>
  <c r="I405" i="9"/>
  <c r="I407" i="9" s="1"/>
  <c r="H405" i="9"/>
  <c r="H407" i="9" s="1"/>
  <c r="G405" i="9"/>
  <c r="G407" i="9" s="1"/>
  <c r="E405" i="9"/>
  <c r="E407" i="9" s="1"/>
  <c r="D405" i="9"/>
  <c r="D407" i="9" s="1"/>
  <c r="C405" i="9"/>
  <c r="C407" i="9" s="1"/>
  <c r="T378" i="9"/>
  <c r="T380" i="9" s="1"/>
  <c r="S378" i="9"/>
  <c r="S380" i="9" s="1"/>
  <c r="Q378" i="9"/>
  <c r="Q380" i="9" s="1"/>
  <c r="P378" i="9"/>
  <c r="P380" i="9" s="1"/>
  <c r="O378" i="9"/>
  <c r="O380" i="9" s="1"/>
  <c r="M378" i="9"/>
  <c r="M380" i="9" s="1"/>
  <c r="L378" i="9"/>
  <c r="L380" i="9" s="1"/>
  <c r="K378" i="9"/>
  <c r="K380" i="9" s="1"/>
  <c r="I378" i="9"/>
  <c r="I380" i="9" s="1"/>
  <c r="H378" i="9"/>
  <c r="H380" i="9" s="1"/>
  <c r="G378" i="9"/>
  <c r="G380" i="9" s="1"/>
  <c r="E378" i="9"/>
  <c r="E380" i="9" s="1"/>
  <c r="D378" i="9"/>
  <c r="D380" i="9" s="1"/>
  <c r="C378" i="9"/>
  <c r="C380" i="9" s="1"/>
  <c r="T351" i="9"/>
  <c r="T353" i="9" s="1"/>
  <c r="S351" i="9"/>
  <c r="S353" i="9" s="1"/>
  <c r="Q351" i="9"/>
  <c r="Q353" i="9" s="1"/>
  <c r="P351" i="9"/>
  <c r="P353" i="9" s="1"/>
  <c r="O351" i="9"/>
  <c r="O353" i="9" s="1"/>
  <c r="M351" i="9"/>
  <c r="M353" i="9" s="1"/>
  <c r="L351" i="9"/>
  <c r="L353" i="9" s="1"/>
  <c r="K351" i="9"/>
  <c r="K353" i="9" s="1"/>
  <c r="I351" i="9"/>
  <c r="I353" i="9" s="1"/>
  <c r="H351" i="9"/>
  <c r="H353" i="9" s="1"/>
  <c r="G351" i="9"/>
  <c r="G353" i="9" s="1"/>
  <c r="E351" i="9"/>
  <c r="E353" i="9" s="1"/>
  <c r="D351" i="9"/>
  <c r="D353" i="9" s="1"/>
  <c r="C351" i="9"/>
  <c r="C353" i="9" s="1"/>
  <c r="T415" i="9"/>
  <c r="T413" i="9"/>
  <c r="T414" i="9" s="1"/>
  <c r="T416" i="9" s="1"/>
  <c r="T324" i="9"/>
  <c r="T326" i="9" s="1"/>
  <c r="S415" i="9"/>
  <c r="S413" i="9"/>
  <c r="S414" i="9" s="1"/>
  <c r="S324" i="9"/>
  <c r="S326" i="9" s="1"/>
  <c r="Q415" i="9"/>
  <c r="Q413" i="9"/>
  <c r="Q414" i="9" s="1"/>
  <c r="Q416" i="9" s="1"/>
  <c r="Q324" i="9"/>
  <c r="Q326" i="9" s="1"/>
  <c r="P415" i="9"/>
  <c r="P413" i="9"/>
  <c r="P414" i="9" s="1"/>
  <c r="P324" i="9"/>
  <c r="P326" i="9" s="1"/>
  <c r="O415" i="9"/>
  <c r="O413" i="9"/>
  <c r="O414" i="9" s="1"/>
  <c r="O416" i="9" s="1"/>
  <c r="O324" i="9"/>
  <c r="O326" i="9" s="1"/>
  <c r="M415" i="9"/>
  <c r="M413" i="9"/>
  <c r="M414" i="9" s="1"/>
  <c r="M324" i="9"/>
  <c r="M326" i="9" s="1"/>
  <c r="L415" i="9"/>
  <c r="L413" i="9"/>
  <c r="L414" i="9" s="1"/>
  <c r="L416" i="9" s="1"/>
  <c r="W273" i="9"/>
  <c r="L324" i="9"/>
  <c r="L326" i="9" s="1"/>
  <c r="K415" i="9"/>
  <c r="K413" i="9"/>
  <c r="K414" i="9" s="1"/>
  <c r="K416" i="9" s="1"/>
  <c r="K324" i="9"/>
  <c r="K326" i="9" s="1"/>
  <c r="I415" i="9"/>
  <c r="I413" i="9"/>
  <c r="I414" i="9" s="1"/>
  <c r="I324" i="9"/>
  <c r="I326" i="9" s="1"/>
  <c r="H415" i="9"/>
  <c r="H413" i="9"/>
  <c r="H414" i="9" s="1"/>
  <c r="H416" i="9" s="1"/>
  <c r="H324" i="9"/>
  <c r="H326" i="9" s="1"/>
  <c r="G415" i="9"/>
  <c r="G413" i="9"/>
  <c r="G414" i="9" s="1"/>
  <c r="G324" i="9"/>
  <c r="G326" i="9" s="1"/>
  <c r="E415" i="9"/>
  <c r="E413" i="9"/>
  <c r="E414" i="9" s="1"/>
  <c r="E416" i="9" s="1"/>
  <c r="E324" i="9"/>
  <c r="E326" i="9" s="1"/>
  <c r="D415" i="9"/>
  <c r="D413" i="9"/>
  <c r="D414" i="9" s="1"/>
  <c r="D324" i="9"/>
  <c r="D326" i="9" s="1"/>
  <c r="C415" i="9"/>
  <c r="C413" i="9"/>
  <c r="C414" i="9" s="1"/>
  <c r="C416" i="9" s="1"/>
  <c r="V273" i="9"/>
  <c r="U273" i="9"/>
  <c r="C324" i="9"/>
  <c r="C326" i="9" s="1"/>
  <c r="V248" i="9"/>
  <c r="U248" i="9"/>
  <c r="T417" i="9"/>
  <c r="S417" i="9"/>
  <c r="Q417" i="9"/>
  <c r="S143" i="9"/>
  <c r="P417" i="9"/>
  <c r="S142" i="9"/>
  <c r="O417" i="9"/>
  <c r="M417" i="9"/>
  <c r="L417" i="9"/>
  <c r="W223" i="9"/>
  <c r="K417" i="9"/>
  <c r="I417" i="9"/>
  <c r="H417" i="9"/>
  <c r="G417" i="9"/>
  <c r="E417" i="9"/>
  <c r="D417" i="9"/>
  <c r="C417" i="9"/>
  <c r="V223" i="9"/>
  <c r="U223" i="9"/>
  <c r="V198" i="9"/>
  <c r="U198" i="9"/>
  <c r="V173" i="9"/>
  <c r="U173" i="9"/>
  <c r="R137" i="9"/>
  <c r="S106" i="9"/>
  <c r="S137" i="9" s="1"/>
  <c r="R139" i="9"/>
  <c r="S101" i="9"/>
  <c r="S139" i="9" s="1"/>
  <c r="R138" i="9"/>
  <c r="S91" i="9"/>
  <c r="R130" i="9"/>
  <c r="S87" i="9"/>
  <c r="S130" i="9" s="1"/>
  <c r="R140" i="9"/>
  <c r="R127" i="9"/>
  <c r="S84" i="9"/>
  <c r="N140" i="9"/>
  <c r="N127" i="9"/>
  <c r="J140" i="9"/>
  <c r="J127" i="9"/>
  <c r="F140" i="9"/>
  <c r="F127" i="9"/>
  <c r="R141" i="9"/>
  <c r="R128" i="9"/>
  <c r="S83" i="9"/>
  <c r="N141" i="9"/>
  <c r="N128" i="9"/>
  <c r="J141" i="9"/>
  <c r="J128" i="9"/>
  <c r="F141" i="9"/>
  <c r="F128" i="9"/>
  <c r="R126" i="9"/>
  <c r="S75" i="9"/>
  <c r="S126" i="9" s="1"/>
  <c r="S133" i="9"/>
  <c r="S132" i="9"/>
  <c r="S134" i="9"/>
  <c r="R136" i="9"/>
  <c r="S21" i="9"/>
  <c r="R144" i="9"/>
  <c r="R121" i="9"/>
  <c r="S18" i="9"/>
  <c r="N144" i="9"/>
  <c r="N121" i="9"/>
  <c r="J144" i="9"/>
  <c r="J121" i="9"/>
  <c r="F144" i="9"/>
  <c r="F121" i="9"/>
  <c r="Q120" i="9"/>
  <c r="P120" i="9"/>
  <c r="R122" i="9"/>
  <c r="R118" i="9" s="1"/>
  <c r="R119" i="9"/>
  <c r="S16" i="9"/>
  <c r="O120" i="9"/>
  <c r="M120" i="9"/>
  <c r="L120" i="9"/>
  <c r="N122" i="9"/>
  <c r="N118" i="9" s="1"/>
  <c r="N119" i="9"/>
  <c r="K120" i="9"/>
  <c r="I120" i="9"/>
  <c r="H120" i="9"/>
  <c r="J122" i="9"/>
  <c r="J118" i="9" s="1"/>
  <c r="J119" i="9"/>
  <c r="G120" i="9"/>
  <c r="E120" i="9"/>
  <c r="D120" i="9"/>
  <c r="F122" i="9"/>
  <c r="F118" i="9" s="1"/>
  <c r="F119" i="9"/>
  <c r="C120" i="9"/>
  <c r="R123" i="9"/>
  <c r="S15" i="9"/>
  <c r="S123" i="9" s="1"/>
  <c r="D416" i="9" l="1"/>
  <c r="G416" i="9"/>
  <c r="I416" i="9"/>
  <c r="M416" i="9"/>
  <c r="P416" i="9"/>
  <c r="S416" i="9"/>
  <c r="F120" i="9"/>
  <c r="J120" i="9"/>
  <c r="N120" i="9"/>
  <c r="S122" i="9"/>
  <c r="S118" i="9" s="1"/>
  <c r="S119" i="9"/>
  <c r="R120" i="9"/>
  <c r="S121" i="9"/>
  <c r="S144" i="9"/>
  <c r="S136" i="9"/>
  <c r="S145" i="9"/>
  <c r="S141" i="9"/>
  <c r="S128" i="9"/>
  <c r="S140" i="9"/>
  <c r="S127" i="9"/>
  <c r="S138" i="9"/>
  <c r="C375" i="9"/>
  <c r="C372" i="9"/>
  <c r="C374" i="9" s="1"/>
  <c r="D375" i="9"/>
  <c r="D372" i="9"/>
  <c r="D374" i="9" s="1"/>
  <c r="E375" i="9"/>
  <c r="E372" i="9"/>
  <c r="E374" i="9" s="1"/>
  <c r="G375" i="9"/>
  <c r="G372" i="9"/>
  <c r="G374" i="9" s="1"/>
  <c r="H375" i="9"/>
  <c r="H372" i="9"/>
  <c r="H374" i="9" s="1"/>
  <c r="I375" i="9"/>
  <c r="I372" i="9"/>
  <c r="I374" i="9" s="1"/>
  <c r="K375" i="9"/>
  <c r="K372" i="9"/>
  <c r="K374" i="9" s="1"/>
  <c r="L375" i="9"/>
  <c r="L372" i="9"/>
  <c r="L374" i="9" s="1"/>
  <c r="M375" i="9"/>
  <c r="M372" i="9"/>
  <c r="M374" i="9" s="1"/>
  <c r="O375" i="9"/>
  <c r="O372" i="9"/>
  <c r="O374" i="9" s="1"/>
  <c r="P375" i="9"/>
  <c r="P372" i="9"/>
  <c r="P374" i="9" s="1"/>
  <c r="Q375" i="9"/>
  <c r="Q372" i="9"/>
  <c r="Q374" i="9" s="1"/>
  <c r="S375" i="9"/>
  <c r="S372" i="9"/>
  <c r="S374" i="9" s="1"/>
  <c r="T375" i="9"/>
  <c r="T372" i="9"/>
  <c r="T374" i="9" s="1"/>
  <c r="C147" i="9"/>
  <c r="C125" i="9"/>
  <c r="F74" i="9"/>
  <c r="G147" i="9"/>
  <c r="G125" i="9"/>
  <c r="J74" i="9"/>
  <c r="K147" i="9"/>
  <c r="K125" i="9"/>
  <c r="N74" i="9"/>
  <c r="S2375" i="9"/>
  <c r="O147" i="9"/>
  <c r="O125" i="9"/>
  <c r="R74" i="9"/>
  <c r="R147" i="9" l="1"/>
  <c r="R125" i="9"/>
  <c r="S74" i="9"/>
  <c r="N147" i="9"/>
  <c r="N125" i="9"/>
  <c r="J147" i="9"/>
  <c r="J125" i="9"/>
  <c r="F147" i="9"/>
  <c r="F125" i="9"/>
  <c r="S120" i="9"/>
  <c r="S147" i="9" l="1"/>
  <c r="S125" i="9"/>
  <c r="F33" i="4" l="1"/>
  <c r="G33" i="4" s="1"/>
  <c r="O41" i="3" l="1"/>
  <c r="O39" i="3"/>
  <c r="O38" i="3"/>
  <c r="O36" i="3"/>
  <c r="O35" i="3"/>
  <c r="O34" i="3"/>
  <c r="O33" i="3"/>
  <c r="O32" i="3"/>
  <c r="O31" i="3"/>
  <c r="O30" i="3"/>
  <c r="O29" i="3"/>
  <c r="O28" i="3"/>
  <c r="O26" i="3"/>
  <c r="O25" i="3"/>
  <c r="O24" i="3"/>
  <c r="O23" i="3"/>
  <c r="O22" i="3"/>
  <c r="O21" i="3"/>
  <c r="O20" i="3"/>
  <c r="O19" i="3"/>
  <c r="O18" i="3"/>
  <c r="O17" i="3"/>
  <c r="O15" i="3"/>
  <c r="O14" i="3"/>
  <c r="O13" i="3"/>
  <c r="O12" i="3"/>
  <c r="O11" i="3"/>
  <c r="O44" i="2" l="1"/>
  <c r="O43" i="2"/>
  <c r="O41" i="2"/>
  <c r="O40" i="2"/>
  <c r="O39" i="2"/>
  <c r="O38" i="2"/>
  <c r="O37" i="2"/>
  <c r="O36" i="2"/>
  <c r="O35" i="2"/>
  <c r="O34" i="2"/>
  <c r="O33" i="2"/>
  <c r="O31" i="2"/>
  <c r="O30" i="2"/>
  <c r="O29" i="2"/>
  <c r="O28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</calcChain>
</file>

<file path=xl/sharedStrings.xml><?xml version="1.0" encoding="utf-8"?>
<sst xmlns="http://schemas.openxmlformats.org/spreadsheetml/2006/main" count="11070" uniqueCount="1587">
  <si>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</si>
  <si>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</si>
  <si>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</si>
  <si>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</si>
  <si>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</si>
  <si>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</si>
  <si>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</si>
  <si>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</si>
  <si>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</si>
  <si>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</si>
  <si>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</si>
  <si>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</si>
  <si>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OBSERVACIONES: </t>
  </si>
  <si>
    <t>LOS DIAS DE CIERRE QUE CAE FIN DE SEMANA O FESTIVO, SUPONE QUE ES PARA LAS ÁREAS QUE LABORAN TURNOS DE EMERGENCIA.</t>
  </si>
  <si>
    <r>
      <t xml:space="preserve">Cierre de informacion estadistica hospitalaria MARTES   </t>
    </r>
    <r>
      <rPr>
        <u val="double"/>
        <sz val="12"/>
        <color theme="1"/>
        <rFont val="Arial"/>
        <family val="2"/>
      </rPr>
      <t xml:space="preserve">25 de enero </t>
    </r>
  </si>
  <si>
    <r>
      <t>Cierre de informacion estadistica hospitalaria VIERNES</t>
    </r>
    <r>
      <rPr>
        <u val="double"/>
        <sz val="12"/>
        <color theme="1"/>
        <rFont val="Arial"/>
        <family val="2"/>
      </rPr>
      <t xml:space="preserve"> 25 de marzo</t>
    </r>
  </si>
  <si>
    <r>
      <t>Cierre de informacion estadistica hospitalaria   VIERNES 25</t>
    </r>
    <r>
      <rPr>
        <u val="double"/>
        <sz val="12"/>
        <color theme="1"/>
        <rFont val="Arial"/>
        <family val="2"/>
      </rPr>
      <t xml:space="preserve"> de febrero</t>
    </r>
  </si>
  <si>
    <r>
      <t>cierre de informacion estadistica hospitalaria LUNES  25</t>
    </r>
    <r>
      <rPr>
        <u val="double"/>
        <sz val="12"/>
        <color theme="1"/>
        <rFont val="Arial"/>
        <family val="2"/>
      </rPr>
      <t xml:space="preserve"> de abril</t>
    </r>
  </si>
  <si>
    <r>
      <t>Cierre de informacion estadistica hospitalaria MIERCOLES</t>
    </r>
    <r>
      <rPr>
        <u val="double"/>
        <sz val="12"/>
        <color theme="1"/>
        <rFont val="Arial"/>
        <family val="2"/>
      </rPr>
      <t xml:space="preserve"> 25 de mayo</t>
    </r>
  </si>
  <si>
    <r>
      <t>Cierre de informacion estadistica hospitalaria VIERNES 24</t>
    </r>
    <r>
      <rPr>
        <u val="double"/>
        <sz val="12"/>
        <color theme="1"/>
        <rFont val="Arial"/>
        <family val="2"/>
      </rPr>
      <t xml:space="preserve"> de junio</t>
    </r>
  </si>
  <si>
    <r>
      <t>Entrega de informe MARTES 01</t>
    </r>
    <r>
      <rPr>
        <u val="double"/>
        <sz val="12"/>
        <color theme="1"/>
        <rFont val="Arial"/>
        <family val="2"/>
      </rPr>
      <t xml:space="preserve"> de febrero </t>
    </r>
  </si>
  <si>
    <r>
      <t>Entrega de informe VIERNES   04</t>
    </r>
    <r>
      <rPr>
        <u val="double"/>
        <sz val="12"/>
        <color theme="1"/>
        <rFont val="Arial"/>
        <family val="2"/>
      </rPr>
      <t xml:space="preserve"> de marzo</t>
    </r>
  </si>
  <si>
    <r>
      <t>Entrega de informe VIERNES 01</t>
    </r>
    <r>
      <rPr>
        <u val="double"/>
        <sz val="12"/>
        <color theme="1"/>
        <rFont val="Arial"/>
        <family val="2"/>
      </rPr>
      <t xml:space="preserve"> de abril (  1er trimestre )</t>
    </r>
  </si>
  <si>
    <r>
      <t>Entrega de informe</t>
    </r>
    <r>
      <rPr>
        <u val="double"/>
        <sz val="12"/>
        <color theme="1"/>
        <rFont val="Arial"/>
        <family val="2"/>
      </rPr>
      <t xml:space="preserve"> LUNES  02 de mayo</t>
    </r>
  </si>
  <si>
    <r>
      <t>Entrega de informe MIERCOLES 01</t>
    </r>
    <r>
      <rPr>
        <u val="double"/>
        <sz val="12"/>
        <color theme="1"/>
        <rFont val="Arial"/>
        <family val="2"/>
      </rPr>
      <t xml:space="preserve"> de junio</t>
    </r>
  </si>
  <si>
    <r>
      <t>Entrega de informe VIERNES 01 de julio</t>
    </r>
    <r>
      <rPr>
        <u val="double"/>
        <sz val="12"/>
        <color theme="1"/>
        <rFont val="Arial"/>
        <family val="2"/>
      </rPr>
      <t xml:space="preserve">  (2do trimestre y 1er semestre)</t>
    </r>
  </si>
  <si>
    <r>
      <t>entrega de informe LUNES 01</t>
    </r>
    <r>
      <rPr>
        <u val="double"/>
        <sz val="12"/>
        <color theme="1"/>
        <rFont val="Arial"/>
        <family val="2"/>
      </rPr>
      <t xml:space="preserve"> de agosto </t>
    </r>
  </si>
  <si>
    <r>
      <t xml:space="preserve">cierre de informacion estadistica hospitalaria  LUNES </t>
    </r>
    <r>
      <rPr>
        <u val="double"/>
        <sz val="12"/>
        <color theme="1"/>
        <rFont val="Arial"/>
        <family val="2"/>
      </rPr>
      <t xml:space="preserve">25 de julio </t>
    </r>
  </si>
  <si>
    <r>
      <t xml:space="preserve">cierre de informacion estadistica hospitalaria JUEVES </t>
    </r>
    <r>
      <rPr>
        <u val="double"/>
        <sz val="12"/>
        <color theme="1"/>
        <rFont val="Arial"/>
        <family val="2"/>
      </rPr>
      <t xml:space="preserve">25 de agosto </t>
    </r>
  </si>
  <si>
    <r>
      <t>entrega de informe JUEVES    01</t>
    </r>
    <r>
      <rPr>
        <u val="double"/>
        <sz val="12"/>
        <color theme="1"/>
        <rFont val="Arial"/>
        <family val="2"/>
      </rPr>
      <t xml:space="preserve"> de septiembre</t>
    </r>
  </si>
  <si>
    <r>
      <t>cierre de informacion estadistica hospitalaria LUNES 26</t>
    </r>
    <r>
      <rPr>
        <u val="double"/>
        <sz val="12"/>
        <color theme="1"/>
        <rFont val="Arial"/>
        <family val="2"/>
      </rPr>
      <t xml:space="preserve"> de septiembre </t>
    </r>
  </si>
  <si>
    <r>
      <t>entrega de informe LUNES 03</t>
    </r>
    <r>
      <rPr>
        <u val="double"/>
        <sz val="12"/>
        <color theme="1"/>
        <rFont val="Arial"/>
        <family val="2"/>
      </rPr>
      <t xml:space="preserve"> de octubre</t>
    </r>
  </si>
  <si>
    <r>
      <t xml:space="preserve">cierre de informacion estadistica hospitalaria MARTES  </t>
    </r>
    <r>
      <rPr>
        <u val="double"/>
        <sz val="12"/>
        <color theme="1"/>
        <rFont val="Arial"/>
        <family val="2"/>
      </rPr>
      <t xml:space="preserve">25 de octubre </t>
    </r>
  </si>
  <si>
    <r>
      <t>entrega de informe MARTES 01</t>
    </r>
    <r>
      <rPr>
        <u val="double"/>
        <sz val="12"/>
        <color theme="1"/>
        <rFont val="Arial"/>
        <family val="2"/>
      </rPr>
      <t xml:space="preserve"> de noviembre</t>
    </r>
  </si>
  <si>
    <r>
      <t>cierre de informacion estadisticas hospitalaria VIERNES25</t>
    </r>
    <r>
      <rPr>
        <u val="double"/>
        <sz val="12"/>
        <color theme="1"/>
        <rFont val="Arial"/>
        <family val="2"/>
      </rPr>
      <t xml:space="preserve"> de noviembre </t>
    </r>
  </si>
  <si>
    <r>
      <t>entrega de informe VIERNES 02</t>
    </r>
    <r>
      <rPr>
        <u val="double"/>
        <sz val="12"/>
        <color theme="1"/>
        <rFont val="Arial"/>
        <family val="2"/>
      </rPr>
      <t xml:space="preserve"> de diciembre </t>
    </r>
  </si>
  <si>
    <r>
      <t xml:space="preserve">cierre de informacion estadistica ambulatoria  </t>
    </r>
    <r>
      <rPr>
        <u val="double"/>
        <sz val="12"/>
        <color theme="1"/>
        <rFont val="Arial"/>
        <family val="2"/>
      </rPr>
      <t xml:space="preserve"> LUNES  26 de diciembre</t>
    </r>
  </si>
  <si>
    <r>
      <t>entrega de informe LUNES 02</t>
    </r>
    <r>
      <rPr>
        <u val="double"/>
        <sz val="12"/>
        <color theme="1"/>
        <rFont val="Arial"/>
        <family val="2"/>
      </rPr>
      <t xml:space="preserve"> de enero  </t>
    </r>
  </si>
  <si>
    <t>Informes a entregar Referencias, Morbilidad, Indicador de gestión,S1,S2,S3    RED HOSPITALARIA</t>
  </si>
  <si>
    <t>Informes a entregar Referencias, Morbilidad, Indicador de gestión,S1,S2,S3     RED HOSPITALARIA</t>
  </si>
  <si>
    <t>TODOS LOS HOSPITALES DEBEN CERRAR EN LA MISMA FECHA PARA QUE COINCIDAN LOS DIAS DEL PERIODO</t>
  </si>
  <si>
    <t>EL TIEMPO ESTIMADO DEL CIERRE A LA ENTREGA ES SUFICIENTE PARA CONSOLIDAR TODOS LOS SERVICIOS DEL HOSPITAL, POR LO TANTO NO DEBEN SOLICITAR CIERRE ANTES DE LA FECHA ESTABLECIDA EN EL CRONOGRAMA.</t>
  </si>
  <si>
    <t xml:space="preserve">     VICEMINISTERIO DE REDES DE SERVICIOS DE SALUD</t>
  </si>
  <si>
    <t xml:space="preserve">     DIRECCION GENERAL RED DE HOSPITALES</t>
  </si>
  <si>
    <t>FORMATO DE REGISTRO MENSUAL DE PACIENTES REFERIDOS AL HOSPITAL</t>
  </si>
  <si>
    <t>MESES</t>
  </si>
  <si>
    <t>TOTAL</t>
  </si>
  <si>
    <t>MENORES DE 11 MESES 29 DIAS</t>
  </si>
  <si>
    <t>1 AÑO - 4 AÑOS 11 MESES 29 DIAS</t>
  </si>
  <si>
    <t>5 AÑOS - 12 AÑOS</t>
  </si>
  <si>
    <t>ADOLESCENTES MASCULINO</t>
  </si>
  <si>
    <t>ADOLESCENTES FEMENINO</t>
  </si>
  <si>
    <t>ADULTO MASCULINO</t>
  </si>
  <si>
    <t>ADULTO FEMENINO</t>
  </si>
  <si>
    <t>TERCERA EDAD MASCULINO</t>
  </si>
  <si>
    <t>TERCERA EDAD FEMENINO</t>
  </si>
  <si>
    <t>MUJERES EMBARAZADAS</t>
  </si>
  <si>
    <t>MUJERES EMBARAZADAS ALTO RIESGO</t>
  </si>
  <si>
    <t>MUJERES EN TRABAJO DE PARTO</t>
  </si>
  <si>
    <t>MUJERES EN TRABAJO DE PARTO ALTO RIESGO</t>
  </si>
  <si>
    <t>RECIEN NACIDOS &lt; 1 MES</t>
  </si>
  <si>
    <t>HERIDOS POR ARMA DE FUEGO</t>
  </si>
  <si>
    <t>HERIDOS POR ARMA BLANCA</t>
  </si>
  <si>
    <t>ACCIDENTES AUTOMOVILISTICOS</t>
  </si>
  <si>
    <t>INFARTO</t>
  </si>
  <si>
    <t>HIPERTENCION ARTERIAL</t>
  </si>
  <si>
    <t>OTRAS CAUSAS</t>
  </si>
  <si>
    <t xml:space="preserve">INSTITUCION QUE LO REFIERE : </t>
  </si>
  <si>
    <t>CONSULTORIO POPULAR</t>
  </si>
  <si>
    <t>AMBULATIRIO</t>
  </si>
  <si>
    <t>CENTRO DE DIAGNOSTICO</t>
  </si>
  <si>
    <t>BARRIO ADENTRO</t>
  </si>
  <si>
    <t>CLINICA POPULAR</t>
  </si>
  <si>
    <t>CENTRO DE REHABILITICION</t>
  </si>
  <si>
    <t>CENTRO DE ALTA TECNOLOGIA</t>
  </si>
  <si>
    <t xml:space="preserve">HOSPITAL  </t>
  </si>
  <si>
    <t>INSTITUCIONES PRIVADAS</t>
  </si>
  <si>
    <t>ENTIDAD FEDERAL DE PROCEDENCIA</t>
  </si>
  <si>
    <t>PROPIO ESTADO</t>
  </si>
  <si>
    <t>OTROS ESTADOS</t>
  </si>
  <si>
    <t>VICEMINISTERIO DE REDES DE SERVICIOS DE SALUD</t>
  </si>
  <si>
    <t>DIRECCION GENERAL RED DE HOSPITALES</t>
  </si>
  <si>
    <t>ESTADÍSTICAS DE LOS INDICADORES RELACIONADOS CON EL ÁREA MATERNO - INFANTIL</t>
  </si>
  <si>
    <t>ENTIDAD FEDERAL:  MERIDA</t>
  </si>
  <si>
    <t>SEPTIE</t>
  </si>
  <si>
    <t>OCTUB</t>
  </si>
  <si>
    <t>NOVIEM</t>
  </si>
  <si>
    <t>DICIEM</t>
  </si>
  <si>
    <t>Atenciòn a la Embarazada</t>
  </si>
  <si>
    <t>Numero de Hospitales donde se realiza  atenciòn Pre-natal</t>
  </si>
  <si>
    <t>Nùmero de embarazadas captadas antes de las 13 sem. de gestacion</t>
  </si>
  <si>
    <t>Numero de embarazadas captadas en las edades 10-19 años de edad</t>
  </si>
  <si>
    <t>Numero de embarazadas captadas en la consulta Alto Riesgo Obstetrico</t>
  </si>
  <si>
    <t>ATENCIÓN AL PARTO</t>
  </si>
  <si>
    <t>Numero de Hospitales donde se realizan Partos</t>
  </si>
  <si>
    <t xml:space="preserve">Numero Total de Partos  </t>
  </si>
  <si>
    <t xml:space="preserve">Numero total de Partos via Vaginal     </t>
  </si>
  <si>
    <t>Numero total de Partos por Cesarea</t>
  </si>
  <si>
    <t>Total de nacidos vivos por peso</t>
  </si>
  <si>
    <t>&lt; 2500 gr</t>
  </si>
  <si>
    <t>&gt; 2500 gr</t>
  </si>
  <si>
    <t>Muertos</t>
  </si>
  <si>
    <t>Multiples</t>
  </si>
  <si>
    <t>Abortos</t>
  </si>
  <si>
    <t>ATENCION NEONATAL</t>
  </si>
  <si>
    <t>Numero de Hospitales que tienen Terapia Intensiva Neonatal</t>
  </si>
  <si>
    <t>Numero de Hospitales que tienen Cuidados Intermedios Neonatales</t>
  </si>
  <si>
    <t>Numero de Hospitales que tienen Cuidados Minimos Neonatales</t>
  </si>
  <si>
    <t>Total de Egresos de los servicios de Neonatologìa</t>
  </si>
  <si>
    <t>Egresos de la unidad de Terapia Intensiva Neonatal</t>
  </si>
  <si>
    <t>Egresos de la unidad de Cuidados Intermedios Neonatales</t>
  </si>
  <si>
    <t>Egresos de la Unidad de  Cuidados Minimos Neonatales (reten)</t>
  </si>
  <si>
    <t>Numero de recien nacidos que recibiron tratamiento con Surfactante</t>
  </si>
  <si>
    <t>Numero de neonatos con pesquisa de error innato del metabolismo</t>
  </si>
  <si>
    <t>ATENCIÓN PEDIATRICA</t>
  </si>
  <si>
    <t>Numero de niños captados menor de 1 año</t>
  </si>
  <si>
    <t>Numero de niños capatados entre 1-4 años de vida</t>
  </si>
  <si>
    <t>Parto Extrahospitalario</t>
  </si>
  <si>
    <t>PLANILLA DE RECOLECCION DE DATOS</t>
  </si>
  <si>
    <t>PROCESOS DE SALUD - ENFERMEDAD</t>
  </si>
  <si>
    <t>MORBILIDAD HOSPITALARIA</t>
  </si>
  <si>
    <t>Orden</t>
  </si>
  <si>
    <t>Morbilidad por Emergencia</t>
  </si>
  <si>
    <t>No</t>
  </si>
  <si>
    <t>%</t>
  </si>
  <si>
    <t>Morbilidad por Consulta</t>
  </si>
  <si>
    <t>Morbilidad por Hospitalizacion</t>
  </si>
  <si>
    <t>ASMA</t>
  </si>
  <si>
    <t>TOTAL DE 25 CAUSAS</t>
  </si>
  <si>
    <t>OTRAS CAUSAS DE CONSULTAS</t>
  </si>
  <si>
    <t xml:space="preserve">NOMBRE DEL HOSPITAL  </t>
  </si>
  <si>
    <t xml:space="preserve"> ( SOLO PARA USO DEL MINISTERIO DE SALUD )</t>
  </si>
  <si>
    <t>CODIGO</t>
  </si>
  <si>
    <t>ENTIDAD FEDERAL</t>
  </si>
  <si>
    <t>CIUDAD</t>
  </si>
  <si>
    <t>FECHA DE ELABORACION</t>
  </si>
  <si>
    <t xml:space="preserve">C E D U L A            H O S P I T A L A R I A      </t>
  </si>
  <si>
    <t>NOMBRE DEL HOSPITAL:</t>
  </si>
  <si>
    <t>DIRECCIÒN:</t>
  </si>
  <si>
    <r>
      <t>TERRENO: ( mts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</si>
  <si>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CONSTRUCCION: (mts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</si>
  <si>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TELEFONOS</t>
  </si>
  <si>
    <t>NUMERO DE FAX</t>
  </si>
  <si>
    <t>EMAIL</t>
  </si>
  <si>
    <t>MUNICIPIO</t>
  </si>
  <si>
    <t>PARROQUIA</t>
  </si>
  <si>
    <t>FECHA DE APERTURA</t>
  </si>
  <si>
    <t>AÑOS DE APERTURA</t>
  </si>
  <si>
    <t>CATEGORIA  (**)</t>
  </si>
  <si>
    <t>TIPO</t>
  </si>
  <si>
    <t>POBLACION DEL AREA DE INFLUENCIA</t>
  </si>
  <si>
    <t xml:space="preserve">                                E  S  T  A  B  L  E  C  I  M  I  E  N  T  O  S     E  N     E  L     Á  R  E  A     D  E      I  N  F  L  U  E   C  I  A               (    C A N T I D  A D     E  N       N U M E R O S     )  </t>
  </si>
  <si>
    <t>HOSPITALES GENERALES</t>
  </si>
  <si>
    <t>HOSPITALES ESPECIALES</t>
  </si>
  <si>
    <t>HOSPITALES MATERNO INFANTILES</t>
  </si>
  <si>
    <t>CONSULTORIOS POPULARES</t>
  </si>
  <si>
    <t>AMBULATORIOS</t>
  </si>
  <si>
    <t>CENTRO DIAGNOSTICO INTEGRAL</t>
  </si>
  <si>
    <t>CLINICA                         POPULAR</t>
  </si>
  <si>
    <t>CENTRO DE REHABILITACION</t>
  </si>
  <si>
    <t>CENTRO ALTA TECNOLOGIA</t>
  </si>
  <si>
    <t xml:space="preserve">RECURSOS </t>
  </si>
  <si>
    <t>Nº Camas Hospitalarias</t>
  </si>
  <si>
    <t>Nº Camas Terapia Intensiva</t>
  </si>
  <si>
    <t>Nº Camas Cuidados Intermedio</t>
  </si>
  <si>
    <t xml:space="preserve">Nº Camas de Emergencia </t>
  </si>
  <si>
    <t>Nº Camas de Aislamiento</t>
  </si>
  <si>
    <t>Nº Camas  Servicio Obstetricia</t>
  </si>
  <si>
    <t>Nº Consultorios Gineco-Obstetricia</t>
  </si>
  <si>
    <t>Unidad de Cuidados Mínimos Neonatales</t>
  </si>
  <si>
    <t>Caumatología</t>
  </si>
  <si>
    <t>Arquitectónicas</t>
  </si>
  <si>
    <t xml:space="preserve">Operativas </t>
  </si>
  <si>
    <t>No Operativas</t>
  </si>
  <si>
    <t xml:space="preserve">Adulto </t>
  </si>
  <si>
    <t>Pediátrica</t>
  </si>
  <si>
    <t>Neonatal</t>
  </si>
  <si>
    <t xml:space="preserve">    Adulto</t>
  </si>
  <si>
    <t xml:space="preserve">Pediátrica   </t>
  </si>
  <si>
    <t xml:space="preserve"> Neonatal</t>
  </si>
  <si>
    <t>Adulto</t>
  </si>
  <si>
    <t>Mesa de Parto</t>
  </si>
  <si>
    <t>Pre-parto</t>
  </si>
  <si>
    <t>Post-parto</t>
  </si>
  <si>
    <t>Obstetricia</t>
  </si>
  <si>
    <t>Alto riesgo</t>
  </si>
  <si>
    <t>Ginecológicas</t>
  </si>
  <si>
    <t>Nº Cunas</t>
  </si>
  <si>
    <t>Nº Incubadoras</t>
  </si>
  <si>
    <t>Pediátrico</t>
  </si>
  <si>
    <t>A C T I V I D A D E S      D O C E N T E S  ( M A R Q U E   CON  UN  C I R C U L O   D O N D E  C O R R E S P O N D A )</t>
  </si>
  <si>
    <t>Internado Rotatorio de Pre-Grado (Marque con una X donde corresponda)</t>
  </si>
  <si>
    <t>SI:</t>
  </si>
  <si>
    <t>NO:</t>
  </si>
  <si>
    <t>Internado Rotatorio de Post Grado</t>
  </si>
  <si>
    <t xml:space="preserve">SI: </t>
  </si>
  <si>
    <t>Residencia Asistencial</t>
  </si>
  <si>
    <t>Residencias. Programadas</t>
  </si>
  <si>
    <t>Post Grado Universitario</t>
  </si>
  <si>
    <t>DEPARTAMENTOS  Y / O  SERVICIOS QUE OFERTA EL HOSPITAL )</t>
  </si>
  <si>
    <t>DEPARTAMENTOS</t>
  </si>
  <si>
    <t>SERVICIOS</t>
  </si>
  <si>
    <t>CAMAS</t>
  </si>
  <si>
    <t>CONSULTORIOS</t>
  </si>
  <si>
    <t>QUIROFANOS</t>
  </si>
  <si>
    <t>OPERATIVOS</t>
  </si>
  <si>
    <t>NO OPERATIVOS</t>
  </si>
  <si>
    <t>MEDICINA</t>
  </si>
  <si>
    <t>Medicina Interna</t>
  </si>
  <si>
    <t>Oftalmología</t>
  </si>
  <si>
    <t>Reumatología</t>
  </si>
  <si>
    <t>Inmunología</t>
  </si>
  <si>
    <t>Dermatología</t>
  </si>
  <si>
    <t>Geriatría</t>
  </si>
  <si>
    <t>Cardiología</t>
  </si>
  <si>
    <t>Gastroenterología</t>
  </si>
  <si>
    <t>Oncología</t>
  </si>
  <si>
    <t>Hematología</t>
  </si>
  <si>
    <t>Hemodiálisis</t>
  </si>
  <si>
    <t>Toxicología</t>
  </si>
  <si>
    <t>Cirugía</t>
  </si>
  <si>
    <t>Endocrinología</t>
  </si>
  <si>
    <t>Neurología</t>
  </si>
  <si>
    <t>Nefrología</t>
  </si>
  <si>
    <t>Alergología</t>
  </si>
  <si>
    <t>Diálisis Peritoneal</t>
  </si>
  <si>
    <t>Psiquiatría</t>
  </si>
  <si>
    <t>CIRUGIA</t>
  </si>
  <si>
    <t>Cirugía General</t>
  </si>
  <si>
    <t>Cardiovascular</t>
  </si>
  <si>
    <t>Neurocirugía</t>
  </si>
  <si>
    <t>Cirugía Oncológica</t>
  </si>
  <si>
    <t>Anestesiología</t>
  </si>
  <si>
    <t>ORL</t>
  </si>
  <si>
    <t>Traumatología</t>
  </si>
  <si>
    <t>Cirugía de Mano</t>
  </si>
  <si>
    <t>Cirugía Maxilofacial</t>
  </si>
  <si>
    <t>Urología</t>
  </si>
  <si>
    <t>Cirugía Plástica</t>
  </si>
  <si>
    <t>GiNECOLOGIA Y OBSTETRICIA</t>
  </si>
  <si>
    <t>Ginecología</t>
  </si>
  <si>
    <t>Perinatología</t>
  </si>
  <si>
    <t>Unidad Oncológica</t>
  </si>
  <si>
    <t>Cirugía de Tórax</t>
  </si>
  <si>
    <t>Psicología</t>
  </si>
  <si>
    <t>Obstétrico</t>
  </si>
  <si>
    <t>Sexología</t>
  </si>
  <si>
    <t>PEDIATRIA</t>
  </si>
  <si>
    <t>Pediatría Médica</t>
  </si>
  <si>
    <t>Cirugía Pediátrica</t>
  </si>
  <si>
    <t>Neonatología</t>
  </si>
  <si>
    <t>Oncología Pediátrica</t>
  </si>
  <si>
    <t>Infectología</t>
  </si>
  <si>
    <t>Psicopedagogía</t>
  </si>
  <si>
    <t>Ambulatorio</t>
  </si>
  <si>
    <t>EQUIPOS</t>
  </si>
  <si>
    <t>CANTIDAD</t>
  </si>
  <si>
    <t>OPERATIVO</t>
  </si>
  <si>
    <t>NO OPERATIVO</t>
  </si>
  <si>
    <t>Tomógrafo</t>
  </si>
  <si>
    <t>Mamógrafo</t>
  </si>
  <si>
    <t>Colposcopio</t>
  </si>
  <si>
    <t>Resonador Magnético</t>
  </si>
  <si>
    <t>RECURSOS HUMANOS</t>
  </si>
  <si>
    <t>S  E  Ñ  A  L  E       L  A        C  A  N  T  I  D  A  D     E  N           N U  M  E  R  O  S</t>
  </si>
  <si>
    <t>Cirujano General</t>
  </si>
  <si>
    <t>Oncólogo</t>
  </si>
  <si>
    <t>Gastroenterólogo</t>
  </si>
  <si>
    <t>Infectológo</t>
  </si>
  <si>
    <t>Radiólogo</t>
  </si>
  <si>
    <t>Internista Neonatal</t>
  </si>
  <si>
    <t>Auxiliar Enfermería</t>
  </si>
  <si>
    <t>OTROS</t>
  </si>
  <si>
    <t>Cirujano Pediatra</t>
  </si>
  <si>
    <t>Inmunólogo</t>
  </si>
  <si>
    <t>Nefrólogo</t>
  </si>
  <si>
    <t>Fisiatra</t>
  </si>
  <si>
    <t>Residente Post-grado</t>
  </si>
  <si>
    <t>Bioanalistas</t>
  </si>
  <si>
    <t>Traumatólogo</t>
  </si>
  <si>
    <t>Pediatría</t>
  </si>
  <si>
    <t>Reumatólogo</t>
  </si>
  <si>
    <t>Psiquiatra</t>
  </si>
  <si>
    <t>Sexólogo</t>
  </si>
  <si>
    <t>Residentes</t>
  </si>
  <si>
    <t>Empleados</t>
  </si>
  <si>
    <t>Neurocirujano</t>
  </si>
  <si>
    <t>Cardiólogo</t>
  </si>
  <si>
    <t>Hematólogo</t>
  </si>
  <si>
    <t>Anatomopatólogo</t>
  </si>
  <si>
    <t>Nutriólogo</t>
  </si>
  <si>
    <t>Internado Rotatorio</t>
  </si>
  <si>
    <t>Obreros</t>
  </si>
  <si>
    <t>Gineco-Obstetra</t>
  </si>
  <si>
    <t>Endocrinólogo</t>
  </si>
  <si>
    <t>Alergólogo</t>
  </si>
  <si>
    <t>Epidemiólogo</t>
  </si>
  <si>
    <t>Perinatólogo</t>
  </si>
  <si>
    <t>Enfermería</t>
  </si>
  <si>
    <t>Neurólogo</t>
  </si>
  <si>
    <t>Anestesiólogo</t>
  </si>
  <si>
    <t>Geriatra</t>
  </si>
  <si>
    <t>Intensivista Adulto</t>
  </si>
  <si>
    <t>Lic. Enfermería</t>
  </si>
  <si>
    <t>Oftalmólogo</t>
  </si>
  <si>
    <t>Neumonólogo</t>
  </si>
  <si>
    <t>Neonatólogo</t>
  </si>
  <si>
    <t>Dermatólogo</t>
  </si>
  <si>
    <t>Intensivista Pediátrico</t>
  </si>
  <si>
    <t>TSU . Enfermería</t>
  </si>
  <si>
    <t>ACTIVIDADES RELACIONADAS CON PROGRAMAS Y TRATAMIENTOS DE  DIAGNOSTICO</t>
  </si>
  <si>
    <t xml:space="preserve">M A R Q U E   C O N   U N A   X    E N   L A    C A S I L L A   C O R R E S P O N D I E N T E </t>
  </si>
  <si>
    <t>PROGRAMAS</t>
  </si>
  <si>
    <t>SI</t>
  </si>
  <si>
    <t>NO</t>
  </si>
  <si>
    <t>BANCOS</t>
  </si>
  <si>
    <t>IMAGENOLOGIA</t>
  </si>
  <si>
    <t>LABORATORIO</t>
  </si>
  <si>
    <t>ESTUDIOS ESPECIALES</t>
  </si>
  <si>
    <t>MEDICINA NUCLEAR</t>
  </si>
  <si>
    <t>Diálisis Renal</t>
  </si>
  <si>
    <t>Sangre</t>
  </si>
  <si>
    <t>Radiología</t>
  </si>
  <si>
    <t>General</t>
  </si>
  <si>
    <t>EEG</t>
  </si>
  <si>
    <t>Gammagrafía</t>
  </si>
  <si>
    <t xml:space="preserve"> Drogas</t>
  </si>
  <si>
    <t>Bacteriología</t>
  </si>
  <si>
    <t>Polisonografía</t>
  </si>
  <si>
    <t>Psicoprofilaxis</t>
  </si>
  <si>
    <t>Quimioterapia</t>
  </si>
  <si>
    <t xml:space="preserve"> Leche</t>
  </si>
  <si>
    <t>Resonancia Magnética</t>
  </si>
  <si>
    <t>Virología</t>
  </si>
  <si>
    <t>Potenciales Evocados</t>
  </si>
  <si>
    <t>Neurodesarrollo</t>
  </si>
  <si>
    <t>Mezclador propio de Quimioterapia</t>
  </si>
  <si>
    <t xml:space="preserve">Órganos </t>
  </si>
  <si>
    <t>Histoquímica</t>
  </si>
  <si>
    <t>TMG</t>
  </si>
  <si>
    <t>FARMACIA</t>
  </si>
  <si>
    <t xml:space="preserve">Admón. Estreptoquinasa </t>
  </si>
  <si>
    <t>Tejidos</t>
  </si>
  <si>
    <t>Densitometría Ósea</t>
  </si>
  <si>
    <t>Tomo electromiografía</t>
  </si>
  <si>
    <t>Cuenta con Farmacia</t>
  </si>
  <si>
    <t>Admón. Sulfactante</t>
  </si>
  <si>
    <t>Semen</t>
  </si>
  <si>
    <t>Ecografía General</t>
  </si>
  <si>
    <t>Prueba de Esfuerzo</t>
  </si>
  <si>
    <t>Rehabilitación</t>
  </si>
  <si>
    <t>ENDOSCOPIA</t>
  </si>
  <si>
    <t xml:space="preserve">Ecosonograma Mamario </t>
  </si>
  <si>
    <t>Genética</t>
  </si>
  <si>
    <t>Hemodinamia</t>
  </si>
  <si>
    <t>Unidad de Mezclas</t>
  </si>
  <si>
    <t>Nutrición y Dietética</t>
  </si>
  <si>
    <t>Con Video</t>
  </si>
  <si>
    <t>Ecosonograma Obstétrico</t>
  </si>
  <si>
    <t>Drogas</t>
  </si>
  <si>
    <t>Electrocardiografía</t>
  </si>
  <si>
    <t>Radioterapia</t>
  </si>
  <si>
    <t>Sin Video</t>
  </si>
  <si>
    <t>Eco pequeñas partes</t>
  </si>
  <si>
    <t>Holter Arritmia</t>
  </si>
  <si>
    <t>Centro de Flujo Laminar</t>
  </si>
  <si>
    <t>Gamma Knife</t>
  </si>
  <si>
    <t>Bomba de Cobalto</t>
  </si>
  <si>
    <t>Eco cardiografía</t>
  </si>
  <si>
    <t>Biología Molecular</t>
  </si>
  <si>
    <t>Rectoscopia</t>
  </si>
  <si>
    <t>Braquiterapia</t>
  </si>
  <si>
    <t>Acelerador Lineal</t>
  </si>
  <si>
    <t>Colposcopia</t>
  </si>
  <si>
    <t>Otros</t>
  </si>
  <si>
    <t>SERVICIOS, EQUIPOS Y AMBIENTES AUXILIARES</t>
  </si>
  <si>
    <t>M ARQUE CON UNA X DONDE CORRESPONDA /  MARQUE LA CANTIDAD DONDE CORRESPONDA</t>
  </si>
  <si>
    <t>GASES MEDICINALES</t>
  </si>
  <si>
    <t>COCINA</t>
  </si>
  <si>
    <t>AGUAS BLANCAS</t>
  </si>
  <si>
    <t>CAPACIDAD</t>
  </si>
  <si>
    <t>ELECTRICIDAD</t>
  </si>
  <si>
    <t xml:space="preserve">PLANTAS ELECTRICAS NORMALES </t>
  </si>
  <si>
    <t xml:space="preserve">PLANTA ELECTRICA EMERGENCIA </t>
  </si>
  <si>
    <t>TIEMPO DURACION PLANTA ENCENDIDA</t>
  </si>
  <si>
    <t>SERVICIO QUE ABARCA</t>
  </si>
  <si>
    <t>Oxigeno</t>
  </si>
  <si>
    <t>Gas</t>
  </si>
  <si>
    <t>Tanques</t>
  </si>
  <si>
    <t>Acometida</t>
  </si>
  <si>
    <t>Cantidad</t>
  </si>
  <si>
    <t>Emergencia</t>
  </si>
  <si>
    <t>Oxido Nitroso</t>
  </si>
  <si>
    <t>Vapor</t>
  </si>
  <si>
    <t>Bombas</t>
  </si>
  <si>
    <t>Alumbrado Externo</t>
  </si>
  <si>
    <t>Potencia KVA</t>
  </si>
  <si>
    <t>Terapia Intensiva</t>
  </si>
  <si>
    <t>Succión / Vacio</t>
  </si>
  <si>
    <t>Funcionando</t>
  </si>
  <si>
    <t>Bombas no operativas</t>
  </si>
  <si>
    <t>No. De Transformadores</t>
  </si>
  <si>
    <t>Operativas</t>
  </si>
  <si>
    <t>Terapia Neonatal</t>
  </si>
  <si>
    <t>Aire Comprimido</t>
  </si>
  <si>
    <t>Paralizadas</t>
  </si>
  <si>
    <t>Bombas Operativas</t>
  </si>
  <si>
    <t xml:space="preserve">Por Sub-estación </t>
  </si>
  <si>
    <t>Sala de Partos</t>
  </si>
  <si>
    <t>Bomba de Oxigeno</t>
  </si>
  <si>
    <t>MARMITAS</t>
  </si>
  <si>
    <t>Capacidad. de Respuesta</t>
  </si>
  <si>
    <t>AIRE ACONDICIONADO</t>
  </si>
  <si>
    <t>Nº Tanques Gasoil</t>
  </si>
  <si>
    <t xml:space="preserve">Capac.Tanques </t>
  </si>
  <si>
    <t>REPRODUCCION</t>
  </si>
  <si>
    <t xml:space="preserve">Gas </t>
  </si>
  <si>
    <t>ALMACEN</t>
  </si>
  <si>
    <t>Equipo Central</t>
  </si>
  <si>
    <t>Tiempo de Respuesta</t>
  </si>
  <si>
    <t>Tiempo de Resp.</t>
  </si>
  <si>
    <t>Multígrafo</t>
  </si>
  <si>
    <t>Depósito</t>
  </si>
  <si>
    <t>Equipos de Ventana</t>
  </si>
  <si>
    <t xml:space="preserve">Frecuencia de Mantenimiento </t>
  </si>
  <si>
    <t>Frecuencia Mantenimiento</t>
  </si>
  <si>
    <t>Fotocopiadora</t>
  </si>
  <si>
    <t>AMBIENTES</t>
  </si>
  <si>
    <t>Oficina Administrativa</t>
  </si>
  <si>
    <t>Split</t>
  </si>
  <si>
    <t>TALLERES</t>
  </si>
  <si>
    <t>Dpto. de Servicios Generales</t>
  </si>
  <si>
    <t>Impresoras</t>
  </si>
  <si>
    <t>Auditórium</t>
  </si>
  <si>
    <t>LENCERIA</t>
  </si>
  <si>
    <t>VENTILACION FORZADA</t>
  </si>
  <si>
    <t>Capilla</t>
  </si>
  <si>
    <t>Tránsito</t>
  </si>
  <si>
    <t>Electromecánica</t>
  </si>
  <si>
    <t>Risograf</t>
  </si>
  <si>
    <t>Sala de Conferencia</t>
  </si>
  <si>
    <t>Maquina de Coser</t>
  </si>
  <si>
    <t>Extractores</t>
  </si>
  <si>
    <t>Centro Comunicación</t>
  </si>
  <si>
    <t>Policía</t>
  </si>
  <si>
    <t>Electromedicina</t>
  </si>
  <si>
    <t>Computadoras</t>
  </si>
  <si>
    <t>Biblioteca</t>
  </si>
  <si>
    <t xml:space="preserve">Depósito de Materiales </t>
  </si>
  <si>
    <t>Ventiladores de Techo</t>
  </si>
  <si>
    <t>Cafetín</t>
  </si>
  <si>
    <t>Protección civil</t>
  </si>
  <si>
    <t>Carpintería</t>
  </si>
  <si>
    <t>Encuadernación</t>
  </si>
  <si>
    <t>Ventiladores de Pared</t>
  </si>
  <si>
    <t>Banco del Lente</t>
  </si>
  <si>
    <t>Contraloría Social</t>
  </si>
  <si>
    <t>Usos Varios</t>
  </si>
  <si>
    <t>DESECHOS HOSPITALARIOS</t>
  </si>
  <si>
    <t>RECOLECCION:</t>
  </si>
  <si>
    <t>TRANSPORTE INTERNO:</t>
  </si>
  <si>
    <t>ALMACENAMIENTO INTERNO</t>
  </si>
  <si>
    <t>TRATAMIENTO FINAL</t>
  </si>
  <si>
    <t>CARACTERISTICAS DEL INCINERADOR</t>
  </si>
  <si>
    <t>Nº</t>
  </si>
  <si>
    <t>TRANSPORTE                  EXTERNO</t>
  </si>
  <si>
    <t>REGULARIDAD DEL SERVICIO</t>
  </si>
  <si>
    <t>NOMBRE DE LA INSTITUCION</t>
  </si>
  <si>
    <t>Bolsas Plásticas</t>
  </si>
  <si>
    <t>Carrito Manual acondicionado</t>
  </si>
  <si>
    <t>Cuarto Frio</t>
  </si>
  <si>
    <t>Desinfección Química</t>
  </si>
  <si>
    <t>Una cámara</t>
  </si>
  <si>
    <t>Publico propio del Hospital</t>
  </si>
  <si>
    <t>Recipiente rígido</t>
  </si>
  <si>
    <t>Uso de ductos Internos</t>
  </si>
  <si>
    <t>Incinerador Hospitalario</t>
  </si>
  <si>
    <t>Dos cámaras</t>
  </si>
  <si>
    <t>Esterilización</t>
  </si>
  <si>
    <t>Incinerador Extrahospitalario</t>
  </si>
  <si>
    <t>Filtro y Lavado de Gas</t>
  </si>
  <si>
    <t>Publico de otra institución</t>
  </si>
  <si>
    <t>Destructor de Aguja</t>
  </si>
  <si>
    <t>Relleno Sanitario</t>
  </si>
  <si>
    <t>Permiso del Ministerio del Ambiente</t>
  </si>
  <si>
    <t>Estudio del Impacto en el Ambiente</t>
  </si>
  <si>
    <t>Privado</t>
  </si>
  <si>
    <t>(**) CATEGORIA=  HOSPITAL GENERAL - ESPECIALIZADO</t>
  </si>
  <si>
    <t>MOVIMIENTO  HOSPITALARIO</t>
  </si>
  <si>
    <t>INDICADORES DE GESTION</t>
  </si>
  <si>
    <t>C A M A S</t>
  </si>
  <si>
    <t>N° DE CAMAS HOSPITALIZACION</t>
  </si>
  <si>
    <t>N° DE CAMAS DEL QUINTO DEPARTAMENTO</t>
  </si>
  <si>
    <t>N° TOTAL DE CAMAS</t>
  </si>
  <si>
    <t>CAPACIDAD  ARQUITECTONICA</t>
  </si>
  <si>
    <t>CAPACIDAD OPERATIVA</t>
  </si>
  <si>
    <t>CAPACIDAD PRESUPUESTARIA</t>
  </si>
  <si>
    <t>MOVIMIENTO HOSPITALARIO:</t>
  </si>
  <si>
    <t xml:space="preserve">ENE </t>
  </si>
  <si>
    <t>FEB</t>
  </si>
  <si>
    <t>MAR</t>
  </si>
  <si>
    <r>
      <t>1</t>
    </r>
    <r>
      <rPr>
        <b/>
        <vertAlign val="superscript"/>
        <sz val="11"/>
        <color indexed="9"/>
        <rFont val="Arial Narrow"/>
        <family val="2"/>
      </rPr>
      <t>ER</t>
    </r>
    <r>
      <rPr>
        <b/>
        <sz val="11"/>
        <color indexed="9"/>
        <rFont val="Arial Narrow"/>
        <family val="2"/>
      </rPr>
      <t xml:space="preserve"> TRIM</t>
    </r>
  </si>
  <si>
    <t>ABR</t>
  </si>
  <si>
    <t>MAY</t>
  </si>
  <si>
    <t>JUN</t>
  </si>
  <si>
    <r>
      <t>2</t>
    </r>
    <r>
      <rPr>
        <b/>
        <vertAlign val="superscript"/>
        <sz val="11"/>
        <color indexed="9"/>
        <rFont val="Arial Narrow"/>
        <family val="2"/>
      </rPr>
      <t>DO</t>
    </r>
    <r>
      <rPr>
        <b/>
        <sz val="11"/>
        <color indexed="9"/>
        <rFont val="Arial Narrow"/>
        <family val="2"/>
      </rPr>
      <t xml:space="preserve"> TRIM</t>
    </r>
  </si>
  <si>
    <t>JUL</t>
  </si>
  <si>
    <t>AGO</t>
  </si>
  <si>
    <t>SEP</t>
  </si>
  <si>
    <r>
      <t>3</t>
    </r>
    <r>
      <rPr>
        <b/>
        <vertAlign val="superscript"/>
        <sz val="11"/>
        <color indexed="9"/>
        <rFont val="Arial Narrow"/>
        <family val="2"/>
      </rPr>
      <t>ER</t>
    </r>
    <r>
      <rPr>
        <b/>
        <sz val="11"/>
        <color indexed="9"/>
        <rFont val="Arial Narrow"/>
        <family val="2"/>
      </rPr>
      <t xml:space="preserve"> TRIM</t>
    </r>
  </si>
  <si>
    <t>OCT</t>
  </si>
  <si>
    <t>NOV.</t>
  </si>
  <si>
    <t>DIC.</t>
  </si>
  <si>
    <r>
      <t>4</t>
    </r>
    <r>
      <rPr>
        <b/>
        <vertAlign val="superscript"/>
        <sz val="11"/>
        <color indexed="9"/>
        <rFont val="Arial Narrow"/>
        <family val="2"/>
      </rPr>
      <t>TO</t>
    </r>
    <r>
      <rPr>
        <b/>
        <sz val="11"/>
        <color indexed="9"/>
        <rFont val="Arial Narrow"/>
        <family val="2"/>
      </rPr>
      <t xml:space="preserve"> TRIM</t>
    </r>
  </si>
  <si>
    <t>DIAS DEL PERIODO</t>
  </si>
  <si>
    <t>DIAS HABILES</t>
  </si>
  <si>
    <t>CAMAS OPERATIVAS</t>
  </si>
  <si>
    <t xml:space="preserve">  Días Hospitalización</t>
  </si>
  <si>
    <t xml:space="preserve">  Admisiones</t>
  </si>
  <si>
    <t xml:space="preserve">  Altas:</t>
  </si>
  <si>
    <t xml:space="preserve">           a. Médicas</t>
  </si>
  <si>
    <t xml:space="preserve">           b. No Médicas</t>
  </si>
  <si>
    <t xml:space="preserve">           c. Defunciones:</t>
  </si>
  <si>
    <t xml:space="preserve">                       - 48 Horas.</t>
  </si>
  <si>
    <t xml:space="preserve">                        +48 Horas</t>
  </si>
  <si>
    <t>RADIOLOGIA:</t>
  </si>
  <si>
    <t>Radiog. Hospitalización</t>
  </si>
  <si>
    <t>Pacientes atendidos</t>
  </si>
  <si>
    <t>Radiog.Consultas Externas</t>
  </si>
  <si>
    <t>Radiog. Emergencia Adulto</t>
  </si>
  <si>
    <t>Radiog. Emergencia Pediatrica</t>
  </si>
  <si>
    <t>Radiog. Estudios Especiales</t>
  </si>
  <si>
    <t>Estudios Informados</t>
  </si>
  <si>
    <t>Radiologias informadas</t>
  </si>
  <si>
    <t>Placas dañadas</t>
  </si>
  <si>
    <t>Radiog. solicitadas por la red</t>
  </si>
  <si>
    <t>IMAGENOLOGIA:</t>
  </si>
  <si>
    <t>Tomografia</t>
  </si>
  <si>
    <t>Resonancia Magnetica</t>
  </si>
  <si>
    <t>Mamografia</t>
  </si>
  <si>
    <t>Densitometria Osea</t>
  </si>
  <si>
    <t>Ecosonografia Mamaria</t>
  </si>
  <si>
    <t xml:space="preserve">Ecosonografia Obstetrica </t>
  </si>
  <si>
    <t>Ecosonografia Pequeñas Partes</t>
  </si>
  <si>
    <t>Ecocardiogramas</t>
  </si>
  <si>
    <t>Ecosonografìas a Pac. Hospitalizados</t>
  </si>
  <si>
    <t>Ecosonografìas a Pac. Consulta Externa</t>
  </si>
  <si>
    <t>Ecosonografìa a Pac. De Emergencia</t>
  </si>
  <si>
    <t>ANATOMIA PATOLOGICA:</t>
  </si>
  <si>
    <t>Autopsias Forenses</t>
  </si>
  <si>
    <t>Autopsias No Forenses</t>
  </si>
  <si>
    <t>Biopsias Per-operatoria</t>
  </si>
  <si>
    <t>Biopsias procesadas</t>
  </si>
  <si>
    <t>Citologìas procesadas</t>
  </si>
  <si>
    <t>LABORATORIO:</t>
  </si>
  <si>
    <t>Exa. Pacientes Hospitalizados</t>
  </si>
  <si>
    <t>Pruebas de Lab. a Hospitalizados</t>
  </si>
  <si>
    <t>Exa. Pacientes Consultas Externas</t>
  </si>
  <si>
    <t>Pruebas de Lab. A Consulta externa</t>
  </si>
  <si>
    <t>Exa. Pacientes Emergencias</t>
  </si>
  <si>
    <t>Pruebas de Lab. A Emergencia</t>
  </si>
  <si>
    <t>Exa. Pacientes Referidos por la Red.</t>
  </si>
  <si>
    <t xml:space="preserve">CONSULTAS: </t>
  </si>
  <si>
    <t>Externas de primera</t>
  </si>
  <si>
    <t>Externas Totales</t>
  </si>
  <si>
    <t xml:space="preserve"> Emergencias:</t>
  </si>
  <si>
    <t xml:space="preserve">               - Adultos</t>
  </si>
  <si>
    <t xml:space="preserve">               - Obstetrica</t>
  </si>
  <si>
    <t xml:space="preserve">               - Pediátricas</t>
  </si>
  <si>
    <t>Referencias recibidas</t>
  </si>
  <si>
    <t>Referencias emitidas</t>
  </si>
  <si>
    <t>Contrareferencias</t>
  </si>
  <si>
    <t>MOVIMIENTOS QUIRURGICOS:</t>
  </si>
  <si>
    <t>Urgentes</t>
  </si>
  <si>
    <t>Electivas</t>
  </si>
  <si>
    <t>Omitidas</t>
  </si>
  <si>
    <t>MOVIMIENTO OBSTETRICO</t>
  </si>
  <si>
    <t>Total General Partos(1,2,3,4)</t>
  </si>
  <si>
    <t>1. Partos Normales</t>
  </si>
  <si>
    <t xml:space="preserve"> </t>
  </si>
  <si>
    <t>2. Partos Distócicos</t>
  </si>
  <si>
    <t>3.Partos Instrumentales</t>
  </si>
  <si>
    <t>4.Césareas Totales(a,b)</t>
  </si>
  <si>
    <t xml:space="preserve">       a.Cesareas Electivas</t>
  </si>
  <si>
    <t xml:space="preserve">       b.Cesareas Urgentes</t>
  </si>
  <si>
    <t>Total de Nacimientos</t>
  </si>
  <si>
    <t xml:space="preserve"> a. Vivos &lt;  2.500 grs.</t>
  </si>
  <si>
    <t xml:space="preserve"> b.  Vivos 2.500  grs y más (normal)</t>
  </si>
  <si>
    <t xml:space="preserve"> c.  Muertos</t>
  </si>
  <si>
    <t xml:space="preserve">  Nacimientos Múltiples</t>
  </si>
  <si>
    <t>1.- Dobles</t>
  </si>
  <si>
    <t>2.- Triples</t>
  </si>
  <si>
    <t>Mortalidad Neonatal</t>
  </si>
  <si>
    <t>1.- Muerte  Precoz(0 a 6 Días)</t>
  </si>
  <si>
    <t>2.- Muerte Tardia(7 a 28 Dias)</t>
  </si>
  <si>
    <t>Muerte post neonatal ( 29 Días a 11 meses + 29 dias)</t>
  </si>
  <si>
    <t>Mortalidad Infantil (1 a 12 Años)</t>
  </si>
  <si>
    <t>Muertes Materna</t>
  </si>
  <si>
    <t>1.- Directa</t>
  </si>
  <si>
    <t>2.- Indirecta</t>
  </si>
  <si>
    <t>3.- Accidental</t>
  </si>
  <si>
    <t>Curetajes</t>
  </si>
  <si>
    <t>Legrado por aspiraciòn</t>
  </si>
  <si>
    <t>Abortos totales</t>
  </si>
  <si>
    <t>Partos extrahospitalarios</t>
  </si>
  <si>
    <t>INDICADORES HOSPITALARIOS:</t>
  </si>
  <si>
    <t>Ultimo mes reportado en número</t>
  </si>
  <si>
    <t>INDICADORES DE UTILIZACION</t>
  </si>
  <si>
    <t>% Ocupación</t>
  </si>
  <si>
    <t>Prom. Estancia</t>
  </si>
  <si>
    <t>Int. Sustitución o renovación</t>
  </si>
  <si>
    <t>Ind. Rendimiento o Rotacion</t>
  </si>
  <si>
    <t>`X Diario Camas Ocupadas</t>
  </si>
  <si>
    <t>Total Camas Día:</t>
  </si>
  <si>
    <t>INDICADORES DE PRODUCTIVIDAD</t>
  </si>
  <si>
    <t>`X  Diario Pac. Atendidos Cons. Externa</t>
  </si>
  <si>
    <t>`X  Diario Pac. Atendidos Emergencia</t>
  </si>
  <si>
    <t>`X  Diario Intervenciones Electivas</t>
  </si>
  <si>
    <t>`X  Diario Intervenciones Emergencias</t>
  </si>
  <si>
    <t>`X  Diario Camas Ocupadas UCI</t>
  </si>
  <si>
    <t>`X  Diario de Partos</t>
  </si>
  <si>
    <t>`X  Diario de Autopsias No Forense</t>
  </si>
  <si>
    <t>`X  Diario de Autopsias Forense</t>
  </si>
  <si>
    <t>`X  Diario de Examenes de Laboratorio</t>
  </si>
  <si>
    <t>`X  Diario de Estudios Radiologicos</t>
  </si>
  <si>
    <t>INDICADORES DE EFICIENCIA</t>
  </si>
  <si>
    <t>%  Mortalidad/Total Altas</t>
  </si>
  <si>
    <t>% Mortalidad Materna / Alta Obs.</t>
  </si>
  <si>
    <t>% Cesareas / Partos</t>
  </si>
  <si>
    <t>% Mortalidad Neonatal /Nacimientos</t>
  </si>
  <si>
    <t>% Cirugia Electivas/Cirugias totales</t>
  </si>
  <si>
    <t>% Cirugia Urgentes/Cirugias totales</t>
  </si>
  <si>
    <t>% Mortalidad en UCI Adultos/ Altas UCI Adultos</t>
  </si>
  <si>
    <t>% Mortalidad en UCI Pedriátrico/ Altas UCI Pedriátrico</t>
  </si>
  <si>
    <t>% Infecciones Hospitalarias/Altas</t>
  </si>
  <si>
    <t>% Autopsias / Total de Defunciones</t>
  </si>
  <si>
    <t>INDICADOR DE USO</t>
  </si>
  <si>
    <t>CONCENTRACIÒN</t>
  </si>
  <si>
    <t xml:space="preserve"> MOVIMIENTO MENSUAL SEGÚN SERVICIO CLINICO</t>
  </si>
  <si>
    <t>ADMISIONES</t>
  </si>
  <si>
    <t>OBST.</t>
  </si>
  <si>
    <t>GINEC.</t>
  </si>
  <si>
    <t>CIRUG.</t>
  </si>
  <si>
    <t>TRAUM</t>
  </si>
  <si>
    <t>MED.</t>
  </si>
  <si>
    <t>UPAP</t>
  </si>
  <si>
    <t>PED.</t>
  </si>
  <si>
    <t>UTIN</t>
  </si>
  <si>
    <t>UCIN</t>
  </si>
  <si>
    <t>UCC</t>
  </si>
  <si>
    <t>UCI ADULTOS</t>
  </si>
  <si>
    <t>UCI PEDIATRICO</t>
  </si>
  <si>
    <t>EMERG.</t>
  </si>
  <si>
    <t xml:space="preserve">TOTAL </t>
  </si>
  <si>
    <t>TOTAL
HOSPITALIZACION</t>
  </si>
  <si>
    <t>TOTAL QUINTO
DEPARTAMENTO</t>
  </si>
  <si>
    <r>
      <t>Nº DE CAMAS OPERATIVAS 1</t>
    </r>
    <r>
      <rPr>
        <b/>
        <vertAlign val="superscript"/>
        <sz val="10"/>
        <color indexed="9"/>
        <rFont val="Arial Narrow"/>
        <family val="2"/>
      </rPr>
      <t>ER</t>
    </r>
    <r>
      <rPr>
        <b/>
        <sz val="10"/>
        <color indexed="9"/>
        <rFont val="Arial Narrow"/>
        <family val="2"/>
      </rPr>
      <t xml:space="preserve"> TRIMESTRE</t>
    </r>
  </si>
  <si>
    <r>
      <t>Nº DE CAMAS OPERATIVAS 2</t>
    </r>
    <r>
      <rPr>
        <b/>
        <vertAlign val="superscript"/>
        <sz val="10"/>
        <color indexed="9"/>
        <rFont val="Arial Narrow"/>
        <family val="2"/>
      </rPr>
      <t>DO</t>
    </r>
    <r>
      <rPr>
        <b/>
        <sz val="10"/>
        <color indexed="9"/>
        <rFont val="Arial Narrow"/>
        <family val="2"/>
      </rPr>
      <t xml:space="preserve"> TRIMESTRE</t>
    </r>
  </si>
  <si>
    <r>
      <t>Nº DE CAMAS OPERATIVAS 3</t>
    </r>
    <r>
      <rPr>
        <b/>
        <vertAlign val="superscript"/>
        <sz val="10"/>
        <color indexed="9"/>
        <rFont val="Arial Narrow"/>
        <family val="2"/>
      </rPr>
      <t>ER</t>
    </r>
    <r>
      <rPr>
        <b/>
        <sz val="10"/>
        <color indexed="9"/>
        <rFont val="Arial Narrow"/>
        <family val="2"/>
      </rPr>
      <t xml:space="preserve"> TRIMESTRE</t>
    </r>
  </si>
  <si>
    <r>
      <t>Nº DE CAMAS OPERATIVAS 4</t>
    </r>
    <r>
      <rPr>
        <b/>
        <vertAlign val="superscript"/>
        <sz val="10"/>
        <color indexed="9"/>
        <rFont val="Arial Narrow"/>
        <family val="2"/>
      </rPr>
      <t>TO</t>
    </r>
    <r>
      <rPr>
        <b/>
        <sz val="10"/>
        <color indexed="9"/>
        <rFont val="Arial Narrow"/>
        <family val="2"/>
      </rPr>
      <t xml:space="preserve"> TRIMESTRE</t>
    </r>
  </si>
  <si>
    <t>Nº DE CAMAS OPERATIVAS CIERRE DEL AÑO</t>
  </si>
  <si>
    <t>TOTAL AÑO</t>
  </si>
  <si>
    <t>UPAP = Unidad de Pacientes Agudos psiquiatricos</t>
  </si>
  <si>
    <t>UTIN= Unidad de terapia intensiva Neonatal</t>
  </si>
  <si>
    <t>TRANSFERIDOS</t>
  </si>
  <si>
    <t>HOSPITALIZACION</t>
  </si>
  <si>
    <t>QUINTO
DEPARTAMENTO</t>
  </si>
  <si>
    <t>UCIN= Unidad de Cuidados Intermedios Neonatal</t>
  </si>
  <si>
    <t>UCC= Unidad de Cuidados Coronarios</t>
  </si>
  <si>
    <t>ALTAS</t>
  </si>
  <si>
    <t>DEFUNCIONES</t>
  </si>
  <si>
    <t>DIAS DE HOSPITALIZACIÒN</t>
  </si>
  <si>
    <t>INFECCIONES HOSPITALARIAS</t>
  </si>
  <si>
    <t>CONSOLIDADO POR SERVICIO CLINICO DE LA INSTITUCION</t>
  </si>
  <si>
    <t>PERIODO</t>
  </si>
  <si>
    <t>TRANSFERIDOS Y ALTAS</t>
  </si>
  <si>
    <t>Nº DE CAMAS OPERATIVAS ENERO</t>
  </si>
  <si>
    <t>`X DIARIO CAMAS OCUPADAS</t>
  </si>
  <si>
    <t>% DE OCUPACION</t>
  </si>
  <si>
    <t>`X DE ESTANCIA</t>
  </si>
  <si>
    <t>INTERVALO DE SUSTITUCION</t>
  </si>
  <si>
    <t>INDICE DE RENDIMIENTO</t>
  </si>
  <si>
    <t>Nº DE CAMAS OPERATIVAS FEBRERO</t>
  </si>
  <si>
    <t>Nº DE CAMAS OPERATIVAS MARZO</t>
  </si>
  <si>
    <t>Nº DE CAMAS OPERATIVAS ABRIL</t>
  </si>
  <si>
    <t>Nº DE CAMAS OPERATIVAS MAYO</t>
  </si>
  <si>
    <t>Nº DE CAMAS OPERATIVAS JUNIO</t>
  </si>
  <si>
    <t>Nº DE CAMAS OPERATIVAS JULIO</t>
  </si>
  <si>
    <t>Nº DE CAMAS OPERATIVAS AGOSTO</t>
  </si>
  <si>
    <t>Nº DE CAMAS OPERATIVAS SEPTIEMBRE</t>
  </si>
  <si>
    <t>TRAUMA</t>
  </si>
  <si>
    <t>Nº DE CAMAS OPERATIVAS OCTUBRE</t>
  </si>
  <si>
    <t>Nº DE CAMAS OPERATIVAS NOVIEMBRE</t>
  </si>
  <si>
    <t>Nº DE CAMAS OPERATIVAS DICIEMBRE</t>
  </si>
  <si>
    <t>Nº DE CAMAS OPERATIVAS AL CIERRE DEL AÑO</t>
  </si>
  <si>
    <t>ACTIVIDADES DE CONSULTA EXTERNA POR ESPECIALIDAD</t>
  </si>
  <si>
    <t>ESPECIALIDADES</t>
  </si>
  <si>
    <t>1ER TRIM</t>
  </si>
  <si>
    <t>2DO TRIM</t>
  </si>
  <si>
    <t>3ER TRIM</t>
  </si>
  <si>
    <t>4TO TRIM</t>
  </si>
  <si>
    <t>ADOLESCENTE</t>
  </si>
  <si>
    <t>PROGRAMADAS</t>
  </si>
  <si>
    <t>REALIZADAS</t>
  </si>
  <si>
    <t>1.- PRIMERAS</t>
  </si>
  <si>
    <t>2.- SUCESIVAS</t>
  </si>
  <si>
    <t>3.- INTERCONSULTA</t>
  </si>
  <si>
    <t>TRIAJE ESPECIALIZADO</t>
  </si>
  <si>
    <t>CITADOS AUSENTES</t>
  </si>
  <si>
    <t>AUDIOLOGIA INFANTIL</t>
  </si>
  <si>
    <t>ALTO RIESGO OBSTETRICO</t>
  </si>
  <si>
    <t>ALERGOLOGO</t>
  </si>
  <si>
    <t>ANGIOLOGIA</t>
  </si>
  <si>
    <t>AUDIOMETRIA</t>
  </si>
  <si>
    <t>CARDIOLOGIA</t>
  </si>
  <si>
    <t>CARDIOLOGIA INFANTIL</t>
  </si>
  <si>
    <t>CENTRO DE DESARROLLO INFANTIL</t>
  </si>
  <si>
    <t>CIRUGIA GENERAL</t>
  </si>
  <si>
    <t>CIRUGIA CARDIOVASCULAR</t>
  </si>
  <si>
    <t>CIRUGIA DE COLUMNA</t>
  </si>
  <si>
    <t>CIRUGIA PLASTICA</t>
  </si>
  <si>
    <t>CIRUGIA PLASTICA RECONSTRUCTIVA</t>
  </si>
  <si>
    <t>CIRUGIA PLASTICA RECONSTRUCTIVA INFANTIL</t>
  </si>
  <si>
    <t>CIRUGIA RECONSTRUCTIVA MIEMBRO INFERIOR</t>
  </si>
  <si>
    <t>CIRUGIA ORTOPEDICA RECONSTRUCTIVA MIEMBRO INFERIOR</t>
  </si>
  <si>
    <t>CIRUGIA DE MAMA</t>
  </si>
  <si>
    <t>CIRUGIA DE TORAX</t>
  </si>
  <si>
    <t>CIRUGIA DE TORAX INFANTIL</t>
  </si>
  <si>
    <t>CIRUGIA DE MANO</t>
  </si>
  <si>
    <t>CIRUJANO DE MANO INFANTIL</t>
  </si>
  <si>
    <t>CIRUGIA DE COLON Y RECTO</t>
  </si>
  <si>
    <t>CIRUGIA PEDIATRICA</t>
  </si>
  <si>
    <t>CLINICA DEL DOLOR</t>
  </si>
  <si>
    <t>CLINICA LACTANCIA MATERNA</t>
  </si>
  <si>
    <t>COLOPROCTOLOGIA</t>
  </si>
  <si>
    <t>DERMATOLOGIA</t>
  </si>
  <si>
    <t>DERMATOLOGIA  INFANTIL</t>
  </si>
  <si>
    <t>ENDOCRINOLOGIA</t>
  </si>
  <si>
    <t>ENDOCRINOLOGIA  INFANTIL</t>
  </si>
  <si>
    <t>EPIDEMIOLOGIA</t>
  </si>
  <si>
    <t>FERTILIDAD</t>
  </si>
  <si>
    <t>FIBROSIS QUISTICA</t>
  </si>
  <si>
    <t>FISIOTERAPIA</t>
  </si>
  <si>
    <t xml:space="preserve">FISIOTERAPIA - REHABILITACION </t>
  </si>
  <si>
    <t>FONIATRIA</t>
  </si>
  <si>
    <t>FONIATRIA INFANTIL</t>
  </si>
  <si>
    <t>GASTROENTEROLOGIA</t>
  </si>
  <si>
    <t>GASTROENTEROLOGIA INFANTIL</t>
  </si>
  <si>
    <t>GENETICA</t>
  </si>
  <si>
    <t>GINECOLOGIA</t>
  </si>
  <si>
    <t>GINECOLOGIA INFANTO JUVENIL</t>
  </si>
  <si>
    <t>HEMATOLOGIA</t>
  </si>
  <si>
    <t xml:space="preserve">HEMATOLOGIA INFANTIL  </t>
  </si>
  <si>
    <t>HIGIENE DEL ADULTO</t>
  </si>
  <si>
    <t>HIGIENE INFANTIL</t>
  </si>
  <si>
    <t>HIGIENE MENTAL</t>
  </si>
  <si>
    <t>INFECTOLOGIA</t>
  </si>
  <si>
    <t>INFECTOLOGIA INFANTIL</t>
  </si>
  <si>
    <t>INMUNOLOGIA</t>
  </si>
  <si>
    <t>INMUNOLOGIA INFANTIL</t>
  </si>
  <si>
    <t>MEDICINA INTERNA</t>
  </si>
  <si>
    <t>MEDICINA FISICA</t>
  </si>
  <si>
    <t>MEDICINA FAMILIAR</t>
  </si>
  <si>
    <t xml:space="preserve">MEDICINA GENERAL </t>
  </si>
  <si>
    <t>MEDICINA PALEATIVA</t>
  </si>
  <si>
    <t>MICOLOGIA</t>
  </si>
  <si>
    <t>NEFROLOGIA</t>
  </si>
  <si>
    <t>NEFROLOGIA INFANTIL</t>
  </si>
  <si>
    <t>NEUROLOGIA</t>
  </si>
  <si>
    <t>NEUROLOGIA INFANTIL</t>
  </si>
  <si>
    <t>NUTRICION Y DIABETES</t>
  </si>
  <si>
    <t>NUTRICION Y DIETETICA</t>
  </si>
  <si>
    <t>NUTRICION INFANTIL</t>
  </si>
  <si>
    <t>NEUROCIRUGIA</t>
  </si>
  <si>
    <t>NEUROCIRUGIA INFANTIL</t>
  </si>
  <si>
    <t>NEUMONOLOGIA</t>
  </si>
  <si>
    <t>NEUMONOLOGIA INFANTIL</t>
  </si>
  <si>
    <t>NEONATOLOGIA</t>
  </si>
  <si>
    <t>NIÑO SANO</t>
  </si>
  <si>
    <t>LASERTERAPIA</t>
  </si>
  <si>
    <t>OBSTETRICIA</t>
  </si>
  <si>
    <t>OFTALMOLOGIA</t>
  </si>
  <si>
    <t>OFTALMOLOGIA INFANTIL</t>
  </si>
  <si>
    <t>ORTOPEDIA</t>
  </si>
  <si>
    <t>ORTOPEDIA INFANTIL</t>
  </si>
  <si>
    <t>ONCOLOGIA</t>
  </si>
  <si>
    <t>ONCOLOGIA INFANTIL</t>
  </si>
  <si>
    <t>ODONTOLOGIA</t>
  </si>
  <si>
    <t>ODONTOLOGIA INFANTIL</t>
  </si>
  <si>
    <t>O.R.L.</t>
  </si>
  <si>
    <t>O.R.L. INFANTIL</t>
  </si>
  <si>
    <t>PATOLOGIA DE CUELLO</t>
  </si>
  <si>
    <t>PERSONAL</t>
  </si>
  <si>
    <t>PSICOLOGIA</t>
  </si>
  <si>
    <t>PSICOLOGIA INFANTIL</t>
  </si>
  <si>
    <t>PSIQUIATRIA</t>
  </si>
  <si>
    <t>PSIQUIATRIA INFANTIL</t>
  </si>
  <si>
    <t>PSICOPEDAGOGIA</t>
  </si>
  <si>
    <t>PRE-ANESTESICA</t>
  </si>
  <si>
    <t>PIE DIABETICO</t>
  </si>
  <si>
    <t>PLANIFICACION FAMILIAR</t>
  </si>
  <si>
    <t>PATOLOGIA MAMARIA</t>
  </si>
  <si>
    <t>PRE-NATAL</t>
  </si>
  <si>
    <t>POST-NATAL</t>
  </si>
  <si>
    <t>PUERICULTURA</t>
  </si>
  <si>
    <t>REUMATOLOGIA</t>
  </si>
  <si>
    <t>REUMATOLOGIA INFANTIL</t>
  </si>
  <si>
    <t>RADIOTERAPIA</t>
  </si>
  <si>
    <t>RADIOTERAPIA INFANTIL</t>
  </si>
  <si>
    <t>SALUD OCUPACIONAL</t>
  </si>
  <si>
    <t>SEXOLOGIA</t>
  </si>
  <si>
    <t>TERAPIA DEL LENGUAJE</t>
  </si>
  <si>
    <t>TERAPIA EMOCIONAL</t>
  </si>
  <si>
    <t>TERAPIA PARA PADRES</t>
  </si>
  <si>
    <t>TERAPIA OCUPACIONAL</t>
  </si>
  <si>
    <t>TERAPIA RESPIRATORIA</t>
  </si>
  <si>
    <t>TISIOLOGIA</t>
  </si>
  <si>
    <t>TOXICOLOGIA ADULTO</t>
  </si>
  <si>
    <t>TOXICOLOGIA PEDIATRICA</t>
  </si>
  <si>
    <t>TRAUMATOLOGIA</t>
  </si>
  <si>
    <t>TRAUMATOLOGIA ARTROSCOPIA</t>
  </si>
  <si>
    <t>TRAUMATOLOGIA INFANTIL</t>
  </si>
  <si>
    <t>TRAUMATOLOGIA ONCOLOGICA</t>
  </si>
  <si>
    <t>UROLOGIA</t>
  </si>
  <si>
    <t>UROLOGIA INFANTIL</t>
  </si>
  <si>
    <t>ATENCION INTEGRAL ADULTO</t>
  </si>
  <si>
    <t>ATENCION INTEGRAL INFANTIL</t>
  </si>
  <si>
    <t>ATENCION MEDICA ADULTO</t>
  </si>
  <si>
    <t>ATENCION INMEDIATA ADULTO</t>
  </si>
  <si>
    <t>ATENCION INMEDIATA APRESTAMIENTO</t>
  </si>
  <si>
    <t>ATENCION MEDICA PEDIATRICA</t>
  </si>
  <si>
    <t>ATENCION MEDICA SIMPLIFICADA</t>
  </si>
  <si>
    <t>ATENCION DISCAPACITADO</t>
  </si>
  <si>
    <t>ADULTO MAYOR</t>
  </si>
  <si>
    <t>ALTO RIESGO OBSTETRICO ADOLECENTES</t>
  </si>
  <si>
    <t>CASOS LEGALES</t>
  </si>
  <si>
    <t>CIRUGIA BUCAL</t>
  </si>
  <si>
    <t xml:space="preserve">CIRUGIA BUCO-MAXILO FACIAL </t>
  </si>
  <si>
    <t>CIRUGIA CARDIOVASCULAR INFANTIL</t>
  </si>
  <si>
    <t>CIRUGIA DE CADERA Y RODILLA</t>
  </si>
  <si>
    <t>CIRUGIA DERMATOLOGICA</t>
  </si>
  <si>
    <t>CIRUGIA MAXILO FACIAL</t>
  </si>
  <si>
    <t>CIRUGIA ONCOLOGICA</t>
  </si>
  <si>
    <t>CIRUGIA MENOR - CIRUGIA ONCOLOGICA</t>
  </si>
  <si>
    <t>CIRUGIA MENOR - CIRUGIA PLASTICA</t>
  </si>
  <si>
    <t>CIRUGIA MENOR - DERMATOLOGIA</t>
  </si>
  <si>
    <t>CIRUGIA MENOR - DERMATOLOGIA PEDIATRICA</t>
  </si>
  <si>
    <t>CIRUGIA MENOR - OFTALMOLOGICA</t>
  </si>
  <si>
    <t>CIRUGIA GASTROENTEROLOGICA</t>
  </si>
  <si>
    <t>CIRUGIA MINIMO ABCESO</t>
  </si>
  <si>
    <t>CIRUGIA PIE Y TOBILLO</t>
  </si>
  <si>
    <t>CLIMATERIO</t>
  </si>
  <si>
    <t>COLON RECTO - INFANTIL</t>
  </si>
  <si>
    <t>CONTROL SANITARIO( TRAB. SEXUAL)</t>
  </si>
  <si>
    <t>DERMATOLOGIA SANITARIA</t>
  </si>
  <si>
    <t>DESNUTRICION INFANTIL</t>
  </si>
  <si>
    <t>DIABETES</t>
  </si>
  <si>
    <t>DIABETES INFANTIL</t>
  </si>
  <si>
    <t>I.T.S. (INFECCIONES DE TRANSMISION SEXUAL)</t>
  </si>
  <si>
    <t>E.T.S. (ENFERMEDADES DE TRANSMISION SEXUAL)</t>
  </si>
  <si>
    <t>ESTIMULACION TEMPRANA</t>
  </si>
  <si>
    <t>FACTORES DE RIESGO</t>
  </si>
  <si>
    <t>FIBROSIS QUISTICA INFANTIL</t>
  </si>
  <si>
    <t>FISIATRIA</t>
  </si>
  <si>
    <t>FUNDACION ASIS HUETE</t>
  </si>
  <si>
    <t>GENETICA INFANTIL</t>
  </si>
  <si>
    <t>GERENTOLOGIA</t>
  </si>
  <si>
    <t>GERIATRIA</t>
  </si>
  <si>
    <t>GINECOLOGIA INFANTIL</t>
  </si>
  <si>
    <t>GINECOLOGIA ONCOLOGICA</t>
  </si>
  <si>
    <t>HIGIENE PRE-ESCOLAR</t>
  </si>
  <si>
    <t>HIGIENE ESCOLAR</t>
  </si>
  <si>
    <t>H.I.V - SIDA</t>
  </si>
  <si>
    <t xml:space="preserve">LEISMANIASIS </t>
  </si>
  <si>
    <t>MALFORMACION ANO - RECTO INFANTIL</t>
  </si>
  <si>
    <t>MASTOLOGIA</t>
  </si>
  <si>
    <t>MEDICINA Y CIRUGIA BUCAL INFANTIL</t>
  </si>
  <si>
    <t>MEDICINA Y CIRUGIA DE PIE INFANTIL</t>
  </si>
  <si>
    <t>MEDICINA GENERAL ADULTO</t>
  </si>
  <si>
    <t>MEDICINA GENERAL NIÑO</t>
  </si>
  <si>
    <t>MEDICINA GENERAL GINECOLOGICA OBSTETRICA</t>
  </si>
  <si>
    <t>MEDICINA ONCOLOGICA</t>
  </si>
  <si>
    <t>MEDICINA OCUPACIONAL</t>
  </si>
  <si>
    <t>MEDICINA VIAL</t>
  </si>
  <si>
    <t>PERIODONCIA</t>
  </si>
  <si>
    <t>NIÑO AUTISTA</t>
  </si>
  <si>
    <t>NUTRICION CRECIMIENTO Y DESARROLLO</t>
  </si>
  <si>
    <t>NUTROLOGIA</t>
  </si>
  <si>
    <t>OBESIDAD</t>
  </si>
  <si>
    <t>ONCOLOGIA MEDICA</t>
  </si>
  <si>
    <t>PRE - ANESTESIA INFANTIL</t>
  </si>
  <si>
    <t>PRE - DIALISIS</t>
  </si>
  <si>
    <t>PRE-POST TRASPLANTE (RENAL)</t>
  </si>
  <si>
    <t>PRENATAL ADOLESCENTES</t>
  </si>
  <si>
    <t>PRENATAL INFANTO JUVENIL</t>
  </si>
  <si>
    <t>PSICOPEDAGOGIA INFANTIL</t>
  </si>
  <si>
    <t>PSICOPROFILAXIS QUIRURGICA</t>
  </si>
  <si>
    <t>PROGRAMA DE CIRUGIA ESOFAGO INFANTIL</t>
  </si>
  <si>
    <t>QUIROPEXIA</t>
  </si>
  <si>
    <t>REHABILITACION PSICOLOGICA INFANTIL</t>
  </si>
  <si>
    <t>RECUPERACION NUTRICIONAL</t>
  </si>
  <si>
    <t>TERCERA EDAD</t>
  </si>
  <si>
    <t>TERAPIA DEL DOLOR</t>
  </si>
  <si>
    <t>TERAPIA DEL LENGUAJE INFANTIL</t>
  </si>
  <si>
    <t>TERAPIA OCUPACIONAL INFANTIL</t>
  </si>
  <si>
    <t>TISIOLOGIA PEDIATRICA</t>
  </si>
  <si>
    <t>TRANSPLANTE DE MEDULA OSEA</t>
  </si>
  <si>
    <t>UNIDAD DE DIABETES</t>
  </si>
  <si>
    <t>VENEROLOGIA</t>
  </si>
  <si>
    <t>MENOSPAUSIA</t>
  </si>
  <si>
    <t>PESQUISA ONCOLOGICA</t>
  </si>
  <si>
    <t>HIPERTENSION ARTERAIL</t>
  </si>
  <si>
    <t>TIROIDE ADULTO</t>
  </si>
  <si>
    <t>MEDICINA FISICA Y REHABILITACION</t>
  </si>
  <si>
    <t>MEDICINA FISICA INFANTIL</t>
  </si>
  <si>
    <t>TUMOR OSEO INFANTIL</t>
  </si>
  <si>
    <t>TUMOR OSEO Y PARTES BLANDAS</t>
  </si>
  <si>
    <t xml:space="preserve">TRIAJE  DE REUMATOLOGIA </t>
  </si>
  <si>
    <t>SALA DE YESO</t>
  </si>
  <si>
    <t>SALUD INDIGENA</t>
  </si>
  <si>
    <t>SOCIOLOGIA</t>
  </si>
  <si>
    <t xml:space="preserve">AUTISMO ADULTO </t>
  </si>
  <si>
    <t>AUTISMO INFANTIL</t>
  </si>
  <si>
    <t>DIABETOLOGIA</t>
  </si>
  <si>
    <t>NUTRICION DIABETOLOGICA</t>
  </si>
  <si>
    <t>NEFROLOGIA UREMICA</t>
  </si>
  <si>
    <t>NUTRICION NEFROLOGICA</t>
  </si>
  <si>
    <t>PSICOLOGIA NEFROLOGICA</t>
  </si>
  <si>
    <t xml:space="preserve">FONOAUDIOLOGIA INFANTIL </t>
  </si>
  <si>
    <t>CIRUGIA GINECOLOGICA</t>
  </si>
  <si>
    <t>NUTRICION ONCOLOGICA</t>
  </si>
  <si>
    <t>HEMATOLOGIA ONCOLOGICA</t>
  </si>
  <si>
    <t>UROLOGIA ONCOLOGICA</t>
  </si>
  <si>
    <t>NUTRICION DIABETICA</t>
  </si>
  <si>
    <t>PSICOLOGIA ONCOLOGICA</t>
  </si>
  <si>
    <t>PSICOLOGIA FISIATRICA</t>
  </si>
  <si>
    <t>CLASIFICACION Y CALIFICACION DE LA DISCAPACIDAD</t>
  </si>
  <si>
    <t>CIRUGIA ODONTOLOGICA</t>
  </si>
  <si>
    <t>PSICOLOGIA DEL ADOLESCENTE</t>
  </si>
  <si>
    <t>PSICOLOGIA RADIOTERAPIA</t>
  </si>
  <si>
    <t>SALUD ESCOLAR</t>
  </si>
  <si>
    <t>I.T.S. (INFECCIONES DE TRANSMISION SEXUAL) CURATIVA</t>
  </si>
  <si>
    <t>I.T.S. (INFECCIONES DE TRANSMISION SEXUAL) PREVENTIVA</t>
  </si>
  <si>
    <t>NEONATO SANO</t>
  </si>
  <si>
    <t>CONSULTA VIAL</t>
  </si>
  <si>
    <t>NUTRICION PRENATAL</t>
  </si>
  <si>
    <t>CAREMT</t>
  </si>
  <si>
    <t>VALORACION CARDIOVASCULAS</t>
  </si>
  <si>
    <t>SUBTOTAL</t>
  </si>
  <si>
    <t>TRIAJE GENERAL</t>
  </si>
  <si>
    <t>ADULTOS</t>
  </si>
  <si>
    <t>PEDIATRICO</t>
  </si>
  <si>
    <t>ACTIVIDADES HOSPITALARIAS RELACIONADAS CON LOS  PROGRAMAS Y SERVICIOS DE SALUD</t>
  </si>
  <si>
    <t>ACTIVIDADES</t>
  </si>
  <si>
    <t>1ER TRI</t>
  </si>
  <si>
    <t>2DO TRI</t>
  </si>
  <si>
    <t>3ER TRI</t>
  </si>
  <si>
    <t>4TO TRI</t>
  </si>
  <si>
    <t>ADMINISTRACION DE ESTREPTOQUINASAS</t>
  </si>
  <si>
    <t>Nº AMP. COLOCADAS</t>
  </si>
  <si>
    <t>PACIENTES ATENDIDOS</t>
  </si>
  <si>
    <t>APOYO A LA RED</t>
  </si>
  <si>
    <t>ADMINISTRACION DE SURFACTANTE</t>
  </si>
  <si>
    <t>BANCO DE SANGRE</t>
  </si>
  <si>
    <t>Nº DE TRANSFUSIONES</t>
  </si>
  <si>
    <t>Nº DE DONANTES</t>
  </si>
  <si>
    <t>EXA. LABORATORIO PROCESADOS</t>
  </si>
  <si>
    <t>CASA  ABRIGO</t>
  </si>
  <si>
    <t>N° DE ACTIVIDADES</t>
  </si>
  <si>
    <t>MADRES ATENDIDAS</t>
  </si>
  <si>
    <t>PACIENTES ATENDIDOS (Bebès)</t>
  </si>
  <si>
    <t>DIALISIS RENAL</t>
  </si>
  <si>
    <t>Nº  DE DIALISIS PERITONEAL</t>
  </si>
  <si>
    <t>Nº  DE HEMODIALISIS</t>
  </si>
  <si>
    <t>Nº COLOCACIÒN DE CATETER</t>
  </si>
  <si>
    <t>INMUNIZACIONES</t>
  </si>
  <si>
    <t xml:space="preserve">NRO. DOSIS ADMINISTRADA </t>
  </si>
  <si>
    <t>LABORATORIO DE FOTOGRAFIA (ACTIVIDAD QUIRURGICA DE ODONTOLOGIA)</t>
  </si>
  <si>
    <t>NRO. FOTOS</t>
  </si>
  <si>
    <t>NRO. PACIENTES Y/O MUESTRAS</t>
  </si>
  <si>
    <t>LACTARIO INSTITUCIONAL</t>
  </si>
  <si>
    <t>NRO. ACTIVIDADES (LECHE ORDEÑADA EN ml)</t>
  </si>
  <si>
    <t>Nº DE ACTIVIDADES</t>
  </si>
  <si>
    <t>QUIMIOTERAPIAS</t>
  </si>
  <si>
    <t>Nº DE CICLOS APLICADOS</t>
  </si>
  <si>
    <t>RADIOTERAPIAS</t>
  </si>
  <si>
    <t>Nº DE SESIONES REALIZADAS</t>
  </si>
  <si>
    <t>REHABILITACION</t>
  </si>
  <si>
    <t>Nº DE SESIONES</t>
  </si>
  <si>
    <t>CUBIERTOS SERVIDOS A PACIENTES</t>
  </si>
  <si>
    <t>CUBIERTOS SERVIDOS A PERSONAL</t>
  </si>
  <si>
    <t>MERIENDAS SERVIDAS A PACIENTES</t>
  </si>
  <si>
    <t>MERIENDAS SERVIDAS A PERSONAL</t>
  </si>
  <si>
    <t>BIBERONES ELABORADOS</t>
  </si>
  <si>
    <t>OTROS PROGRAMAS</t>
  </si>
  <si>
    <t>OTRAS ACTIVIDADES</t>
  </si>
  <si>
    <t>CAMARA HIPERBARICA</t>
  </si>
  <si>
    <t>CURAS</t>
  </si>
  <si>
    <t>ESCLEROSIS</t>
  </si>
  <si>
    <t>MARCAPASOS</t>
  </si>
  <si>
    <t>OPTOMETRIA</t>
  </si>
  <si>
    <t>REHAB CARDIOVASCULAR</t>
  </si>
  <si>
    <t>YESOS</t>
  </si>
  <si>
    <t>GAMMAGRAMA OSEO</t>
  </si>
  <si>
    <t>GAMMAGRAMA RENAL</t>
  </si>
  <si>
    <t>GAMMAGRAMA CEREBRAL</t>
  </si>
  <si>
    <t>GAMMAGRAMA VIABILIDAD TUMORAL</t>
  </si>
  <si>
    <t>GAMMAGRAMA TIROIDEO</t>
  </si>
  <si>
    <t>GAMMAGRAMA CARDIACO</t>
  </si>
  <si>
    <t>GAMMAGRAMA OTROS</t>
  </si>
  <si>
    <t xml:space="preserve">TELETERAPIA ACELELERADOR LINEAL </t>
  </si>
  <si>
    <t>SIMULACION</t>
  </si>
  <si>
    <t>INICIOS</t>
  </si>
  <si>
    <t>SUCESIVOS</t>
  </si>
  <si>
    <t xml:space="preserve">SESIONES REALIZADAS </t>
  </si>
  <si>
    <t>COBALTO</t>
  </si>
  <si>
    <t>TOTAL TELETERAPIA</t>
  </si>
  <si>
    <t>BRAQUIOTERAPIA</t>
  </si>
  <si>
    <t>TOTAL PACIENTES ATENDIDOS</t>
  </si>
  <si>
    <t>TOTAL DE PROCEDIMIENTOS</t>
  </si>
  <si>
    <t xml:space="preserve">CIRUGIA MENOR  </t>
  </si>
  <si>
    <t>FLECHERT</t>
  </si>
  <si>
    <t>MEDICINA NUCLEAR CON YODO</t>
  </si>
  <si>
    <t>CILINDRO</t>
  </si>
  <si>
    <t>OTROS PROGRAMAS (IMPLANTES DE MARCAPASOS)</t>
  </si>
  <si>
    <t>EQUIPOS RECIBIDOS</t>
  </si>
  <si>
    <t>IMPLANTES COLOCADOS POR 1ERA VEZ</t>
  </si>
  <si>
    <t>IMPLANTES COLOCADOS POR RECAMBIO DE BATERIA</t>
  </si>
  <si>
    <t>CERTIFICADOS DE SALUD MENTAL</t>
  </si>
  <si>
    <t>INFORMES PSICOLOGICO</t>
  </si>
  <si>
    <t>RECIPES</t>
  </si>
  <si>
    <t xml:space="preserve">CENTRO DE ATENCION DIARIA INTEGRAL </t>
  </si>
  <si>
    <t>CADIC Nº DE ACTIVIDADES</t>
  </si>
  <si>
    <t>CADIC PACIENTES ATENDIDOS</t>
  </si>
  <si>
    <t>EMERGENCIAS TRAUMATOLOGICAS</t>
  </si>
  <si>
    <t>COLOCACION DE CATETER DOBLE J</t>
  </si>
  <si>
    <t>ACTIVIDADES QUIRURGICAS POR ESPECIALIDAD</t>
  </si>
  <si>
    <t>1.- URGENTES</t>
  </si>
  <si>
    <t>2.- ELECTIVAS</t>
  </si>
  <si>
    <t>SUSPENDIDAS</t>
  </si>
  <si>
    <t>CIRUGIA AMBULATORIA</t>
  </si>
  <si>
    <t>Biopsias  tomadas</t>
  </si>
  <si>
    <t>OFTALMOLOGIA PEDIATRICA</t>
  </si>
  <si>
    <t>CIRUGIA TRAUMATOLOGIA DE COLUMNA</t>
  </si>
  <si>
    <t>CIRUGIA  RENAL</t>
  </si>
  <si>
    <t>CIRUGIA ENDOSCOPICA LAPAROSCOPICA TORACICA</t>
  </si>
  <si>
    <t>CIRUGIA ENDOSCOPICA LAPAROSCOPICA ABDOMINAL</t>
  </si>
  <si>
    <t>CIRUGIA ENDOSCOPICA LAPAROSCOPICA GINECOLOGICA</t>
  </si>
  <si>
    <t>BUCOMAXILOFACIAL</t>
  </si>
  <si>
    <t>CIRUGIA EXPLORATORIA</t>
  </si>
  <si>
    <t>COLON RECTAL INFANTIL</t>
  </si>
  <si>
    <t>MEDICINA Y CIRUGIA DEL PIE INFANTIL</t>
  </si>
  <si>
    <t>MORFOLOGIA ANO RECTAL INFANTIL</t>
  </si>
  <si>
    <t>MEUMONOLOGIA</t>
  </si>
  <si>
    <t>PROCE. QUIRURGICO BAJO ANESTECIA DE CIRUGIA</t>
  </si>
  <si>
    <t>PROGRAMA DE CIRUGIA ESOFAGICA INFANTIL</t>
  </si>
  <si>
    <t>SISTEMA DE PROCURA DE ORGANOS</t>
  </si>
  <si>
    <t>TRAUMA Y ORTOPEDIA</t>
  </si>
  <si>
    <t>TUMOR OSEO</t>
  </si>
  <si>
    <t>UNIDAD CUIDADOS MINIMO ABCESO</t>
  </si>
  <si>
    <t>TOTAL GENERAL</t>
  </si>
  <si>
    <t>CAUSAS DE SUSPENSIÓN DE INTERVENCIONES QUIRURGICAS</t>
  </si>
  <si>
    <t>CAUSAS</t>
  </si>
  <si>
    <t xml:space="preserve">FALLAS DE EQUIPOS </t>
  </si>
  <si>
    <t>FALLAS DE MATERIAL MEDICO Qx</t>
  </si>
  <si>
    <t>CAUSAS INHERENTES AL PACIENTE</t>
  </si>
  <si>
    <t>FALLAS DE MEDICAMENTOS</t>
  </si>
  <si>
    <t>PROLONGACIÒN TIEMPO QUIRURGICO</t>
  </si>
  <si>
    <t>INASISTENCIA DE CIRUJANO</t>
  </si>
  <si>
    <t>INASISTENCIA DE ANESTESIOLOGO</t>
  </si>
  <si>
    <t>INASISTENCIA DE ENFERMERA(O)</t>
  </si>
  <si>
    <t>ESTRUCTURA FISICA</t>
  </si>
  <si>
    <t>CONTAMINACIÒN DE PABELLON</t>
  </si>
  <si>
    <t>AIRES ACONDICIONADOS</t>
  </si>
  <si>
    <t>PROTOCOLOS INCOMPLETOS</t>
  </si>
  <si>
    <t>FALTA DE HEMODERIVADOS</t>
  </si>
  <si>
    <t>EMERGENCIA SIMULTANEA</t>
  </si>
  <si>
    <t>FALLAS TECNICAS EN EL HOSPITAL</t>
  </si>
  <si>
    <t>AUSENCIA OTRO PERSONAL</t>
  </si>
  <si>
    <t>FALTA CUPO UTIP</t>
  </si>
  <si>
    <t>OTRAS</t>
  </si>
  <si>
    <t>TOTAL CAUSAS DE OMISION</t>
  </si>
  <si>
    <t>NUMERO DE QUIROFANOS EXISTENTES</t>
  </si>
  <si>
    <t>TOTAL DE QUIROFANOS</t>
  </si>
  <si>
    <t>QUIROFANOS OPERATIVOS</t>
  </si>
  <si>
    <t>QUIROFANOS NO OPERATIVOS</t>
  </si>
  <si>
    <t>SALAS DE PARTO</t>
  </si>
  <si>
    <t>NEFROLOGIA QUIROFANO</t>
  </si>
  <si>
    <t>PROCEDIMIENTOS MENORES OFT.</t>
  </si>
  <si>
    <t>ESPECIALIDAD</t>
  </si>
  <si>
    <t>ECOCARDIOGRAMA</t>
  </si>
  <si>
    <t>ELECTROCARDIOGRAMA</t>
  </si>
  <si>
    <t>ECOCARDIOVASCULAR</t>
  </si>
  <si>
    <t>HOLTER ARRITMIA</t>
  </si>
  <si>
    <t>HOLTER TENSION ARTERIAL</t>
  </si>
  <si>
    <t>PRUEBA DE ESFUERZO</t>
  </si>
  <si>
    <t>PRUEBA DE ESFUERZO CON MEDICAMENTOS</t>
  </si>
  <si>
    <t>ECOFONOCARDIOGRAMA</t>
  </si>
  <si>
    <t>ELECTROFISIOLOGÌA</t>
  </si>
  <si>
    <t>ECO STRESS CON DOBUTAMINA</t>
  </si>
  <si>
    <t>ECOTRAS-ESOFAGICO</t>
  </si>
  <si>
    <t>ECO CAROTIDEO</t>
  </si>
  <si>
    <t>ECO TRACTORAXICO</t>
  </si>
  <si>
    <t>TILT TEST</t>
  </si>
  <si>
    <t>CATETERISMO</t>
  </si>
  <si>
    <t>ECCO DOPPLER MIEMBROS INFERIORES</t>
  </si>
  <si>
    <t>ESTUDIOS HEMODINAMICOS CARDIOVASCULARES</t>
  </si>
  <si>
    <t>1.- CENTRAL</t>
  </si>
  <si>
    <t>2.- PERIFERICO</t>
  </si>
  <si>
    <t>OTRAS TES</t>
  </si>
  <si>
    <t>VIDEOBRONCOSCOPIAS</t>
  </si>
  <si>
    <t>BRONCOSCOPIA</t>
  </si>
  <si>
    <t>BRONCOFIBROSCOPIAS</t>
  </si>
  <si>
    <t>GASTROENTEROLOGIA P.C.R.E.= *PANCREATOCOLEDOCORETROGRADOENDOSCOPICA</t>
  </si>
  <si>
    <t>ENDOSCOPIA SUPERIOR</t>
  </si>
  <si>
    <t>ENDOSCOPIA INFERIOR</t>
  </si>
  <si>
    <t>P.C.R.E.*</t>
  </si>
  <si>
    <t>ECOS</t>
  </si>
  <si>
    <t>OTROS ESTUDIOS ESPECIALES</t>
  </si>
  <si>
    <t>NEUROVASCULAR</t>
  </si>
  <si>
    <t>CARDIOVASCULAR</t>
  </si>
  <si>
    <t>MARCAPASOS BICAMERAL</t>
  </si>
  <si>
    <t>MARCAPASOS UNICAMERAL</t>
  </si>
  <si>
    <t>COLOCACION DE VALVULAS CARDIACAS</t>
  </si>
  <si>
    <t>REVASCULARIZACIÒN CARDIACA</t>
  </si>
  <si>
    <t>CISTOSCOPIA</t>
  </si>
  <si>
    <t xml:space="preserve">URETEROCISTOSCOPIA </t>
  </si>
  <si>
    <t xml:space="preserve">UROFLUJOMETRIA   </t>
  </si>
  <si>
    <t>URODINAMICO</t>
  </si>
  <si>
    <t>BIOPSIAS  DE PROSTATA + CAMA SONDA</t>
  </si>
  <si>
    <t xml:space="preserve">ECO PROSTATICO </t>
  </si>
  <si>
    <t>ECO TESTICULAR</t>
  </si>
  <si>
    <t>ECO ABDOMINAL</t>
  </si>
  <si>
    <t>DILATACION URETRAL</t>
  </si>
  <si>
    <t>CITOSTOMIA</t>
  </si>
  <si>
    <t>CAMBIO DE SONDA</t>
  </si>
  <si>
    <t>RETIRO DE CATETER</t>
  </si>
  <si>
    <t>ESPIROMETRIA</t>
  </si>
  <si>
    <t>TERAPIAS RESPIRATORIAS</t>
  </si>
  <si>
    <t>TOTAL DE ESPUTOS PROCESADOS</t>
  </si>
  <si>
    <t>ESPUTOS (1RA.) PROCESADOS</t>
  </si>
  <si>
    <t>ESPUTOS (2DA.) PROCESADOS</t>
  </si>
  <si>
    <t>BACILOSCOPIA REALIZADAS PARA OTRAS MUESTRAS</t>
  </si>
  <si>
    <t xml:space="preserve">TOTAL DE BACILOSCOPIA REALIZADAS </t>
  </si>
  <si>
    <t>TOTAL DE PACIENTES BACILOSCOPIA BK (+)  1ER DIAGNOSTICO</t>
  </si>
  <si>
    <t>TOTAL DE MUESTRA PROCEDASDAS PARA CONTROL</t>
  </si>
  <si>
    <t>NUMERO DE BACILOSCOPIA BK (+) PARA CONTROL</t>
  </si>
  <si>
    <t>ELECTROENCEFALOGRAMA</t>
  </si>
  <si>
    <t>ELECTROMIOGRAFIA</t>
  </si>
  <si>
    <t>POLISONNOGRAFIA</t>
  </si>
  <si>
    <t>POTENCIALES EVOCADOS</t>
  </si>
  <si>
    <t>1.- AUDITIVOS</t>
  </si>
  <si>
    <t>2.- VISUALES</t>
  </si>
  <si>
    <t>3.- SOMATO- SENSORIALES</t>
  </si>
  <si>
    <t>4.- SOMATO - ESTESICOS</t>
  </si>
  <si>
    <t>TOMOELECTROENCEFALOGRAFIA</t>
  </si>
  <si>
    <t>ARTROSCOPIA</t>
  </si>
  <si>
    <t>VIDEOLARINGOSCOPIA</t>
  </si>
  <si>
    <t>TIMPANOMETRIA</t>
  </si>
  <si>
    <t>EMISIONES OTOACUSTICAS</t>
  </si>
  <si>
    <t>OTROS ESTUDIOS REALIZADOS</t>
  </si>
  <si>
    <t>COLPOSCOPIA</t>
  </si>
  <si>
    <t>SALPINGOGRAFÌA</t>
  </si>
  <si>
    <t>TOXICOLOGIA</t>
  </si>
  <si>
    <t>ANALISIS DE LABORATORIO (COCAINA, MARIHUANA,OPIACEOS)</t>
  </si>
  <si>
    <t>OBSERVACIONES</t>
  </si>
  <si>
    <t xml:space="preserve">MARZO </t>
  </si>
  <si>
    <t>semana</t>
  </si>
  <si>
    <t xml:space="preserve">domingo </t>
  </si>
  <si>
    <t>sabado</t>
  </si>
  <si>
    <t>ENERO AÑO 2023</t>
  </si>
  <si>
    <t xml:space="preserve">HOSPITAL: </t>
  </si>
  <si>
    <t xml:space="preserve">CAUMATOLOGIA </t>
  </si>
  <si>
    <t>Radiod. Emergencia Obstètrica
(Radiopelvimetria)</t>
  </si>
  <si>
    <t>REPUBLICA BOLIVARIANA DE VENEZUELA
MINISTERIO DEL PODER POPULAR PARA LA SALUD</t>
  </si>
  <si>
    <t>MOVIMIENTO OBSTETRICO EN MENORES DE 20 AÑOS SEGUN GRUPOS DE EDAD  POR MES, AÑO 2023</t>
  </si>
  <si>
    <t>ESTABLECIMIENTO DE SALUD</t>
  </si>
  <si>
    <t>INFORMACION SOLICITADA</t>
  </si>
  <si>
    <t xml:space="preserve">AGOSTO </t>
  </si>
  <si>
    <t>Partos atendidos en menores de 20 años  clasificada segun etapa de adolescencia</t>
  </si>
  <si>
    <t xml:space="preserve"> 10 a 13 años de edad (adolescecia temprana)</t>
  </si>
  <si>
    <t>14 a 16 años de edad (adolescencia media)</t>
  </si>
  <si>
    <t>17 a 19 años
 (adolescencia tardia)</t>
  </si>
  <si>
    <t>Total</t>
  </si>
  <si>
    <t>Cesareas atendidas en menores de 20 años clasificada segun etapa de adolescencia</t>
  </si>
  <si>
    <t>Nacimientos vivos ocurridos de madres menores de 20 años clasificadas segun etapa de adolescencia</t>
  </si>
  <si>
    <r>
      <t xml:space="preserve">Hospital   </t>
    </r>
    <r>
      <rPr>
        <b/>
        <sz val="22"/>
        <color rgb="FFFF0000"/>
        <rFont val="Calibri"/>
        <family val="2"/>
        <scheme val="minor"/>
      </rPr>
      <t xml:space="preserve">NOMBRE DEL HOSPITAL </t>
    </r>
  </si>
  <si>
    <t>Defunciones</t>
  </si>
  <si>
    <t xml:space="preserve">DIRECCION GENERAL DE ANALISIS ESTRATEGICO HOSPITALARIO </t>
  </si>
  <si>
    <t xml:space="preserve">VICEMINISTERIO DE HOSPITALES </t>
  </si>
  <si>
    <t>Nombre del Establecimiento de Salud:</t>
  </si>
  <si>
    <t>Hospital Luis Razetti</t>
  </si>
  <si>
    <t>Mes:</t>
  </si>
  <si>
    <t>TRATAMIENTO DE ONCOLOGIA MEDICA</t>
  </si>
  <si>
    <t>Nombres y Apellidos</t>
  </si>
  <si>
    <t>Nro de Historia</t>
  </si>
  <si>
    <t>Edad</t>
  </si>
  <si>
    <t>Diagnostico</t>
  </si>
  <si>
    <t>Nro de Prescripción</t>
  </si>
  <si>
    <t>Nro de Ciclo Aplicados</t>
  </si>
  <si>
    <t>Fecha de Inicio de Tratamiento</t>
  </si>
  <si>
    <t>Fecha de Culminación de Tratamiento</t>
  </si>
  <si>
    <t>Tipo de Ciclo</t>
  </si>
  <si>
    <t>Dosis Aplicadas</t>
  </si>
  <si>
    <t>Observaciones</t>
  </si>
  <si>
    <t>F</t>
  </si>
  <si>
    <t>M</t>
  </si>
  <si>
    <t>Diario</t>
  </si>
  <si>
    <t>Semanal</t>
  </si>
  <si>
    <t>Cada 8 Días</t>
  </si>
  <si>
    <t>Cada 15 Días</t>
  </si>
  <si>
    <t>Cada 21 Dias</t>
  </si>
  <si>
    <t>NOTA. LAS SEMANA RESALTADAS SON LAS FECHA DE CIERRE DE MES</t>
  </si>
  <si>
    <t xml:space="preserve">CRONOGRAMA DE CIERRE DE MES, SEGÚN SEMANA EPIDEMIOLOGICA </t>
  </si>
  <si>
    <t xml:space="preserve">ENERO </t>
  </si>
  <si>
    <t>MES</t>
  </si>
  <si>
    <t>FECHA DE CIERRE</t>
  </si>
  <si>
    <t>ESTADO: MERIDA</t>
  </si>
  <si>
    <t>MUNICIPIO: CARACCIOLO PARRA OLMEDO</t>
  </si>
  <si>
    <t>TIPO:HOSPITAL I TUCANI</t>
  </si>
  <si>
    <t>FECHA DE INAUGURACION: 12/09/1992</t>
  </si>
  <si>
    <t>AÑO: 2023</t>
  </si>
  <si>
    <t>DIRECCION: SECTOR ANDRES BELLO VIA ZONA NUEVA</t>
  </si>
  <si>
    <t>TELEFONOS:0275-4441159</t>
  </si>
  <si>
    <t>PARROQUIA: TUCANI</t>
  </si>
  <si>
    <t>CORREO ELECTRONICO:  direcciónajutucani@gmail.com</t>
  </si>
  <si>
    <t>CIUDAD: MERIDA</t>
  </si>
  <si>
    <t>SERVICIO DE RADIOLOGIA NO ESTA OPERATIVO</t>
  </si>
  <si>
    <t xml:space="preserve">BANCO DE SANGRE NO ESTA OPERATIVO </t>
  </si>
  <si>
    <t>SERVICIO DE QUIROFANO NO ESTA OPERATIVO</t>
  </si>
  <si>
    <t>DIRECCIÒN: SECTOR ANDRES BELLO VIA ZONA NUEVA</t>
  </si>
  <si>
    <t>TELEFONOS:   0275 4441159     CORREO: direcciónajutucani@gmail.com       FECHA DE ELABORACION: 28/12/2022</t>
  </si>
  <si>
    <t xml:space="preserve">ESTADO:  MERIDA   MUNICIPIO:   CARACCIOLO PARRA OLMEDO                           PARROQUIA:    TUCANI    CIUDAD: MERIDA  </t>
  </si>
  <si>
    <t>NOMBRE DEL HOSPITAL:  DR ANTONIO JOSE UZCATEGUI                                                       AÑO  2023</t>
  </si>
  <si>
    <t>ALTO RIESGO OSBTETRICO</t>
  </si>
  <si>
    <t>DEFICIT DE BAJO PESO</t>
  </si>
  <si>
    <t>LITIASIS VESICULAR</t>
  </si>
  <si>
    <t>HERNIA UMBILICAL</t>
  </si>
  <si>
    <t>NEVUS EN PIERNA</t>
  </si>
  <si>
    <t>QUISTE DE OVARIO IZQUIERDA</t>
  </si>
  <si>
    <t>PARASITOSIS INTESTINAL</t>
  </si>
  <si>
    <t>DIABETES MELLITUS TIPO II</t>
  </si>
  <si>
    <t>NEUMONIAS</t>
  </si>
  <si>
    <t>CELULITIS</t>
  </si>
  <si>
    <t>HERIDA SOBRE INFECTADA</t>
  </si>
  <si>
    <t xml:space="preserve">MASTITIS </t>
  </si>
  <si>
    <t>PIELONEFRITIS AGUDA</t>
  </si>
  <si>
    <t>INFECCION URINARIA</t>
  </si>
  <si>
    <t>ABORTO COMPLETO</t>
  </si>
  <si>
    <t>SEPSIS NEONATAL</t>
  </si>
  <si>
    <t>OTRAS CAUSAS DE CONSULTAS (PARTOS)</t>
  </si>
  <si>
    <t>SINDROME FEBRIL</t>
  </si>
  <si>
    <t>OTRAS ENFERM. ESOFAGO, ESTOMAGO E INTESTINO</t>
  </si>
  <si>
    <t>HERIDAS</t>
  </si>
  <si>
    <t>AMIGDALITIS AGUDA</t>
  </si>
  <si>
    <t>OTRAS COMPLI. EMBARAZO PARTO Y PUERPERIO</t>
  </si>
  <si>
    <t>CEFALEA</t>
  </si>
  <si>
    <t>SINDROME VIRAL</t>
  </si>
  <si>
    <t>HIPERTENSION ARTERIAL</t>
  </si>
  <si>
    <t>DIARREAS</t>
  </si>
  <si>
    <t>RINOFARINGITIS AGUDA</t>
  </si>
  <si>
    <t>MIALGIAS</t>
  </si>
  <si>
    <t>OTITIS MEDIA AGUDA</t>
  </si>
  <si>
    <t>COLICO NEFRITICO</t>
  </si>
  <si>
    <t>FARINGITIS AGUDA</t>
  </si>
  <si>
    <t>RINITIS ALERGICA</t>
  </si>
  <si>
    <t>IRA VIAS RESPIRATORIA SUPERIORES</t>
  </si>
  <si>
    <t>DOLOR ABDOMINAL</t>
  </si>
  <si>
    <t>URTICARIA</t>
  </si>
  <si>
    <t>BRONQUITIS AGUDA</t>
  </si>
  <si>
    <t>DIABETES MELLITUS</t>
  </si>
  <si>
    <t>INFECCION DEL TRACTO URINARIO</t>
  </si>
  <si>
    <t>RUPTURA PREMATURA DE MEMBRANA</t>
  </si>
  <si>
    <t>ABSCESOS</t>
  </si>
  <si>
    <t>ENFERMEDAD RENALES</t>
  </si>
  <si>
    <t>MERIDA</t>
  </si>
  <si>
    <t>DR. ANTONIO JOSE UZCATEGUI</t>
  </si>
  <si>
    <t>SECTOR ANDRES BELLO VIA ZONA NUEVA</t>
  </si>
  <si>
    <t>0275-4441159</t>
  </si>
  <si>
    <t>direcciónajutucani@gmail.com</t>
  </si>
  <si>
    <t>TUCANI</t>
  </si>
  <si>
    <t>30 AÑOS</t>
  </si>
  <si>
    <t>HOSPITAL</t>
  </si>
  <si>
    <t>I</t>
  </si>
  <si>
    <t>CARACCIOLO PARRA OLMEDO</t>
  </si>
  <si>
    <t>SI:                NO: X</t>
  </si>
  <si>
    <t>NO: X</t>
  </si>
  <si>
    <t>SI:X</t>
  </si>
  <si>
    <t>NO:    X</t>
  </si>
  <si>
    <t>NO:   X</t>
  </si>
  <si>
    <t>Otros 0</t>
  </si>
  <si>
    <t>TSU. Estadísticas de Salud</t>
  </si>
  <si>
    <t>x</t>
  </si>
  <si>
    <t>600000 LITROS</t>
  </si>
  <si>
    <t>1HP</t>
  </si>
  <si>
    <t>X</t>
  </si>
  <si>
    <t>5.000 MIL</t>
  </si>
  <si>
    <t>15'</t>
  </si>
  <si>
    <t>6 MESES</t>
  </si>
  <si>
    <t>DEPENDE DE LA DURACION DEL CORTE ELECTRICO 6 HORAS CONTINUAS</t>
  </si>
  <si>
    <t>50% FUNCIONAL</t>
  </si>
  <si>
    <t>NO: x</t>
  </si>
  <si>
    <t xml:space="preserve">x </t>
  </si>
  <si>
    <t>HOSPITAL: DR. ANTONIO JOSE UZCATEGUI              TIPO: HOSPITAL I       POBLACION:  34.857     TUCANI                   AÑO: 2023</t>
  </si>
  <si>
    <t>POBLACION: 34.857</t>
  </si>
  <si>
    <t>Muerte Materna</t>
  </si>
  <si>
    <t>FEBRERO AÑO 2023</t>
  </si>
  <si>
    <t>INFECCION DEL TRATO URINARIO</t>
  </si>
  <si>
    <t>SALMONELOSIS</t>
  </si>
  <si>
    <t>FISTULA PERIANAL</t>
  </si>
  <si>
    <t>HERNIAS DE TODO TIPOS</t>
  </si>
  <si>
    <t>MIOMATOSIS UTERINA</t>
  </si>
  <si>
    <t>CISTOCELE GRADO II</t>
  </si>
  <si>
    <t>LIPOMAS</t>
  </si>
  <si>
    <t>PROLAPSO GENITAL</t>
  </si>
  <si>
    <t>DESNUTRICION AGUDA</t>
  </si>
  <si>
    <t>INFECCION DEL TRACTO URINARIA</t>
  </si>
  <si>
    <t>MICROPENE</t>
  </si>
  <si>
    <t>TUMOR EN PIERNA DERECHA</t>
  </si>
  <si>
    <t>VARICES EN MIEMBROS INFERIORES</t>
  </si>
  <si>
    <t>ORQUITIS IZQUIERDA</t>
  </si>
  <si>
    <t>ADENOIDES</t>
  </si>
  <si>
    <t>LOE EN CUERO CABELLUDO</t>
  </si>
  <si>
    <t>PIE VANO</t>
  </si>
  <si>
    <t>EDEMA DE PREPUCIO</t>
  </si>
  <si>
    <t>RINOFRINGITIS AGUDA</t>
  </si>
  <si>
    <t>MULTIPARIDAD</t>
  </si>
  <si>
    <t>HELMINTIASIS</t>
  </si>
  <si>
    <t>RINIFARINGITIS AGUDA</t>
  </si>
  <si>
    <t>IRA VIAS SUPERIORES SITIOS MULTIPLES</t>
  </si>
  <si>
    <t xml:space="preserve">BRONQUITIS AGUDA </t>
  </si>
  <si>
    <t>FRACTURAS</t>
  </si>
  <si>
    <t>ANEMIA</t>
  </si>
  <si>
    <t>MARZO AÑO 2023</t>
  </si>
  <si>
    <t>CUERPO EXTRAÑO EN ORIFICIO NATURAL</t>
  </si>
  <si>
    <t>NEUMONIA</t>
  </si>
  <si>
    <t>BRONCONEUMONIA</t>
  </si>
  <si>
    <t>ABSCESO DE PARED</t>
  </si>
  <si>
    <t>ANEMIA SEVERA</t>
  </si>
  <si>
    <t>DERMATITIS VULVOGENITAL</t>
  </si>
  <si>
    <t>REFLUJO GASTRO ESOFAGICO</t>
  </si>
  <si>
    <t>ENERO-MARZO (1ER TRIMESTRE) AÑO 2023</t>
  </si>
  <si>
    <t>DERMATITIS</t>
  </si>
  <si>
    <t>IRA VIAS RESPIRATORIA SUPERIOR</t>
  </si>
  <si>
    <t>INFECCION TRACTO URINARIO</t>
  </si>
  <si>
    <t>MASTITIS</t>
  </si>
  <si>
    <t>SALMONELLA</t>
  </si>
  <si>
    <t>QUISTE SEBACEO</t>
  </si>
  <si>
    <t>LIE BAJO</t>
  </si>
  <si>
    <t>ABSCESO DE GLUTEO</t>
  </si>
  <si>
    <t>AMPUTACION DEL DEDO INDICE DE LA MANO</t>
  </si>
  <si>
    <t>CANCER (CUELLO UTERINO, INSITU)</t>
  </si>
  <si>
    <t>BOCIO TIRIDEO</t>
  </si>
  <si>
    <t>ANEMIA LEVE</t>
  </si>
  <si>
    <t>QUISTE DE OVARIO</t>
  </si>
  <si>
    <t>DOLOR PELVICO</t>
  </si>
  <si>
    <t>TUMOR DE MAMA DERECHA</t>
  </si>
  <si>
    <t>CIRROSIS HEPATICA</t>
  </si>
  <si>
    <t>ARTRITIS</t>
  </si>
  <si>
    <t>LOE EN EXREMIDADES</t>
  </si>
  <si>
    <t>FISTULA ANAL</t>
  </si>
  <si>
    <t>SINDROME COQUELOCHOIDE</t>
  </si>
  <si>
    <t>PROLPSO GENITAL</t>
  </si>
  <si>
    <t>TUMORES (PIERNA Y MAMA</t>
  </si>
  <si>
    <t>LOE CUERO CABLLUDO-EXTREMIDADES</t>
  </si>
  <si>
    <t>ABSCESOS DE GLUTEO</t>
  </si>
  <si>
    <t>BOCIO TIROIDEO</t>
  </si>
  <si>
    <t>CANCER (CUELLO UTERINO-INSITU)</t>
  </si>
  <si>
    <t>AMPUTACION EN DEDO INDICE DE LA MANO</t>
  </si>
  <si>
    <t>Citologìas  recibidas (Tomadas)</t>
  </si>
  <si>
    <t>BIOPSIA  (Tomadas)</t>
  </si>
  <si>
    <t xml:space="preserve">Biopsias  recibidas  </t>
  </si>
  <si>
    <t>ABRIL AÑO 2023</t>
  </si>
  <si>
    <t>OTRAS COMPL. DEL EMBARAZO, PARTO Y PUERPERIO</t>
  </si>
  <si>
    <t>EMPOZOÑAMIENTO OFIDICO</t>
  </si>
  <si>
    <t>GASTRITIS</t>
  </si>
  <si>
    <t>HERNIAS DE TODO TIPO</t>
  </si>
  <si>
    <t>LOE CERVICAL</t>
  </si>
  <si>
    <t>ASMA BRONQUIAL</t>
  </si>
  <si>
    <t>DIARREA</t>
  </si>
  <si>
    <t>HIPERBILURRUBINA</t>
  </si>
  <si>
    <t>HIPERPLASIA PROSTATICA</t>
  </si>
  <si>
    <t>ADENITIS</t>
  </si>
  <si>
    <t>VERRUGA EN CUELLO</t>
  </si>
  <si>
    <t>DERRAME PLEURAL</t>
  </si>
  <si>
    <t>TUMOR DE MAMA</t>
  </si>
  <si>
    <t>INSUFICIENCIA RENAL</t>
  </si>
  <si>
    <t>ENTEROCOLITIS</t>
  </si>
  <si>
    <t>EPILEPSIA</t>
  </si>
  <si>
    <t>SINDROME CONVULSIVOS</t>
  </si>
  <si>
    <t>DESNUTICION AGUDA</t>
  </si>
  <si>
    <t>INFECCION RESPIRATORIA BAJA</t>
  </si>
  <si>
    <t>ENDERMEDAD PULMONAR OBSTRUCTIVA CRONICA</t>
  </si>
  <si>
    <t>ULCERA EN MIEMBRO INFERIORES</t>
  </si>
  <si>
    <t>ANEMIA ( EMBARAZADA)</t>
  </si>
  <si>
    <t>RETENCION DE RESTOS OVULARES</t>
  </si>
  <si>
    <t>SINDROME FEBRIL A PRECISAR</t>
  </si>
  <si>
    <t>MAYO AÑO 2023</t>
  </si>
  <si>
    <t>OTRAS CUMPL. EMBARAZO, PARTO Y PUERPERIO</t>
  </si>
  <si>
    <t xml:space="preserve">HIPERTENSION ARTERIAL </t>
  </si>
  <si>
    <t xml:space="preserve">SINDROME VIRAL </t>
  </si>
  <si>
    <t>IRA VIAS SUPERIORES RESP'IRATORIA</t>
  </si>
  <si>
    <t xml:space="preserve">CUERPO EXTRAÑO EN ORIFICIO  NATURAL </t>
  </si>
  <si>
    <t>SOBRE PESO</t>
  </si>
  <si>
    <t>VARICOCELE</t>
  </si>
  <si>
    <t>DESNUTRICION LEVE</t>
  </si>
  <si>
    <t>TOXOPLASMOSIS CONGENITA</t>
  </si>
  <si>
    <t>CITOMEGALIA</t>
  </si>
  <si>
    <t>ICTERICIA NEONATAL</t>
  </si>
  <si>
    <t>SINDROME DE DOWN</t>
  </si>
  <si>
    <t>RECIEN NACIDO PRETERMINO</t>
  </si>
  <si>
    <t>OSTEOMELITIS A DESCARTAR</t>
  </si>
  <si>
    <t>QUISTE DE TODO TIPO(sebaceo, sinovial,brazo)</t>
  </si>
  <si>
    <t>FIMOSIS</t>
  </si>
  <si>
    <t>LIE AXILAR</t>
  </si>
  <si>
    <t>CISTOCELE GRADO IV</t>
  </si>
  <si>
    <t>MAMA SUPERNUMERARIA</t>
  </si>
  <si>
    <t>DEFICIT PONDO ESTATURAL</t>
  </si>
  <si>
    <t>HIGROMO QUISTICO</t>
  </si>
  <si>
    <t>ELEFANTIASIS</t>
  </si>
  <si>
    <t>ALZHEIMER</t>
  </si>
  <si>
    <t>INSUFICIENCIA CARDIACA</t>
  </si>
  <si>
    <t>HEMORRAGIA DIGESTIVA</t>
  </si>
  <si>
    <t>HERIDA SOBRE INFECTADA EN MID</t>
  </si>
  <si>
    <t>INFECCION DEL TRACTO URINARIO EN EL EMBARAZO</t>
  </si>
  <si>
    <t>CISTITIS EN EL EMBARAZO</t>
  </si>
  <si>
    <t>SINDROME FEBRIL AGUDO</t>
  </si>
  <si>
    <t>SERVICIO DE LAVANDERIA NO ESTA OPERATIVO</t>
  </si>
  <si>
    <t>TSU ELIZABETH J TORRES M.</t>
  </si>
  <si>
    <t>COORDINADORA DPTO. R.E.S</t>
  </si>
  <si>
    <t>HOSPITAL I TUCANI</t>
  </si>
  <si>
    <t>DRA MARTHA OSUNA</t>
  </si>
  <si>
    <t>DIRECTORA H.AJ.U TUCANI</t>
  </si>
  <si>
    <t>JUNIO AÑO 2023</t>
  </si>
  <si>
    <t>OTIITIS MEDIA AGUDA</t>
  </si>
  <si>
    <t>SALMONELLOSIS</t>
  </si>
  <si>
    <t xml:space="preserve">PIODERMITIS </t>
  </si>
  <si>
    <t>RISGO DE DEFICIT DE PESO</t>
  </si>
  <si>
    <t>CUERPO EXTRAÑO EN MANO DERECHA</t>
  </si>
  <si>
    <t xml:space="preserve">LIPOMAS </t>
  </si>
  <si>
    <t>VERRUGA EN PIE IZQUIERDO</t>
  </si>
  <si>
    <t xml:space="preserve">FIMOSIS </t>
  </si>
  <si>
    <t>HEMANGIOMA EN RODILLA IZQ</t>
  </si>
  <si>
    <t>TUMOR AXILAR</t>
  </si>
  <si>
    <t xml:space="preserve">QUELOIDES </t>
  </si>
  <si>
    <t xml:space="preserve">BOCIO TIROIDEO </t>
  </si>
  <si>
    <t>PROLAPSO RECTAL GRADO LEVE</t>
  </si>
  <si>
    <t>CERVICITIS</t>
  </si>
  <si>
    <t xml:space="preserve">INFECCION DEL TRACTO URINARIO </t>
  </si>
  <si>
    <t>AMEBIASIS INTESTINAL</t>
  </si>
  <si>
    <t>SALMONRLOSIS</t>
  </si>
  <si>
    <t>ERISIPELA</t>
  </si>
  <si>
    <t>EVENTRACION ABDOMINAL</t>
  </si>
  <si>
    <t>PIELONEFRITIS AGUDA DE EMBARAZO</t>
  </si>
  <si>
    <t>PARTO PREMATURIDAD</t>
  </si>
  <si>
    <t>ANEMIA DEL EMBARZO</t>
  </si>
  <si>
    <t>OTRAS COMPL. EMBARAZO, PARTO Y PUERPERIO</t>
  </si>
  <si>
    <t xml:space="preserve">ASMA </t>
  </si>
  <si>
    <t xml:space="preserve">AMIGDALITIS AGUDA </t>
  </si>
  <si>
    <t>RINITIS AGUDA</t>
  </si>
  <si>
    <t xml:space="preserve">ANEMIA </t>
  </si>
  <si>
    <t>DEFICIT DE PESO</t>
  </si>
  <si>
    <t>QUISTE DE TODO TIPO</t>
  </si>
  <si>
    <t>VERRUGA DE MIEMBRO INFERIOR IZQUIERDO</t>
  </si>
  <si>
    <t>HIPERBILIRRUBINA</t>
  </si>
  <si>
    <t xml:space="preserve">DESNUTRICION </t>
  </si>
  <si>
    <t>CUERPO EXTRAÑO EN MANO IZQ</t>
  </si>
  <si>
    <t>TOXOPLASMOSIS</t>
  </si>
  <si>
    <t xml:space="preserve">CITOMEGALIA </t>
  </si>
  <si>
    <t xml:space="preserve">DERRAME PLEURAL </t>
  </si>
  <si>
    <t>HERIDA SOBRE INFECTADA EN MIID</t>
  </si>
  <si>
    <t>ENFERMEDAD RENAL  EN EMBARAZO</t>
  </si>
  <si>
    <t>INSUFICIENCIA RESPIRATORIA BAJA</t>
  </si>
  <si>
    <t>SINDROME FEBRIL AGUDA</t>
  </si>
  <si>
    <t>ANEMIA EN EL EMBARAZO</t>
  </si>
  <si>
    <t>ENTEROCOLITIS AGUDA</t>
  </si>
  <si>
    <t>ENFERMEDAD PULMONAR OBSTRUCTIVA CRONICA</t>
  </si>
  <si>
    <t>ELENFANTIASIS</t>
  </si>
  <si>
    <t>ALZHEIMAER</t>
  </si>
  <si>
    <t>SEMESTRAL   ENERO-JUNIO  AÑO 2023</t>
  </si>
  <si>
    <t>SEGUNDO TRIMESTRE  ABRIL-JUNIO  AÑO 2023</t>
  </si>
  <si>
    <t>OTRAS COMPL. DEL EMB PARTO Y PUERPERIO</t>
  </si>
  <si>
    <t>QUISTE SENBACEO</t>
  </si>
  <si>
    <t>INFECCION IRINARIA</t>
  </si>
  <si>
    <t>LOE CUERO CABELLUDO</t>
  </si>
  <si>
    <t>TUMORES ( PIERNA-MAMA)</t>
  </si>
  <si>
    <t>VERRUGA MII</t>
  </si>
  <si>
    <t>CANCER DE CUELLO UTERINO</t>
  </si>
  <si>
    <t>HERIDA SOBRE INFECTADA MIID</t>
  </si>
  <si>
    <t>ENERMEDAD RENAL EN EMBARAZADA</t>
  </si>
  <si>
    <t>Muerte Neonatal Precoz</t>
  </si>
  <si>
    <t xml:space="preserve"> JULIO  AÑO 2023</t>
  </si>
  <si>
    <t>DESHIDRATACION MODERADA</t>
  </si>
  <si>
    <t xml:space="preserve">CELULITIS </t>
  </si>
  <si>
    <t xml:space="preserve">PIELONEFRITIS AGUDA </t>
  </si>
  <si>
    <t>FRACTURA DE TORAX</t>
  </si>
  <si>
    <t>POST-OPERATORIO DE APENDICECTOMIA</t>
  </si>
  <si>
    <t>EPITAXIS</t>
  </si>
  <si>
    <t>CARDIOMEGALIA</t>
  </si>
  <si>
    <t>NEVUS</t>
  </si>
  <si>
    <t>ULCERA TRAUMATICA EN PIE</t>
  </si>
  <si>
    <t>LESION DE TENDON</t>
  </si>
  <si>
    <t>APENDICITIS AGUDA</t>
  </si>
  <si>
    <t>HEMORROIDES</t>
  </si>
  <si>
    <t>LIE EN ANTEBRAZO IZQUIERDO</t>
  </si>
  <si>
    <t>TUMOR DE PALADAR</t>
  </si>
  <si>
    <t>ENDOMETRITIS</t>
  </si>
  <si>
    <t>TRASTORNOS MENSTRUALES</t>
  </si>
  <si>
    <t>CISTOCELE GRADO III</t>
  </si>
  <si>
    <t>OTRAS ENFERM. DEL ESTOMAGO, ESOFAGO E INTESTINO</t>
  </si>
  <si>
    <t xml:space="preserve">HELMINTIASIS </t>
  </si>
  <si>
    <t xml:space="preserve">EQUIPOS DAÑADOS Y FALTA DE REACTIVOS EN EL SERVICIO DE LABORATORIO </t>
  </si>
  <si>
    <t>Nùmero de embarazadas Controlada y Captadas</t>
  </si>
  <si>
    <t xml:space="preserve"> AGOSTO  AÑO 2023</t>
  </si>
  <si>
    <t>OTRAS COMPL. DEL EMBARAZO,PARTO Y PIERPERIO</t>
  </si>
  <si>
    <t>BRONQUITIS AGIDA</t>
  </si>
  <si>
    <t xml:space="preserve">RINOFARINGITIS AGUDA </t>
  </si>
  <si>
    <t>FRENILLO</t>
  </si>
  <si>
    <t>DEFICIT BAJO PESO</t>
  </si>
  <si>
    <t>LITIASIS RENAL AGUDA</t>
  </si>
  <si>
    <t xml:space="preserve">CONJUNTIVITIS </t>
  </si>
  <si>
    <t>ADENITIS RETROAURICULAR</t>
  </si>
  <si>
    <t>CISTOCLE GRADO II</t>
  </si>
  <si>
    <t>VERRUGA GLUTEO IZQUIERDO</t>
  </si>
  <si>
    <t>ARTROSIS</t>
  </si>
  <si>
    <t>HEMANGIOMA</t>
  </si>
  <si>
    <t>IRA</t>
  </si>
  <si>
    <t>HERIDA SOBREINFECTADA EN MIEMBRO I NFERIOR IZQUIERDO</t>
  </si>
  <si>
    <t>ABSCESO DE TORAX</t>
  </si>
  <si>
    <t>ADENITIS AXILAR</t>
  </si>
  <si>
    <t>INFECCION URINARIA POR EL EMBARAZO</t>
  </si>
  <si>
    <t>QUEMADURA EN CARA Y TORAX</t>
  </si>
  <si>
    <t>HERIDA POST-OPERATORIA POR CESAREA DEHISCIENCIA DE SUTURA</t>
  </si>
  <si>
    <t xml:space="preserve"> SEPTIEMBRE  AÑO 2023</t>
  </si>
  <si>
    <t>OTITIS MEDIA MEDIA</t>
  </si>
  <si>
    <t xml:space="preserve">DERMATITIS </t>
  </si>
  <si>
    <t>FRACTURA</t>
  </si>
  <si>
    <t>DECICIT PONDO ESTATURAL</t>
  </si>
  <si>
    <t>HEMORRAGIA GENITAL</t>
  </si>
  <si>
    <t>COLECISTITIS AGUDA</t>
  </si>
  <si>
    <t>CANCER DE PIEL</t>
  </si>
  <si>
    <t>GINECOMASTIA</t>
  </si>
  <si>
    <t>DISURA</t>
  </si>
  <si>
    <t>HEMATOMA EN PABELLON DE LA OREJA</t>
  </si>
  <si>
    <t>DIFICULTAD PARA ORINAR</t>
  </si>
  <si>
    <t>LESION EN SENO PARANASAL</t>
  </si>
  <si>
    <t>RETIRO DE SUTURA X CESAREA</t>
  </si>
  <si>
    <t>RECIEN NACIDO ATERMINO</t>
  </si>
  <si>
    <t>PARTOS PREMATURO</t>
  </si>
  <si>
    <t>ENFERMEDAD CEREBRO VASCULAR</t>
  </si>
  <si>
    <t>BRONQUIOLITIS AGUDA</t>
  </si>
  <si>
    <t>ABSCESO PERIODONTAL</t>
  </si>
  <si>
    <t>ABSCESO DE MAMA</t>
  </si>
  <si>
    <t>MORTINATO</t>
  </si>
  <si>
    <t>TERCER TRIMESTRE DE JULIO A SEPTIEMBRE   AÑO 2023</t>
  </si>
  <si>
    <t>CISTOCELE GRADO II-III</t>
  </si>
  <si>
    <t>LITIASIS RENAL</t>
  </si>
  <si>
    <t>DESNUTRICIN</t>
  </si>
  <si>
    <t>LESION EN EL TENDON Y SENO PARA NASAL</t>
  </si>
  <si>
    <t>EPISTAXIS</t>
  </si>
  <si>
    <t>PILONEFRITIS AGUDA</t>
  </si>
  <si>
    <t>ANEMIA (EMBARAZO)</t>
  </si>
  <si>
    <t>PREMATURIDAD</t>
  </si>
  <si>
    <t>INSUFICIENCIA RESPIRATORIA AGUDA</t>
  </si>
  <si>
    <t>DESHIDRATCION MODERADA</t>
  </si>
  <si>
    <t>INFECCION URINARIA (EMBARAZO)</t>
  </si>
  <si>
    <t>DESHICIENCIA DE SUTURA POST OPERATORI</t>
  </si>
  <si>
    <t>LA PLANTA ELECTRICA SE ENCUENTRA EN REPARACION</t>
  </si>
  <si>
    <t>OCTUBRE   AÑO 2023</t>
  </si>
  <si>
    <t xml:space="preserve">ABSCESOS </t>
  </si>
  <si>
    <t xml:space="preserve">DEFICIT DE BAJO PESO </t>
  </si>
  <si>
    <t>HIDROCELE</t>
  </si>
  <si>
    <t xml:space="preserve">DESNUTRICION AGUDA </t>
  </si>
  <si>
    <t>PROLAPSO RECTAL</t>
  </si>
  <si>
    <t>RIESGO A DIABETES MELLITUS</t>
  </si>
  <si>
    <t>TUMORES</t>
  </si>
  <si>
    <t>DISCAPACIDAD MOTORA</t>
  </si>
  <si>
    <t>FRACTURA DE CODO IZQUIERDA</t>
  </si>
  <si>
    <t>SIFILIS CONGENITA</t>
  </si>
  <si>
    <t>DISPLACIA CONGENITA DE CADERA</t>
  </si>
  <si>
    <t>MULUSCOS</t>
  </si>
  <si>
    <t>CARIES DENTAL</t>
  </si>
  <si>
    <t>PIELONEFRITIS AGUDA POR EMBARAZO</t>
  </si>
  <si>
    <t>TALLER PINCHAZO: 13</t>
  </si>
  <si>
    <t>CURSO DE MANIPULACION DE ALIMENTOS: 14</t>
  </si>
  <si>
    <t>18/10/2023  DIA DEL CANCER DE MAMA  SE REALIZO UNA CAMINATA : 46 PARTICIPANTES</t>
  </si>
  <si>
    <t>PLANIFICACIÓN FAMILIAR EN COLOCACIÓN DE IMPLANON: 83 USUARIAS Y COLOCACIÓN DE DIU: 14, PRESERVATIVOS (CONDONES): 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</si>
</sst>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* #,##0.00_);_(* \(#,##0.00\);_(* &quot;-&quot;??_);_(@_)"/>
    <numFmt numFmtId="165" formatCode="0;[Red]0"/>
    <numFmt numFmtId="166" formatCode="0.0"/>
    <numFmt numFmtId="167" formatCode="_(* #,##0.00_);_(* \(#,##0.00\);_(* &quot;-&quot;_);_(@_)"/>
    <numFmt numFmtId="168" formatCode="_(* #,##0_);_(* \(#,##0\);_(* &quot;-&quot;_);_(@_)"/>
  </numFmts>
  <fonts count="8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2"/>
      <color rgb="FF7030A0"/>
      <name val="Arial"/>
      <family val="2"/>
    </font>
    <font>
      <sz val="12"/>
      <color theme="1"/>
      <name val="Arial"/>
      <family val="2"/>
    </font>
    <font>
      <u val="double"/>
      <sz val="12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 Narrow"/>
      <family val="2"/>
    </font>
    <font>
      <sz val="11"/>
      <color indexed="8"/>
      <name val="Arial Narrow"/>
      <family val="2"/>
    </font>
    <font>
      <b/>
      <sz val="18"/>
      <color indexed="8"/>
      <name val="Arial Narrow"/>
      <family val="2"/>
    </font>
    <font>
      <sz val="18"/>
      <color indexed="8"/>
      <name val="Arial Narrow"/>
      <family val="2"/>
    </font>
    <font>
      <b/>
      <sz val="14"/>
      <color indexed="8"/>
      <name val="Arial Narrow"/>
      <family val="2"/>
    </font>
    <font>
      <sz val="10"/>
      <name val="Arial"/>
      <family val="2"/>
    </font>
    <font>
      <b/>
      <sz val="14"/>
      <name val="Arial Narrow"/>
      <family val="2"/>
    </font>
    <font>
      <b/>
      <sz val="11"/>
      <name val="Arial Narrow"/>
      <family val="2"/>
    </font>
    <font>
      <b/>
      <sz val="11"/>
      <color indexed="8"/>
      <name val="Arial Narrow"/>
      <family val="2"/>
    </font>
    <font>
      <u/>
      <sz val="10"/>
      <color indexed="12"/>
      <name val="Arial"/>
      <family val="2"/>
    </font>
    <font>
      <u/>
      <sz val="14"/>
      <color indexed="12"/>
      <name val="Arial Narrow"/>
      <family val="2"/>
    </font>
    <font>
      <b/>
      <sz val="8"/>
      <name val="Arial Narrow"/>
      <family val="2"/>
    </font>
    <font>
      <b/>
      <sz val="10.5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b/>
      <sz val="12"/>
      <color theme="3" tint="-0.499984740745262"/>
      <name val="Arial Narrow"/>
      <family val="2"/>
    </font>
    <font>
      <b/>
      <sz val="12"/>
      <color indexed="8"/>
      <name val="Arial Narrow"/>
      <family val="2"/>
    </font>
    <font>
      <sz val="12"/>
      <color theme="3" tint="-0.499984740745262"/>
      <name val="Arial Narrow"/>
      <family val="2"/>
    </font>
    <font>
      <sz val="10"/>
      <color indexed="8"/>
      <name val="Arial Narrow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b/>
      <vertAlign val="subscript"/>
      <sz val="14"/>
      <color indexed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vertAlign val="subscript"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b/>
      <sz val="16"/>
      <name val="Arial Narrow"/>
      <family val="2"/>
    </font>
    <font>
      <sz val="11"/>
      <name val="Arial Narrow"/>
      <family val="2"/>
    </font>
    <font>
      <b/>
      <u/>
      <sz val="14"/>
      <name val="Arial"/>
      <family val="2"/>
    </font>
    <font>
      <b/>
      <sz val="22"/>
      <name val="Arial Narrow"/>
      <family val="2"/>
    </font>
    <font>
      <b/>
      <sz val="10"/>
      <name val="Arial Narrow"/>
      <family val="2"/>
    </font>
    <font>
      <b/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vertAlign val="superscript"/>
      <sz val="11"/>
      <color indexed="9"/>
      <name val="Arial Narrow"/>
      <family val="2"/>
    </font>
    <font>
      <b/>
      <sz val="11"/>
      <color indexed="9"/>
      <name val="Arial Narrow"/>
      <family val="2"/>
    </font>
    <font>
      <sz val="11"/>
      <color theme="0"/>
      <name val="Arial Narrow"/>
      <family val="2"/>
    </font>
    <font>
      <sz val="11"/>
      <color indexed="9"/>
      <name val="Arial Narrow"/>
      <family val="2"/>
    </font>
    <font>
      <i/>
      <sz val="11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10"/>
      <color indexed="9"/>
      <name val="Arial Narrow"/>
      <family val="2"/>
    </font>
    <font>
      <b/>
      <sz val="14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5" tint="-0.249977111117893"/>
      <name val="Arial Narrow"/>
      <family val="2"/>
    </font>
    <font>
      <sz val="10"/>
      <color indexed="9"/>
      <name val="Arial Narrow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charset val="134"/>
      <scheme val="minor"/>
    </font>
    <font>
      <sz val="14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C00000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000000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rgb="FFCCFFFF"/>
        <bgColor indexed="64"/>
      </patternFill>
    </fill>
    <fill>
      <patternFill patternType="solid">
        <fgColor indexed="43"/>
      </patternFill>
    </fill>
    <fill>
      <patternFill patternType="solid">
        <fgColor rgb="FFCCFFCC"/>
        <bgColor indexed="64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/>
      <diagonal/>
    </border>
    <border>
      <left style="thin">
        <color rgb="FF333300"/>
      </left>
      <right style="thin">
        <color rgb="FF333300"/>
      </right>
      <top/>
      <bottom style="thin">
        <color rgb="FF333300"/>
      </bottom>
      <diagonal/>
    </border>
    <border>
      <left style="thin">
        <color rgb="FF333300"/>
      </left>
      <right style="thin">
        <color rgb="FF333300"/>
      </right>
      <top/>
      <bottom/>
      <diagonal/>
    </border>
    <border>
      <left/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333300"/>
      </right>
      <top/>
      <bottom/>
      <diagonal/>
    </border>
    <border>
      <left style="thin">
        <color rgb="FF16365C"/>
      </left>
      <right style="thin">
        <color rgb="FF16365C"/>
      </right>
      <top style="thin">
        <color rgb="FF16365C"/>
      </top>
      <bottom style="thin">
        <color rgb="FF16365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33300"/>
      </left>
      <right/>
      <top style="thin">
        <color rgb="FF333300"/>
      </top>
      <bottom style="thin">
        <color rgb="FF33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medium">
        <color indexed="64"/>
      </right>
      <top/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/>
      <diagonal/>
    </border>
    <border>
      <left/>
      <right style="hair">
        <color theme="1"/>
      </right>
      <top/>
      <bottom/>
      <diagonal/>
    </border>
    <border>
      <left style="medium">
        <color indexed="64"/>
      </left>
      <right style="hair">
        <color theme="1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/>
      <top style="medium">
        <color indexed="64"/>
      </top>
      <bottom style="medium">
        <color indexed="64"/>
      </bottom>
      <diagonal/>
    </border>
    <border>
      <left style="hair">
        <color theme="1"/>
      </left>
      <right style="hair">
        <color theme="1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1"/>
      </bottom>
      <diagonal/>
    </border>
    <border>
      <left style="medium">
        <color indexed="64"/>
      </left>
      <right style="medium">
        <color indexed="64"/>
      </right>
      <top/>
      <bottom style="hair">
        <color theme="1"/>
      </bottom>
      <diagonal/>
    </border>
    <border>
      <left/>
      <right style="hair">
        <color theme="1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4" fillId="0" borderId="0"/>
    <xf numFmtId="0" fontId="18" fillId="0" borderId="0" applyNumberFormat="0" applyFill="0" applyBorder="0" applyAlignment="0" applyProtection="0">
      <alignment vertical="top"/>
      <protection locked="0"/>
    </xf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</cellStyleXfs>
  <cellXfs count="1242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2" fillId="4" borderId="0" xfId="0" applyFont="1" applyFill="1"/>
    <xf numFmtId="0" fontId="8" fillId="0" borderId="0" xfId="3"/>
    <xf numFmtId="0" fontId="9" fillId="0" borderId="0" xfId="3" applyFont="1"/>
    <xf numFmtId="0" fontId="10" fillId="0" borderId="0" xfId="3" applyFont="1"/>
    <xf numFmtId="0" fontId="11" fillId="0" borderId="0" xfId="3" applyFont="1"/>
    <xf numFmtId="0" fontId="12" fillId="0" borderId="0" xfId="3" applyFont="1"/>
    <xf numFmtId="0" fontId="16" fillId="0" borderId="0" xfId="4" applyFont="1" applyAlignment="1" applyProtection="1">
      <alignment vertical="center"/>
      <protection locked="0"/>
    </xf>
    <xf numFmtId="0" fontId="17" fillId="0" borderId="0" xfId="3" applyFont="1"/>
    <xf numFmtId="0" fontId="16" fillId="0" borderId="0" xfId="4" applyFont="1" applyAlignment="1" applyProtection="1">
      <alignment horizontal="left" vertical="center"/>
      <protection locked="0"/>
    </xf>
    <xf numFmtId="0" fontId="19" fillId="0" borderId="0" xfId="5" applyFont="1" applyAlignment="1" applyProtection="1">
      <alignment vertical="center"/>
    </xf>
    <xf numFmtId="0" fontId="15" fillId="0" borderId="0" xfId="4" applyFont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1" fillId="5" borderId="1" xfId="4" applyFont="1" applyFill="1" applyBorder="1" applyAlignment="1">
      <alignment vertical="center"/>
    </xf>
    <xf numFmtId="0" fontId="21" fillId="6" borderId="1" xfId="4" applyFont="1" applyFill="1" applyBorder="1" applyAlignment="1">
      <alignment horizontal="center" vertical="center"/>
    </xf>
    <xf numFmtId="0" fontId="22" fillId="0" borderId="1" xfId="4" applyFont="1" applyBorder="1" applyAlignment="1">
      <alignment vertical="center"/>
    </xf>
    <xf numFmtId="0" fontId="23" fillId="0" borderId="1" xfId="4" applyFont="1" applyBorder="1" applyAlignment="1">
      <alignment horizontal="center" vertical="center"/>
    </xf>
    <xf numFmtId="0" fontId="24" fillId="0" borderId="1" xfId="4" applyFont="1" applyBorder="1" applyAlignment="1">
      <alignment horizontal="center" vertical="center"/>
    </xf>
    <xf numFmtId="0" fontId="25" fillId="0" borderId="1" xfId="3" applyFont="1" applyBorder="1" applyAlignment="1">
      <alignment horizontal="center"/>
    </xf>
    <xf numFmtId="0" fontId="26" fillId="0" borderId="1" xfId="4" applyFont="1" applyBorder="1" applyAlignment="1">
      <alignment horizontal="center" vertical="center"/>
    </xf>
    <xf numFmtId="0" fontId="26" fillId="0" borderId="1" xfId="3" applyFont="1" applyBorder="1" applyAlignment="1">
      <alignment horizontal="center"/>
    </xf>
    <xf numFmtId="0" fontId="26" fillId="7" borderId="1" xfId="3" applyFont="1" applyFill="1" applyBorder="1" applyAlignment="1">
      <alignment horizontal="center"/>
    </xf>
    <xf numFmtId="0" fontId="26" fillId="0" borderId="1" xfId="4" applyFont="1" applyBorder="1" applyAlignment="1" applyProtection="1">
      <alignment horizontal="center" vertical="center"/>
      <protection locked="0"/>
    </xf>
    <xf numFmtId="0" fontId="22" fillId="0" borderId="1" xfId="4" applyFont="1" applyBorder="1" applyAlignment="1">
      <alignment horizontal="left" vertical="center" wrapText="1"/>
    </xf>
    <xf numFmtId="0" fontId="27" fillId="0" borderId="1" xfId="3" applyFont="1" applyBorder="1"/>
    <xf numFmtId="14" fontId="16" fillId="0" borderId="0" xfId="4" applyNumberFormat="1" applyFont="1" applyAlignment="1" applyProtection="1">
      <alignment horizontal="center" vertical="center"/>
      <protection locked="0"/>
    </xf>
    <xf numFmtId="0" fontId="14" fillId="0" borderId="0" xfId="4"/>
    <xf numFmtId="0" fontId="28" fillId="8" borderId="0" xfId="4" applyFont="1" applyFill="1" applyAlignment="1">
      <alignment horizontal="center" vertical="center"/>
    </xf>
    <xf numFmtId="0" fontId="29" fillId="0" borderId="5" xfId="0" applyFont="1" applyBorder="1" applyAlignment="1">
      <alignment horizontal="left"/>
    </xf>
    <xf numFmtId="0" fontId="30" fillId="0" borderId="0" xfId="0" applyFont="1"/>
    <xf numFmtId="0" fontId="31" fillId="0" borderId="6" xfId="0" applyFont="1" applyBorder="1" applyAlignment="1">
      <alignment horizontal="left"/>
    </xf>
    <xf numFmtId="0" fontId="32" fillId="8" borderId="1" xfId="4" applyFont="1" applyFill="1" applyBorder="1"/>
    <xf numFmtId="0" fontId="33" fillId="8" borderId="1" xfId="4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/>
    </xf>
    <xf numFmtId="0" fontId="30" fillId="0" borderId="1" xfId="4" applyFont="1" applyBorder="1"/>
    <xf numFmtId="0" fontId="14" fillId="0" borderId="1" xfId="4" applyBorder="1"/>
    <xf numFmtId="0" fontId="35" fillId="0" borderId="1" xfId="4" applyFont="1" applyBorder="1"/>
    <xf numFmtId="3" fontId="30" fillId="0" borderId="1" xfId="4" applyNumberFormat="1" applyFont="1" applyBorder="1" applyAlignment="1">
      <alignment horizontal="center" vertical="center"/>
    </xf>
    <xf numFmtId="3" fontId="30" fillId="0" borderId="1" xfId="6" applyNumberFormat="1" applyFont="1" applyFill="1" applyBorder="1" applyAlignment="1">
      <alignment horizontal="center" vertical="center"/>
    </xf>
    <xf numFmtId="0" fontId="14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3" fontId="14" fillId="0" borderId="1" xfId="4" applyNumberFormat="1" applyBorder="1" applyAlignment="1">
      <alignment horizontal="center"/>
    </xf>
    <xf numFmtId="3" fontId="30" fillId="0" borderId="1" xfId="7" applyNumberFormat="1" applyFont="1" applyFill="1" applyBorder="1" applyAlignment="1">
      <alignment horizontal="center" vertical="center"/>
    </xf>
    <xf numFmtId="3" fontId="30" fillId="0" borderId="1" xfId="8" applyNumberFormat="1" applyFont="1" applyBorder="1" applyAlignment="1">
      <alignment horizontal="center" vertical="center"/>
    </xf>
    <xf numFmtId="3" fontId="30" fillId="0" borderId="1" xfId="9" applyNumberFormat="1" applyFont="1" applyFill="1" applyBorder="1" applyAlignment="1">
      <alignment horizontal="center" vertical="center"/>
    </xf>
    <xf numFmtId="3" fontId="30" fillId="0" borderId="1" xfId="10" applyNumberFormat="1" applyFont="1" applyFill="1" applyBorder="1" applyAlignment="1">
      <alignment horizontal="center" vertical="center"/>
    </xf>
    <xf numFmtId="3" fontId="14" fillId="0" borderId="1" xfId="10" applyNumberFormat="1" applyFont="1" applyFill="1" applyBorder="1" applyAlignment="1">
      <alignment horizontal="center" vertical="center"/>
    </xf>
    <xf numFmtId="0" fontId="14" fillId="0" borderId="1" xfId="11" applyBorder="1" applyAlignment="1">
      <alignment horizontal="center"/>
    </xf>
    <xf numFmtId="0" fontId="14" fillId="0" borderId="1" xfId="8" applyBorder="1" applyAlignment="1">
      <alignment horizontal="center"/>
    </xf>
    <xf numFmtId="3" fontId="30" fillId="0" borderId="1" xfId="13" applyNumberFormat="1" applyFont="1" applyBorder="1" applyAlignment="1">
      <alignment horizontal="center" vertical="center"/>
    </xf>
    <xf numFmtId="3" fontId="30" fillId="0" borderId="1" xfId="14" applyNumberFormat="1" applyFont="1" applyBorder="1" applyAlignment="1">
      <alignment horizontal="center" vertical="center"/>
    </xf>
    <xf numFmtId="3" fontId="30" fillId="0" borderId="1" xfId="15" applyNumberFormat="1" applyFont="1" applyBorder="1" applyAlignment="1">
      <alignment horizontal="center" vertical="center"/>
    </xf>
    <xf numFmtId="3" fontId="30" fillId="0" borderId="1" xfId="11" applyNumberFormat="1" applyFont="1" applyBorder="1" applyAlignment="1">
      <alignment horizontal="center" vertical="center"/>
    </xf>
    <xf numFmtId="3" fontId="30" fillId="0" borderId="1" xfId="0" applyNumberFormat="1" applyFont="1" applyBorder="1" applyAlignment="1">
      <alignment horizontal="center" vertical="center"/>
    </xf>
    <xf numFmtId="3" fontId="30" fillId="0" borderId="2" xfId="4" applyNumberFormat="1" applyFont="1" applyBorder="1" applyAlignment="1">
      <alignment horizontal="center" vertical="center"/>
    </xf>
    <xf numFmtId="3" fontId="30" fillId="0" borderId="3" xfId="4" applyNumberFormat="1" applyFont="1" applyBorder="1" applyAlignment="1">
      <alignment horizontal="center" vertical="center"/>
    </xf>
    <xf numFmtId="3" fontId="30" fillId="0" borderId="4" xfId="4" applyNumberFormat="1" applyFont="1" applyBorder="1" applyAlignment="1">
      <alignment horizontal="center" vertical="center"/>
    </xf>
    <xf numFmtId="3" fontId="14" fillId="0" borderId="1" xfId="6" applyNumberFormat="1" applyFont="1" applyFill="1" applyBorder="1" applyAlignment="1">
      <alignment horizontal="center" vertical="center"/>
    </xf>
    <xf numFmtId="3" fontId="14" fillId="0" borderId="1" xfId="9" applyNumberFormat="1" applyFont="1" applyFill="1" applyBorder="1" applyAlignment="1">
      <alignment horizontal="center" vertical="center"/>
    </xf>
    <xf numFmtId="0" fontId="35" fillId="9" borderId="1" xfId="4" applyFont="1" applyFill="1" applyBorder="1"/>
    <xf numFmtId="3" fontId="30" fillId="0" borderId="2" xfId="6" applyNumberFormat="1" applyFont="1" applyFill="1" applyBorder="1" applyAlignment="1">
      <alignment horizontal="center" vertical="center"/>
    </xf>
    <xf numFmtId="3" fontId="30" fillId="0" borderId="3" xfId="6" applyNumberFormat="1" applyFont="1" applyFill="1" applyBorder="1" applyAlignment="1">
      <alignment horizontal="center" vertical="center"/>
    </xf>
    <xf numFmtId="3" fontId="30" fillId="0" borderId="4" xfId="6" applyNumberFormat="1" applyFont="1" applyFill="1" applyBorder="1" applyAlignment="1">
      <alignment horizontal="center" vertical="center"/>
    </xf>
    <xf numFmtId="3" fontId="36" fillId="0" borderId="1" xfId="4" applyNumberFormat="1" applyFont="1" applyBorder="1" applyAlignment="1">
      <alignment horizontal="center" vertical="center"/>
    </xf>
    <xf numFmtId="3" fontId="36" fillId="0" borderId="1" xfId="6" applyNumberFormat="1" applyFont="1" applyFill="1" applyBorder="1" applyAlignment="1">
      <alignment horizontal="center" vertical="center"/>
    </xf>
    <xf numFmtId="0" fontId="37" fillId="0" borderId="1" xfId="4" applyFont="1" applyBorder="1" applyAlignment="1">
      <alignment horizontal="center"/>
    </xf>
    <xf numFmtId="0" fontId="38" fillId="0" borderId="1" xfId="4" applyFont="1" applyBorder="1" applyAlignment="1">
      <alignment horizontal="left"/>
    </xf>
    <xf numFmtId="3" fontId="30" fillId="0" borderId="1" xfId="4" applyNumberFormat="1" applyFont="1" applyBorder="1" applyAlignment="1">
      <alignment horizontal="center" vertical="center" wrapText="1"/>
    </xf>
    <xf numFmtId="0" fontId="34" fillId="0" borderId="2" xfId="4" applyFont="1" applyBorder="1" applyAlignment="1">
      <alignment horizontal="center"/>
    </xf>
    <xf numFmtId="0" fontId="34" fillId="0" borderId="3" xfId="4" applyFont="1" applyBorder="1" applyAlignment="1">
      <alignment horizontal="center"/>
    </xf>
    <xf numFmtId="0" fontId="34" fillId="0" borderId="4" xfId="4" applyFont="1" applyBorder="1" applyAlignment="1">
      <alignment horizontal="center"/>
    </xf>
    <xf numFmtId="0" fontId="14" fillId="0" borderId="1" xfId="4" applyBorder="1" applyAlignment="1">
      <alignment horizontal="left"/>
    </xf>
    <xf numFmtId="0" fontId="39" fillId="0" borderId="0" xfId="0" applyFont="1"/>
    <xf numFmtId="0" fontId="40" fillId="0" borderId="1" xfId="0" applyFont="1" applyBorder="1" applyAlignment="1">
      <alignment horizontal="center"/>
    </xf>
    <xf numFmtId="0" fontId="41" fillId="10" borderId="7" xfId="16" applyFont="1" applyFill="1" applyBorder="1"/>
    <xf numFmtId="0" fontId="41" fillId="11" borderId="7" xfId="16" applyFont="1" applyFill="1" applyBorder="1" applyAlignment="1">
      <alignment horizontal="center"/>
    </xf>
    <xf numFmtId="43" fontId="39" fillId="0" borderId="1" xfId="1" applyFont="1" applyFill="1" applyBorder="1" applyAlignment="1">
      <alignment horizontal="center"/>
    </xf>
    <xf numFmtId="0" fontId="41" fillId="10" borderId="1" xfId="16" applyFont="1" applyFill="1" applyBorder="1"/>
    <xf numFmtId="0" fontId="42" fillId="11" borderId="1" xfId="16" applyFont="1" applyFill="1" applyBorder="1" applyAlignment="1">
      <alignment horizontal="center"/>
    </xf>
    <xf numFmtId="0" fontId="41" fillId="0" borderId="0" xfId="16" applyFont="1"/>
    <xf numFmtId="0" fontId="41" fillId="0" borderId="7" xfId="16" applyFont="1" applyBorder="1" applyAlignment="1">
      <alignment horizontal="center"/>
    </xf>
    <xf numFmtId="43" fontId="39" fillId="0" borderId="1" xfId="1" applyFont="1" applyFill="1" applyBorder="1" applyAlignment="1">
      <alignment horizontal="right"/>
    </xf>
    <xf numFmtId="0" fontId="41" fillId="0" borderId="7" xfId="16" applyFont="1" applyBorder="1"/>
    <xf numFmtId="0" fontId="41" fillId="11" borderId="8" xfId="16" applyFont="1" applyFill="1" applyBorder="1" applyAlignment="1">
      <alignment horizontal="center"/>
    </xf>
    <xf numFmtId="0" fontId="41" fillId="10" borderId="0" xfId="16" applyFont="1" applyFill="1"/>
    <xf numFmtId="0" fontId="41" fillId="11" borderId="1" xfId="16" applyFont="1" applyFill="1" applyBorder="1" applyAlignment="1">
      <alignment horizontal="center"/>
    </xf>
    <xf numFmtId="0" fontId="41" fillId="11" borderId="9" xfId="16" applyFont="1" applyFill="1" applyBorder="1" applyAlignment="1">
      <alignment horizontal="center"/>
    </xf>
    <xf numFmtId="0" fontId="41" fillId="0" borderId="1" xfId="16" applyFont="1" applyBorder="1"/>
    <xf numFmtId="0" fontId="41" fillId="0" borderId="10" xfId="16" applyFont="1" applyBorder="1"/>
    <xf numFmtId="0" fontId="41" fillId="0" borderId="11" xfId="16" applyFont="1" applyBorder="1" applyAlignment="1">
      <alignment horizontal="center"/>
    </xf>
    <xf numFmtId="0" fontId="41" fillId="0" borderId="9" xfId="16" applyFont="1" applyBorder="1"/>
    <xf numFmtId="0" fontId="41" fillId="0" borderId="10" xfId="16" applyFont="1" applyBorder="1" applyAlignment="1">
      <alignment horizontal="center"/>
    </xf>
    <xf numFmtId="0" fontId="41" fillId="0" borderId="8" xfId="16" applyFont="1" applyBorder="1" applyAlignment="1">
      <alignment horizontal="center"/>
    </xf>
    <xf numFmtId="0" fontId="41" fillId="10" borderId="10" xfId="16" applyFont="1" applyFill="1" applyBorder="1"/>
    <xf numFmtId="0" fontId="41" fillId="11" borderId="10" xfId="16" applyFont="1" applyFill="1" applyBorder="1" applyAlignment="1">
      <alignment horizontal="center"/>
    </xf>
    <xf numFmtId="0" fontId="41" fillId="0" borderId="8" xfId="16" applyFont="1" applyBorder="1"/>
    <xf numFmtId="0" fontId="41" fillId="0" borderId="1" xfId="16" applyFont="1" applyBorder="1" applyAlignment="1">
      <alignment horizontal="center" vertical="center"/>
    </xf>
    <xf numFmtId="0" fontId="39" fillId="0" borderId="2" xfId="0" applyFont="1" applyBorder="1"/>
    <xf numFmtId="0" fontId="39" fillId="0" borderId="1" xfId="0" applyFont="1" applyBorder="1" applyAlignment="1">
      <alignment horizontal="center"/>
    </xf>
    <xf numFmtId="0" fontId="39" fillId="0" borderId="1" xfId="0" applyFont="1" applyBorder="1"/>
    <xf numFmtId="0" fontId="41" fillId="11" borderId="1" xfId="16" applyFont="1" applyFill="1" applyBorder="1" applyAlignment="1">
      <alignment horizontal="center" vertical="center"/>
    </xf>
    <xf numFmtId="0" fontId="39" fillId="0" borderId="12" xfId="0" applyFont="1" applyBorder="1"/>
    <xf numFmtId="0" fontId="41" fillId="10" borderId="8" xfId="16" applyFont="1" applyFill="1" applyBorder="1"/>
    <xf numFmtId="0" fontId="39" fillId="0" borderId="12" xfId="0" applyFont="1" applyBorder="1" applyAlignment="1">
      <alignment horizontal="center"/>
    </xf>
    <xf numFmtId="0" fontId="41" fillId="0" borderId="1" xfId="16" applyFont="1" applyBorder="1" applyAlignment="1">
      <alignment horizontal="center"/>
    </xf>
    <xf numFmtId="0" fontId="41" fillId="11" borderId="13" xfId="16" applyFont="1" applyFill="1" applyBorder="1" applyAlignment="1">
      <alignment horizontal="center"/>
    </xf>
    <xf numFmtId="0" fontId="41" fillId="11" borderId="0" xfId="16" applyFont="1" applyFill="1" applyAlignment="1">
      <alignment horizontal="center"/>
    </xf>
    <xf numFmtId="0" fontId="43" fillId="0" borderId="14" xfId="11" applyFont="1" applyBorder="1" applyAlignment="1">
      <alignment horizontal="left" vertical="distributed" wrapText="1"/>
    </xf>
    <xf numFmtId="0" fontId="40" fillId="11" borderId="1" xfId="0" applyFont="1" applyFill="1" applyBorder="1" applyAlignment="1">
      <alignment horizontal="center"/>
    </xf>
    <xf numFmtId="0" fontId="39" fillId="0" borderId="15" xfId="0" applyFont="1" applyBorder="1"/>
    <xf numFmtId="0" fontId="40" fillId="0" borderId="1" xfId="0" applyFont="1" applyBorder="1"/>
    <xf numFmtId="0" fontId="40" fillId="0" borderId="16" xfId="16" applyFont="1" applyBorder="1" applyAlignment="1">
      <alignment horizontal="center"/>
    </xf>
    <xf numFmtId="0" fontId="40" fillId="0" borderId="9" xfId="16" applyFont="1" applyBorder="1" applyAlignment="1">
      <alignment horizontal="center"/>
    </xf>
    <xf numFmtId="0" fontId="37" fillId="0" borderId="0" xfId="0" applyFont="1" applyAlignment="1">
      <alignment vertical="center" wrapText="1"/>
    </xf>
    <xf numFmtId="0" fontId="37" fillId="12" borderId="1" xfId="0" applyFont="1" applyFill="1" applyBorder="1" applyAlignment="1">
      <alignment horizontal="center" vertical="center" wrapText="1"/>
    </xf>
    <xf numFmtId="0" fontId="37" fillId="13" borderId="2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 vertical="center" wrapText="1"/>
    </xf>
    <xf numFmtId="0" fontId="46" fillId="14" borderId="17" xfId="0" applyFont="1" applyFill="1" applyBorder="1" applyAlignment="1">
      <alignment horizontal="left" vertical="center" wrapText="1"/>
    </xf>
    <xf numFmtId="0" fontId="46" fillId="14" borderId="1" xfId="0" applyFont="1" applyFill="1" applyBorder="1" applyAlignment="1">
      <alignment horizontal="center" vertical="center" wrapText="1"/>
    </xf>
    <xf numFmtId="0" fontId="37" fillId="14" borderId="1" xfId="0" applyFont="1" applyFill="1" applyBorder="1" applyAlignment="1">
      <alignment horizontal="center" vertical="center" wrapText="1"/>
    </xf>
    <xf numFmtId="0" fontId="46" fillId="0" borderId="0" xfId="0" applyFont="1" applyAlignment="1">
      <alignment vertical="center" wrapText="1"/>
    </xf>
    <xf numFmtId="0" fontId="46" fillId="9" borderId="18" xfId="0" applyFont="1" applyFill="1" applyBorder="1" applyAlignment="1">
      <alignment vertical="center" wrapText="1"/>
    </xf>
    <xf numFmtId="0" fontId="49" fillId="0" borderId="0" xfId="0" applyFont="1" applyAlignment="1">
      <alignment vertical="center" wrapText="1"/>
    </xf>
    <xf numFmtId="0" fontId="46" fillId="9" borderId="0" xfId="0" applyFont="1" applyFill="1" applyAlignment="1">
      <alignment vertical="center" wrapText="1"/>
    </xf>
    <xf numFmtId="0" fontId="34" fillId="0" borderId="0" xfId="0" applyFont="1" applyAlignment="1">
      <alignment vertical="center" wrapText="1"/>
    </xf>
    <xf numFmtId="0" fontId="50" fillId="0" borderId="0" xfId="0" applyFont="1" applyAlignment="1">
      <alignment horizontal="center" vertical="center" wrapText="1"/>
    </xf>
    <xf numFmtId="0" fontId="46" fillId="9" borderId="6" xfId="0" applyFont="1" applyFill="1" applyBorder="1" applyAlignment="1">
      <alignment vertical="center" wrapText="1"/>
    </xf>
    <xf numFmtId="0" fontId="37" fillId="14" borderId="1" xfId="0" applyFont="1" applyFill="1" applyBorder="1" applyAlignment="1">
      <alignment horizontal="left" vertical="center" wrapText="1"/>
    </xf>
    <xf numFmtId="0" fontId="37" fillId="15" borderId="1" xfId="0" applyFont="1" applyFill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center" vertical="center" wrapText="1"/>
    </xf>
    <xf numFmtId="14" fontId="37" fillId="13" borderId="1" xfId="0" applyNumberFormat="1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37" fillId="14" borderId="4" xfId="0" applyFont="1" applyFill="1" applyBorder="1" applyAlignment="1">
      <alignment horizontal="center" vertical="center" wrapText="1"/>
    </xf>
    <xf numFmtId="0" fontId="37" fillId="14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9" fillId="16" borderId="1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9" fillId="16" borderId="2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left" vertical="center" wrapText="1"/>
    </xf>
    <xf numFmtId="0" fontId="37" fillId="1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13" borderId="1" xfId="0" applyFont="1" applyFill="1" applyBorder="1" applyAlignment="1">
      <alignment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left" vertical="center" wrapText="1"/>
    </xf>
    <xf numFmtId="0" fontId="37" fillId="17" borderId="1" xfId="0" applyFont="1" applyFill="1" applyBorder="1" applyAlignment="1">
      <alignment horizontal="center" vertical="center" wrapText="1"/>
    </xf>
    <xf numFmtId="0" fontId="29" fillId="17" borderId="1" xfId="0" applyFont="1" applyFill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20" borderId="1" xfId="0" applyFont="1" applyFill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7" fillId="21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vertical="center"/>
    </xf>
    <xf numFmtId="0" fontId="37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4" fillId="13" borderId="1" xfId="0" applyFont="1" applyFill="1" applyBorder="1" applyAlignment="1">
      <alignment vertical="center" shrinkToFit="1"/>
    </xf>
    <xf numFmtId="0" fontId="37" fillId="0" borderId="1" xfId="0" applyFont="1" applyBorder="1" applyAlignment="1">
      <alignment vertical="center" wrapText="1"/>
    </xf>
    <xf numFmtId="0" fontId="37" fillId="17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37" fillId="13" borderId="1" xfId="0" applyFont="1" applyFill="1" applyBorder="1" applyAlignment="1">
      <alignment horizontal="center" vertical="center"/>
    </xf>
    <xf numFmtId="0" fontId="37" fillId="13" borderId="1" xfId="0" applyFont="1" applyFill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37" fillId="22" borderId="1" xfId="0" applyFont="1" applyFill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4" fillId="17" borderId="1" xfId="0" applyFont="1" applyFill="1" applyBorder="1" applyAlignment="1">
      <alignment vertical="center" wrapText="1"/>
    </xf>
    <xf numFmtId="0" fontId="37" fillId="17" borderId="1" xfId="0" applyFont="1" applyFill="1" applyBorder="1" applyAlignment="1">
      <alignment vertical="center" wrapText="1"/>
    </xf>
    <xf numFmtId="0" fontId="16" fillId="0" borderId="0" xfId="12" applyFont="1" applyAlignment="1" applyProtection="1">
      <alignment horizontal="center" vertical="center" wrapText="1"/>
      <protection locked="0"/>
    </xf>
    <xf numFmtId="0" fontId="54" fillId="0" borderId="0" xfId="12" applyFont="1" applyAlignment="1" applyProtection="1">
      <alignment vertical="center"/>
      <protection locked="0"/>
    </xf>
    <xf numFmtId="0" fontId="53" fillId="0" borderId="0" xfId="12" applyFont="1" applyAlignment="1" applyProtection="1">
      <alignment horizontal="center" vertical="center" wrapText="1"/>
      <protection locked="0"/>
    </xf>
    <xf numFmtId="0" fontId="56" fillId="0" borderId="0" xfId="12" applyFont="1" applyAlignment="1" applyProtection="1">
      <alignment vertical="center" wrapText="1"/>
      <protection locked="0"/>
    </xf>
    <xf numFmtId="0" fontId="56" fillId="0" borderId="0" xfId="12" applyFont="1" applyAlignment="1" applyProtection="1">
      <alignment horizontal="center" vertical="center" wrapText="1"/>
      <protection locked="0"/>
    </xf>
    <xf numFmtId="0" fontId="16" fillId="0" borderId="0" xfId="12" applyFont="1" applyProtection="1">
      <protection locked="0"/>
    </xf>
    <xf numFmtId="0" fontId="16" fillId="0" borderId="0" xfId="12" applyFont="1" applyAlignment="1" applyProtection="1">
      <alignment vertical="center"/>
      <protection locked="0"/>
    </xf>
    <xf numFmtId="0" fontId="16" fillId="0" borderId="0" xfId="12" applyFont="1" applyAlignment="1" applyProtection="1">
      <alignment wrapText="1"/>
      <protection locked="0"/>
    </xf>
    <xf numFmtId="0" fontId="16" fillId="0" borderId="0" xfId="12" applyFont="1" applyAlignment="1" applyProtection="1">
      <alignment vertical="center" wrapText="1"/>
      <protection locked="0"/>
    </xf>
    <xf numFmtId="0" fontId="16" fillId="0" borderId="0" xfId="12" applyFont="1" applyAlignment="1" applyProtection="1">
      <alignment horizontal="left" vertical="center" wrapText="1"/>
      <protection locked="0"/>
    </xf>
    <xf numFmtId="0" fontId="57" fillId="0" borderId="0" xfId="12" applyFont="1" applyAlignment="1" applyProtection="1">
      <alignment vertical="center" wrapText="1"/>
      <protection locked="0"/>
    </xf>
    <xf numFmtId="0" fontId="57" fillId="0" borderId="0" xfId="12" applyFont="1" applyAlignment="1" applyProtection="1">
      <alignment horizontal="left" vertical="center" wrapText="1"/>
      <protection locked="0"/>
    </xf>
    <xf numFmtId="0" fontId="58" fillId="24" borderId="28" xfId="12" applyFont="1" applyFill="1" applyBorder="1" applyAlignment="1" applyProtection="1">
      <alignment horizontal="center" vertical="center"/>
      <protection locked="0"/>
    </xf>
    <xf numFmtId="0" fontId="59" fillId="24" borderId="30" xfId="12" applyFont="1" applyFill="1" applyBorder="1" applyAlignment="1" applyProtection="1">
      <alignment horizontal="center" vertical="center"/>
      <protection locked="0"/>
    </xf>
    <xf numFmtId="0" fontId="59" fillId="24" borderId="31" xfId="12" applyFont="1" applyFill="1" applyBorder="1" applyAlignment="1" applyProtection="1">
      <alignment horizontal="center" vertical="center"/>
      <protection locked="0"/>
    </xf>
    <xf numFmtId="0" fontId="59" fillId="24" borderId="32" xfId="11" applyFont="1" applyFill="1" applyBorder="1" applyAlignment="1" applyProtection="1">
      <alignment vertical="center"/>
      <protection locked="0"/>
    </xf>
    <xf numFmtId="0" fontId="59" fillId="24" borderId="17" xfId="11" applyFont="1" applyFill="1" applyBorder="1" applyAlignment="1" applyProtection="1">
      <alignment horizontal="center" vertical="center"/>
      <protection locked="0"/>
    </xf>
    <xf numFmtId="0" fontId="54" fillId="0" borderId="0" xfId="12" applyFont="1" applyProtection="1">
      <protection locked="0"/>
    </xf>
    <xf numFmtId="0" fontId="58" fillId="24" borderId="38" xfId="11" applyFont="1" applyFill="1" applyBorder="1" applyAlignment="1" applyProtection="1">
      <alignment vertical="center"/>
      <protection locked="0"/>
    </xf>
    <xf numFmtId="0" fontId="59" fillId="25" borderId="4" xfId="11" applyFont="1" applyFill="1" applyBorder="1" applyAlignment="1" applyProtection="1">
      <alignment horizontal="center" vertical="center"/>
      <protection locked="0"/>
    </xf>
    <xf numFmtId="0" fontId="59" fillId="25" borderId="1" xfId="11" applyFont="1" applyFill="1" applyBorder="1" applyAlignment="1" applyProtection="1">
      <alignment horizontal="center" vertical="center"/>
      <protection locked="0"/>
    </xf>
    <xf numFmtId="0" fontId="59" fillId="25" borderId="2" xfId="11" applyFont="1" applyFill="1" applyBorder="1" applyAlignment="1" applyProtection="1">
      <alignment horizontal="center" vertical="center"/>
      <protection locked="0"/>
    </xf>
    <xf numFmtId="0" fontId="59" fillId="25" borderId="39" xfId="11" applyFont="1" applyFill="1" applyBorder="1" applyAlignment="1" applyProtection="1">
      <alignment horizontal="center" vertical="center"/>
      <protection locked="0"/>
    </xf>
    <xf numFmtId="0" fontId="59" fillId="25" borderId="40" xfId="11" applyFont="1" applyFill="1" applyBorder="1" applyAlignment="1" applyProtection="1">
      <alignment horizontal="center" vertical="center"/>
      <protection locked="0"/>
    </xf>
    <xf numFmtId="0" fontId="59" fillId="25" borderId="41" xfId="11" applyFont="1" applyFill="1" applyBorder="1" applyAlignment="1" applyProtection="1">
      <alignment horizontal="center" vertical="center"/>
      <protection locked="0"/>
    </xf>
    <xf numFmtId="0" fontId="59" fillId="25" borderId="42" xfId="11" applyFont="1" applyFill="1" applyBorder="1" applyAlignment="1" applyProtection="1">
      <alignment horizontal="center" vertical="center"/>
      <protection locked="0"/>
    </xf>
    <xf numFmtId="0" fontId="59" fillId="25" borderId="35" xfId="11" applyFont="1" applyFill="1" applyBorder="1" applyAlignment="1" applyProtection="1">
      <alignment horizontal="center" vertical="center"/>
      <protection locked="0"/>
    </xf>
    <xf numFmtId="0" fontId="59" fillId="25" borderId="43" xfId="11" applyFont="1" applyFill="1" applyBorder="1" applyAlignment="1" applyProtection="1">
      <alignment horizontal="center" vertical="center"/>
      <protection locked="0"/>
    </xf>
    <xf numFmtId="0" fontId="59" fillId="25" borderId="33" xfId="11" applyFont="1" applyFill="1" applyBorder="1" applyAlignment="1" applyProtection="1">
      <alignment horizontal="center" vertical="center"/>
      <protection locked="0"/>
    </xf>
    <xf numFmtId="0" fontId="58" fillId="24" borderId="44" xfId="11" applyFont="1" applyFill="1" applyBorder="1" applyAlignment="1" applyProtection="1">
      <alignment vertical="center"/>
      <protection locked="0"/>
    </xf>
    <xf numFmtId="1" fontId="62" fillId="25" borderId="4" xfId="12" applyNumberFormat="1" applyFont="1" applyFill="1" applyBorder="1" applyAlignment="1" applyProtection="1">
      <alignment horizontal="center" vertical="center"/>
      <protection locked="0"/>
    </xf>
    <xf numFmtId="0" fontId="62" fillId="25" borderId="1" xfId="12" applyFont="1" applyFill="1" applyBorder="1" applyAlignment="1" applyProtection="1">
      <alignment horizontal="center" vertical="center"/>
      <protection locked="0"/>
    </xf>
    <xf numFmtId="0" fontId="62" fillId="25" borderId="2" xfId="12" applyFont="1" applyFill="1" applyBorder="1" applyAlignment="1" applyProtection="1">
      <alignment horizontal="center" vertical="center"/>
      <protection locked="0"/>
    </xf>
    <xf numFmtId="0" fontId="62" fillId="25" borderId="38" xfId="12" applyFont="1" applyFill="1" applyBorder="1" applyAlignment="1">
      <alignment horizontal="center" vertical="center"/>
    </xf>
    <xf numFmtId="0" fontId="62" fillId="25" borderId="45" xfId="12" applyFont="1" applyFill="1" applyBorder="1" applyAlignment="1" applyProtection="1">
      <alignment horizontal="center" vertical="center"/>
      <protection locked="0"/>
    </xf>
    <xf numFmtId="0" fontId="62" fillId="25" borderId="41" xfId="12" applyFont="1" applyFill="1" applyBorder="1" applyAlignment="1" applyProtection="1">
      <alignment horizontal="center" vertical="center"/>
      <protection locked="0"/>
    </xf>
    <xf numFmtId="0" fontId="62" fillId="25" borderId="42" xfId="12" applyFont="1" applyFill="1" applyBorder="1" applyAlignment="1" applyProtection="1">
      <alignment horizontal="center" vertical="center"/>
      <protection locked="0"/>
    </xf>
    <xf numFmtId="0" fontId="59" fillId="25" borderId="38" xfId="11" applyFont="1" applyFill="1" applyBorder="1" applyAlignment="1">
      <alignment horizontal="center" vertical="center"/>
    </xf>
    <xf numFmtId="0" fontId="62" fillId="25" borderId="4" xfId="12" applyFont="1" applyFill="1" applyBorder="1" applyAlignment="1" applyProtection="1">
      <alignment horizontal="center" vertical="center"/>
      <protection locked="0"/>
    </xf>
    <xf numFmtId="0" fontId="62" fillId="25" borderId="44" xfId="12" applyFont="1" applyFill="1" applyBorder="1" applyAlignment="1">
      <alignment horizontal="center" vertical="center"/>
    </xf>
    <xf numFmtId="0" fontId="62" fillId="25" borderId="17" xfId="12" applyFont="1" applyFill="1" applyBorder="1" applyAlignment="1" applyProtection="1">
      <alignment horizontal="center" vertical="center"/>
      <protection locked="0"/>
    </xf>
    <xf numFmtId="0" fontId="59" fillId="25" borderId="44" xfId="11" applyFont="1" applyFill="1" applyBorder="1" applyAlignment="1">
      <alignment horizontal="center" vertical="center"/>
    </xf>
    <xf numFmtId="0" fontId="58" fillId="24" borderId="46" xfId="11" applyFont="1" applyFill="1" applyBorder="1" applyAlignment="1" applyProtection="1">
      <alignment vertical="center"/>
      <protection locked="0"/>
    </xf>
    <xf numFmtId="0" fontId="62" fillId="25" borderId="22" xfId="12" applyFont="1" applyFill="1" applyBorder="1" applyAlignment="1">
      <alignment horizontal="center" vertical="center"/>
    </xf>
    <xf numFmtId="0" fontId="62" fillId="25" borderId="5" xfId="12" applyFont="1" applyFill="1" applyBorder="1" applyAlignment="1">
      <alignment horizontal="center" vertical="center"/>
    </xf>
    <xf numFmtId="0" fontId="62" fillId="25" borderId="21" xfId="12" applyFont="1" applyFill="1" applyBorder="1" applyAlignment="1">
      <alignment horizontal="center" vertical="center"/>
    </xf>
    <xf numFmtId="1" fontId="59" fillId="25" borderId="46" xfId="12" applyNumberFormat="1" applyFont="1" applyFill="1" applyBorder="1" applyAlignment="1">
      <alignment horizontal="center" vertical="center"/>
    </xf>
    <xf numFmtId="0" fontId="62" fillId="25" borderId="47" xfId="12" applyFont="1" applyFill="1" applyBorder="1" applyAlignment="1">
      <alignment horizontal="center" vertical="center"/>
    </xf>
    <xf numFmtId="0" fontId="62" fillId="25" borderId="48" xfId="12" applyFont="1" applyFill="1" applyBorder="1" applyAlignment="1">
      <alignment horizontal="center" vertical="center"/>
    </xf>
    <xf numFmtId="1" fontId="62" fillId="25" borderId="46" xfId="12" applyNumberFormat="1" applyFont="1" applyFill="1" applyBorder="1" applyAlignment="1">
      <alignment horizontal="center" vertical="center"/>
    </xf>
    <xf numFmtId="1" fontId="59" fillId="25" borderId="46" xfId="1" applyNumberFormat="1" applyFont="1" applyFill="1" applyBorder="1" applyAlignment="1" applyProtection="1">
      <alignment horizontal="center" vertical="center"/>
    </xf>
    <xf numFmtId="0" fontId="22" fillId="26" borderId="45" xfId="12" applyFont="1" applyFill="1" applyBorder="1" applyAlignment="1" applyProtection="1">
      <alignment vertical="center"/>
      <protection locked="0"/>
    </xf>
    <xf numFmtId="0" fontId="16" fillId="26" borderId="41" xfId="12" applyFont="1" applyFill="1" applyBorder="1" applyAlignment="1">
      <alignment horizontal="center" vertical="center"/>
    </xf>
    <xf numFmtId="0" fontId="61" fillId="25" borderId="41" xfId="12" applyFont="1" applyFill="1" applyBorder="1" applyAlignment="1">
      <alignment horizontal="center" vertical="center"/>
    </xf>
    <xf numFmtId="0" fontId="16" fillId="26" borderId="49" xfId="12" applyFont="1" applyFill="1" applyBorder="1" applyAlignment="1">
      <alignment horizontal="center" vertical="center"/>
    </xf>
    <xf numFmtId="0" fontId="22" fillId="26" borderId="17" xfId="12" applyFont="1" applyFill="1" applyBorder="1" applyAlignment="1" applyProtection="1">
      <alignment vertical="center"/>
      <protection locked="0"/>
    </xf>
    <xf numFmtId="0" fontId="16" fillId="26" borderId="1" xfId="12" applyFont="1" applyFill="1" applyBorder="1" applyAlignment="1">
      <alignment horizontal="center" vertical="center"/>
    </xf>
    <xf numFmtId="0" fontId="61" fillId="25" borderId="1" xfId="12" applyFont="1" applyFill="1" applyBorder="1" applyAlignment="1">
      <alignment horizontal="center" vertical="center"/>
    </xf>
    <xf numFmtId="0" fontId="16" fillId="26" borderId="50" xfId="12" applyFont="1" applyFill="1" applyBorder="1" applyAlignment="1">
      <alignment horizontal="center" vertical="center"/>
    </xf>
    <xf numFmtId="0" fontId="22" fillId="26" borderId="51" xfId="12" applyFont="1" applyFill="1" applyBorder="1" applyAlignment="1" applyProtection="1">
      <alignment vertical="center"/>
      <protection locked="0"/>
    </xf>
    <xf numFmtId="0" fontId="16" fillId="26" borderId="52" xfId="12" applyFont="1" applyFill="1" applyBorder="1" applyAlignment="1">
      <alignment horizontal="center" vertical="center"/>
    </xf>
    <xf numFmtId="0" fontId="61" fillId="25" borderId="52" xfId="12" applyFont="1" applyFill="1" applyBorder="1" applyAlignment="1">
      <alignment horizontal="center" vertical="center"/>
    </xf>
    <xf numFmtId="0" fontId="16" fillId="26" borderId="53" xfId="12" applyFont="1" applyFill="1" applyBorder="1" applyAlignment="1">
      <alignment horizontal="center" vertical="center"/>
    </xf>
    <xf numFmtId="0" fontId="22" fillId="0" borderId="54" xfId="11" applyFont="1" applyBorder="1" applyAlignment="1" applyProtection="1">
      <alignment vertical="center"/>
      <protection locked="0"/>
    </xf>
    <xf numFmtId="0" fontId="16" fillId="0" borderId="17" xfId="11" applyFont="1" applyBorder="1" applyAlignment="1" applyProtection="1">
      <alignment horizontal="center" vertical="center"/>
      <protection locked="0"/>
    </xf>
    <xf numFmtId="0" fontId="61" fillId="25" borderId="15" xfId="11" applyFont="1" applyFill="1" applyBorder="1" applyAlignment="1">
      <alignment horizontal="center" vertical="center"/>
    </xf>
    <xf numFmtId="3" fontId="61" fillId="25" borderId="15" xfId="11" applyNumberFormat="1" applyFont="1" applyFill="1" applyBorder="1" applyAlignment="1">
      <alignment horizontal="center" vertical="center"/>
    </xf>
    <xf numFmtId="0" fontId="16" fillId="0" borderId="55" xfId="12" applyFont="1" applyBorder="1" applyAlignment="1">
      <alignment horizontal="center" vertical="center"/>
    </xf>
    <xf numFmtId="0" fontId="22" fillId="0" borderId="47" xfId="11" applyFont="1" applyBorder="1" applyAlignment="1" applyProtection="1">
      <alignment vertical="center"/>
      <protection locked="0"/>
    </xf>
    <xf numFmtId="0" fontId="61" fillId="25" borderId="5" xfId="11" applyFont="1" applyFill="1" applyBorder="1" applyAlignment="1">
      <alignment horizontal="center" vertical="center"/>
    </xf>
    <xf numFmtId="3" fontId="61" fillId="25" borderId="5" xfId="11" applyNumberFormat="1" applyFont="1" applyFill="1" applyBorder="1" applyAlignment="1">
      <alignment horizontal="center" vertical="center"/>
    </xf>
    <xf numFmtId="0" fontId="16" fillId="0" borderId="56" xfId="12" applyFont="1" applyBorder="1" applyAlignment="1">
      <alignment horizontal="center" vertical="center"/>
    </xf>
    <xf numFmtId="0" fontId="22" fillId="26" borderId="57" xfId="12" applyFont="1" applyFill="1" applyBorder="1" applyAlignment="1" applyProtection="1">
      <alignment vertical="center"/>
      <protection locked="0"/>
    </xf>
    <xf numFmtId="0" fontId="16" fillId="26" borderId="58" xfId="12" applyFont="1" applyFill="1" applyBorder="1" applyAlignment="1">
      <alignment horizontal="center" vertical="center"/>
    </xf>
    <xf numFmtId="0" fontId="61" fillId="25" borderId="58" xfId="12" applyFont="1" applyFill="1" applyBorder="1" applyAlignment="1">
      <alignment horizontal="center" vertical="center"/>
    </xf>
    <xf numFmtId="0" fontId="16" fillId="26" borderId="59" xfId="12" applyFont="1" applyFill="1" applyBorder="1" applyAlignment="1">
      <alignment horizontal="center" vertical="center"/>
    </xf>
    <xf numFmtId="0" fontId="16" fillId="0" borderId="45" xfId="11" applyFont="1" applyBorder="1" applyAlignment="1" applyProtection="1">
      <alignment horizontal="center" vertical="center"/>
      <protection locked="0"/>
    </xf>
    <xf numFmtId="0" fontId="16" fillId="0" borderId="38" xfId="11" applyFont="1" applyBorder="1" applyAlignment="1" applyProtection="1">
      <alignment horizontal="center" vertical="center"/>
      <protection locked="0"/>
    </xf>
    <xf numFmtId="0" fontId="61" fillId="25" borderId="24" xfId="11" applyFont="1" applyFill="1" applyBorder="1" applyAlignment="1">
      <alignment horizontal="center" vertical="center"/>
    </xf>
    <xf numFmtId="3" fontId="61" fillId="25" borderId="24" xfId="11" applyNumberFormat="1" applyFont="1" applyFill="1" applyBorder="1" applyAlignment="1">
      <alignment horizontal="center" vertical="center"/>
    </xf>
    <xf numFmtId="0" fontId="22" fillId="0" borderId="51" xfId="11" applyFont="1" applyBorder="1" applyAlignment="1" applyProtection="1">
      <alignment vertical="center"/>
      <protection locked="0"/>
    </xf>
    <xf numFmtId="0" fontId="16" fillId="0" borderId="51" xfId="11" applyFont="1" applyBorder="1" applyAlignment="1" applyProtection="1">
      <alignment horizontal="center" vertical="center"/>
      <protection locked="0"/>
    </xf>
    <xf numFmtId="0" fontId="16" fillId="0" borderId="60" xfId="11" applyFont="1" applyBorder="1" applyAlignment="1" applyProtection="1">
      <alignment horizontal="center" vertical="center"/>
      <protection locked="0"/>
    </xf>
    <xf numFmtId="0" fontId="61" fillId="25" borderId="61" xfId="11" applyFont="1" applyFill="1" applyBorder="1" applyAlignment="1">
      <alignment horizontal="center" vertical="center"/>
    </xf>
    <xf numFmtId="3" fontId="61" fillId="25" borderId="61" xfId="11" applyNumberFormat="1" applyFont="1" applyFill="1" applyBorder="1" applyAlignment="1">
      <alignment horizontal="center" vertical="center"/>
    </xf>
    <xf numFmtId="0" fontId="16" fillId="0" borderId="53" xfId="12" applyFont="1" applyBorder="1" applyAlignment="1">
      <alignment horizontal="center" vertical="center"/>
    </xf>
    <xf numFmtId="0" fontId="57" fillId="0" borderId="0" xfId="11" applyFont="1" applyAlignment="1" applyProtection="1">
      <alignment vertical="center"/>
      <protection locked="0"/>
    </xf>
    <xf numFmtId="0" fontId="63" fillId="0" borderId="0" xfId="11" applyFont="1" applyAlignment="1" applyProtection="1">
      <alignment horizontal="center" vertical="center"/>
      <protection locked="0"/>
    </xf>
    <xf numFmtId="0" fontId="61" fillId="0" borderId="0" xfId="11" applyFont="1" applyAlignment="1" applyProtection="1">
      <alignment horizontal="center" vertical="center"/>
      <protection locked="0"/>
    </xf>
    <xf numFmtId="0" fontId="22" fillId="0" borderId="62" xfId="11" applyFont="1" applyBorder="1" applyAlignment="1" applyProtection="1">
      <alignment vertical="center"/>
      <protection locked="0"/>
    </xf>
    <xf numFmtId="0" fontId="16" fillId="0" borderId="41" xfId="11" applyFont="1" applyBorder="1" applyAlignment="1" applyProtection="1">
      <alignment horizontal="center" vertical="center"/>
      <protection locked="0"/>
    </xf>
    <xf numFmtId="0" fontId="16" fillId="0" borderId="49" xfId="11" applyFont="1" applyBorder="1" applyAlignment="1" applyProtection="1">
      <alignment horizontal="center" vertical="center"/>
      <protection locked="0"/>
    </xf>
    <xf numFmtId="0" fontId="61" fillId="25" borderId="40" xfId="11" applyFont="1" applyFill="1" applyBorder="1" applyAlignment="1">
      <alignment horizontal="center" vertical="center"/>
    </xf>
    <xf numFmtId="0" fontId="61" fillId="25" borderId="41" xfId="12" applyFont="1" applyFill="1" applyBorder="1" applyAlignment="1">
      <alignment horizontal="center"/>
    </xf>
    <xf numFmtId="0" fontId="61" fillId="25" borderId="41" xfId="11" applyFont="1" applyFill="1" applyBorder="1" applyAlignment="1">
      <alignment horizontal="center" vertical="center"/>
    </xf>
    <xf numFmtId="0" fontId="16" fillId="0" borderId="49" xfId="11" applyFont="1" applyBorder="1" applyAlignment="1">
      <alignment horizontal="center" vertical="center"/>
    </xf>
    <xf numFmtId="0" fontId="22" fillId="0" borderId="63" xfId="11" applyFont="1" applyBorder="1" applyAlignment="1" applyProtection="1">
      <alignment horizontal="left" vertical="center"/>
      <protection locked="0"/>
    </xf>
    <xf numFmtId="0" fontId="16" fillId="0" borderId="1" xfId="11" applyFont="1" applyBorder="1" applyAlignment="1" applyProtection="1">
      <alignment horizontal="center" vertical="center"/>
      <protection locked="0"/>
    </xf>
    <xf numFmtId="0" fontId="16" fillId="0" borderId="50" xfId="11" applyFont="1" applyBorder="1" applyAlignment="1" applyProtection="1">
      <alignment horizontal="center" vertical="center"/>
      <protection locked="0"/>
    </xf>
    <xf numFmtId="0" fontId="61" fillId="25" borderId="4" xfId="11" applyFont="1" applyFill="1" applyBorder="1" applyAlignment="1">
      <alignment horizontal="center" vertical="center"/>
    </xf>
    <xf numFmtId="0" fontId="61" fillId="25" borderId="1" xfId="12" applyFont="1" applyFill="1" applyBorder="1" applyAlignment="1">
      <alignment horizontal="center"/>
    </xf>
    <xf numFmtId="0" fontId="61" fillId="25" borderId="1" xfId="11" applyFont="1" applyFill="1" applyBorder="1" applyAlignment="1">
      <alignment horizontal="center" vertical="center"/>
    </xf>
    <xf numFmtId="0" fontId="16" fillId="0" borderId="50" xfId="11" applyFont="1" applyBorder="1" applyAlignment="1">
      <alignment horizontal="center" vertical="center"/>
    </xf>
    <xf numFmtId="0" fontId="22" fillId="0" borderId="64" xfId="11" applyFont="1" applyBorder="1" applyAlignment="1" applyProtection="1">
      <alignment horizontal="left" vertical="center"/>
      <protection locked="0"/>
    </xf>
    <xf numFmtId="0" fontId="16" fillId="0" borderId="52" xfId="11" applyFont="1" applyBorder="1" applyAlignment="1" applyProtection="1">
      <alignment horizontal="center" vertical="center"/>
      <protection locked="0"/>
    </xf>
    <xf numFmtId="0" fontId="16" fillId="0" borderId="53" xfId="11" applyFont="1" applyBorder="1" applyAlignment="1" applyProtection="1">
      <alignment horizontal="center" vertical="center"/>
      <protection locked="0"/>
    </xf>
    <xf numFmtId="0" fontId="61" fillId="25" borderId="52" xfId="12" applyFont="1" applyFill="1" applyBorder="1" applyAlignment="1">
      <alignment horizontal="center"/>
    </xf>
    <xf numFmtId="0" fontId="61" fillId="25" borderId="52" xfId="11" applyFont="1" applyFill="1" applyBorder="1" applyAlignment="1">
      <alignment horizontal="center" vertical="center"/>
    </xf>
    <xf numFmtId="0" fontId="16" fillId="0" borderId="53" xfId="11" applyFont="1" applyBorder="1" applyAlignment="1">
      <alignment horizontal="center" vertical="center"/>
    </xf>
    <xf numFmtId="0" fontId="16" fillId="0" borderId="0" xfId="11" applyFont="1" applyAlignment="1" applyProtection="1">
      <alignment vertical="center"/>
      <protection locked="0"/>
    </xf>
    <xf numFmtId="0" fontId="22" fillId="0" borderId="45" xfId="11" applyFont="1" applyBorder="1" applyAlignment="1" applyProtection="1">
      <alignment horizontal="left" vertical="center"/>
      <protection locked="0"/>
    </xf>
    <xf numFmtId="0" fontId="61" fillId="24" borderId="41" xfId="11" applyFont="1" applyFill="1" applyBorder="1" applyAlignment="1">
      <alignment horizontal="center" vertical="center"/>
    </xf>
    <xf numFmtId="0" fontId="22" fillId="0" borderId="17" xfId="11" applyFont="1" applyBorder="1" applyAlignment="1" applyProtection="1">
      <alignment horizontal="left" vertical="center"/>
      <protection locked="0"/>
    </xf>
    <xf numFmtId="0" fontId="61" fillId="24" borderId="1" xfId="11" applyFont="1" applyFill="1" applyBorder="1" applyAlignment="1">
      <alignment horizontal="center" vertical="center"/>
    </xf>
    <xf numFmtId="0" fontId="22" fillId="9" borderId="17" xfId="11" applyFont="1" applyFill="1" applyBorder="1" applyAlignment="1" applyProtection="1">
      <alignment horizontal="left" vertical="center"/>
      <protection locked="0"/>
    </xf>
    <xf numFmtId="0" fontId="22" fillId="9" borderId="51" xfId="11" applyFont="1" applyFill="1" applyBorder="1" applyAlignment="1" applyProtection="1">
      <alignment vertical="center"/>
      <protection locked="0"/>
    </xf>
    <xf numFmtId="0" fontId="61" fillId="24" borderId="52" xfId="11" applyFont="1" applyFill="1" applyBorder="1" applyAlignment="1">
      <alignment horizontal="center" vertical="center"/>
    </xf>
    <xf numFmtId="0" fontId="64" fillId="0" borderId="0" xfId="11" applyFont="1" applyAlignment="1" applyProtection="1">
      <alignment vertical="center"/>
      <protection locked="0"/>
    </xf>
    <xf numFmtId="0" fontId="54" fillId="0" borderId="0" xfId="11" applyFont="1" applyProtection="1">
      <protection locked="0"/>
    </xf>
    <xf numFmtId="0" fontId="63" fillId="0" borderId="0" xfId="11" applyFont="1" applyProtection="1">
      <protection locked="0"/>
    </xf>
    <xf numFmtId="0" fontId="61" fillId="0" borderId="0" xfId="11" applyFont="1" applyProtection="1">
      <protection locked="0"/>
    </xf>
    <xf numFmtId="0" fontId="16" fillId="0" borderId="0" xfId="11" applyFont="1" applyAlignment="1" applyProtection="1">
      <alignment horizontal="center" vertical="center"/>
      <protection locked="0"/>
    </xf>
    <xf numFmtId="0" fontId="22" fillId="0" borderId="51" xfId="11" applyFont="1" applyBorder="1" applyAlignment="1" applyProtection="1">
      <alignment horizontal="left" vertical="center"/>
      <protection locked="0"/>
    </xf>
    <xf numFmtId="0" fontId="54" fillId="0" borderId="0" xfId="11" applyFont="1" applyAlignment="1" applyProtection="1">
      <alignment vertical="center"/>
      <protection locked="0"/>
    </xf>
    <xf numFmtId="0" fontId="61" fillId="24" borderId="40" xfId="11" applyFont="1" applyFill="1" applyBorder="1" applyAlignment="1">
      <alignment horizontal="center" vertical="center"/>
    </xf>
    <xf numFmtId="0" fontId="61" fillId="24" borderId="41" xfId="12" applyFont="1" applyFill="1" applyBorder="1" applyAlignment="1">
      <alignment horizontal="center"/>
    </xf>
    <xf numFmtId="0" fontId="61" fillId="24" borderId="49" xfId="11" applyFont="1" applyFill="1" applyBorder="1" applyAlignment="1">
      <alignment horizontal="center" vertical="center"/>
    </xf>
    <xf numFmtId="0" fontId="16" fillId="0" borderId="65" xfId="11" applyFont="1" applyBorder="1" applyAlignment="1">
      <alignment horizontal="center" vertical="center"/>
    </xf>
    <xf numFmtId="0" fontId="22" fillId="0" borderId="63" xfId="11" applyFont="1" applyBorder="1" applyAlignment="1" applyProtection="1">
      <alignment vertical="center"/>
      <protection locked="0"/>
    </xf>
    <xf numFmtId="0" fontId="61" fillId="24" borderId="4" xfId="11" applyFont="1" applyFill="1" applyBorder="1" applyAlignment="1">
      <alignment horizontal="center" vertical="center"/>
    </xf>
    <xf numFmtId="0" fontId="61" fillId="24" borderId="1" xfId="12" applyFont="1" applyFill="1" applyBorder="1" applyAlignment="1">
      <alignment horizontal="center"/>
    </xf>
    <xf numFmtId="0" fontId="61" fillId="24" borderId="50" xfId="11" applyFont="1" applyFill="1" applyBorder="1" applyAlignment="1">
      <alignment horizontal="center" vertical="center"/>
    </xf>
    <xf numFmtId="0" fontId="16" fillId="0" borderId="66" xfId="11" applyFont="1" applyBorder="1" applyAlignment="1">
      <alignment horizontal="center" vertical="center"/>
    </xf>
    <xf numFmtId="0" fontId="22" fillId="0" borderId="64" xfId="11" applyFont="1" applyBorder="1" applyAlignment="1" applyProtection="1">
      <alignment vertical="center"/>
      <protection locked="0"/>
    </xf>
    <xf numFmtId="0" fontId="61" fillId="24" borderId="61" xfId="11" applyFont="1" applyFill="1" applyBorder="1" applyAlignment="1">
      <alignment horizontal="center" vertical="center"/>
    </xf>
    <xf numFmtId="0" fontId="61" fillId="24" borderId="52" xfId="12" applyFont="1" applyFill="1" applyBorder="1" applyAlignment="1">
      <alignment horizontal="center"/>
    </xf>
    <xf numFmtId="0" fontId="61" fillId="24" borderId="53" xfId="11" applyFont="1" applyFill="1" applyBorder="1" applyAlignment="1">
      <alignment horizontal="center" vertical="center"/>
    </xf>
    <xf numFmtId="0" fontId="16" fillId="0" borderId="67" xfId="11" applyFont="1" applyBorder="1" applyAlignment="1">
      <alignment horizontal="center" vertical="center"/>
    </xf>
    <xf numFmtId="0" fontId="57" fillId="26" borderId="62" xfId="12" applyFont="1" applyFill="1" applyBorder="1" applyAlignment="1" applyProtection="1">
      <alignment vertical="center"/>
      <protection locked="0"/>
    </xf>
    <xf numFmtId="0" fontId="16" fillId="26" borderId="45" xfId="12" applyFont="1" applyFill="1" applyBorder="1" applyAlignment="1">
      <alignment horizontal="center" vertical="center"/>
    </xf>
    <xf numFmtId="0" fontId="61" fillId="24" borderId="38" xfId="12" applyFont="1" applyFill="1" applyBorder="1" applyAlignment="1">
      <alignment horizontal="center" vertical="center"/>
    </xf>
    <xf numFmtId="0" fontId="16" fillId="26" borderId="38" xfId="12" applyFont="1" applyFill="1" applyBorder="1" applyAlignment="1">
      <alignment horizontal="center" vertical="center"/>
    </xf>
    <xf numFmtId="0" fontId="57" fillId="26" borderId="63" xfId="12" applyFont="1" applyFill="1" applyBorder="1" applyAlignment="1" applyProtection="1">
      <alignment vertical="center"/>
      <protection locked="0"/>
    </xf>
    <xf numFmtId="0" fontId="16" fillId="26" borderId="17" xfId="12" applyFont="1" applyFill="1" applyBorder="1" applyAlignment="1">
      <alignment horizontal="center" vertical="center"/>
    </xf>
    <xf numFmtId="0" fontId="61" fillId="24" borderId="44" xfId="12" applyFont="1" applyFill="1" applyBorder="1" applyAlignment="1">
      <alignment horizontal="center" vertical="center"/>
    </xf>
    <xf numFmtId="0" fontId="16" fillId="26" borderId="44" xfId="12" applyFont="1" applyFill="1" applyBorder="1" applyAlignment="1">
      <alignment horizontal="center" vertical="center"/>
    </xf>
    <xf numFmtId="0" fontId="57" fillId="26" borderId="48" xfId="11" applyFont="1" applyFill="1" applyBorder="1" applyAlignment="1" applyProtection="1">
      <alignment vertical="center"/>
      <protection locked="0"/>
    </xf>
    <xf numFmtId="0" fontId="16" fillId="26" borderId="47" xfId="11" applyFont="1" applyFill="1" applyBorder="1" applyAlignment="1">
      <alignment horizontal="center" vertical="center"/>
    </xf>
    <xf numFmtId="0" fontId="16" fillId="26" borderId="5" xfId="11" applyFont="1" applyFill="1" applyBorder="1" applyAlignment="1">
      <alignment horizontal="center" vertical="center"/>
    </xf>
    <xf numFmtId="0" fontId="16" fillId="26" borderId="56" xfId="11" applyFont="1" applyFill="1" applyBorder="1" applyAlignment="1">
      <alignment horizontal="center" vertical="center"/>
    </xf>
    <xf numFmtId="0" fontId="61" fillId="24" borderId="46" xfId="11" applyFont="1" applyFill="1" applyBorder="1" applyAlignment="1">
      <alignment horizontal="center" vertical="center"/>
    </xf>
    <xf numFmtId="0" fontId="16" fillId="26" borderId="46" xfId="11" applyFont="1" applyFill="1" applyBorder="1" applyAlignment="1">
      <alignment horizontal="center" vertical="center"/>
    </xf>
    <xf numFmtId="0" fontId="16" fillId="0" borderId="0" xfId="11" applyFont="1" applyProtection="1">
      <protection locked="0"/>
    </xf>
    <xf numFmtId="0" fontId="61" fillId="24" borderId="41" xfId="12" applyFont="1" applyFill="1" applyBorder="1" applyAlignment="1">
      <alignment horizontal="center" vertical="center"/>
    </xf>
    <xf numFmtId="0" fontId="61" fillId="24" borderId="1" xfId="12" applyFont="1" applyFill="1" applyBorder="1" applyAlignment="1">
      <alignment horizontal="center" vertical="center"/>
    </xf>
    <xf numFmtId="0" fontId="17" fillId="0" borderId="50" xfId="11" applyFont="1" applyBorder="1" applyAlignment="1">
      <alignment horizontal="center" vertical="center"/>
    </xf>
    <xf numFmtId="0" fontId="61" fillId="24" borderId="52" xfId="12" applyFont="1" applyFill="1" applyBorder="1" applyAlignment="1">
      <alignment horizontal="center" vertical="center"/>
    </xf>
    <xf numFmtId="0" fontId="17" fillId="0" borderId="53" xfId="11" applyFont="1" applyBorder="1" applyAlignment="1">
      <alignment horizontal="center" vertical="center"/>
    </xf>
    <xf numFmtId="0" fontId="61" fillId="0" borderId="0" xfId="11" applyFont="1" applyAlignment="1" applyProtection="1">
      <alignment vertical="center"/>
      <protection locked="0"/>
    </xf>
    <xf numFmtId="0" fontId="57" fillId="26" borderId="38" xfId="11" applyFont="1" applyFill="1" applyBorder="1" applyAlignment="1" applyProtection="1">
      <alignment vertical="center"/>
      <protection locked="0"/>
    </xf>
    <xf numFmtId="0" fontId="16" fillId="26" borderId="40" xfId="11" applyFont="1" applyFill="1" applyBorder="1" applyAlignment="1">
      <alignment horizontal="center" vertical="center"/>
    </xf>
    <xf numFmtId="0" fontId="16" fillId="26" borderId="41" xfId="11" applyFont="1" applyFill="1" applyBorder="1" applyAlignment="1">
      <alignment horizontal="center" vertical="center"/>
    </xf>
    <xf numFmtId="0" fontId="16" fillId="26" borderId="42" xfId="11" applyFont="1" applyFill="1" applyBorder="1" applyAlignment="1">
      <alignment horizontal="center" vertical="center"/>
    </xf>
    <xf numFmtId="0" fontId="61" fillId="24" borderId="38" xfId="11" applyFont="1" applyFill="1" applyBorder="1" applyAlignment="1">
      <alignment horizontal="center" vertical="center"/>
    </xf>
    <xf numFmtId="0" fontId="17" fillId="26" borderId="38" xfId="12" applyFont="1" applyFill="1" applyBorder="1" applyAlignment="1">
      <alignment horizontal="center" vertical="center"/>
    </xf>
    <xf numFmtId="0" fontId="57" fillId="26" borderId="44" xfId="11" applyFont="1" applyFill="1" applyBorder="1" applyAlignment="1" applyProtection="1">
      <alignment vertical="center"/>
      <protection locked="0"/>
    </xf>
    <xf numFmtId="0" fontId="16" fillId="26" borderId="4" xfId="11" applyFont="1" applyFill="1" applyBorder="1" applyAlignment="1">
      <alignment horizontal="center" vertical="center"/>
    </xf>
    <xf numFmtId="0" fontId="16" fillId="26" borderId="1" xfId="11" applyFont="1" applyFill="1" applyBorder="1" applyAlignment="1">
      <alignment horizontal="center" vertical="center"/>
    </xf>
    <xf numFmtId="0" fontId="16" fillId="26" borderId="2" xfId="11" applyFont="1" applyFill="1" applyBorder="1" applyAlignment="1">
      <alignment horizontal="center" vertical="center"/>
    </xf>
    <xf numFmtId="0" fontId="61" fillId="24" borderId="44" xfId="11" applyFont="1" applyFill="1" applyBorder="1" applyAlignment="1">
      <alignment horizontal="center" vertical="center"/>
    </xf>
    <xf numFmtId="0" fontId="17" fillId="26" borderId="44" xfId="12" applyFont="1" applyFill="1" applyBorder="1" applyAlignment="1">
      <alignment horizontal="center" vertical="center"/>
    </xf>
    <xf numFmtId="0" fontId="57" fillId="26" borderId="60" xfId="11" applyFont="1" applyFill="1" applyBorder="1" applyAlignment="1" applyProtection="1">
      <alignment vertical="center"/>
      <protection locked="0"/>
    </xf>
    <xf numFmtId="0" fontId="16" fillId="26" borderId="61" xfId="11" applyFont="1" applyFill="1" applyBorder="1" applyAlignment="1">
      <alignment horizontal="center" vertical="center"/>
    </xf>
    <xf numFmtId="0" fontId="16" fillId="26" borderId="52" xfId="11" applyFont="1" applyFill="1" applyBorder="1" applyAlignment="1">
      <alignment horizontal="center" vertical="center"/>
    </xf>
    <xf numFmtId="0" fontId="16" fillId="26" borderId="68" xfId="11" applyFont="1" applyFill="1" applyBorder="1" applyAlignment="1">
      <alignment horizontal="center" vertical="center"/>
    </xf>
    <xf numFmtId="0" fontId="61" fillId="24" borderId="60" xfId="11" applyFont="1" applyFill="1" applyBorder="1" applyAlignment="1">
      <alignment horizontal="center" vertical="center"/>
    </xf>
    <xf numFmtId="0" fontId="17" fillId="26" borderId="60" xfId="12" applyFont="1" applyFill="1" applyBorder="1" applyAlignment="1">
      <alignment horizontal="center" vertical="center"/>
    </xf>
    <xf numFmtId="0" fontId="16" fillId="0" borderId="0" xfId="11" applyFont="1" applyAlignment="1" applyProtection="1">
      <alignment horizontal="centerContinuous" vertical="center"/>
      <protection locked="0"/>
    </xf>
    <xf numFmtId="0" fontId="61" fillId="0" borderId="0" xfId="11" applyFont="1" applyAlignment="1" applyProtection="1">
      <alignment horizontal="centerContinuous" vertical="center"/>
      <protection locked="0"/>
    </xf>
    <xf numFmtId="0" fontId="57" fillId="26" borderId="39" xfId="11" applyFont="1" applyFill="1" applyBorder="1" applyAlignment="1" applyProtection="1">
      <alignment vertical="center"/>
      <protection locked="0"/>
    </xf>
    <xf numFmtId="0" fontId="16" fillId="26" borderId="35" xfId="11" applyFont="1" applyFill="1" applyBorder="1" applyAlignment="1">
      <alignment horizontal="center" vertical="center"/>
    </xf>
    <xf numFmtId="0" fontId="16" fillId="26" borderId="43" xfId="11" applyFont="1" applyFill="1" applyBorder="1" applyAlignment="1">
      <alignment horizontal="center" vertical="center"/>
    </xf>
    <xf numFmtId="0" fontId="16" fillId="26" borderId="33" xfId="11" applyFont="1" applyFill="1" applyBorder="1" applyAlignment="1">
      <alignment horizontal="center" vertical="center"/>
    </xf>
    <xf numFmtId="0" fontId="61" fillId="24" borderId="39" xfId="11" applyFont="1" applyFill="1" applyBorder="1" applyAlignment="1">
      <alignment horizontal="center" vertical="center"/>
    </xf>
    <xf numFmtId="165" fontId="16" fillId="26" borderId="69" xfId="6" applyNumberFormat="1" applyFont="1" applyFill="1" applyBorder="1" applyAlignment="1" applyProtection="1">
      <alignment horizontal="center" vertical="center"/>
    </xf>
    <xf numFmtId="0" fontId="17" fillId="0" borderId="0" xfId="12" applyFont="1" applyProtection="1">
      <protection locked="0"/>
    </xf>
    <xf numFmtId="0" fontId="22" fillId="0" borderId="38" xfId="11" applyFont="1" applyBorder="1" applyAlignment="1" applyProtection="1">
      <alignment vertical="center"/>
      <protection locked="0"/>
    </xf>
    <xf numFmtId="165" fontId="16" fillId="0" borderId="65" xfId="6" applyNumberFormat="1" applyFont="1" applyBorder="1" applyAlignment="1" applyProtection="1">
      <alignment horizontal="center" vertical="center"/>
    </xf>
    <xf numFmtId="0" fontId="22" fillId="0" borderId="44" xfId="11" applyFont="1" applyBorder="1" applyAlignment="1" applyProtection="1">
      <alignment vertical="center" wrapText="1"/>
      <protection locked="0"/>
    </xf>
    <xf numFmtId="165" fontId="16" fillId="0" borderId="66" xfId="6" applyNumberFormat="1" applyFont="1" applyBorder="1" applyAlignment="1" applyProtection="1">
      <alignment horizontal="center" vertical="center"/>
    </xf>
    <xf numFmtId="0" fontId="22" fillId="0" borderId="60" xfId="11" applyFont="1" applyBorder="1" applyAlignment="1" applyProtection="1">
      <alignment vertical="center" wrapText="1"/>
      <protection locked="0"/>
    </xf>
    <xf numFmtId="165" fontId="16" fillId="0" borderId="67" xfId="6" applyNumberFormat="1" applyFont="1" applyBorder="1" applyAlignment="1" applyProtection="1">
      <alignment horizontal="center" vertical="center"/>
    </xf>
    <xf numFmtId="0" fontId="57" fillId="26" borderId="32" xfId="11" applyFont="1" applyFill="1" applyBorder="1" applyAlignment="1" applyProtection="1">
      <alignment vertical="center"/>
      <protection locked="0"/>
    </xf>
    <xf numFmtId="0" fontId="16" fillId="26" borderId="26" xfId="11" applyFont="1" applyFill="1" applyBorder="1" applyAlignment="1">
      <alignment horizontal="center" vertical="center"/>
    </xf>
    <xf numFmtId="0" fontId="16" fillId="26" borderId="12" xfId="11" applyFont="1" applyFill="1" applyBorder="1" applyAlignment="1">
      <alignment horizontal="center" vertical="center"/>
    </xf>
    <xf numFmtId="0" fontId="16" fillId="26" borderId="25" xfId="11" applyFont="1" applyFill="1" applyBorder="1" applyAlignment="1">
      <alignment horizontal="center" vertical="center"/>
    </xf>
    <xf numFmtId="0" fontId="61" fillId="24" borderId="32" xfId="11" applyFont="1" applyFill="1" applyBorder="1" applyAlignment="1">
      <alignment horizontal="center" vertical="center"/>
    </xf>
    <xf numFmtId="165" fontId="16" fillId="26" borderId="70" xfId="6" applyNumberFormat="1" applyFont="1" applyFill="1" applyBorder="1" applyAlignment="1" applyProtection="1">
      <alignment horizontal="center" vertical="center"/>
    </xf>
    <xf numFmtId="0" fontId="22" fillId="0" borderId="60" xfId="11" applyFont="1" applyBorder="1" applyAlignment="1" applyProtection="1">
      <alignment vertical="center"/>
      <protection locked="0"/>
    </xf>
    <xf numFmtId="0" fontId="22" fillId="0" borderId="38" xfId="12" applyFont="1" applyBorder="1" applyAlignment="1" applyProtection="1">
      <alignment vertical="center"/>
      <protection locked="0"/>
    </xf>
    <xf numFmtId="165" fontId="16" fillId="0" borderId="65" xfId="1" applyNumberFormat="1" applyFont="1" applyBorder="1" applyAlignment="1" applyProtection="1">
      <alignment horizontal="center" vertical="center"/>
    </xf>
    <xf numFmtId="0" fontId="22" fillId="0" borderId="44" xfId="11" applyFont="1" applyBorder="1" applyAlignment="1" applyProtection="1">
      <alignment vertical="top"/>
      <protection locked="0"/>
    </xf>
    <xf numFmtId="0" fontId="22" fillId="0" borderId="60" xfId="11" applyFont="1" applyBorder="1" applyAlignment="1" applyProtection="1">
      <alignment vertical="top"/>
      <protection locked="0"/>
    </xf>
    <xf numFmtId="0" fontId="22" fillId="0" borderId="46" xfId="11" applyFont="1" applyBorder="1" applyAlignment="1" applyProtection="1">
      <alignment vertical="center"/>
      <protection locked="0"/>
    </xf>
    <xf numFmtId="0" fontId="16" fillId="0" borderId="47" xfId="11" applyFont="1" applyBorder="1" applyAlignment="1" applyProtection="1">
      <alignment horizontal="center" vertical="center"/>
      <protection locked="0"/>
    </xf>
    <xf numFmtId="0" fontId="16" fillId="0" borderId="5" xfId="11" applyFont="1" applyBorder="1" applyAlignment="1" applyProtection="1">
      <alignment horizontal="center" vertical="center"/>
      <protection locked="0"/>
    </xf>
    <xf numFmtId="0" fontId="16" fillId="0" borderId="56" xfId="11" applyFont="1" applyBorder="1" applyAlignment="1" applyProtection="1">
      <alignment horizontal="center" vertical="center"/>
      <protection locked="0"/>
    </xf>
    <xf numFmtId="165" fontId="16" fillId="0" borderId="71" xfId="6" applyNumberFormat="1" applyFont="1" applyBorder="1" applyAlignment="1" applyProtection="1">
      <alignment horizontal="center" vertical="center"/>
    </xf>
    <xf numFmtId="0" fontId="57" fillId="0" borderId="28" xfId="11" applyFont="1" applyBorder="1" applyAlignment="1" applyProtection="1">
      <alignment horizontal="left" vertical="center" wrapText="1"/>
      <protection locked="0"/>
    </xf>
    <xf numFmtId="0" fontId="16" fillId="0" borderId="57" xfId="11" applyFont="1" applyBorder="1" applyAlignment="1" applyProtection="1">
      <alignment horizontal="center" vertical="center"/>
      <protection locked="0"/>
    </xf>
    <xf numFmtId="0" fontId="16" fillId="0" borderId="58" xfId="11" applyFont="1" applyBorder="1" applyAlignment="1" applyProtection="1">
      <alignment horizontal="center" vertical="center"/>
      <protection locked="0"/>
    </xf>
    <xf numFmtId="0" fontId="16" fillId="0" borderId="59" xfId="11" applyFont="1" applyBorder="1" applyAlignment="1" applyProtection="1">
      <alignment horizontal="center" vertical="center"/>
      <protection locked="0"/>
    </xf>
    <xf numFmtId="0" fontId="61" fillId="24" borderId="28" xfId="11" applyFont="1" applyFill="1" applyBorder="1" applyAlignment="1">
      <alignment horizontal="center" vertical="center"/>
    </xf>
    <xf numFmtId="165" fontId="16" fillId="0" borderId="31" xfId="6" applyNumberFormat="1" applyFont="1" applyFill="1" applyBorder="1" applyAlignment="1" applyProtection="1">
      <alignment horizontal="center" vertical="center"/>
    </xf>
    <xf numFmtId="0" fontId="57" fillId="0" borderId="32" xfId="11" applyFont="1" applyBorder="1" applyAlignment="1" applyProtection="1">
      <alignment vertical="center"/>
      <protection locked="0"/>
    </xf>
    <xf numFmtId="0" fontId="16" fillId="0" borderId="72" xfId="11" applyFont="1" applyBorder="1" applyAlignment="1" applyProtection="1">
      <alignment horizontal="center" vertical="center"/>
      <protection locked="0"/>
    </xf>
    <xf numFmtId="0" fontId="16" fillId="0" borderId="73" xfId="11" applyFont="1" applyBorder="1" applyAlignment="1" applyProtection="1">
      <alignment horizontal="center" vertical="center"/>
      <protection locked="0"/>
    </xf>
    <xf numFmtId="0" fontId="16" fillId="0" borderId="74" xfId="11" applyFont="1" applyBorder="1" applyAlignment="1" applyProtection="1">
      <alignment horizontal="center" vertical="center"/>
      <protection locked="0"/>
    </xf>
    <xf numFmtId="165" fontId="16" fillId="0" borderId="70" xfId="6" applyNumberFormat="1" applyFont="1" applyFill="1" applyBorder="1" applyAlignment="1" applyProtection="1">
      <alignment horizontal="center" vertical="center"/>
    </xf>
    <xf numFmtId="0" fontId="22" fillId="0" borderId="62" xfId="11" applyFont="1" applyBorder="1" applyAlignment="1" applyProtection="1">
      <alignment horizontal="left" vertical="center"/>
      <protection locked="0"/>
    </xf>
    <xf numFmtId="0" fontId="61" fillId="24" borderId="65" xfId="11" applyFont="1" applyFill="1" applyBorder="1" applyAlignment="1">
      <alignment horizontal="center" vertical="center"/>
    </xf>
    <xf numFmtId="0" fontId="61" fillId="24" borderId="66" xfId="11" applyFont="1" applyFill="1" applyBorder="1" applyAlignment="1">
      <alignment horizontal="center" vertical="center"/>
    </xf>
    <xf numFmtId="0" fontId="22" fillId="0" borderId="64" xfId="12" applyFont="1" applyBorder="1" applyAlignment="1" applyProtection="1">
      <alignment vertical="center"/>
      <protection locked="0"/>
    </xf>
    <xf numFmtId="0" fontId="61" fillId="24" borderId="67" xfId="11" applyFont="1" applyFill="1" applyBorder="1" applyAlignment="1">
      <alignment horizontal="center" vertical="center"/>
    </xf>
    <xf numFmtId="0" fontId="61" fillId="24" borderId="60" xfId="12" applyFont="1" applyFill="1" applyBorder="1" applyAlignment="1">
      <alignment horizontal="center" vertical="center"/>
    </xf>
    <xf numFmtId="165" fontId="16" fillId="0" borderId="67" xfId="1" applyNumberFormat="1" applyFont="1" applyBorder="1" applyAlignment="1" applyProtection="1">
      <alignment horizontal="center" vertical="center"/>
    </xf>
    <xf numFmtId="0" fontId="22" fillId="0" borderId="0" xfId="12" applyFont="1" applyAlignment="1" applyProtection="1">
      <alignment vertical="center"/>
      <protection locked="0"/>
    </xf>
    <xf numFmtId="0" fontId="54" fillId="0" borderId="0" xfId="12" applyFont="1" applyAlignment="1" applyProtection="1">
      <alignment horizontal="center" vertical="center"/>
      <protection locked="0"/>
    </xf>
    <xf numFmtId="0" fontId="63" fillId="0" borderId="0" xfId="12" applyFont="1" applyAlignment="1" applyProtection="1">
      <alignment horizontal="center" vertical="center"/>
      <protection locked="0"/>
    </xf>
    <xf numFmtId="165" fontId="16" fillId="0" borderId="0" xfId="1" applyNumberFormat="1" applyFont="1" applyBorder="1" applyAlignment="1" applyProtection="1">
      <alignment horizontal="center" vertical="center"/>
      <protection locked="0"/>
    </xf>
    <xf numFmtId="0" fontId="57" fillId="0" borderId="0" xfId="12" applyFont="1" applyAlignment="1" applyProtection="1">
      <alignment vertical="center"/>
      <protection locked="0"/>
    </xf>
    <xf numFmtId="0" fontId="57" fillId="0" borderId="29" xfId="12" applyFont="1" applyBorder="1" applyAlignment="1" applyProtection="1">
      <alignment horizontal="left" vertical="center"/>
      <protection locked="0"/>
    </xf>
    <xf numFmtId="0" fontId="16" fillId="0" borderId="28" xfId="12" applyFont="1" applyBorder="1" applyAlignment="1">
      <alignment horizontal="center" vertical="center"/>
    </xf>
    <xf numFmtId="0" fontId="16" fillId="0" borderId="0" xfId="12" applyFont="1" applyAlignment="1">
      <alignment horizontal="center" vertical="center"/>
    </xf>
    <xf numFmtId="0" fontId="61" fillId="0" borderId="0" xfId="12" applyFont="1" applyAlignment="1">
      <alignment horizontal="center" vertical="center"/>
    </xf>
    <xf numFmtId="0" fontId="65" fillId="24" borderId="28" xfId="12" applyFont="1" applyFill="1" applyBorder="1" applyAlignment="1" applyProtection="1">
      <alignment vertical="center"/>
      <protection locked="0"/>
    </xf>
    <xf numFmtId="0" fontId="61" fillId="25" borderId="57" xfId="11" applyFont="1" applyFill="1" applyBorder="1" applyAlignment="1">
      <alignment horizontal="center" vertical="center"/>
    </xf>
    <xf numFmtId="0" fontId="61" fillId="25" borderId="58" xfId="11" applyFont="1" applyFill="1" applyBorder="1" applyAlignment="1">
      <alignment horizontal="center" vertical="center"/>
    </xf>
    <xf numFmtId="0" fontId="61" fillId="25" borderId="75" xfId="11" applyFont="1" applyFill="1" applyBorder="1" applyAlignment="1">
      <alignment horizontal="center" vertical="center"/>
    </xf>
    <xf numFmtId="0" fontId="61" fillId="25" borderId="28" xfId="11" applyFont="1" applyFill="1" applyBorder="1" applyAlignment="1">
      <alignment horizontal="center" vertical="center"/>
    </xf>
    <xf numFmtId="0" fontId="61" fillId="25" borderId="76" xfId="11" applyFont="1" applyFill="1" applyBorder="1" applyAlignment="1">
      <alignment horizontal="center" vertical="center"/>
    </xf>
    <xf numFmtId="0" fontId="61" fillId="25" borderId="59" xfId="11" applyFont="1" applyFill="1" applyBorder="1" applyAlignment="1">
      <alignment horizontal="center" vertical="center"/>
    </xf>
    <xf numFmtId="0" fontId="22" fillId="0" borderId="38" xfId="12" applyFont="1" applyBorder="1" applyAlignment="1" applyProtection="1">
      <alignment horizontal="left" vertical="center"/>
      <protection locked="0"/>
    </xf>
    <xf numFmtId="1" fontId="54" fillId="0" borderId="40" xfId="2" applyNumberFormat="1" applyFont="1" applyFill="1" applyBorder="1" applyAlignment="1" applyProtection="1">
      <alignment horizontal="center" vertical="center"/>
    </xf>
    <xf numFmtId="1" fontId="61" fillId="24" borderId="38" xfId="2" applyNumberFormat="1" applyFont="1" applyFill="1" applyBorder="1" applyAlignment="1" applyProtection="1">
      <alignment horizontal="center" vertical="center"/>
    </xf>
    <xf numFmtId="1" fontId="54" fillId="0" borderId="65" xfId="2" applyNumberFormat="1" applyFont="1" applyFill="1" applyBorder="1" applyAlignment="1" applyProtection="1">
      <alignment horizontal="center" vertical="center"/>
    </xf>
    <xf numFmtId="0" fontId="22" fillId="0" borderId="44" xfId="12" applyFont="1" applyBorder="1" applyAlignment="1" applyProtection="1">
      <alignment horizontal="left" vertical="center"/>
      <protection locked="0"/>
    </xf>
    <xf numFmtId="1" fontId="54" fillId="0" borderId="4" xfId="12" applyNumberFormat="1" applyFont="1" applyBorder="1" applyAlignment="1">
      <alignment horizontal="center" vertical="center"/>
    </xf>
    <xf numFmtId="1" fontId="54" fillId="0" borderId="3" xfId="12" applyNumberFormat="1" applyFont="1" applyBorder="1" applyAlignment="1">
      <alignment horizontal="center" vertical="center"/>
    </xf>
    <xf numFmtId="1" fontId="61" fillId="24" borderId="44" xfId="12" applyNumberFormat="1" applyFont="1" applyFill="1" applyBorder="1" applyAlignment="1">
      <alignment horizontal="center" vertical="center"/>
    </xf>
    <xf numFmtId="1" fontId="54" fillId="0" borderId="1" xfId="12" applyNumberFormat="1" applyFont="1" applyBorder="1" applyAlignment="1">
      <alignment horizontal="center" vertical="center"/>
    </xf>
    <xf numFmtId="1" fontId="54" fillId="0" borderId="50" xfId="12" applyNumberFormat="1" applyFont="1" applyBorder="1" applyAlignment="1">
      <alignment horizontal="center" vertical="center"/>
    </xf>
    <xf numFmtId="166" fontId="54" fillId="0" borderId="0" xfId="12" applyNumberFormat="1" applyFont="1" applyAlignment="1" applyProtection="1">
      <alignment vertical="center"/>
      <protection locked="0"/>
    </xf>
    <xf numFmtId="1" fontId="59" fillId="24" borderId="44" xfId="12" applyNumberFormat="1" applyFont="1" applyFill="1" applyBorder="1" applyAlignment="1">
      <alignment horizontal="center" vertical="center"/>
    </xf>
    <xf numFmtId="1" fontId="54" fillId="0" borderId="66" xfId="12" applyNumberFormat="1" applyFont="1" applyBorder="1" applyAlignment="1">
      <alignment horizontal="center" vertical="center"/>
    </xf>
    <xf numFmtId="1" fontId="62" fillId="24" borderId="4" xfId="12" applyNumberFormat="1" applyFont="1" applyFill="1" applyBorder="1" applyAlignment="1">
      <alignment horizontal="center" vertical="center"/>
    </xf>
    <xf numFmtId="0" fontId="22" fillId="0" borderId="77" xfId="12" applyFont="1" applyBorder="1" applyAlignment="1" applyProtection="1">
      <alignment horizontal="left" vertical="center"/>
      <protection locked="0"/>
    </xf>
    <xf numFmtId="1" fontId="54" fillId="0" borderId="37" xfId="12" applyNumberFormat="1" applyFont="1" applyBorder="1" applyAlignment="1">
      <alignment horizontal="center" vertical="center"/>
    </xf>
    <xf numFmtId="1" fontId="59" fillId="24" borderId="77" xfId="12" applyNumberFormat="1" applyFont="1" applyFill="1" applyBorder="1" applyAlignment="1">
      <alignment horizontal="center" vertical="center"/>
    </xf>
    <xf numFmtId="1" fontId="54" fillId="0" borderId="53" xfId="12" applyNumberFormat="1" applyFont="1" applyBorder="1" applyAlignment="1">
      <alignment horizontal="center" vertical="center"/>
    </xf>
    <xf numFmtId="1" fontId="54" fillId="0" borderId="30" xfId="12" applyNumberFormat="1" applyFont="1" applyBorder="1" applyAlignment="1">
      <alignment vertical="center"/>
    </xf>
    <xf numFmtId="1" fontId="63" fillId="0" borderId="30" xfId="12" applyNumberFormat="1" applyFont="1" applyBorder="1" applyAlignment="1">
      <alignment vertical="center"/>
    </xf>
    <xf numFmtId="1" fontId="61" fillId="0" borderId="30" xfId="12" applyNumberFormat="1" applyFont="1" applyBorder="1" applyAlignment="1">
      <alignment vertical="center"/>
    </xf>
    <xf numFmtId="1" fontId="54" fillId="0" borderId="31" xfId="12" applyNumberFormat="1" applyFont="1" applyBorder="1" applyAlignment="1">
      <alignment vertical="center"/>
    </xf>
    <xf numFmtId="0" fontId="22" fillId="0" borderId="38" xfId="12" applyFont="1" applyBorder="1" applyAlignment="1" applyProtection="1">
      <alignment horizontal="left" vertical="center" shrinkToFit="1"/>
      <protection locked="0"/>
    </xf>
    <xf numFmtId="1" fontId="54" fillId="0" borderId="40" xfId="12" applyNumberFormat="1" applyFont="1" applyBorder="1" applyAlignment="1">
      <alignment horizontal="center" vertical="center"/>
    </xf>
    <xf numFmtId="1" fontId="54" fillId="0" borderId="41" xfId="12" applyNumberFormat="1" applyFont="1" applyBorder="1" applyAlignment="1">
      <alignment horizontal="center" vertical="center"/>
    </xf>
    <xf numFmtId="1" fontId="54" fillId="0" borderId="42" xfId="12" applyNumberFormat="1" applyFont="1" applyBorder="1" applyAlignment="1">
      <alignment horizontal="center" vertical="center"/>
    </xf>
    <xf numFmtId="1" fontId="61" fillId="24" borderId="38" xfId="12" applyNumberFormat="1" applyFont="1" applyFill="1" applyBorder="1" applyAlignment="1">
      <alignment horizontal="center" vertical="center"/>
    </xf>
    <xf numFmtId="1" fontId="54" fillId="0" borderId="65" xfId="12" applyNumberFormat="1" applyFont="1" applyBorder="1" applyAlignment="1">
      <alignment horizontal="center" vertical="center"/>
    </xf>
    <xf numFmtId="1" fontId="54" fillId="0" borderId="2" xfId="12" applyNumberFormat="1" applyFont="1" applyBorder="1" applyAlignment="1">
      <alignment horizontal="center" vertical="center"/>
    </xf>
    <xf numFmtId="0" fontId="22" fillId="0" borderId="44" xfId="12" applyFont="1" applyBorder="1" applyAlignment="1" applyProtection="1">
      <alignment horizontal="left" vertical="center" shrinkToFit="1"/>
      <protection locked="0"/>
    </xf>
    <xf numFmtId="0" fontId="22" fillId="0" borderId="60" xfId="12" applyFont="1" applyBorder="1" applyAlignment="1" applyProtection="1">
      <alignment horizontal="left" vertical="center"/>
      <protection locked="0"/>
    </xf>
    <xf numFmtId="1" fontId="54" fillId="0" borderId="61" xfId="12" applyNumberFormat="1" applyFont="1" applyBorder="1" applyAlignment="1">
      <alignment horizontal="center" vertical="center"/>
    </xf>
    <xf numFmtId="1" fontId="54" fillId="0" borderId="78" xfId="12" applyNumberFormat="1" applyFont="1" applyBorder="1" applyAlignment="1">
      <alignment horizontal="center" vertical="center"/>
    </xf>
    <xf numFmtId="1" fontId="61" fillId="24" borderId="60" xfId="12" applyNumberFormat="1" applyFont="1" applyFill="1" applyBorder="1" applyAlignment="1">
      <alignment horizontal="center" vertical="center"/>
    </xf>
    <xf numFmtId="1" fontId="54" fillId="0" borderId="67" xfId="12" applyNumberFormat="1" applyFont="1" applyBorder="1" applyAlignment="1">
      <alignment horizontal="center" vertical="center"/>
    </xf>
    <xf numFmtId="1" fontId="16" fillId="0" borderId="30" xfId="12" applyNumberFormat="1" applyFont="1" applyBorder="1" applyAlignment="1">
      <alignment horizontal="centerContinuous" vertical="center"/>
    </xf>
    <xf numFmtId="1" fontId="61" fillId="0" borderId="30" xfId="12" applyNumberFormat="1" applyFont="1" applyBorder="1" applyAlignment="1">
      <alignment horizontal="centerContinuous" vertical="center"/>
    </xf>
    <xf numFmtId="1" fontId="16" fillId="0" borderId="30" xfId="12" applyNumberFormat="1" applyFont="1" applyBorder="1" applyAlignment="1">
      <alignment horizontal="center" vertical="center"/>
    </xf>
    <xf numFmtId="1" fontId="61" fillId="0" borderId="30" xfId="12" applyNumberFormat="1" applyFont="1" applyBorder="1" applyAlignment="1">
      <alignment horizontal="center" vertical="center"/>
    </xf>
    <xf numFmtId="1" fontId="16" fillId="0" borderId="31" xfId="12" applyNumberFormat="1" applyFont="1" applyBorder="1" applyAlignment="1">
      <alignment horizontal="center" vertical="center"/>
    </xf>
    <xf numFmtId="1" fontId="54" fillId="0" borderId="41" xfId="2" applyNumberFormat="1" applyFont="1" applyFill="1" applyBorder="1" applyAlignment="1" applyProtection="1">
      <alignment horizontal="center" vertical="center"/>
    </xf>
    <xf numFmtId="1" fontId="54" fillId="0" borderId="42" xfId="2" applyNumberFormat="1" applyFont="1" applyFill="1" applyBorder="1" applyAlignment="1" applyProtection="1">
      <alignment horizontal="center" vertical="center"/>
    </xf>
    <xf numFmtId="1" fontId="54" fillId="0" borderId="4" xfId="2" applyNumberFormat="1" applyFont="1" applyFill="1" applyBorder="1" applyAlignment="1" applyProtection="1">
      <alignment horizontal="center" vertical="center"/>
    </xf>
    <xf numFmtId="1" fontId="54" fillId="0" borderId="3" xfId="2" applyNumberFormat="1" applyFont="1" applyFill="1" applyBorder="1" applyAlignment="1" applyProtection="1">
      <alignment horizontal="center" vertical="center"/>
    </xf>
    <xf numFmtId="1" fontId="61" fillId="24" borderId="44" xfId="2" applyNumberFormat="1" applyFont="1" applyFill="1" applyBorder="1" applyAlignment="1" applyProtection="1">
      <alignment horizontal="center" vertical="center"/>
    </xf>
    <xf numFmtId="1" fontId="54" fillId="0" borderId="66" xfId="2" applyNumberFormat="1" applyFont="1" applyFill="1" applyBorder="1" applyAlignment="1" applyProtection="1">
      <alignment horizontal="center" vertical="center"/>
    </xf>
    <xf numFmtId="1" fontId="54" fillId="0" borderId="1" xfId="2" applyNumberFormat="1" applyFont="1" applyFill="1" applyBorder="1" applyAlignment="1" applyProtection="1">
      <alignment horizontal="center" vertical="center"/>
    </xf>
    <xf numFmtId="1" fontId="54" fillId="0" borderId="2" xfId="2" applyNumberFormat="1" applyFont="1" applyFill="1" applyBorder="1" applyAlignment="1" applyProtection="1">
      <alignment horizontal="center" vertical="center"/>
    </xf>
    <xf numFmtId="1" fontId="54" fillId="0" borderId="22" xfId="2" applyNumberFormat="1" applyFont="1" applyFill="1" applyBorder="1" applyAlignment="1" applyProtection="1">
      <alignment horizontal="center" vertical="center"/>
    </xf>
    <xf numFmtId="1" fontId="54" fillId="0" borderId="18" xfId="2" applyNumberFormat="1" applyFont="1" applyFill="1" applyBorder="1" applyAlignment="1" applyProtection="1">
      <alignment horizontal="center" vertical="center"/>
    </xf>
    <xf numFmtId="1" fontId="61" fillId="24" borderId="46" xfId="2" applyNumberFormat="1" applyFont="1" applyFill="1" applyBorder="1" applyAlignment="1" applyProtection="1">
      <alignment horizontal="center" vertical="center"/>
    </xf>
    <xf numFmtId="1" fontId="54" fillId="0" borderId="71" xfId="2" applyNumberFormat="1" applyFont="1" applyFill="1" applyBorder="1" applyAlignment="1" applyProtection="1">
      <alignment horizontal="center" vertical="center"/>
    </xf>
    <xf numFmtId="0" fontId="22" fillId="0" borderId="46" xfId="12" applyFont="1" applyBorder="1" applyAlignment="1" applyProtection="1">
      <alignment horizontal="left" vertical="center"/>
      <protection locked="0"/>
    </xf>
    <xf numFmtId="1" fontId="54" fillId="0" borderId="21" xfId="2" applyNumberFormat="1" applyFont="1" applyFill="1" applyBorder="1" applyAlignment="1" applyProtection="1">
      <alignment horizontal="center" vertical="center"/>
    </xf>
    <xf numFmtId="0" fontId="22" fillId="0" borderId="28" xfId="12" applyFont="1" applyBorder="1" applyAlignment="1" applyProtection="1">
      <alignment horizontal="left" vertical="center"/>
      <protection locked="0"/>
    </xf>
    <xf numFmtId="1" fontId="54" fillId="0" borderId="76" xfId="2" applyNumberFormat="1" applyFont="1" applyFill="1" applyBorder="1" applyAlignment="1" applyProtection="1">
      <alignment horizontal="center" vertical="center"/>
    </xf>
    <xf numFmtId="1" fontId="54" fillId="0" borderId="30" xfId="2" applyNumberFormat="1" applyFont="1" applyFill="1" applyBorder="1" applyAlignment="1" applyProtection="1">
      <alignment horizontal="center" vertical="center"/>
    </xf>
    <xf numFmtId="1" fontId="61" fillId="24" borderId="28" xfId="2" applyNumberFormat="1" applyFont="1" applyFill="1" applyBorder="1" applyAlignment="1" applyProtection="1">
      <alignment horizontal="center" vertical="center"/>
    </xf>
    <xf numFmtId="1" fontId="54" fillId="0" borderId="31" xfId="2" applyNumberFormat="1" applyFont="1" applyFill="1" applyBorder="1" applyAlignment="1" applyProtection="1">
      <alignment horizontal="center" vertical="center"/>
    </xf>
    <xf numFmtId="0" fontId="22" fillId="0" borderId="0" xfId="12" applyFont="1" applyAlignment="1" applyProtection="1">
      <alignment horizontal="left" vertical="center"/>
      <protection locked="0"/>
    </xf>
    <xf numFmtId="1" fontId="54" fillId="0" borderId="0" xfId="12" applyNumberFormat="1" applyFont="1" applyAlignment="1" applyProtection="1">
      <alignment vertical="center"/>
      <protection locked="0"/>
    </xf>
    <xf numFmtId="0" fontId="57" fillId="0" borderId="0" xfId="11" applyFont="1" applyAlignment="1" applyProtection="1">
      <alignment horizontal="left" vertical="center"/>
      <protection locked="0"/>
    </xf>
    <xf numFmtId="0" fontId="65" fillId="24" borderId="79" xfId="11" applyFont="1" applyFill="1" applyBorder="1" applyAlignment="1" applyProtection="1">
      <alignment horizontal="left" vertical="center"/>
      <protection locked="0"/>
    </xf>
    <xf numFmtId="0" fontId="61" fillId="24" borderId="29" xfId="11" applyFont="1" applyFill="1" applyBorder="1" applyAlignment="1" applyProtection="1">
      <alignment vertical="center"/>
      <protection locked="0"/>
    </xf>
    <xf numFmtId="0" fontId="61" fillId="24" borderId="30" xfId="11" applyFont="1" applyFill="1" applyBorder="1" applyAlignment="1" applyProtection="1">
      <alignment vertical="center"/>
      <protection locked="0"/>
    </xf>
    <xf numFmtId="0" fontId="61" fillId="24" borderId="30" xfId="11" applyFont="1" applyFill="1" applyBorder="1" applyAlignment="1" applyProtection="1">
      <alignment horizontal="center" vertical="center"/>
      <protection locked="0"/>
    </xf>
    <xf numFmtId="0" fontId="61" fillId="24" borderId="34" xfId="11" applyFont="1" applyFill="1" applyBorder="1" applyAlignment="1" applyProtection="1">
      <alignment horizontal="center" vertical="center"/>
      <protection locked="0"/>
    </xf>
    <xf numFmtId="0" fontId="61" fillId="24" borderId="31" xfId="11" applyFont="1" applyFill="1" applyBorder="1" applyAlignment="1" applyProtection="1">
      <alignment horizontal="center" vertical="center"/>
      <protection locked="0"/>
    </xf>
    <xf numFmtId="0" fontId="65" fillId="24" borderId="80" xfId="11" applyFont="1" applyFill="1" applyBorder="1" applyAlignment="1" applyProtection="1">
      <alignment horizontal="left" vertical="center"/>
      <protection locked="0"/>
    </xf>
    <xf numFmtId="0" fontId="61" fillId="24" borderId="81" xfId="11" applyFont="1" applyFill="1" applyBorder="1" applyAlignment="1" applyProtection="1">
      <alignment horizontal="center" vertical="center"/>
      <protection locked="0"/>
    </xf>
    <xf numFmtId="0" fontId="61" fillId="24" borderId="12" xfId="11" applyFont="1" applyFill="1" applyBorder="1" applyAlignment="1" applyProtection="1">
      <alignment horizontal="center" vertical="center"/>
      <protection locked="0"/>
    </xf>
    <xf numFmtId="0" fontId="61" fillId="24" borderId="25" xfId="11" applyFont="1" applyFill="1" applyBorder="1" applyAlignment="1" applyProtection="1">
      <alignment horizontal="center" vertical="center"/>
      <protection locked="0"/>
    </xf>
    <xf numFmtId="0" fontId="61" fillId="24" borderId="39" xfId="11" applyFont="1" applyFill="1" applyBorder="1" applyAlignment="1" applyProtection="1">
      <alignment horizontal="center" vertical="center"/>
      <protection locked="0"/>
    </xf>
    <xf numFmtId="0" fontId="61" fillId="24" borderId="26" xfId="11" applyFont="1" applyFill="1" applyBorder="1" applyAlignment="1" applyProtection="1">
      <alignment horizontal="center" vertical="center"/>
      <protection locked="0"/>
    </xf>
    <xf numFmtId="0" fontId="61" fillId="24" borderId="0" xfId="11" applyFont="1" applyFill="1" applyAlignment="1" applyProtection="1">
      <alignment horizontal="center" vertical="center"/>
      <protection locked="0"/>
    </xf>
    <xf numFmtId="0" fontId="61" fillId="24" borderId="26" xfId="11" applyFont="1" applyFill="1" applyBorder="1" applyAlignment="1" applyProtection="1">
      <alignment horizontal="center" vertical="center" wrapText="1"/>
      <protection locked="0"/>
    </xf>
    <xf numFmtId="0" fontId="61" fillId="24" borderId="25" xfId="11" applyFont="1" applyFill="1" applyBorder="1" applyAlignment="1" applyProtection="1">
      <alignment horizontal="center" vertical="center" wrapText="1"/>
      <protection locked="0"/>
    </xf>
    <xf numFmtId="0" fontId="61" fillId="24" borderId="39" xfId="11" applyFont="1" applyFill="1" applyBorder="1" applyAlignment="1" applyProtection="1">
      <alignment horizontal="center" vertical="center" wrapText="1"/>
      <protection locked="0"/>
    </xf>
    <xf numFmtId="0" fontId="61" fillId="24" borderId="82" xfId="11" applyFont="1" applyFill="1" applyBorder="1" applyAlignment="1" applyProtection="1">
      <alignment horizontal="center" vertical="center" wrapText="1"/>
      <protection locked="0"/>
    </xf>
    <xf numFmtId="0" fontId="61" fillId="24" borderId="80" xfId="11" applyFont="1" applyFill="1" applyBorder="1" applyAlignment="1" applyProtection="1">
      <alignment horizontal="center" vertical="center" wrapText="1"/>
      <protection locked="0"/>
    </xf>
    <xf numFmtId="0" fontId="20" fillId="27" borderId="45" xfId="12" applyFont="1" applyFill="1" applyBorder="1" applyAlignment="1" applyProtection="1">
      <alignment horizontal="center" vertical="center" wrapText="1"/>
      <protection locked="0"/>
    </xf>
    <xf numFmtId="0" fontId="20" fillId="27" borderId="49" xfId="12" applyFont="1" applyFill="1" applyBorder="1" applyAlignment="1" applyProtection="1">
      <alignment horizontal="center" vertical="center" wrapText="1"/>
      <protection locked="0"/>
    </xf>
    <xf numFmtId="0" fontId="65" fillId="24" borderId="28" xfId="11" applyFont="1" applyFill="1" applyBorder="1" applyAlignment="1" applyProtection="1">
      <alignment horizontal="left" vertical="center"/>
      <protection locked="0"/>
    </xf>
    <xf numFmtId="0" fontId="61" fillId="24" borderId="83" xfId="11" applyFont="1" applyFill="1" applyBorder="1" applyAlignment="1" applyProtection="1">
      <alignment horizontal="center" vertical="center"/>
      <protection locked="0"/>
    </xf>
    <xf numFmtId="0" fontId="61" fillId="24" borderId="79" xfId="11" applyFont="1" applyFill="1" applyBorder="1" applyAlignment="1" applyProtection="1">
      <alignment horizontal="center" vertical="center"/>
      <protection locked="0"/>
    </xf>
    <xf numFmtId="0" fontId="61" fillId="24" borderId="28" xfId="11" applyFont="1" applyFill="1" applyBorder="1" applyAlignment="1" applyProtection="1">
      <alignment horizontal="center" vertical="center"/>
      <protection locked="0"/>
    </xf>
    <xf numFmtId="0" fontId="61" fillId="24" borderId="76" xfId="11" applyFont="1" applyFill="1" applyBorder="1" applyAlignment="1" applyProtection="1">
      <alignment horizontal="center" vertical="center"/>
      <protection locked="0"/>
    </xf>
    <xf numFmtId="0" fontId="59" fillId="24" borderId="29" xfId="11" applyFont="1" applyFill="1" applyBorder="1" applyAlignment="1">
      <alignment horizontal="center" vertical="center"/>
    </xf>
    <xf numFmtId="0" fontId="59" fillId="24" borderId="17" xfId="0" applyFont="1" applyFill="1" applyBorder="1" applyAlignment="1" applyProtection="1">
      <alignment horizontal="center" vertical="center"/>
      <protection locked="0"/>
    </xf>
    <xf numFmtId="0" fontId="59" fillId="24" borderId="50" xfId="0" applyFont="1" applyFill="1" applyBorder="1" applyAlignment="1" applyProtection="1">
      <alignment horizontal="center" vertical="center"/>
      <protection locked="0"/>
    </xf>
    <xf numFmtId="0" fontId="22" fillId="0" borderId="19" xfId="11" applyFont="1" applyBorder="1" applyAlignment="1" applyProtection="1">
      <alignment horizontal="left" vertical="center"/>
      <protection locked="0"/>
    </xf>
    <xf numFmtId="0" fontId="61" fillId="24" borderId="70" xfId="11" applyFont="1" applyFill="1" applyBorder="1" applyAlignment="1" applyProtection="1">
      <alignment horizontal="center" vertical="center"/>
      <protection locked="0"/>
    </xf>
    <xf numFmtId="0" fontId="61" fillId="24" borderId="32" xfId="11" applyFont="1" applyFill="1" applyBorder="1" applyAlignment="1" applyProtection="1">
      <alignment horizontal="center" vertical="center"/>
      <protection locked="0"/>
    </xf>
    <xf numFmtId="0" fontId="16" fillId="0" borderId="6" xfId="11" applyFont="1" applyBorder="1" applyAlignment="1">
      <alignment horizontal="center" vertical="center"/>
    </xf>
    <xf numFmtId="0" fontId="16" fillId="27" borderId="17" xfId="0" applyFont="1" applyFill="1" applyBorder="1" applyAlignment="1" applyProtection="1">
      <alignment horizontal="center" vertical="center"/>
      <protection locked="0"/>
    </xf>
    <xf numFmtId="0" fontId="16" fillId="27" borderId="50" xfId="0" applyFont="1" applyFill="1" applyBorder="1" applyAlignment="1" applyProtection="1">
      <alignment horizontal="center" vertical="center"/>
      <protection locked="0"/>
    </xf>
    <xf numFmtId="0" fontId="16" fillId="27" borderId="0" xfId="0" applyFont="1" applyFill="1" applyAlignment="1" applyProtection="1">
      <alignment horizontal="center" vertical="center"/>
      <protection locked="0"/>
    </xf>
    <xf numFmtId="0" fontId="22" fillId="0" borderId="48" xfId="11" applyFont="1" applyBorder="1" applyAlignment="1" applyProtection="1">
      <alignment horizontal="left" vertical="center"/>
      <protection locked="0"/>
    </xf>
    <xf numFmtId="0" fontId="16" fillId="0" borderId="0" xfId="11" applyFont="1" applyAlignment="1">
      <alignment horizontal="center" vertical="center"/>
    </xf>
    <xf numFmtId="0" fontId="65" fillId="24" borderId="39" xfId="11" applyFont="1" applyFill="1" applyBorder="1" applyAlignment="1" applyProtection="1">
      <alignment horizontal="left" vertical="center"/>
      <protection locked="0"/>
    </xf>
    <xf numFmtId="0" fontId="61" fillId="24" borderId="72" xfId="12" applyFont="1" applyFill="1" applyBorder="1" applyAlignment="1" applyProtection="1">
      <alignment horizontal="center" vertical="center"/>
      <protection locked="0"/>
    </xf>
    <xf numFmtId="0" fontId="61" fillId="24" borderId="73" xfId="12" applyFont="1" applyFill="1" applyBorder="1" applyAlignment="1" applyProtection="1">
      <alignment horizontal="center" vertical="center"/>
      <protection locked="0"/>
    </xf>
    <xf numFmtId="0" fontId="61" fillId="24" borderId="74" xfId="12" applyFont="1" applyFill="1" applyBorder="1" applyAlignment="1" applyProtection="1">
      <alignment horizontal="center" vertical="center"/>
      <protection locked="0"/>
    </xf>
    <xf numFmtId="0" fontId="61" fillId="24" borderId="57" xfId="12" applyFont="1" applyFill="1" applyBorder="1" applyAlignment="1" applyProtection="1">
      <alignment horizontal="center" vertical="center"/>
      <protection locked="0"/>
    </xf>
    <xf numFmtId="0" fontId="61" fillId="24" borderId="58" xfId="12" applyFont="1" applyFill="1" applyBorder="1" applyAlignment="1" applyProtection="1">
      <alignment horizontal="center" vertical="center"/>
      <protection locked="0"/>
    </xf>
    <xf numFmtId="0" fontId="61" fillId="24" borderId="59" xfId="12" applyFont="1" applyFill="1" applyBorder="1" applyAlignment="1" applyProtection="1">
      <alignment horizontal="center" vertical="center"/>
      <protection locked="0"/>
    </xf>
    <xf numFmtId="0" fontId="61" fillId="24" borderId="32" xfId="11" applyFont="1" applyFill="1" applyBorder="1" applyAlignment="1" applyProtection="1">
      <alignment horizontal="center" vertical="center" wrapText="1"/>
      <protection locked="0"/>
    </xf>
    <xf numFmtId="0" fontId="59" fillId="24" borderId="62" xfId="11" applyFont="1" applyFill="1" applyBorder="1" applyAlignment="1">
      <alignment horizontal="center" vertical="center"/>
    </xf>
    <xf numFmtId="0" fontId="61" fillId="24" borderId="64" xfId="11" applyFont="1" applyFill="1" applyBorder="1" applyAlignment="1">
      <alignment horizontal="center" vertical="center"/>
    </xf>
    <xf numFmtId="0" fontId="22" fillId="0" borderId="84" xfId="11" applyFont="1" applyBorder="1" applyAlignment="1" applyProtection="1">
      <alignment horizontal="left" vertical="center"/>
      <protection locked="0"/>
    </xf>
    <xf numFmtId="0" fontId="16" fillId="0" borderId="19" xfId="11" applyFont="1" applyBorder="1" applyAlignment="1">
      <alignment horizontal="center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50" xfId="0" applyFont="1" applyBorder="1" applyAlignment="1" applyProtection="1">
      <alignment horizontal="center" vertical="center"/>
      <protection locked="0"/>
    </xf>
    <xf numFmtId="0" fontId="22" fillId="0" borderId="44" xfId="11" applyFont="1" applyBorder="1" applyAlignment="1" applyProtection="1">
      <alignment horizontal="left" vertical="center"/>
      <protection locked="0"/>
    </xf>
    <xf numFmtId="0" fontId="16" fillId="0" borderId="63" xfId="11" applyFont="1" applyBorder="1" applyAlignment="1">
      <alignment horizontal="center" vertical="center"/>
    </xf>
    <xf numFmtId="0" fontId="22" fillId="0" borderId="46" xfId="11" applyFont="1" applyBorder="1" applyAlignment="1" applyProtection="1">
      <alignment horizontal="left" vertical="center"/>
      <protection locked="0"/>
    </xf>
    <xf numFmtId="0" fontId="16" fillId="0" borderId="48" xfId="11" applyFont="1" applyBorder="1" applyAlignment="1">
      <alignment horizontal="center" vertical="center"/>
    </xf>
    <xf numFmtId="0" fontId="61" fillId="24" borderId="62" xfId="11" applyFont="1" applyFill="1" applyBorder="1" applyAlignment="1">
      <alignment horizontal="center" vertical="center"/>
    </xf>
    <xf numFmtId="0" fontId="61" fillId="24" borderId="57" xfId="12" applyFont="1" applyFill="1" applyBorder="1" applyAlignment="1">
      <alignment horizontal="center" vertical="center"/>
    </xf>
    <xf numFmtId="0" fontId="61" fillId="24" borderId="58" xfId="12" applyFont="1" applyFill="1" applyBorder="1" applyAlignment="1">
      <alignment horizontal="center" vertical="center"/>
    </xf>
    <xf numFmtId="0" fontId="61" fillId="24" borderId="59" xfId="12" applyFont="1" applyFill="1" applyBorder="1" applyAlignment="1">
      <alignment horizontal="center" vertical="center"/>
    </xf>
    <xf numFmtId="0" fontId="61" fillId="24" borderId="76" xfId="12" applyFont="1" applyFill="1" applyBorder="1" applyAlignment="1">
      <alignment horizontal="center" vertical="center"/>
    </xf>
    <xf numFmtId="0" fontId="61" fillId="24" borderId="75" xfId="12" applyFont="1" applyFill="1" applyBorder="1" applyAlignment="1">
      <alignment horizontal="center" vertical="center"/>
    </xf>
    <xf numFmtId="0" fontId="61" fillId="24" borderId="32" xfId="11" applyFont="1" applyFill="1" applyBorder="1" applyAlignment="1">
      <alignment horizontal="center" vertical="center" wrapText="1"/>
    </xf>
    <xf numFmtId="0" fontId="61" fillId="24" borderId="29" xfId="11" applyFont="1" applyFill="1" applyBorder="1" applyAlignment="1">
      <alignment horizontal="center" vertical="center"/>
    </xf>
    <xf numFmtId="0" fontId="65" fillId="24" borderId="29" xfId="11" applyFont="1" applyFill="1" applyBorder="1" applyAlignment="1" applyProtection="1">
      <alignment horizontal="left" vertical="center"/>
      <protection locked="0"/>
    </xf>
    <xf numFmtId="1" fontId="61" fillId="24" borderId="57" xfId="11" applyNumberFormat="1" applyFont="1" applyFill="1" applyBorder="1" applyAlignment="1">
      <alignment horizontal="center" vertical="center"/>
    </xf>
    <xf numFmtId="1" fontId="61" fillId="24" borderId="28" xfId="11" applyNumberFormat="1" applyFont="1" applyFill="1" applyBorder="1" applyAlignment="1">
      <alignment horizontal="center" vertical="center"/>
    </xf>
    <xf numFmtId="1" fontId="61" fillId="24" borderId="76" xfId="11" applyNumberFormat="1" applyFont="1" applyFill="1" applyBorder="1" applyAlignment="1">
      <alignment horizontal="center" vertical="center"/>
    </xf>
    <xf numFmtId="1" fontId="61" fillId="24" borderId="29" xfId="11" applyNumberFormat="1" applyFont="1" applyFill="1" applyBorder="1" applyAlignment="1">
      <alignment horizontal="center" vertical="center"/>
    </xf>
    <xf numFmtId="0" fontId="61" fillId="24" borderId="80" xfId="11" applyFont="1" applyFill="1" applyBorder="1" applyAlignment="1">
      <alignment horizontal="center" vertical="center"/>
    </xf>
    <xf numFmtId="3" fontId="61" fillId="24" borderId="57" xfId="11" applyNumberFormat="1" applyFont="1" applyFill="1" applyBorder="1" applyAlignment="1">
      <alignment horizontal="center" vertical="center"/>
    </xf>
    <xf numFmtId="3" fontId="61" fillId="24" borderId="28" xfId="11" applyNumberFormat="1" applyFont="1" applyFill="1" applyBorder="1" applyAlignment="1">
      <alignment horizontal="center" vertical="center"/>
    </xf>
    <xf numFmtId="0" fontId="61" fillId="24" borderId="77" xfId="11" applyFont="1" applyFill="1" applyBorder="1" applyAlignment="1">
      <alignment horizontal="center" vertical="center"/>
    </xf>
    <xf numFmtId="3" fontId="61" fillId="24" borderId="76" xfId="11" applyNumberFormat="1" applyFont="1" applyFill="1" applyBorder="1" applyAlignment="1">
      <alignment horizontal="center" vertical="center"/>
    </xf>
    <xf numFmtId="3" fontId="61" fillId="24" borderId="29" xfId="11" applyNumberFormat="1" applyFont="1" applyFill="1" applyBorder="1" applyAlignment="1">
      <alignment horizontal="center" vertical="center"/>
    </xf>
    <xf numFmtId="0" fontId="61" fillId="24" borderId="77" xfId="11" applyFont="1" applyFill="1" applyBorder="1" applyAlignment="1">
      <alignment horizontal="center" vertical="center" wrapText="1"/>
    </xf>
    <xf numFmtId="0" fontId="59" fillId="24" borderId="51" xfId="0" applyFont="1" applyFill="1" applyBorder="1" applyAlignment="1" applyProtection="1">
      <alignment horizontal="center" vertical="center"/>
      <protection locked="0"/>
    </xf>
    <xf numFmtId="0" fontId="59" fillId="24" borderId="53" xfId="0" applyFont="1" applyFill="1" applyBorder="1" applyAlignment="1" applyProtection="1">
      <alignment horizontal="center" vertical="center"/>
      <protection locked="0"/>
    </xf>
    <xf numFmtId="0" fontId="16" fillId="27" borderId="0" xfId="11" applyFont="1" applyFill="1" applyAlignment="1" applyProtection="1">
      <alignment vertical="center"/>
      <protection locked="0"/>
    </xf>
    <xf numFmtId="0" fontId="20" fillId="27" borderId="45" xfId="12" applyFont="1" applyFill="1" applyBorder="1" applyAlignment="1" applyProtection="1">
      <alignment horizontal="center" vertical="center"/>
      <protection locked="0"/>
    </xf>
    <xf numFmtId="0" fontId="61" fillId="27" borderId="0" xfId="12" applyFont="1" applyFill="1" applyAlignment="1" applyProtection="1">
      <alignment horizontal="center" vertical="center"/>
      <protection locked="0"/>
    </xf>
    <xf numFmtId="0" fontId="16" fillId="27" borderId="0" xfId="12" applyFont="1" applyFill="1" applyAlignment="1" applyProtection="1">
      <alignment horizontal="center" vertical="center"/>
      <protection locked="0"/>
    </xf>
    <xf numFmtId="0" fontId="61" fillId="24" borderId="28" xfId="12" applyFont="1" applyFill="1" applyBorder="1" applyAlignment="1" applyProtection="1">
      <alignment horizontal="center" vertical="center"/>
      <protection locked="0"/>
    </xf>
    <xf numFmtId="0" fontId="54" fillId="27" borderId="0" xfId="11" applyFont="1" applyFill="1" applyAlignment="1" applyProtection="1">
      <alignment vertical="center"/>
      <protection locked="0"/>
    </xf>
    <xf numFmtId="0" fontId="61" fillId="24" borderId="29" xfId="11" applyFont="1" applyFill="1" applyBorder="1" applyAlignment="1" applyProtection="1">
      <alignment horizontal="center" vertical="center"/>
      <protection locked="0"/>
    </xf>
    <xf numFmtId="0" fontId="59" fillId="24" borderId="4" xfId="0" applyFont="1" applyFill="1" applyBorder="1" applyAlignment="1" applyProtection="1">
      <alignment horizontal="center" vertical="center"/>
      <protection locked="0"/>
    </xf>
    <xf numFmtId="0" fontId="16" fillId="0" borderId="44" xfId="11" applyFont="1" applyBorder="1" applyAlignment="1">
      <alignment horizontal="center" vertical="center"/>
    </xf>
    <xf numFmtId="0" fontId="16" fillId="27" borderId="4" xfId="0" applyFont="1" applyFill="1" applyBorder="1" applyAlignment="1" applyProtection="1">
      <alignment horizontal="center" vertical="center"/>
      <protection locked="0"/>
    </xf>
    <xf numFmtId="0" fontId="61" fillId="24" borderId="29" xfId="12" applyFont="1" applyFill="1" applyBorder="1" applyAlignment="1" applyProtection="1">
      <alignment horizontal="center" vertical="center"/>
      <protection locked="0"/>
    </xf>
    <xf numFmtId="0" fontId="59" fillId="24" borderId="60" xfId="11" applyFont="1" applyFill="1" applyBorder="1" applyAlignment="1">
      <alignment horizontal="center" vertical="center"/>
    </xf>
    <xf numFmtId="0" fontId="61" fillId="24" borderId="85" xfId="11" applyFont="1" applyFill="1" applyBorder="1" applyAlignment="1">
      <alignment horizontal="center" vertical="center"/>
    </xf>
    <xf numFmtId="0" fontId="22" fillId="0" borderId="0" xfId="11" applyFont="1" applyAlignment="1" applyProtection="1">
      <alignment vertical="center"/>
      <protection locked="0"/>
    </xf>
    <xf numFmtId="0" fontId="65" fillId="24" borderId="39" xfId="11" applyFont="1" applyFill="1" applyBorder="1" applyAlignment="1" applyProtection="1">
      <alignment horizontal="left" vertical="center" wrapText="1"/>
      <protection locked="0"/>
    </xf>
    <xf numFmtId="0" fontId="61" fillId="24" borderId="72" xfId="11" applyFont="1" applyFill="1" applyBorder="1" applyAlignment="1" applyProtection="1">
      <alignment horizontal="center" vertical="center"/>
      <protection locked="0"/>
    </xf>
    <xf numFmtId="0" fontId="61" fillId="24" borderId="73" xfId="11" applyFont="1" applyFill="1" applyBorder="1" applyAlignment="1" applyProtection="1">
      <alignment horizontal="center" vertical="center"/>
      <protection locked="0"/>
    </xf>
    <xf numFmtId="0" fontId="61" fillId="24" borderId="36" xfId="11" applyFont="1" applyFill="1" applyBorder="1" applyAlignment="1" applyProtection="1">
      <alignment horizontal="center" vertical="center"/>
      <protection locked="0"/>
    </xf>
    <xf numFmtId="0" fontId="59" fillId="24" borderId="28" xfId="11" applyFont="1" applyFill="1" applyBorder="1" applyAlignment="1" applyProtection="1">
      <alignment horizontal="center" vertical="center"/>
      <protection locked="0"/>
    </xf>
    <xf numFmtId="0" fontId="61" fillId="24" borderId="37" xfId="11" applyFont="1" applyFill="1" applyBorder="1" applyAlignment="1" applyProtection="1">
      <alignment horizontal="center" vertical="center"/>
      <protection locked="0"/>
    </xf>
    <xf numFmtId="0" fontId="61" fillId="24" borderId="27" xfId="11" applyFont="1" applyFill="1" applyBorder="1" applyAlignment="1" applyProtection="1">
      <alignment horizontal="center" vertical="center"/>
      <protection locked="0"/>
    </xf>
    <xf numFmtId="0" fontId="61" fillId="24" borderId="37" xfId="11" applyFont="1" applyFill="1" applyBorder="1" applyAlignment="1" applyProtection="1">
      <alignment horizontal="center" vertical="center" wrapText="1"/>
      <protection locked="0"/>
    </xf>
    <xf numFmtId="0" fontId="61" fillId="24" borderId="36" xfId="11" applyFont="1" applyFill="1" applyBorder="1" applyAlignment="1" applyProtection="1">
      <alignment horizontal="center" vertical="center" wrapText="1"/>
      <protection locked="0"/>
    </xf>
    <xf numFmtId="0" fontId="61" fillId="24" borderId="86" xfId="11" applyFont="1" applyFill="1" applyBorder="1" applyAlignment="1" applyProtection="1">
      <alignment horizontal="center" vertical="center"/>
      <protection locked="0"/>
    </xf>
    <xf numFmtId="0" fontId="61" fillId="24" borderId="85" xfId="11" applyFont="1" applyFill="1" applyBorder="1" applyAlignment="1" applyProtection="1">
      <alignment horizontal="center" vertical="center" wrapText="1"/>
      <protection locked="0"/>
    </xf>
    <xf numFmtId="0" fontId="65" fillId="24" borderId="38" xfId="11" applyFont="1" applyFill="1" applyBorder="1" applyAlignment="1" applyProtection="1">
      <alignment horizontal="left" vertical="center"/>
      <protection locked="0"/>
    </xf>
    <xf numFmtId="0" fontId="61" fillId="24" borderId="19" xfId="11" applyFont="1" applyFill="1" applyBorder="1" applyAlignment="1">
      <alignment horizontal="center" vertical="center"/>
    </xf>
    <xf numFmtId="0" fontId="65" fillId="24" borderId="46" xfId="11" applyFont="1" applyFill="1" applyBorder="1" applyAlignment="1" applyProtection="1">
      <alignment horizontal="left" vertical="center"/>
      <protection locked="0"/>
    </xf>
    <xf numFmtId="0" fontId="61" fillId="24" borderId="36" xfId="12" applyFont="1" applyFill="1" applyBorder="1" applyAlignment="1" applyProtection="1">
      <alignment horizontal="center" vertical="center"/>
      <protection locked="0"/>
    </xf>
    <xf numFmtId="0" fontId="61" fillId="24" borderId="4" xfId="12" applyFont="1" applyFill="1" applyBorder="1" applyAlignment="1" applyProtection="1">
      <alignment horizontal="center" vertical="center"/>
      <protection locked="0"/>
    </xf>
    <xf numFmtId="0" fontId="61" fillId="24" borderId="37" xfId="12" applyFont="1" applyFill="1" applyBorder="1" applyAlignment="1" applyProtection="1">
      <alignment horizontal="center" vertical="center"/>
      <protection locked="0"/>
    </xf>
    <xf numFmtId="0" fontId="61" fillId="24" borderId="61" xfId="12" applyFont="1" applyFill="1" applyBorder="1" applyAlignment="1" applyProtection="1">
      <alignment horizontal="center" vertical="center"/>
      <protection locked="0"/>
    </xf>
    <xf numFmtId="0" fontId="61" fillId="24" borderId="53" xfId="12" applyFont="1" applyFill="1" applyBorder="1" applyAlignment="1" applyProtection="1">
      <alignment horizontal="center" vertical="center"/>
      <protection locked="0"/>
    </xf>
    <xf numFmtId="0" fontId="59" fillId="24" borderId="19" xfId="11" applyFont="1" applyFill="1" applyBorder="1" applyAlignment="1">
      <alignment horizontal="center" vertical="center"/>
    </xf>
    <xf numFmtId="0" fontId="61" fillId="24" borderId="63" xfId="11" applyFont="1" applyFill="1" applyBorder="1" applyAlignment="1">
      <alignment horizontal="center" vertical="center"/>
    </xf>
    <xf numFmtId="0" fontId="61" fillId="24" borderId="67" xfId="12" applyFont="1" applyFill="1" applyBorder="1" applyAlignment="1" applyProtection="1">
      <alignment horizontal="center" vertical="center"/>
      <protection locked="0"/>
    </xf>
    <xf numFmtId="0" fontId="61" fillId="24" borderId="69" xfId="11" applyFont="1" applyFill="1" applyBorder="1" applyAlignment="1" applyProtection="1">
      <alignment horizontal="center" vertical="center"/>
      <protection locked="0"/>
    </xf>
    <xf numFmtId="0" fontId="61" fillId="24" borderId="57" xfId="11" applyFont="1" applyFill="1" applyBorder="1" applyAlignment="1" applyProtection="1">
      <alignment horizontal="center" vertical="center"/>
      <protection locked="0"/>
    </xf>
    <xf numFmtId="0" fontId="61" fillId="24" borderId="58" xfId="11" applyFont="1" applyFill="1" applyBorder="1" applyAlignment="1" applyProtection="1">
      <alignment horizontal="center" vertical="center"/>
      <protection locked="0"/>
    </xf>
    <xf numFmtId="0" fontId="61" fillId="24" borderId="75" xfId="11" applyFont="1" applyFill="1" applyBorder="1" applyAlignment="1" applyProtection="1">
      <alignment horizontal="center" vertical="center"/>
      <protection locked="0"/>
    </xf>
    <xf numFmtId="0" fontId="61" fillId="24" borderId="76" xfId="11" applyFont="1" applyFill="1" applyBorder="1" applyAlignment="1" applyProtection="1">
      <alignment horizontal="center" vertical="center" wrapText="1"/>
      <protection locked="0"/>
    </xf>
    <xf numFmtId="0" fontId="61" fillId="24" borderId="75" xfId="11" applyFont="1" applyFill="1" applyBorder="1" applyAlignment="1" applyProtection="1">
      <alignment horizontal="center" vertical="center" wrapText="1"/>
      <protection locked="0"/>
    </xf>
    <xf numFmtId="0" fontId="61" fillId="24" borderId="29" xfId="11" applyFont="1" applyFill="1" applyBorder="1" applyAlignment="1" applyProtection="1">
      <alignment horizontal="center" vertical="center" wrapText="1"/>
      <protection locked="0"/>
    </xf>
    <xf numFmtId="0" fontId="65" fillId="24" borderId="79" xfId="11" applyFont="1" applyFill="1" applyBorder="1" applyAlignment="1" applyProtection="1">
      <alignment horizontal="left" vertical="center" wrapText="1"/>
      <protection locked="0"/>
    </xf>
    <xf numFmtId="0" fontId="59" fillId="24" borderId="36" xfId="11" applyFont="1" applyFill="1" applyBorder="1" applyAlignment="1" applyProtection="1">
      <alignment horizontal="center" vertical="center" wrapText="1"/>
      <protection locked="0"/>
    </xf>
    <xf numFmtId="0" fontId="16" fillId="0" borderId="28" xfId="12" applyFont="1" applyBorder="1" applyAlignment="1" applyProtection="1">
      <alignment horizontal="center" vertical="center"/>
      <protection locked="0"/>
    </xf>
    <xf numFmtId="0" fontId="16" fillId="0" borderId="0" xfId="12" applyFont="1" applyAlignment="1" applyProtection="1">
      <alignment horizontal="center" vertical="center"/>
      <protection locked="0"/>
    </xf>
    <xf numFmtId="0" fontId="65" fillId="24" borderId="32" xfId="11" applyFont="1" applyFill="1" applyBorder="1" applyAlignment="1" applyProtection="1">
      <alignment horizontal="center" vertical="center" wrapText="1"/>
      <protection locked="0"/>
    </xf>
    <xf numFmtId="1" fontId="61" fillId="24" borderId="81" xfId="11" applyNumberFormat="1" applyFont="1" applyFill="1" applyBorder="1" applyAlignment="1" applyProtection="1">
      <alignment horizontal="center" vertical="center"/>
      <protection locked="0"/>
    </xf>
    <xf numFmtId="1" fontId="61" fillId="24" borderId="12" xfId="11" applyNumberFormat="1" applyFont="1" applyFill="1" applyBorder="1" applyAlignment="1" applyProtection="1">
      <alignment horizontal="center" vertical="center"/>
      <protection locked="0"/>
    </xf>
    <xf numFmtId="1" fontId="61" fillId="24" borderId="25" xfId="11" applyNumberFormat="1" applyFont="1" applyFill="1" applyBorder="1" applyAlignment="1" applyProtection="1">
      <alignment horizontal="center" vertical="center"/>
      <protection locked="0"/>
    </xf>
    <xf numFmtId="1" fontId="61" fillId="24" borderId="39" xfId="12" applyNumberFormat="1" applyFont="1" applyFill="1" applyBorder="1" applyAlignment="1" applyProtection="1">
      <alignment horizontal="center" vertical="center" textRotation="90" wrapText="1"/>
      <protection locked="0"/>
    </xf>
    <xf numFmtId="1" fontId="61" fillId="24" borderId="69" xfId="11" applyNumberFormat="1" applyFont="1" applyFill="1" applyBorder="1" applyAlignment="1" applyProtection="1">
      <alignment horizontal="center" vertical="center"/>
      <protection locked="0"/>
    </xf>
    <xf numFmtId="1" fontId="61" fillId="24" borderId="26" xfId="11" applyNumberFormat="1" applyFont="1" applyFill="1" applyBorder="1" applyAlignment="1" applyProtection="1">
      <alignment horizontal="center" vertical="center"/>
      <protection locked="0"/>
    </xf>
    <xf numFmtId="1" fontId="61" fillId="24" borderId="26" xfId="11" applyNumberFormat="1" applyFont="1" applyFill="1" applyBorder="1" applyAlignment="1" applyProtection="1">
      <alignment horizontal="center" vertical="center" wrapText="1"/>
      <protection locked="0"/>
    </xf>
    <xf numFmtId="1" fontId="61" fillId="24" borderId="25" xfId="11" applyNumberFormat="1" applyFont="1" applyFill="1" applyBorder="1" applyAlignment="1" applyProtection="1">
      <alignment horizontal="center" vertical="center" wrapText="1"/>
      <protection locked="0"/>
    </xf>
    <xf numFmtId="0" fontId="65" fillId="24" borderId="62" xfId="11" applyFont="1" applyFill="1" applyBorder="1" applyAlignment="1" applyProtection="1">
      <alignment horizontal="center" vertical="center"/>
      <protection locked="0"/>
    </xf>
    <xf numFmtId="0" fontId="61" fillId="24" borderId="59" xfId="11" applyFont="1" applyFill="1" applyBorder="1" applyAlignment="1" applyProtection="1">
      <alignment horizontal="center" vertical="center"/>
      <protection locked="0"/>
    </xf>
    <xf numFmtId="0" fontId="22" fillId="0" borderId="63" xfId="12" applyFont="1" applyBorder="1" applyAlignment="1" applyProtection="1">
      <alignment horizontal="center" vertical="center"/>
      <protection locked="0"/>
    </xf>
    <xf numFmtId="1" fontId="54" fillId="0" borderId="45" xfId="12" applyNumberFormat="1" applyFont="1" applyBorder="1" applyAlignment="1">
      <alignment horizontal="center" vertical="center" wrapText="1"/>
    </xf>
    <xf numFmtId="1" fontId="54" fillId="0" borderId="38" xfId="12" applyNumberFormat="1" applyFont="1" applyBorder="1" applyAlignment="1">
      <alignment horizontal="center" vertical="center" wrapText="1"/>
    </xf>
    <xf numFmtId="1" fontId="54" fillId="24" borderId="0" xfId="12" applyNumberFormat="1" applyFont="1" applyFill="1" applyAlignment="1">
      <alignment horizontal="center" vertical="center" wrapText="1"/>
    </xf>
    <xf numFmtId="1" fontId="54" fillId="0" borderId="0" xfId="12" applyNumberFormat="1" applyFont="1" applyAlignment="1">
      <alignment horizontal="center" vertical="center" wrapText="1"/>
    </xf>
    <xf numFmtId="9" fontId="54" fillId="0" borderId="17" xfId="12" applyNumberFormat="1" applyFont="1" applyBorder="1" applyAlignment="1">
      <alignment horizontal="center" vertical="center" wrapText="1"/>
    </xf>
    <xf numFmtId="9" fontId="54" fillId="0" borderId="1" xfId="12" applyNumberFormat="1" applyFont="1" applyBorder="1" applyAlignment="1">
      <alignment horizontal="center" vertical="center" wrapText="1"/>
    </xf>
    <xf numFmtId="9" fontId="54" fillId="0" borderId="50" xfId="12" applyNumberFormat="1" applyFont="1" applyBorder="1" applyAlignment="1">
      <alignment horizontal="center" vertical="center" wrapText="1"/>
    </xf>
    <xf numFmtId="1" fontId="61" fillId="24" borderId="0" xfId="12" applyNumberFormat="1" applyFont="1" applyFill="1" applyAlignment="1">
      <alignment horizontal="center" vertical="center" textRotation="90" wrapText="1"/>
    </xf>
    <xf numFmtId="1" fontId="54" fillId="0" borderId="17" xfId="12" applyNumberFormat="1" applyFont="1" applyBorder="1" applyAlignment="1">
      <alignment horizontal="center" vertical="center" wrapText="1"/>
    </xf>
    <xf numFmtId="1" fontId="54" fillId="0" borderId="1" xfId="12" applyNumberFormat="1" applyFont="1" applyBorder="1" applyAlignment="1">
      <alignment horizontal="center" vertical="center" wrapText="1"/>
    </xf>
    <xf numFmtId="1" fontId="54" fillId="0" borderId="50" xfId="12" applyNumberFormat="1" applyFont="1" applyBorder="1" applyAlignment="1">
      <alignment horizontal="center" vertical="center" wrapText="1"/>
    </xf>
    <xf numFmtId="0" fontId="22" fillId="0" borderId="64" xfId="12" applyFont="1" applyBorder="1" applyAlignment="1" applyProtection="1">
      <alignment horizontal="center" vertical="center"/>
      <protection locked="0"/>
    </xf>
    <xf numFmtId="1" fontId="54" fillId="0" borderId="51" xfId="12" applyNumberFormat="1" applyFont="1" applyBorder="1" applyAlignment="1">
      <alignment horizontal="center" vertical="center" wrapText="1"/>
    </xf>
    <xf numFmtId="1" fontId="54" fillId="0" borderId="52" xfId="12" applyNumberFormat="1" applyFont="1" applyBorder="1" applyAlignment="1">
      <alignment horizontal="center" vertical="center" wrapText="1"/>
    </xf>
    <xf numFmtId="1" fontId="54" fillId="0" borderId="53" xfId="12" applyNumberFormat="1" applyFont="1" applyBorder="1" applyAlignment="1">
      <alignment horizontal="center" vertical="center" wrapText="1"/>
    </xf>
    <xf numFmtId="0" fontId="61" fillId="24" borderId="45" xfId="11" applyFont="1" applyFill="1" applyBorder="1" applyAlignment="1" applyProtection="1">
      <alignment horizontal="center" vertical="center"/>
      <protection locked="0"/>
    </xf>
    <xf numFmtId="0" fontId="61" fillId="24" borderId="41" xfId="11" applyFont="1" applyFill="1" applyBorder="1" applyAlignment="1" applyProtection="1">
      <alignment horizontal="center" vertical="center"/>
      <protection locked="0"/>
    </xf>
    <xf numFmtId="0" fontId="61" fillId="24" borderId="49" xfId="11" applyFont="1" applyFill="1" applyBorder="1" applyAlignment="1" applyProtection="1">
      <alignment horizontal="center" vertical="center"/>
      <protection locked="0"/>
    </xf>
    <xf numFmtId="0" fontId="61" fillId="24" borderId="40" xfId="11" applyFont="1" applyFill="1" applyBorder="1" applyAlignment="1" applyProtection="1">
      <alignment horizontal="center" vertical="center"/>
      <protection locked="0"/>
    </xf>
    <xf numFmtId="0" fontId="61" fillId="24" borderId="65" xfId="11" applyFont="1" applyFill="1" applyBorder="1" applyAlignment="1" applyProtection="1">
      <alignment horizontal="center" vertical="center"/>
      <protection locked="0"/>
    </xf>
    <xf numFmtId="9" fontId="54" fillId="24" borderId="0" xfId="12" applyNumberFormat="1" applyFont="1" applyFill="1" applyAlignment="1">
      <alignment horizontal="center" vertical="center" wrapText="1"/>
    </xf>
    <xf numFmtId="9" fontId="54" fillId="0" borderId="63" xfId="12" applyNumberFormat="1" applyFont="1" applyBorder="1" applyAlignment="1">
      <alignment horizontal="center" vertical="center" wrapText="1"/>
    </xf>
    <xf numFmtId="9" fontId="54" fillId="0" borderId="2" xfId="12" applyNumberFormat="1" applyFont="1" applyBorder="1" applyAlignment="1">
      <alignment horizontal="center" vertical="center" wrapText="1"/>
    </xf>
    <xf numFmtId="1" fontId="54" fillId="0" borderId="60" xfId="12" applyNumberFormat="1" applyFont="1" applyBorder="1" applyAlignment="1">
      <alignment horizontal="center" vertical="center" wrapText="1"/>
    </xf>
    <xf numFmtId="0" fontId="61" fillId="24" borderId="45" xfId="11" applyFont="1" applyFill="1" applyBorder="1" applyAlignment="1">
      <alignment horizontal="center" vertical="center"/>
    </xf>
    <xf numFmtId="0" fontId="61" fillId="24" borderId="0" xfId="11" applyFont="1" applyFill="1" applyAlignment="1">
      <alignment horizontal="center" vertical="center"/>
    </xf>
    <xf numFmtId="1" fontId="61" fillId="24" borderId="45" xfId="11" applyNumberFormat="1" applyFont="1" applyFill="1" applyBorder="1" applyAlignment="1">
      <alignment horizontal="center" vertical="center"/>
    </xf>
    <xf numFmtId="1" fontId="61" fillId="24" borderId="40" xfId="11" applyNumberFormat="1" applyFont="1" applyFill="1" applyBorder="1" applyAlignment="1">
      <alignment horizontal="center" vertical="center"/>
    </xf>
    <xf numFmtId="1" fontId="61" fillId="24" borderId="65" xfId="11" applyNumberFormat="1" applyFont="1" applyFill="1" applyBorder="1" applyAlignment="1">
      <alignment horizontal="center" vertical="center"/>
    </xf>
    <xf numFmtId="1" fontId="61" fillId="24" borderId="27" xfId="12" applyNumberFormat="1" applyFont="1" applyFill="1" applyBorder="1" applyAlignment="1">
      <alignment horizontal="center" vertical="center" textRotation="90" wrapText="1"/>
    </xf>
    <xf numFmtId="0" fontId="57" fillId="9" borderId="0" xfId="12" applyFont="1" applyFill="1" applyAlignment="1" applyProtection="1">
      <alignment horizontal="left" vertical="center" indent="1"/>
      <protection locked="0"/>
    </xf>
    <xf numFmtId="0" fontId="16" fillId="9" borderId="0" xfId="12" applyFont="1" applyFill="1" applyAlignment="1" applyProtection="1">
      <alignment horizontal="left" vertical="center" indent="1"/>
      <protection locked="0"/>
    </xf>
    <xf numFmtId="167" fontId="54" fillId="9" borderId="0" xfId="12" applyNumberFormat="1" applyFont="1" applyFill="1" applyAlignment="1" applyProtection="1">
      <alignment horizontal="left"/>
      <protection locked="0"/>
    </xf>
    <xf numFmtId="167" fontId="54" fillId="24" borderId="0" xfId="12" applyNumberFormat="1" applyFont="1" applyFill="1" applyAlignment="1" applyProtection="1">
      <alignment horizontal="left"/>
      <protection locked="0"/>
    </xf>
    <xf numFmtId="1" fontId="61" fillId="24" borderId="35" xfId="11" applyNumberFormat="1" applyFont="1" applyFill="1" applyBorder="1" applyAlignment="1" applyProtection="1">
      <alignment horizontal="center" vertical="center"/>
      <protection locked="0"/>
    </xf>
    <xf numFmtId="0" fontId="65" fillId="24" borderId="45" xfId="11" applyFont="1" applyFill="1" applyBorder="1" applyAlignment="1" applyProtection="1">
      <alignment horizontal="center" vertical="center"/>
      <protection locked="0"/>
    </xf>
    <xf numFmtId="0" fontId="61" fillId="24" borderId="42" xfId="11" applyFont="1" applyFill="1" applyBorder="1" applyAlignment="1" applyProtection="1">
      <alignment horizontal="center" vertical="center"/>
      <protection locked="0"/>
    </xf>
    <xf numFmtId="0" fontId="22" fillId="0" borderId="17" xfId="12" applyFont="1" applyBorder="1" applyAlignment="1" applyProtection="1">
      <alignment horizontal="center" vertical="center"/>
      <protection locked="0"/>
    </xf>
    <xf numFmtId="1" fontId="54" fillId="0" borderId="41" xfId="12" applyNumberFormat="1" applyFont="1" applyBorder="1" applyAlignment="1">
      <alignment horizontal="center" vertical="center" wrapText="1"/>
    </xf>
    <xf numFmtId="1" fontId="61" fillId="24" borderId="32" xfId="12" applyNumberFormat="1" applyFont="1" applyFill="1" applyBorder="1" applyAlignment="1">
      <alignment horizontal="center" vertical="center" textRotation="90" wrapText="1"/>
    </xf>
    <xf numFmtId="1" fontId="54" fillId="0" borderId="4" xfId="12" applyNumberFormat="1" applyFont="1" applyBorder="1" applyAlignment="1">
      <alignment horizontal="center" vertical="center" wrapText="1"/>
    </xf>
    <xf numFmtId="1" fontId="54" fillId="0" borderId="3" xfId="12" applyNumberFormat="1" applyFont="1" applyBorder="1" applyAlignment="1">
      <alignment horizontal="center" vertical="center" wrapText="1"/>
    </xf>
    <xf numFmtId="9" fontId="54" fillId="0" borderId="4" xfId="12" applyNumberFormat="1" applyFont="1" applyBorder="1" applyAlignment="1">
      <alignment horizontal="center" vertical="center" wrapText="1"/>
    </xf>
    <xf numFmtId="1" fontId="54" fillId="0" borderId="2" xfId="12" applyNumberFormat="1" applyFont="1" applyBorder="1" applyAlignment="1">
      <alignment horizontal="center" vertical="center" wrapText="1"/>
    </xf>
    <xf numFmtId="0" fontId="22" fillId="0" borderId="51" xfId="12" applyFont="1" applyBorder="1" applyAlignment="1" applyProtection="1">
      <alignment horizontal="center" vertical="center"/>
      <protection locked="0"/>
    </xf>
    <xf numFmtId="1" fontId="54" fillId="0" borderId="68" xfId="12" applyNumberFormat="1" applyFont="1" applyBorder="1" applyAlignment="1">
      <alignment horizontal="center" vertical="center" wrapText="1"/>
    </xf>
    <xf numFmtId="1" fontId="54" fillId="0" borderId="61" xfId="12" applyNumberFormat="1" applyFont="1" applyBorder="1" applyAlignment="1">
      <alignment horizontal="center" vertical="center" wrapText="1"/>
    </xf>
    <xf numFmtId="1" fontId="61" fillId="24" borderId="77" xfId="12" applyNumberFormat="1" applyFont="1" applyFill="1" applyBorder="1" applyAlignment="1">
      <alignment horizontal="center" vertical="center" textRotation="90" wrapText="1"/>
    </xf>
    <xf numFmtId="0" fontId="61" fillId="24" borderId="42" xfId="11" applyFont="1" applyFill="1" applyBorder="1" applyAlignment="1">
      <alignment horizontal="center" vertical="center"/>
    </xf>
    <xf numFmtId="0" fontId="22" fillId="0" borderId="18" xfId="12" applyFont="1" applyBorder="1" applyAlignment="1" applyProtection="1">
      <alignment vertical="center"/>
      <protection locked="0"/>
    </xf>
    <xf numFmtId="168" fontId="54" fillId="0" borderId="18" xfId="12" applyNumberFormat="1" applyFont="1" applyBorder="1" applyAlignment="1" applyProtection="1">
      <alignment horizontal="center" vertical="center" wrapText="1"/>
      <protection locked="0"/>
    </xf>
    <xf numFmtId="168" fontId="61" fillId="0" borderId="0" xfId="12" applyNumberFormat="1" applyFont="1" applyAlignment="1" applyProtection="1">
      <alignment horizontal="center" textRotation="90" wrapText="1"/>
      <protection locked="0"/>
    </xf>
    <xf numFmtId="0" fontId="54" fillId="0" borderId="18" xfId="12" applyFont="1" applyBorder="1" applyAlignment="1" applyProtection="1">
      <alignment horizontal="center" vertical="center" wrapText="1"/>
      <protection locked="0"/>
    </xf>
    <xf numFmtId="168" fontId="54" fillId="0" borderId="0" xfId="12" applyNumberFormat="1" applyFont="1" applyAlignment="1" applyProtection="1">
      <alignment horizontal="center" vertical="center" wrapText="1"/>
      <protection locked="0"/>
    </xf>
    <xf numFmtId="0" fontId="63" fillId="24" borderId="49" xfId="11" applyFont="1" applyFill="1" applyBorder="1" applyAlignment="1">
      <alignment horizontal="center" vertical="center"/>
    </xf>
    <xf numFmtId="0" fontId="54" fillId="0" borderId="0" xfId="12" applyFont="1" applyAlignment="1" applyProtection="1">
      <alignment horizontal="center" vertical="center" wrapText="1"/>
      <protection locked="0"/>
    </xf>
    <xf numFmtId="0" fontId="65" fillId="24" borderId="39" xfId="12" applyFont="1" applyFill="1" applyBorder="1" applyAlignment="1" applyProtection="1">
      <alignment vertical="center"/>
      <protection locked="0"/>
    </xf>
    <xf numFmtId="0" fontId="61" fillId="25" borderId="4" xfId="12" applyFont="1" applyFill="1" applyBorder="1" applyAlignment="1" applyProtection="1">
      <alignment horizontal="center" vertical="center"/>
      <protection locked="0"/>
    </xf>
    <xf numFmtId="0" fontId="61" fillId="25" borderId="1" xfId="12" applyFont="1" applyFill="1" applyBorder="1" applyAlignment="1" applyProtection="1">
      <alignment horizontal="center" vertical="center"/>
      <protection locked="0"/>
    </xf>
    <xf numFmtId="0" fontId="61" fillId="25" borderId="2" xfId="12" applyFont="1" applyFill="1" applyBorder="1" applyAlignment="1" applyProtection="1">
      <alignment horizontal="center" vertical="center"/>
      <protection locked="0"/>
    </xf>
    <xf numFmtId="0" fontId="61" fillId="25" borderId="38" xfId="12" applyFont="1" applyFill="1" applyBorder="1" applyAlignment="1" applyProtection="1">
      <alignment horizontal="center" vertical="center"/>
      <protection locked="0"/>
    </xf>
    <xf numFmtId="0" fontId="61" fillId="25" borderId="62" xfId="12" applyFont="1" applyFill="1" applyBorder="1" applyAlignment="1" applyProtection="1">
      <alignment horizontal="center" vertical="center"/>
      <protection locked="0"/>
    </xf>
    <xf numFmtId="0" fontId="65" fillId="24" borderId="46" xfId="12" applyFont="1" applyFill="1" applyBorder="1" applyAlignment="1" applyProtection="1">
      <alignment vertical="center"/>
      <protection locked="0"/>
    </xf>
    <xf numFmtId="0" fontId="61" fillId="24" borderId="18" xfId="12" applyFont="1" applyFill="1" applyBorder="1" applyAlignment="1" applyProtection="1">
      <alignment horizontal="center" vertical="center"/>
      <protection locked="0"/>
    </xf>
    <xf numFmtId="0" fontId="61" fillId="24" borderId="44" xfId="12" applyFont="1" applyFill="1" applyBorder="1" applyAlignment="1" applyProtection="1">
      <alignment horizontal="center" vertical="center"/>
      <protection locked="0"/>
    </xf>
    <xf numFmtId="0" fontId="61" fillId="24" borderId="3" xfId="12" applyFont="1" applyFill="1" applyBorder="1" applyAlignment="1" applyProtection="1">
      <alignment horizontal="center" vertical="center"/>
      <protection locked="0"/>
    </xf>
    <xf numFmtId="0" fontId="61" fillId="24" borderId="63" xfId="12" applyFont="1" applyFill="1" applyBorder="1" applyAlignment="1" applyProtection="1">
      <alignment horizontal="center" vertical="center"/>
      <protection locked="0"/>
    </xf>
    <xf numFmtId="0" fontId="22" fillId="0" borderId="63" xfId="12" applyFont="1" applyBorder="1" applyAlignment="1" applyProtection="1">
      <alignment vertical="center"/>
      <protection locked="0"/>
    </xf>
    <xf numFmtId="0" fontId="61" fillId="24" borderId="66" xfId="12" applyFont="1" applyFill="1" applyBorder="1" applyAlignment="1">
      <alignment horizontal="center" vertical="center"/>
    </xf>
    <xf numFmtId="0" fontId="61" fillId="24" borderId="63" xfId="12" applyFont="1" applyFill="1" applyBorder="1" applyAlignment="1">
      <alignment horizontal="center" vertical="center"/>
    </xf>
    <xf numFmtId="0" fontId="16" fillId="0" borderId="44" xfId="12" applyFont="1" applyBorder="1" applyAlignment="1">
      <alignment horizontal="center" vertical="center"/>
    </xf>
    <xf numFmtId="0" fontId="57" fillId="26" borderId="63" xfId="12" applyFont="1" applyFill="1" applyBorder="1" applyAlignment="1">
      <alignment vertical="center"/>
    </xf>
    <xf numFmtId="0" fontId="54" fillId="0" borderId="0" xfId="12" applyFont="1" applyAlignment="1">
      <alignment vertical="center"/>
    </xf>
    <xf numFmtId="0" fontId="22" fillId="0" borderId="48" xfId="12" applyFont="1" applyBorder="1" applyAlignment="1" applyProtection="1">
      <alignment vertical="center"/>
      <protection locked="0"/>
    </xf>
    <xf numFmtId="0" fontId="58" fillId="24" borderId="44" xfId="12" applyFont="1" applyFill="1" applyBorder="1" applyAlignment="1" applyProtection="1">
      <alignment vertical="center"/>
      <protection locked="0"/>
    </xf>
    <xf numFmtId="0" fontId="61" fillId="24" borderId="24" xfId="12" applyFont="1" applyFill="1" applyBorder="1" applyAlignment="1" applyProtection="1">
      <alignment horizontal="center" vertical="center"/>
      <protection locked="0"/>
    </xf>
    <xf numFmtId="0" fontId="61" fillId="24" borderId="15" xfId="12" applyFont="1" applyFill="1" applyBorder="1" applyAlignment="1" applyProtection="1">
      <alignment horizontal="center" vertical="center"/>
      <protection locked="0"/>
    </xf>
    <xf numFmtId="0" fontId="61" fillId="24" borderId="23" xfId="12" applyFont="1" applyFill="1" applyBorder="1" applyAlignment="1" applyProtection="1">
      <alignment horizontal="center" vertical="center"/>
      <protection locked="0"/>
    </xf>
    <xf numFmtId="0" fontId="61" fillId="24" borderId="1" xfId="12" applyFont="1" applyFill="1" applyBorder="1" applyAlignment="1" applyProtection="1">
      <alignment horizontal="center" vertical="center"/>
      <protection locked="0"/>
    </xf>
    <xf numFmtId="0" fontId="61" fillId="24" borderId="2" xfId="12" applyFont="1" applyFill="1" applyBorder="1" applyAlignment="1" applyProtection="1">
      <alignment horizontal="center" vertical="center"/>
      <protection locked="0"/>
    </xf>
    <xf numFmtId="0" fontId="22" fillId="0" borderId="44" xfId="12" applyFont="1" applyBorder="1" applyAlignment="1" applyProtection="1">
      <alignment vertical="center"/>
      <protection locked="0"/>
    </xf>
    <xf numFmtId="0" fontId="57" fillId="26" borderId="44" xfId="12" applyFont="1" applyFill="1" applyBorder="1" applyAlignment="1">
      <alignment vertical="center"/>
    </xf>
    <xf numFmtId="0" fontId="16" fillId="26" borderId="4" xfId="12" applyFont="1" applyFill="1" applyBorder="1" applyAlignment="1">
      <alignment horizontal="center" vertical="center"/>
    </xf>
    <xf numFmtId="0" fontId="16" fillId="26" borderId="2" xfId="12" applyFont="1" applyFill="1" applyBorder="1" applyAlignment="1">
      <alignment horizontal="center" vertical="center"/>
    </xf>
    <xf numFmtId="0" fontId="22" fillId="0" borderId="46" xfId="12" applyFont="1" applyBorder="1" applyAlignment="1" applyProtection="1">
      <alignment vertical="center"/>
      <protection locked="0"/>
    </xf>
    <xf numFmtId="0" fontId="65" fillId="24" borderId="44" xfId="12" applyFont="1" applyFill="1" applyBorder="1" applyAlignment="1" applyProtection="1">
      <alignment vertical="center"/>
      <protection locked="0"/>
    </xf>
    <xf numFmtId="0" fontId="61" fillId="27" borderId="0" xfId="0" applyFont="1" applyFill="1" applyAlignment="1" applyProtection="1">
      <alignment vertical="center"/>
      <protection locked="0"/>
    </xf>
    <xf numFmtId="0" fontId="61" fillId="28" borderId="0" xfId="0" applyFont="1" applyFill="1" applyAlignment="1" applyProtection="1">
      <alignment horizontal="center" vertical="center"/>
      <protection locked="0"/>
    </xf>
    <xf numFmtId="0" fontId="54" fillId="27" borderId="0" xfId="0" applyFont="1" applyFill="1" applyAlignment="1" applyProtection="1">
      <alignment vertical="center"/>
      <protection locked="0"/>
    </xf>
    <xf numFmtId="0" fontId="61" fillId="25" borderId="44" xfId="12" applyFont="1" applyFill="1" applyBorder="1" applyAlignment="1">
      <alignment horizontal="center" vertical="center"/>
    </xf>
    <xf numFmtId="0" fontId="61" fillId="25" borderId="63" xfId="12" applyFont="1" applyFill="1" applyBorder="1" applyAlignment="1">
      <alignment horizontal="center" vertical="center"/>
    </xf>
    <xf numFmtId="0" fontId="16" fillId="27" borderId="0" xfId="0" applyFont="1" applyFill="1" applyAlignment="1" applyProtection="1">
      <alignment vertical="center"/>
      <protection locked="0"/>
    </xf>
    <xf numFmtId="0" fontId="59" fillId="24" borderId="63" xfId="12" applyFont="1" applyFill="1" applyBorder="1" applyAlignment="1">
      <alignment horizontal="center" vertical="center"/>
    </xf>
    <xf numFmtId="0" fontId="54" fillId="27" borderId="0" xfId="0" applyFont="1" applyFill="1" applyAlignment="1">
      <alignment vertical="center"/>
    </xf>
    <xf numFmtId="0" fontId="16" fillId="27" borderId="0" xfId="0" applyFont="1" applyFill="1" applyAlignment="1">
      <alignment horizontal="center" vertical="center"/>
    </xf>
    <xf numFmtId="0" fontId="65" fillId="24" borderId="44" xfId="12" applyFont="1" applyFill="1" applyBorder="1" applyAlignment="1" applyProtection="1">
      <alignment vertical="center" shrinkToFit="1"/>
      <protection locked="0"/>
    </xf>
    <xf numFmtId="0" fontId="16" fillId="27" borderId="17" xfId="11" applyFont="1" applyFill="1" applyBorder="1" applyAlignment="1" applyProtection="1">
      <alignment horizontal="center" vertical="center"/>
      <protection locked="0"/>
    </xf>
    <xf numFmtId="0" fontId="16" fillId="27" borderId="1" xfId="11" applyFont="1" applyFill="1" applyBorder="1" applyAlignment="1" applyProtection="1">
      <alignment horizontal="center" vertical="center"/>
      <protection locked="0"/>
    </xf>
    <xf numFmtId="0" fontId="16" fillId="27" borderId="50" xfId="11" applyFont="1" applyFill="1" applyBorder="1" applyAlignment="1" applyProtection="1">
      <alignment horizontal="center" vertical="center"/>
      <protection locked="0"/>
    </xf>
    <xf numFmtId="0" fontId="57" fillId="29" borderId="44" xfId="12" applyFont="1" applyFill="1" applyBorder="1" applyAlignment="1">
      <alignment vertical="center"/>
    </xf>
    <xf numFmtId="0" fontId="16" fillId="29" borderId="4" xfId="12" applyFont="1" applyFill="1" applyBorder="1" applyAlignment="1">
      <alignment horizontal="center" vertical="center"/>
    </xf>
    <xf numFmtId="0" fontId="16" fillId="29" borderId="1" xfId="12" applyFont="1" applyFill="1" applyBorder="1" applyAlignment="1">
      <alignment horizontal="center" vertical="center"/>
    </xf>
    <xf numFmtId="0" fontId="16" fillId="29" borderId="2" xfId="12" applyFont="1" applyFill="1" applyBorder="1" applyAlignment="1">
      <alignment horizontal="center" vertical="center"/>
    </xf>
    <xf numFmtId="0" fontId="16" fillId="29" borderId="44" xfId="12" applyFont="1" applyFill="1" applyBorder="1" applyAlignment="1">
      <alignment horizontal="center" vertical="center"/>
    </xf>
    <xf numFmtId="0" fontId="59" fillId="27" borderId="0" xfId="12" applyFont="1" applyFill="1" applyAlignment="1" applyProtection="1">
      <alignment vertical="center"/>
      <protection locked="0"/>
    </xf>
    <xf numFmtId="0" fontId="59" fillId="28" borderId="0" xfId="12" applyFont="1" applyFill="1" applyAlignment="1" applyProtection="1">
      <alignment horizontal="center" vertical="center"/>
      <protection locked="0"/>
    </xf>
    <xf numFmtId="0" fontId="68" fillId="27" borderId="0" xfId="0" applyFont="1" applyFill="1" applyProtection="1">
      <protection locked="0"/>
    </xf>
    <xf numFmtId="0" fontId="16" fillId="27" borderId="0" xfId="0" applyFont="1" applyFill="1" applyAlignment="1" applyProtection="1">
      <alignment horizontal="center"/>
      <protection locked="0"/>
    </xf>
    <xf numFmtId="0" fontId="16" fillId="27" borderId="0" xfId="0" applyFont="1" applyFill="1"/>
    <xf numFmtId="0" fontId="16" fillId="27" borderId="0" xfId="0" applyFont="1" applyFill="1" applyAlignment="1">
      <alignment horizontal="center"/>
    </xf>
    <xf numFmtId="3" fontId="16" fillId="27" borderId="0" xfId="0" applyNumberFormat="1" applyFont="1" applyFill="1" applyAlignment="1" applyProtection="1">
      <alignment horizontal="center"/>
      <protection locked="0"/>
    </xf>
    <xf numFmtId="0" fontId="59" fillId="27" borderId="0" xfId="0" applyFont="1" applyFill="1" applyProtection="1">
      <protection locked="0"/>
    </xf>
    <xf numFmtId="0" fontId="59" fillId="28" borderId="0" xfId="0" applyFont="1" applyFill="1" applyAlignment="1" applyProtection="1">
      <alignment horizontal="center"/>
      <protection locked="0"/>
    </xf>
    <xf numFmtId="0" fontId="54" fillId="27" borderId="0" xfId="12" applyFont="1" applyFill="1" applyAlignment="1" applyProtection="1">
      <alignment vertical="center"/>
      <protection locked="0"/>
    </xf>
    <xf numFmtId="0" fontId="22" fillId="27" borderId="44" xfId="12" applyFont="1" applyFill="1" applyBorder="1" applyAlignment="1" applyProtection="1">
      <alignment vertical="center"/>
      <protection locked="0"/>
    </xf>
    <xf numFmtId="0" fontId="68" fillId="27" borderId="0" xfId="0" applyFont="1" applyFill="1"/>
    <xf numFmtId="0" fontId="16" fillId="27" borderId="0" xfId="0" applyFont="1" applyFill="1" applyProtection="1">
      <protection locked="0"/>
    </xf>
    <xf numFmtId="0" fontId="65" fillId="24" borderId="44" xfId="12" applyFont="1" applyFill="1" applyBorder="1" applyAlignment="1" applyProtection="1">
      <alignment horizontal="left" vertical="center"/>
      <protection locked="0"/>
    </xf>
    <xf numFmtId="0" fontId="59" fillId="27" borderId="0" xfId="0" applyFont="1" applyFill="1" applyAlignment="1" applyProtection="1">
      <alignment horizontal="left"/>
      <protection locked="0"/>
    </xf>
    <xf numFmtId="0" fontId="59" fillId="27" borderId="0" xfId="12" applyFont="1" applyFill="1" applyAlignment="1" applyProtection="1">
      <alignment horizontal="left" vertical="center"/>
      <protection locked="0"/>
    </xf>
    <xf numFmtId="0" fontId="54" fillId="27" borderId="0" xfId="12" applyFont="1" applyFill="1" applyAlignment="1">
      <alignment vertical="center"/>
    </xf>
    <xf numFmtId="0" fontId="16" fillId="27" borderId="0" xfId="12" applyFont="1" applyFill="1" applyAlignment="1" applyProtection="1">
      <alignment vertical="center"/>
      <protection locked="0"/>
    </xf>
    <xf numFmtId="3" fontId="16" fillId="27" borderId="0" xfId="12" applyNumberFormat="1" applyFont="1" applyFill="1" applyAlignment="1" applyProtection="1">
      <alignment horizontal="center" vertical="center"/>
      <protection locked="0"/>
    </xf>
    <xf numFmtId="3" fontId="16" fillId="27" borderId="0" xfId="0" applyNumberFormat="1" applyFont="1" applyFill="1" applyAlignment="1">
      <alignment horizontal="center"/>
    </xf>
    <xf numFmtId="0" fontId="69" fillId="27" borderId="0" xfId="0" applyFont="1" applyFill="1" applyAlignment="1" applyProtection="1">
      <alignment horizontal="center"/>
      <protection locked="0"/>
    </xf>
    <xf numFmtId="0" fontId="16" fillId="27" borderId="45" xfId="11" applyFont="1" applyFill="1" applyBorder="1" applyAlignment="1" applyProtection="1">
      <alignment horizontal="center" vertical="center"/>
      <protection locked="0"/>
    </xf>
    <xf numFmtId="0" fontId="16" fillId="27" borderId="41" xfId="11" applyFont="1" applyFill="1" applyBorder="1" applyAlignment="1" applyProtection="1">
      <alignment horizontal="center" vertical="center"/>
      <protection locked="0"/>
    </xf>
    <xf numFmtId="0" fontId="16" fillId="27" borderId="49" xfId="11" applyFont="1" applyFill="1" applyBorder="1" applyAlignment="1" applyProtection="1">
      <alignment horizontal="center" vertical="center"/>
      <protection locked="0"/>
    </xf>
    <xf numFmtId="0" fontId="16" fillId="27" borderId="44" xfId="12" applyFont="1" applyFill="1" applyBorder="1" applyAlignment="1">
      <alignment horizontal="center" vertical="center"/>
    </xf>
    <xf numFmtId="0" fontId="59" fillId="27" borderId="0" xfId="0" applyFont="1" applyFill="1"/>
    <xf numFmtId="0" fontId="59" fillId="28" borderId="0" xfId="0" applyFont="1" applyFill="1" applyAlignment="1">
      <alignment horizontal="center"/>
    </xf>
    <xf numFmtId="0" fontId="16" fillId="26" borderId="17" xfId="11" applyFont="1" applyFill="1" applyBorder="1" applyAlignment="1" applyProtection="1">
      <alignment horizontal="center" vertical="center"/>
      <protection locked="0"/>
    </xf>
    <xf numFmtId="0" fontId="61" fillId="26" borderId="63" xfId="12" applyFont="1" applyFill="1" applyBorder="1" applyAlignment="1">
      <alignment horizontal="center" vertical="center"/>
    </xf>
    <xf numFmtId="0" fontId="61" fillId="26" borderId="44" xfId="12" applyFont="1" applyFill="1" applyBorder="1" applyAlignment="1">
      <alignment horizontal="center" vertical="center"/>
    </xf>
    <xf numFmtId="0" fontId="65" fillId="24" borderId="44" xfId="12" applyFont="1" applyFill="1" applyBorder="1" applyAlignment="1" applyProtection="1">
      <alignment horizontal="center" vertical="center"/>
      <protection locked="0"/>
    </xf>
    <xf numFmtId="0" fontId="61" fillId="25" borderId="44" xfId="12" applyFont="1" applyFill="1" applyBorder="1" applyAlignment="1" applyProtection="1">
      <alignment horizontal="center" vertical="center"/>
      <protection locked="0"/>
    </xf>
    <xf numFmtId="0" fontId="61" fillId="25" borderId="63" xfId="12" applyFont="1" applyFill="1" applyBorder="1" applyAlignment="1" applyProtection="1">
      <alignment horizontal="center" vertical="center"/>
      <protection locked="0"/>
    </xf>
    <xf numFmtId="0" fontId="57" fillId="0" borderId="44" xfId="12" applyFont="1" applyBorder="1" applyAlignment="1" applyProtection="1">
      <alignment vertical="center"/>
      <protection locked="0"/>
    </xf>
    <xf numFmtId="0" fontId="16" fillId="0" borderId="4" xfId="12" applyFont="1" applyBorder="1" applyAlignment="1">
      <alignment horizontal="center" vertical="center"/>
    </xf>
    <xf numFmtId="0" fontId="16" fillId="0" borderId="1" xfId="12" applyFont="1" applyBorder="1" applyAlignment="1">
      <alignment horizontal="center" vertical="center"/>
    </xf>
    <xf numFmtId="0" fontId="16" fillId="0" borderId="2" xfId="12" applyFont="1" applyBorder="1" applyAlignment="1">
      <alignment horizontal="center" vertical="center"/>
    </xf>
    <xf numFmtId="0" fontId="57" fillId="26" borderId="44" xfId="12" applyFont="1" applyFill="1" applyBorder="1" applyAlignment="1" applyProtection="1">
      <alignment vertical="center"/>
      <protection locked="0"/>
    </xf>
    <xf numFmtId="0" fontId="16" fillId="0" borderId="4" xfId="12" applyFont="1" applyBorder="1" applyAlignment="1" applyProtection="1">
      <alignment horizontal="center" vertical="center"/>
      <protection locked="0"/>
    </xf>
    <xf numFmtId="0" fontId="16" fillId="0" borderId="1" xfId="12" applyFont="1" applyBorder="1" applyAlignment="1" applyProtection="1">
      <alignment horizontal="center" vertical="center"/>
      <protection locked="0"/>
    </xf>
    <xf numFmtId="0" fontId="16" fillId="0" borderId="2" xfId="12" applyFont="1" applyBorder="1" applyAlignment="1" applyProtection="1">
      <alignment horizontal="center" vertical="center"/>
      <protection locked="0"/>
    </xf>
    <xf numFmtId="0" fontId="22" fillId="0" borderId="60" xfId="12" applyFont="1" applyBorder="1" applyAlignment="1" applyProtection="1">
      <alignment vertical="center"/>
      <protection locked="0"/>
    </xf>
    <xf numFmtId="0" fontId="16" fillId="0" borderId="61" xfId="12" applyFont="1" applyBorder="1" applyAlignment="1" applyProtection="1">
      <alignment horizontal="center" vertical="center"/>
      <protection locked="0"/>
    </xf>
    <xf numFmtId="0" fontId="16" fillId="0" borderId="52" xfId="12" applyFont="1" applyBorder="1" applyAlignment="1" applyProtection="1">
      <alignment horizontal="center" vertical="center"/>
      <protection locked="0"/>
    </xf>
    <xf numFmtId="0" fontId="16" fillId="0" borderId="68" xfId="12" applyFont="1" applyBorder="1" applyAlignment="1" applyProtection="1">
      <alignment horizontal="center" vertical="center"/>
      <protection locked="0"/>
    </xf>
    <xf numFmtId="0" fontId="61" fillId="24" borderId="64" xfId="12" applyFont="1" applyFill="1" applyBorder="1" applyAlignment="1">
      <alignment horizontal="center" vertical="center"/>
    </xf>
    <xf numFmtId="0" fontId="16" fillId="0" borderId="60" xfId="12" applyFont="1" applyBorder="1" applyAlignment="1">
      <alignment horizontal="center" vertical="center"/>
    </xf>
    <xf numFmtId="0" fontId="61" fillId="25" borderId="76" xfId="12" applyFont="1" applyFill="1" applyBorder="1" applyAlignment="1" applyProtection="1">
      <alignment horizontal="center" vertical="center"/>
      <protection locked="0"/>
    </xf>
    <xf numFmtId="0" fontId="61" fillId="25" borderId="58" xfId="12" applyFont="1" applyFill="1" applyBorder="1" applyAlignment="1" applyProtection="1">
      <alignment horizontal="center" vertical="center"/>
      <protection locked="0"/>
    </xf>
    <xf numFmtId="0" fontId="61" fillId="25" borderId="59" xfId="12" applyFont="1" applyFill="1" applyBorder="1" applyAlignment="1" applyProtection="1">
      <alignment horizontal="center" vertical="center"/>
      <protection locked="0"/>
    </xf>
    <xf numFmtId="0" fontId="65" fillId="24" borderId="28" xfId="12" applyFont="1" applyFill="1" applyBorder="1" applyAlignment="1" applyProtection="1">
      <alignment vertical="center" wrapText="1"/>
      <protection locked="0"/>
    </xf>
    <xf numFmtId="0" fontId="61" fillId="24" borderId="79" xfId="12" applyFont="1" applyFill="1" applyBorder="1" applyAlignment="1" applyProtection="1">
      <alignment vertical="center" wrapText="1"/>
      <protection locked="0"/>
    </xf>
    <xf numFmtId="0" fontId="61" fillId="24" borderId="34" xfId="12" applyFont="1" applyFill="1" applyBorder="1" applyAlignment="1" applyProtection="1">
      <alignment vertical="center" wrapText="1"/>
      <protection locked="0"/>
    </xf>
    <xf numFmtId="0" fontId="61" fillId="24" borderId="30" xfId="12" applyFont="1" applyFill="1" applyBorder="1" applyAlignment="1" applyProtection="1">
      <alignment vertical="center" wrapText="1"/>
      <protection locked="0"/>
    </xf>
    <xf numFmtId="0" fontId="61" fillId="24" borderId="31" xfId="12" applyFont="1" applyFill="1" applyBorder="1" applyAlignment="1" applyProtection="1">
      <alignment vertical="center" wrapText="1"/>
      <protection locked="0"/>
    </xf>
    <xf numFmtId="0" fontId="22" fillId="0" borderId="19" xfId="12" applyFont="1" applyBorder="1" applyAlignment="1" applyProtection="1">
      <alignment vertical="center"/>
      <protection locked="0"/>
    </xf>
    <xf numFmtId="0" fontId="61" fillId="24" borderId="38" xfId="0" applyFont="1" applyFill="1" applyBorder="1" applyAlignment="1">
      <alignment horizontal="center" vertical="center"/>
    </xf>
    <xf numFmtId="0" fontId="16" fillId="0" borderId="20" xfId="12" applyFont="1" applyBorder="1" applyAlignment="1">
      <alignment horizontal="center" vertical="center"/>
    </xf>
    <xf numFmtId="0" fontId="61" fillId="24" borderId="44" xfId="0" applyFont="1" applyFill="1" applyBorder="1" applyAlignment="1">
      <alignment horizontal="center" vertical="center"/>
    </xf>
    <xf numFmtId="0" fontId="16" fillId="0" borderId="66" xfId="12" applyFont="1" applyBorder="1" applyAlignment="1">
      <alignment horizontal="center" vertical="center"/>
    </xf>
    <xf numFmtId="0" fontId="65" fillId="24" borderId="44" xfId="12" applyFont="1" applyFill="1" applyBorder="1" applyAlignment="1" applyProtection="1">
      <alignment vertical="center" wrapText="1"/>
      <protection locked="0"/>
    </xf>
    <xf numFmtId="0" fontId="61" fillId="25" borderId="24" xfId="12" applyFont="1" applyFill="1" applyBorder="1" applyAlignment="1" applyProtection="1">
      <alignment horizontal="center" vertical="center"/>
      <protection locked="0"/>
    </xf>
    <xf numFmtId="0" fontId="61" fillId="25" borderId="15" xfId="12" applyFont="1" applyFill="1" applyBorder="1" applyAlignment="1" applyProtection="1">
      <alignment horizontal="center" vertical="center"/>
      <protection locked="0"/>
    </xf>
    <xf numFmtId="0" fontId="61" fillId="25" borderId="23" xfId="12" applyFont="1" applyFill="1" applyBorder="1" applyAlignment="1" applyProtection="1">
      <alignment horizontal="center" vertical="center"/>
      <protection locked="0"/>
    </xf>
    <xf numFmtId="0" fontId="61" fillId="25" borderId="66" xfId="12" applyFont="1" applyFill="1" applyBorder="1" applyAlignment="1">
      <alignment horizontal="center" vertical="center"/>
    </xf>
    <xf numFmtId="0" fontId="22" fillId="0" borderId="44" xfId="11" applyFont="1" applyBorder="1" applyAlignment="1" applyProtection="1">
      <alignment vertical="center"/>
      <protection locked="0"/>
    </xf>
    <xf numFmtId="0" fontId="16" fillId="27" borderId="66" xfId="12" applyFont="1" applyFill="1" applyBorder="1" applyAlignment="1">
      <alignment horizontal="center" vertical="center"/>
    </xf>
    <xf numFmtId="0" fontId="22" fillId="9" borderId="44" xfId="12" applyFont="1" applyFill="1" applyBorder="1" applyAlignment="1" applyProtection="1">
      <alignment horizontal="left" vertical="center"/>
      <protection locked="0"/>
    </xf>
    <xf numFmtId="0" fontId="22" fillId="0" borderId="44" xfId="17" applyFont="1" applyBorder="1" applyAlignment="1" applyProtection="1">
      <alignment vertical="center"/>
      <protection locked="0"/>
    </xf>
    <xf numFmtId="0" fontId="22" fillId="0" borderId="60" xfId="17" applyFont="1" applyBorder="1" applyAlignment="1" applyProtection="1">
      <alignment vertical="center"/>
      <protection locked="0"/>
    </xf>
    <xf numFmtId="0" fontId="16" fillId="0" borderId="67" xfId="12" applyFont="1" applyBorder="1" applyAlignment="1">
      <alignment horizontal="center" vertical="center"/>
    </xf>
    <xf numFmtId="0" fontId="61" fillId="0" borderId="0" xfId="12" applyFont="1" applyAlignment="1" applyProtection="1">
      <alignment horizontal="center" vertical="center"/>
      <protection locked="0"/>
    </xf>
    <xf numFmtId="0" fontId="65" fillId="24" borderId="29" xfId="12" applyFont="1" applyFill="1" applyBorder="1" applyAlignment="1" applyProtection="1">
      <alignment horizontal="center" vertical="center" wrapText="1"/>
      <protection locked="0"/>
    </xf>
    <xf numFmtId="0" fontId="61" fillId="24" borderId="30" xfId="12" applyFont="1" applyFill="1" applyBorder="1" applyAlignment="1" applyProtection="1">
      <alignment horizontal="center" vertical="center" wrapText="1"/>
      <protection locked="0"/>
    </xf>
    <xf numFmtId="0" fontId="61" fillId="24" borderId="31" xfId="12" applyFont="1" applyFill="1" applyBorder="1" applyAlignment="1" applyProtection="1">
      <alignment horizontal="center" vertical="center" wrapText="1"/>
      <protection locked="0"/>
    </xf>
    <xf numFmtId="0" fontId="65" fillId="24" borderId="29" xfId="12" applyFont="1" applyFill="1" applyBorder="1" applyAlignment="1" applyProtection="1">
      <alignment vertical="center"/>
      <protection locked="0"/>
    </xf>
    <xf numFmtId="0" fontId="61" fillId="25" borderId="30" xfId="12" applyFont="1" applyFill="1" applyBorder="1" applyAlignment="1" applyProtection="1">
      <alignment horizontal="center" vertical="center"/>
      <protection locked="0"/>
    </xf>
    <xf numFmtId="0" fontId="61" fillId="25" borderId="31" xfId="12" applyFont="1" applyFill="1" applyBorder="1" applyAlignment="1" applyProtection="1">
      <alignment horizontal="center" vertical="center"/>
      <protection locked="0"/>
    </xf>
    <xf numFmtId="0" fontId="65" fillId="24" borderId="84" xfId="12" applyFont="1" applyFill="1" applyBorder="1" applyAlignment="1" applyProtection="1">
      <alignment vertical="center"/>
      <protection locked="0"/>
    </xf>
    <xf numFmtId="0" fontId="61" fillId="25" borderId="84" xfId="12" applyFont="1" applyFill="1" applyBorder="1" applyAlignment="1" applyProtection="1">
      <alignment horizontal="center" vertical="center"/>
      <protection locked="0"/>
    </xf>
    <xf numFmtId="0" fontId="54" fillId="0" borderId="0" xfId="12" applyFont="1"/>
    <xf numFmtId="0" fontId="63" fillId="0" borderId="0" xfId="12" applyFont="1" applyAlignment="1" applyProtection="1">
      <alignment vertical="center"/>
      <protection locked="0"/>
    </xf>
    <xf numFmtId="0" fontId="16" fillId="0" borderId="3" xfId="12" applyFont="1" applyBorder="1" applyAlignment="1">
      <alignment horizontal="center" vertical="center"/>
    </xf>
    <xf numFmtId="0" fontId="57" fillId="0" borderId="46" xfId="12" applyFont="1" applyBorder="1" applyAlignment="1" applyProtection="1">
      <alignment vertical="center"/>
      <protection locked="0"/>
    </xf>
    <xf numFmtId="0" fontId="16" fillId="0" borderId="22" xfId="12" applyFont="1" applyBorder="1" applyAlignment="1">
      <alignment horizontal="center" vertical="center"/>
    </xf>
    <xf numFmtId="0" fontId="16" fillId="0" borderId="18" xfId="12" applyFont="1" applyBorder="1" applyAlignment="1">
      <alignment horizontal="center" vertical="center"/>
    </xf>
    <xf numFmtId="0" fontId="61" fillId="24" borderId="46" xfId="12" applyFont="1" applyFill="1" applyBorder="1" applyAlignment="1">
      <alignment horizontal="center" vertical="center"/>
    </xf>
    <xf numFmtId="0" fontId="16" fillId="0" borderId="5" xfId="12" applyFont="1" applyBorder="1" applyAlignment="1">
      <alignment horizontal="center" vertical="center"/>
    </xf>
    <xf numFmtId="0" fontId="16" fillId="0" borderId="21" xfId="12" applyFont="1" applyBorder="1" applyAlignment="1">
      <alignment horizontal="center" vertical="center"/>
    </xf>
    <xf numFmtId="0" fontId="16" fillId="0" borderId="46" xfId="12" applyFont="1" applyBorder="1" applyAlignment="1">
      <alignment horizontal="center" vertical="center"/>
    </xf>
    <xf numFmtId="0" fontId="70" fillId="24" borderId="45" xfId="12" applyFont="1" applyFill="1" applyBorder="1" applyAlignment="1" applyProtection="1">
      <alignment vertical="center"/>
      <protection locked="0"/>
    </xf>
    <xf numFmtId="0" fontId="63" fillId="24" borderId="41" xfId="12" applyFont="1" applyFill="1" applyBorder="1" applyAlignment="1" applyProtection="1">
      <alignment horizontal="center" vertical="center"/>
      <protection locked="0"/>
    </xf>
    <xf numFmtId="0" fontId="63" fillId="24" borderId="49" xfId="12" applyFont="1" applyFill="1" applyBorder="1" applyAlignment="1" applyProtection="1">
      <alignment horizontal="center" vertical="center"/>
      <protection locked="0"/>
    </xf>
    <xf numFmtId="0" fontId="65" fillId="24" borderId="47" xfId="12" applyFont="1" applyFill="1" applyBorder="1" applyAlignment="1" applyProtection="1">
      <alignment horizontal="center" vertical="center" wrapText="1"/>
      <protection locked="0"/>
    </xf>
    <xf numFmtId="0" fontId="61" fillId="25" borderId="5" xfId="12" applyFont="1" applyFill="1" applyBorder="1" applyAlignment="1" applyProtection="1">
      <alignment horizontal="center" vertical="center"/>
      <protection locked="0"/>
    </xf>
    <xf numFmtId="0" fontId="61" fillId="25" borderId="52" xfId="12" applyFont="1" applyFill="1" applyBorder="1" applyAlignment="1" applyProtection="1">
      <alignment horizontal="center" vertical="center"/>
      <protection locked="0"/>
    </xf>
    <xf numFmtId="0" fontId="61" fillId="25" borderId="53" xfId="12" applyFont="1" applyFill="1" applyBorder="1" applyAlignment="1" applyProtection="1">
      <alignment horizontal="center" vertical="center"/>
      <protection locked="0"/>
    </xf>
    <xf numFmtId="0" fontId="22" fillId="0" borderId="62" xfId="12" applyFont="1" applyBorder="1" applyAlignment="1" applyProtection="1">
      <alignment vertical="center"/>
      <protection locked="0"/>
    </xf>
    <xf numFmtId="0" fontId="61" fillId="24" borderId="24" xfId="0" applyFont="1" applyFill="1" applyBorder="1" applyAlignment="1">
      <alignment horizontal="center" vertical="center"/>
    </xf>
    <xf numFmtId="0" fontId="61" fillId="24" borderId="15" xfId="0" applyFont="1" applyFill="1" applyBorder="1" applyAlignment="1">
      <alignment horizontal="center" vertical="center"/>
    </xf>
    <xf numFmtId="0" fontId="61" fillId="24" borderId="15" xfId="12" applyFont="1" applyFill="1" applyBorder="1" applyAlignment="1">
      <alignment horizontal="center" vertical="center"/>
    </xf>
    <xf numFmtId="0" fontId="61" fillId="24" borderId="4" xfId="0" applyFont="1" applyFill="1" applyBorder="1" applyAlignment="1">
      <alignment horizontal="center" vertical="center"/>
    </xf>
    <xf numFmtId="0" fontId="61" fillId="24" borderId="1" xfId="0" applyFont="1" applyFill="1" applyBorder="1" applyAlignment="1">
      <alignment horizontal="center" vertical="center"/>
    </xf>
    <xf numFmtId="0" fontId="16" fillId="0" borderId="50" xfId="12" applyFont="1" applyBorder="1" applyAlignment="1">
      <alignment horizontal="center" vertical="center"/>
    </xf>
    <xf numFmtId="0" fontId="22" fillId="0" borderId="63" xfId="12" applyFont="1" applyBorder="1" applyAlignment="1" applyProtection="1">
      <alignment vertical="center" shrinkToFit="1"/>
      <protection locked="0"/>
    </xf>
    <xf numFmtId="0" fontId="61" fillId="24" borderId="22" xfId="0" applyFont="1" applyFill="1" applyBorder="1" applyAlignment="1">
      <alignment horizontal="center" vertical="center"/>
    </xf>
    <xf numFmtId="0" fontId="61" fillId="24" borderId="5" xfId="0" applyFont="1" applyFill="1" applyBorder="1" applyAlignment="1">
      <alignment horizontal="center" vertical="center"/>
    </xf>
    <xf numFmtId="0" fontId="61" fillId="24" borderId="5" xfId="12" applyFont="1" applyFill="1" applyBorder="1" applyAlignment="1">
      <alignment horizontal="center" vertical="center"/>
    </xf>
    <xf numFmtId="0" fontId="65" fillId="24" borderId="45" xfId="12" applyFont="1" applyFill="1" applyBorder="1" applyAlignment="1" applyProtection="1">
      <alignment horizontal="center" vertical="center" wrapText="1"/>
      <protection locked="0"/>
    </xf>
    <xf numFmtId="0" fontId="61" fillId="25" borderId="15" xfId="12" applyFont="1" applyFill="1" applyBorder="1" applyAlignment="1">
      <alignment horizontal="center" vertical="center"/>
    </xf>
    <xf numFmtId="0" fontId="61" fillId="24" borderId="41" xfId="0" applyFont="1" applyFill="1" applyBorder="1" applyAlignment="1">
      <alignment horizontal="center" vertical="center"/>
    </xf>
    <xf numFmtId="0" fontId="61" fillId="24" borderId="49" xfId="12" applyFont="1" applyFill="1" applyBorder="1" applyAlignment="1">
      <alignment horizontal="center" vertical="center"/>
    </xf>
    <xf numFmtId="0" fontId="59" fillId="24" borderId="66" xfId="12" applyFont="1" applyFill="1" applyBorder="1" applyAlignment="1">
      <alignment horizontal="center" vertical="center"/>
    </xf>
    <xf numFmtId="0" fontId="65" fillId="24" borderId="17" xfId="12" applyFont="1" applyFill="1" applyBorder="1" applyAlignment="1" applyProtection="1">
      <alignment horizontal="center" vertical="center" wrapText="1"/>
      <protection locked="0"/>
    </xf>
    <xf numFmtId="0" fontId="61" fillId="24" borderId="1" xfId="12" applyFont="1" applyFill="1" applyBorder="1" applyAlignment="1" applyProtection="1">
      <alignment horizontal="center" vertical="center" wrapText="1"/>
      <protection locked="0"/>
    </xf>
    <xf numFmtId="0" fontId="63" fillId="24" borderId="1" xfId="0" applyFont="1" applyFill="1" applyBorder="1" applyAlignment="1" applyProtection="1">
      <alignment wrapText="1"/>
      <protection locked="0"/>
    </xf>
    <xf numFmtId="0" fontId="61" fillId="24" borderId="50" xfId="12" applyFont="1" applyFill="1" applyBorder="1" applyAlignment="1" applyProtection="1">
      <alignment horizontal="center" vertical="center" wrapText="1"/>
      <protection locked="0"/>
    </xf>
    <xf numFmtId="0" fontId="61" fillId="24" borderId="66" xfId="12" applyFont="1" applyFill="1" applyBorder="1" applyAlignment="1" applyProtection="1">
      <alignment horizontal="center" vertical="center" wrapText="1"/>
      <protection locked="0"/>
    </xf>
    <xf numFmtId="0" fontId="65" fillId="24" borderId="51" xfId="12" applyFont="1" applyFill="1" applyBorder="1" applyAlignment="1" applyProtection="1">
      <alignment horizontal="center" vertical="center" wrapText="1"/>
      <protection locked="0"/>
    </xf>
    <xf numFmtId="0" fontId="61" fillId="25" borderId="67" xfId="12" applyFont="1" applyFill="1" applyBorder="1" applyAlignment="1" applyProtection="1">
      <alignment horizontal="center" vertical="center"/>
      <protection locked="0"/>
    </xf>
    <xf numFmtId="0" fontId="22" fillId="26" borderId="32" xfId="12" applyFont="1" applyFill="1" applyBorder="1" applyAlignment="1" applyProtection="1">
      <alignment vertical="center"/>
      <protection locked="0"/>
    </xf>
    <xf numFmtId="0" fontId="16" fillId="26" borderId="26" xfId="0" applyFont="1" applyFill="1" applyBorder="1" applyAlignment="1">
      <alignment horizontal="center" vertical="center"/>
    </xf>
    <xf numFmtId="0" fontId="16" fillId="26" borderId="12" xfId="0" applyFont="1" applyFill="1" applyBorder="1" applyAlignment="1">
      <alignment horizontal="center" vertical="center"/>
    </xf>
    <xf numFmtId="0" fontId="16" fillId="26" borderId="25" xfId="0" applyFont="1" applyFill="1" applyBorder="1" applyAlignment="1">
      <alignment horizontal="center" vertical="center"/>
    </xf>
    <xf numFmtId="1" fontId="61" fillId="24" borderId="32" xfId="0" applyNumberFormat="1" applyFont="1" applyFill="1" applyBorder="1" applyAlignment="1">
      <alignment horizontal="center" vertical="center"/>
    </xf>
    <xf numFmtId="0" fontId="61" fillId="24" borderId="32" xfId="0" applyFont="1" applyFill="1" applyBorder="1" applyAlignment="1">
      <alignment horizontal="center" vertical="center"/>
    </xf>
    <xf numFmtId="1" fontId="16" fillId="26" borderId="32" xfId="12" applyNumberFormat="1" applyFont="1" applyFill="1" applyBorder="1" applyAlignment="1">
      <alignment horizontal="center" vertical="center"/>
    </xf>
    <xf numFmtId="0" fontId="61" fillId="24" borderId="40" xfId="0" applyFont="1" applyFill="1" applyBorder="1" applyAlignment="1">
      <alignment horizontal="center" vertical="center"/>
    </xf>
    <xf numFmtId="1" fontId="61" fillId="24" borderId="41" xfId="0" applyNumberFormat="1" applyFont="1" applyFill="1" applyBorder="1" applyAlignment="1">
      <alignment horizontal="center" vertical="center"/>
    </xf>
    <xf numFmtId="1" fontId="16" fillId="0" borderId="49" xfId="12" applyNumberFormat="1" applyFont="1" applyBorder="1" applyAlignment="1">
      <alignment horizontal="center" vertical="center"/>
    </xf>
    <xf numFmtId="1" fontId="61" fillId="24" borderId="1" xfId="0" applyNumberFormat="1" applyFont="1" applyFill="1" applyBorder="1" applyAlignment="1">
      <alignment horizontal="center" vertical="center"/>
    </xf>
    <xf numFmtId="1" fontId="16" fillId="0" borderId="50" xfId="12" applyNumberFormat="1" applyFont="1" applyBorder="1" applyAlignment="1">
      <alignment horizontal="center" vertical="center"/>
    </xf>
    <xf numFmtId="0" fontId="22" fillId="0" borderId="64" xfId="12" applyFont="1" applyBorder="1" applyAlignment="1" applyProtection="1">
      <alignment vertical="center" shrinkToFit="1"/>
      <protection locked="0"/>
    </xf>
    <xf numFmtId="0" fontId="65" fillId="24" borderId="79" xfId="12" applyFont="1" applyFill="1" applyBorder="1" applyAlignment="1" applyProtection="1">
      <alignment horizontal="left" vertical="center" wrapText="1"/>
      <protection locked="0"/>
    </xf>
    <xf numFmtId="0" fontId="61" fillId="24" borderId="34" xfId="12" applyFont="1" applyFill="1" applyBorder="1" applyAlignment="1" applyProtection="1">
      <alignment horizontal="center" vertical="center" wrapText="1"/>
      <protection locked="0"/>
    </xf>
    <xf numFmtId="0" fontId="61" fillId="24" borderId="69" xfId="12" applyFont="1" applyFill="1" applyBorder="1" applyAlignment="1" applyProtection="1">
      <alignment horizontal="center" vertical="center" wrapText="1"/>
      <protection locked="0"/>
    </xf>
    <xf numFmtId="0" fontId="61" fillId="25" borderId="26" xfId="12" applyFont="1" applyFill="1" applyBorder="1" applyAlignment="1" applyProtection="1">
      <alignment horizontal="center" vertical="center"/>
      <protection locked="0"/>
    </xf>
    <xf numFmtId="0" fontId="61" fillId="25" borderId="12" xfId="12" applyFont="1" applyFill="1" applyBorder="1" applyAlignment="1" applyProtection="1">
      <alignment horizontal="center" vertical="center"/>
      <protection locked="0"/>
    </xf>
    <xf numFmtId="0" fontId="61" fillId="25" borderId="25" xfId="12" applyFont="1" applyFill="1" applyBorder="1" applyAlignment="1" applyProtection="1">
      <alignment horizontal="center" vertical="center"/>
      <protection locked="0"/>
    </xf>
    <xf numFmtId="0" fontId="61" fillId="25" borderId="32" xfId="12" applyFont="1" applyFill="1" applyBorder="1" applyAlignment="1" applyProtection="1">
      <alignment horizontal="center" vertical="center"/>
      <protection locked="0"/>
    </xf>
    <xf numFmtId="0" fontId="61" fillId="25" borderId="39" xfId="12" applyFont="1" applyFill="1" applyBorder="1" applyAlignment="1" applyProtection="1">
      <alignment horizontal="center" vertical="center"/>
      <protection locked="0"/>
    </xf>
    <xf numFmtId="0" fontId="61" fillId="25" borderId="28" xfId="12" applyFont="1" applyFill="1" applyBorder="1" applyAlignment="1" applyProtection="1">
      <alignment horizontal="center" vertical="center"/>
      <protection locked="0"/>
    </xf>
    <xf numFmtId="0" fontId="61" fillId="24" borderId="50" xfId="12" applyFont="1" applyFill="1" applyBorder="1" applyAlignment="1">
      <alignment horizontal="center" vertical="center"/>
    </xf>
    <xf numFmtId="0" fontId="57" fillId="0" borderId="63" xfId="12" applyFont="1" applyBorder="1" applyAlignment="1" applyProtection="1">
      <alignment vertical="center"/>
      <protection locked="0"/>
    </xf>
    <xf numFmtId="0" fontId="61" fillId="24" borderId="61" xfId="0" applyFont="1" applyFill="1" applyBorder="1" applyAlignment="1">
      <alignment horizontal="center" vertical="center"/>
    </xf>
    <xf numFmtId="0" fontId="61" fillId="24" borderId="52" xfId="0" applyFont="1" applyFill="1" applyBorder="1" applyAlignment="1">
      <alignment horizontal="center" vertical="center"/>
    </xf>
    <xf numFmtId="0" fontId="61" fillId="24" borderId="53" xfId="12" applyFont="1" applyFill="1" applyBorder="1" applyAlignment="1">
      <alignment horizontal="center" vertical="center"/>
    </xf>
    <xf numFmtId="0" fontId="65" fillId="24" borderId="32" xfId="11" applyFont="1" applyFill="1" applyBorder="1" applyAlignment="1" applyProtection="1">
      <alignment vertical="center"/>
      <protection locked="0"/>
    </xf>
    <xf numFmtId="0" fontId="61" fillId="25" borderId="32" xfId="12" applyFont="1" applyFill="1" applyBorder="1" applyAlignment="1">
      <alignment horizontal="center" vertical="center"/>
    </xf>
    <xf numFmtId="0" fontId="61" fillId="25" borderId="46" xfId="12" applyFont="1" applyFill="1" applyBorder="1" applyAlignment="1">
      <alignment horizontal="center" vertical="center"/>
    </xf>
    <xf numFmtId="0" fontId="16" fillId="0" borderId="49" xfId="12" applyFont="1" applyBorder="1" applyAlignment="1">
      <alignment horizontal="center" vertical="center"/>
    </xf>
    <xf numFmtId="0" fontId="65" fillId="24" borderId="32" xfId="12" applyFont="1" applyFill="1" applyBorder="1" applyAlignment="1" applyProtection="1">
      <alignment vertical="center" wrapText="1"/>
      <protection locked="0"/>
    </xf>
    <xf numFmtId="0" fontId="22" fillId="0" borderId="45" xfId="12" applyFont="1" applyBorder="1" applyAlignment="1" applyProtection="1">
      <alignment vertical="center"/>
      <protection locked="0"/>
    </xf>
    <xf numFmtId="0" fontId="22" fillId="0" borderId="17" xfId="12" applyFont="1" applyBorder="1" applyAlignment="1" applyProtection="1">
      <alignment vertical="center"/>
      <protection locked="0"/>
    </xf>
    <xf numFmtId="0" fontId="22" fillId="0" borderId="51" xfId="12" applyFont="1" applyBorder="1" applyAlignment="1" applyProtection="1">
      <alignment vertical="center"/>
      <protection locked="0"/>
    </xf>
    <xf numFmtId="0" fontId="65" fillId="24" borderId="32" xfId="12" applyFont="1" applyFill="1" applyBorder="1" applyAlignment="1" applyProtection="1">
      <alignment vertical="center"/>
      <protection locked="0"/>
    </xf>
    <xf numFmtId="0" fontId="22" fillId="0" borderId="57" xfId="12" applyFont="1" applyBorder="1" applyAlignment="1" applyProtection="1">
      <alignment vertical="center"/>
      <protection locked="0"/>
    </xf>
    <xf numFmtId="0" fontId="16" fillId="0" borderId="59" xfId="12" applyFont="1" applyBorder="1" applyAlignment="1">
      <alignment horizontal="center" vertical="center"/>
    </xf>
    <xf numFmtId="0" fontId="65" fillId="24" borderId="32" xfId="12" applyFont="1" applyFill="1" applyBorder="1" applyAlignment="1" applyProtection="1">
      <alignment vertical="center" shrinkToFit="1"/>
      <protection locked="0"/>
    </xf>
    <xf numFmtId="0" fontId="57" fillId="27" borderId="17" xfId="12" applyFont="1" applyFill="1" applyBorder="1" applyAlignment="1" applyProtection="1">
      <alignment vertical="center"/>
      <protection locked="0"/>
    </xf>
    <xf numFmtId="0" fontId="57" fillId="0" borderId="17" xfId="12" applyFont="1" applyBorder="1" applyAlignment="1" applyProtection="1">
      <alignment vertical="center"/>
      <protection locked="0"/>
    </xf>
    <xf numFmtId="0" fontId="65" fillId="24" borderId="32" xfId="12" applyFont="1" applyFill="1" applyBorder="1" applyAlignment="1" applyProtection="1">
      <alignment horizontal="left" vertical="center"/>
      <protection locked="0"/>
    </xf>
    <xf numFmtId="0" fontId="22" fillId="9" borderId="45" xfId="12" applyFont="1" applyFill="1" applyBorder="1" applyAlignment="1" applyProtection="1">
      <alignment horizontal="left" vertical="center"/>
      <protection locked="0"/>
    </xf>
    <xf numFmtId="0" fontId="22" fillId="9" borderId="17" xfId="12" applyFont="1" applyFill="1" applyBorder="1" applyAlignment="1" applyProtection="1">
      <alignment horizontal="left" vertical="center"/>
      <protection locked="0"/>
    </xf>
    <xf numFmtId="0" fontId="22" fillId="9" borderId="51" xfId="12" applyFont="1" applyFill="1" applyBorder="1" applyAlignment="1" applyProtection="1">
      <alignment horizontal="left" vertical="center"/>
      <protection locked="0"/>
    </xf>
    <xf numFmtId="0" fontId="22" fillId="0" borderId="45" xfId="12" applyFont="1" applyBorder="1" applyAlignment="1" applyProtection="1">
      <alignment horizontal="left" vertical="center"/>
      <protection locked="0"/>
    </xf>
    <xf numFmtId="0" fontId="59" fillId="24" borderId="52" xfId="12" applyFont="1" applyFill="1" applyBorder="1" applyAlignment="1">
      <alignment horizontal="center" vertical="center"/>
    </xf>
    <xf numFmtId="0" fontId="22" fillId="24" borderId="85" xfId="12" applyFont="1" applyFill="1" applyBorder="1" applyAlignment="1" applyProtection="1">
      <alignment vertical="center"/>
      <protection locked="0"/>
    </xf>
    <xf numFmtId="0" fontId="54" fillId="24" borderId="27" xfId="12" applyFont="1" applyFill="1" applyBorder="1" applyAlignment="1" applyProtection="1">
      <alignment horizontal="center" vertical="center"/>
      <protection locked="0"/>
    </xf>
    <xf numFmtId="0" fontId="16" fillId="24" borderId="27" xfId="12" applyFont="1" applyFill="1" applyBorder="1" applyAlignment="1" applyProtection="1">
      <alignment horizontal="center" vertical="center"/>
      <protection locked="0"/>
    </xf>
    <xf numFmtId="0" fontId="16" fillId="24" borderId="86" xfId="12" applyFont="1" applyFill="1" applyBorder="1" applyAlignment="1" applyProtection="1">
      <alignment horizontal="center" vertical="center"/>
      <protection locked="0"/>
    </xf>
    <xf numFmtId="0" fontId="57" fillId="0" borderId="80" xfId="11" applyFont="1" applyBorder="1" applyAlignment="1" applyProtection="1">
      <alignment horizontal="left" vertical="center"/>
      <protection locked="0"/>
    </xf>
    <xf numFmtId="0" fontId="16" fillId="0" borderId="0" xfId="11" applyFont="1" applyAlignment="1" applyProtection="1">
      <alignment horizontal="left" vertical="center"/>
      <protection locked="0"/>
    </xf>
    <xf numFmtId="0" fontId="54" fillId="27" borderId="70" xfId="12" applyFont="1" applyFill="1" applyBorder="1" applyAlignment="1" applyProtection="1">
      <alignment vertical="center"/>
      <protection locked="0"/>
    </xf>
    <xf numFmtId="0" fontId="54" fillId="27" borderId="0" xfId="11" applyFont="1" applyFill="1" applyProtection="1">
      <protection locked="0"/>
    </xf>
    <xf numFmtId="0" fontId="16" fillId="27" borderId="0" xfId="11" applyFont="1" applyFill="1" applyProtection="1">
      <protection locked="0"/>
    </xf>
    <xf numFmtId="0" fontId="54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57" fillId="27" borderId="80" xfId="0" applyFont="1" applyFill="1" applyBorder="1" applyAlignment="1" applyProtection="1">
      <alignment horizontal="left" vertical="center"/>
      <protection locked="0"/>
    </xf>
    <xf numFmtId="0" fontId="16" fillId="27" borderId="0" xfId="0" applyFont="1" applyFill="1" applyAlignment="1" applyProtection="1">
      <alignment horizontal="left" vertical="center"/>
      <protection locked="0"/>
    </xf>
    <xf numFmtId="0" fontId="57" fillId="30" borderId="80" xfId="12" applyFont="1" applyFill="1" applyBorder="1" applyProtection="1">
      <protection locked="0"/>
    </xf>
    <xf numFmtId="0" fontId="54" fillId="30" borderId="0" xfId="0" applyFont="1" applyFill="1" applyProtection="1">
      <protection locked="0"/>
    </xf>
    <xf numFmtId="0" fontId="16" fillId="30" borderId="0" xfId="0" applyFont="1" applyFill="1" applyProtection="1">
      <protection locked="0"/>
    </xf>
    <xf numFmtId="0" fontId="57" fillId="27" borderId="80" xfId="12" applyFont="1" applyFill="1" applyBorder="1" applyProtection="1">
      <protection locked="0"/>
    </xf>
    <xf numFmtId="0" fontId="22" fillId="0" borderId="80" xfId="0" applyFont="1" applyBorder="1" applyProtection="1">
      <protection locked="0"/>
    </xf>
    <xf numFmtId="0" fontId="57" fillId="27" borderId="80" xfId="12" applyFont="1" applyFill="1" applyBorder="1" applyAlignment="1" applyProtection="1">
      <alignment wrapText="1"/>
      <protection locked="0"/>
    </xf>
    <xf numFmtId="0" fontId="54" fillId="0" borderId="0" xfId="0" applyFont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30" borderId="0" xfId="12" applyFont="1" applyFill="1" applyProtection="1">
      <protection locked="0"/>
    </xf>
    <xf numFmtId="0" fontId="57" fillId="30" borderId="85" xfId="12" applyFont="1" applyFill="1" applyBorder="1" applyProtection="1">
      <protection locked="0"/>
    </xf>
    <xf numFmtId="0" fontId="54" fillId="30" borderId="27" xfId="0" applyFont="1" applyFill="1" applyBorder="1" applyProtection="1">
      <protection locked="0"/>
    </xf>
    <xf numFmtId="0" fontId="16" fillId="30" borderId="27" xfId="0" applyFont="1" applyFill="1" applyBorder="1" applyProtection="1">
      <protection locked="0"/>
    </xf>
    <xf numFmtId="0" fontId="68" fillId="27" borderId="27" xfId="0" applyFont="1" applyFill="1" applyBorder="1" applyProtection="1">
      <protection locked="0"/>
    </xf>
    <xf numFmtId="0" fontId="54" fillId="27" borderId="27" xfId="12" applyFont="1" applyFill="1" applyBorder="1" applyAlignment="1" applyProtection="1">
      <alignment vertical="center"/>
      <protection locked="0"/>
    </xf>
    <xf numFmtId="0" fontId="54" fillId="27" borderId="86" xfId="12" applyFont="1" applyFill="1" applyBorder="1" applyAlignment="1" applyProtection="1">
      <alignment vertical="center"/>
      <protection locked="0"/>
    </xf>
    <xf numFmtId="0" fontId="0" fillId="0" borderId="0" xfId="0" applyAlignment="1">
      <alignment horizontal="center" vertical="top"/>
    </xf>
    <xf numFmtId="0" fontId="0" fillId="0" borderId="5" xfId="0" applyBorder="1"/>
    <xf numFmtId="17" fontId="57" fillId="0" borderId="80" xfId="11" applyNumberFormat="1" applyFont="1" applyBorder="1" applyAlignment="1" applyProtection="1">
      <alignment horizontal="left" vertical="center"/>
      <protection locked="0"/>
    </xf>
    <xf numFmtId="0" fontId="61" fillId="27" borderId="70" xfId="12" applyFont="1" applyFill="1" applyBorder="1" applyAlignment="1" applyProtection="1">
      <alignment horizontal="center" vertical="center"/>
      <protection locked="0"/>
    </xf>
    <xf numFmtId="0" fontId="22" fillId="0" borderId="63" xfId="11" applyFont="1" applyBorder="1" applyAlignment="1" applyProtection="1">
      <alignment horizontal="left" vertical="center" wrapText="1"/>
      <protection locked="0"/>
    </xf>
    <xf numFmtId="0" fontId="72" fillId="0" borderId="0" xfId="0" applyFont="1" applyAlignment="1">
      <alignment vertical="center"/>
    </xf>
    <xf numFmtId="9" fontId="72" fillId="0" borderId="0" xfId="2" applyFont="1" applyAlignment="1">
      <alignment vertical="center"/>
    </xf>
    <xf numFmtId="0" fontId="74" fillId="31" borderId="89" xfId="0" applyFont="1" applyFill="1" applyBorder="1" applyAlignment="1">
      <alignment horizontal="center" vertical="center" wrapText="1"/>
    </xf>
    <xf numFmtId="0" fontId="74" fillId="31" borderId="90" xfId="0" applyFont="1" applyFill="1" applyBorder="1" applyAlignment="1">
      <alignment horizontal="center" vertical="center" wrapText="1"/>
    </xf>
    <xf numFmtId="9" fontId="74" fillId="31" borderId="90" xfId="2" applyFont="1" applyFill="1" applyBorder="1" applyAlignment="1">
      <alignment horizontal="center" vertical="center" wrapText="1"/>
    </xf>
    <xf numFmtId="9" fontId="74" fillId="31" borderId="91" xfId="2" applyFont="1" applyFill="1" applyBorder="1" applyAlignment="1">
      <alignment horizontal="center" vertical="center" wrapText="1"/>
    </xf>
    <xf numFmtId="9" fontId="74" fillId="31" borderId="31" xfId="2" applyFont="1" applyFill="1" applyBorder="1" applyAlignment="1">
      <alignment horizontal="center" vertical="center" wrapText="1"/>
    </xf>
    <xf numFmtId="3" fontId="76" fillId="0" borderId="92" xfId="0" applyNumberFormat="1" applyFont="1" applyBorder="1" applyAlignment="1">
      <alignment horizontal="center" vertical="center"/>
    </xf>
    <xf numFmtId="3" fontId="77" fillId="0" borderId="92" xfId="0" applyNumberFormat="1" applyFont="1" applyBorder="1" applyAlignment="1">
      <alignment horizontal="center" vertical="center"/>
    </xf>
    <xf numFmtId="3" fontId="77" fillId="0" borderId="93" xfId="0" applyNumberFormat="1" applyFont="1" applyBorder="1" applyAlignment="1">
      <alignment horizontal="center" vertical="center"/>
    </xf>
    <xf numFmtId="0" fontId="75" fillId="31" borderId="97" xfId="0" applyFont="1" applyFill="1" applyBorder="1" applyAlignment="1">
      <alignment horizontal="left" vertical="center" wrapText="1"/>
    </xf>
    <xf numFmtId="0" fontId="75" fillId="31" borderId="98" xfId="0" applyFont="1" applyFill="1" applyBorder="1" applyAlignment="1">
      <alignment horizontal="left" vertical="center" wrapText="1"/>
    </xf>
    <xf numFmtId="3" fontId="74" fillId="31" borderId="97" xfId="0" applyNumberFormat="1" applyFont="1" applyFill="1" applyBorder="1" applyAlignment="1">
      <alignment horizontal="center" vertical="center"/>
    </xf>
    <xf numFmtId="3" fontId="74" fillId="31" borderId="99" xfId="0" applyNumberFormat="1" applyFont="1" applyFill="1" applyBorder="1" applyAlignment="1">
      <alignment horizontal="center" vertical="center"/>
    </xf>
    <xf numFmtId="3" fontId="77" fillId="31" borderId="99" xfId="0" applyNumberFormat="1" applyFont="1" applyFill="1" applyBorder="1" applyAlignment="1">
      <alignment horizontal="center" vertical="center"/>
    </xf>
    <xf numFmtId="3" fontId="77" fillId="31" borderId="100" xfId="0" applyNumberFormat="1" applyFont="1" applyFill="1" applyBorder="1" applyAlignment="1">
      <alignment horizontal="center" vertical="center"/>
    </xf>
    <xf numFmtId="3" fontId="67" fillId="31" borderId="31" xfId="0" applyNumberFormat="1" applyFont="1" applyFill="1" applyBorder="1" applyAlignment="1">
      <alignment horizontal="center" vertical="center"/>
    </xf>
    <xf numFmtId="3" fontId="77" fillId="31" borderId="97" xfId="0" applyNumberFormat="1" applyFont="1" applyFill="1" applyBorder="1" applyAlignment="1">
      <alignment horizontal="center" vertical="center"/>
    </xf>
    <xf numFmtId="3" fontId="77" fillId="0" borderId="95" xfId="0" applyNumberFormat="1" applyFont="1" applyBorder="1" applyAlignment="1">
      <alignment horizontal="center" vertical="center"/>
    </xf>
    <xf numFmtId="3" fontId="77" fillId="0" borderId="101" xfId="0" applyNumberFormat="1" applyFont="1" applyBorder="1" applyAlignment="1">
      <alignment horizontal="center" vertical="center"/>
    </xf>
    <xf numFmtId="0" fontId="75" fillId="32" borderId="29" xfId="0" applyFont="1" applyFill="1" applyBorder="1" applyAlignment="1">
      <alignment horizontal="left" vertical="center" wrapText="1"/>
    </xf>
    <xf numFmtId="3" fontId="77" fillId="32" borderId="97" xfId="0" applyNumberFormat="1" applyFont="1" applyFill="1" applyBorder="1" applyAlignment="1">
      <alignment horizontal="center" vertical="center"/>
    </xf>
    <xf numFmtId="3" fontId="77" fillId="32" borderId="99" xfId="0" applyNumberFormat="1" applyFont="1" applyFill="1" applyBorder="1" applyAlignment="1">
      <alignment horizontal="center" vertical="center"/>
    </xf>
    <xf numFmtId="3" fontId="67" fillId="32" borderId="31" xfId="0" applyNumberFormat="1" applyFont="1" applyFill="1" applyBorder="1" applyAlignment="1">
      <alignment horizontal="center" vertical="center"/>
    </xf>
    <xf numFmtId="3" fontId="67" fillId="32" borderId="102" xfId="0" applyNumberFormat="1" applyFont="1" applyFill="1" applyBorder="1" applyAlignment="1">
      <alignment horizontal="center" vertical="center"/>
    </xf>
    <xf numFmtId="3" fontId="67" fillId="32" borderId="70" xfId="0" applyNumberFormat="1" applyFont="1" applyFill="1" applyBorder="1" applyAlignment="1">
      <alignment horizontal="center" vertical="center"/>
    </xf>
    <xf numFmtId="3" fontId="76" fillId="0" borderId="94" xfId="0" applyNumberFormat="1" applyFont="1" applyBorder="1" applyAlignment="1">
      <alignment horizontal="center" vertical="center"/>
    </xf>
    <xf numFmtId="0" fontId="75" fillId="32" borderId="103" xfId="0" applyFont="1" applyFill="1" applyBorder="1" applyAlignment="1">
      <alignment horizontal="left" vertical="center" wrapText="1"/>
    </xf>
    <xf numFmtId="0" fontId="75" fillId="32" borderId="104" xfId="0" applyFont="1" applyFill="1" applyBorder="1" applyAlignment="1">
      <alignment horizontal="left" vertical="center" wrapText="1"/>
    </xf>
    <xf numFmtId="0" fontId="75" fillId="32" borderId="77" xfId="0" applyFont="1" applyFill="1" applyBorder="1" applyAlignment="1">
      <alignment horizontal="left" vertical="center" wrapText="1"/>
    </xf>
    <xf numFmtId="0" fontId="75" fillId="32" borderId="32" xfId="0" applyFont="1" applyFill="1" applyBorder="1" applyAlignment="1">
      <alignment horizontal="left" vertical="center" wrapText="1"/>
    </xf>
    <xf numFmtId="3" fontId="76" fillId="0" borderId="96" xfId="0" applyNumberFormat="1" applyFont="1" applyBorder="1" applyAlignment="1">
      <alignment horizontal="center" vertical="center"/>
    </xf>
    <xf numFmtId="3" fontId="76" fillId="0" borderId="95" xfId="0" applyNumberFormat="1" applyFont="1" applyBorder="1" applyAlignment="1">
      <alignment horizontal="center" vertical="center"/>
    </xf>
    <xf numFmtId="0" fontId="75" fillId="32" borderId="28" xfId="0" applyFont="1" applyFill="1" applyBorder="1" applyAlignment="1">
      <alignment horizontal="left" vertical="center" wrapText="1"/>
    </xf>
    <xf numFmtId="3" fontId="77" fillId="32" borderId="105" xfId="0" applyNumberFormat="1" applyFont="1" applyFill="1" applyBorder="1" applyAlignment="1">
      <alignment horizontal="center" vertical="center"/>
    </xf>
    <xf numFmtId="0" fontId="0" fillId="0" borderId="0" xfId="0"/>
    <xf numFmtId="0" fontId="79" fillId="0" borderId="0" xfId="0" applyFont="1"/>
    <xf numFmtId="0" fontId="0" fillId="0" borderId="0" xfId="0" applyAlignment="1">
      <alignment horizontal="right" vertical="center"/>
    </xf>
    <xf numFmtId="0" fontId="82" fillId="33" borderId="106" xfId="0" applyFont="1" applyFill="1" applyBorder="1" applyAlignment="1">
      <alignment horizontal="center" vertical="center"/>
    </xf>
    <xf numFmtId="0" fontId="82" fillId="33" borderId="106" xfId="0" applyFont="1" applyFill="1" applyBorder="1" applyAlignment="1">
      <alignment horizontal="center" vertical="center" wrapText="1"/>
    </xf>
    <xf numFmtId="0" fontId="0" fillId="0" borderId="106" xfId="0" applyBorder="1"/>
    <xf numFmtId="0" fontId="0" fillId="0" borderId="81" xfId="0" applyBorder="1"/>
    <xf numFmtId="0" fontId="0" fillId="0" borderId="12" xfId="0" applyBorder="1"/>
    <xf numFmtId="0" fontId="0" fillId="0" borderId="82" xfId="0" applyBorder="1"/>
    <xf numFmtId="0" fontId="0" fillId="4" borderId="1" xfId="0" applyFill="1" applyBorder="1"/>
    <xf numFmtId="0" fontId="0" fillId="0" borderId="83" xfId="0" applyBorder="1"/>
    <xf numFmtId="0" fontId="0" fillId="0" borderId="43" xfId="0" applyBorder="1"/>
    <xf numFmtId="0" fontId="0" fillId="0" borderId="88" xfId="0" applyBorder="1"/>
    <xf numFmtId="0" fontId="0" fillId="4" borderId="1" xfId="0" applyFill="1" applyBorder="1" applyAlignment="1">
      <alignment horizontal="center"/>
    </xf>
    <xf numFmtId="0" fontId="2" fillId="0" borderId="81" xfId="0" applyFont="1" applyBorder="1"/>
    <xf numFmtId="0" fontId="2" fillId="0" borderId="1" xfId="0" applyFont="1" applyBorder="1" applyAlignment="1">
      <alignment horizontal="center"/>
    </xf>
    <xf numFmtId="0" fontId="2" fillId="0" borderId="12" xfId="0" applyFont="1" applyBorder="1"/>
    <xf numFmtId="0" fontId="83" fillId="0" borderId="1" xfId="0" applyFont="1" applyBorder="1" applyAlignment="1">
      <alignment horizontal="center"/>
    </xf>
    <xf numFmtId="0" fontId="83" fillId="4" borderId="1" xfId="0" applyFon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2" fillId="0" borderId="1" xfId="0" applyFont="1" applyBorder="1"/>
    <xf numFmtId="14" fontId="0" fillId="4" borderId="1" xfId="0" applyNumberFormat="1" applyFill="1" applyBorder="1" applyAlignment="1">
      <alignment horizontal="center"/>
    </xf>
    <xf numFmtId="0" fontId="16" fillId="0" borderId="0" xfId="12" applyFont="1" applyAlignment="1" applyProtection="1">
      <alignment horizontal="left" vertical="center" wrapText="1"/>
      <protection locked="0"/>
    </xf>
    <xf numFmtId="0" fontId="16" fillId="0" borderId="0" xfId="4" applyFont="1" applyAlignment="1" applyProtection="1">
      <alignment horizontal="left" vertical="center"/>
      <protection locked="0"/>
    </xf>
    <xf numFmtId="0" fontId="37" fillId="0" borderId="1" xfId="0" applyFont="1" applyBorder="1" applyAlignment="1">
      <alignment vertical="center" wrapText="1"/>
    </xf>
    <xf numFmtId="0" fontId="47" fillId="13" borderId="1" xfId="0" applyFont="1" applyFill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13" borderId="1" xfId="0" applyFont="1" applyFill="1" applyBorder="1" applyAlignment="1">
      <alignment horizontal="center" vertical="center"/>
    </xf>
    <xf numFmtId="0" fontId="84" fillId="0" borderId="1" xfId="0" applyFont="1" applyBorder="1" applyAlignment="1">
      <alignment vertical="center"/>
    </xf>
    <xf numFmtId="0" fontId="84" fillId="9" borderId="1" xfId="0" applyFont="1" applyFill="1" applyBorder="1" applyAlignment="1">
      <alignment horizontal="center" vertical="center"/>
    </xf>
    <xf numFmtId="0" fontId="84" fillId="0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vertical="center" wrapText="1"/>
    </xf>
    <xf numFmtId="0" fontId="47" fillId="0" borderId="1" xfId="0" applyFont="1" applyBorder="1" applyAlignment="1">
      <alignment horizontal="center" vertical="center" wrapText="1"/>
    </xf>
    <xf numFmtId="3" fontId="30" fillId="0" borderId="1" xfId="12" applyNumberFormat="1" applyFont="1" applyFill="1" applyBorder="1" applyAlignment="1">
      <alignment horizontal="center" vertical="center"/>
    </xf>
    <xf numFmtId="3" fontId="30" fillId="0" borderId="1" xfId="4" applyNumberFormat="1" applyFont="1" applyFill="1" applyBorder="1" applyAlignment="1">
      <alignment horizontal="center" vertical="center"/>
    </xf>
    <xf numFmtId="0" fontId="41" fillId="11" borderId="11" xfId="16" applyFont="1" applyFill="1" applyBorder="1" applyAlignment="1">
      <alignment horizontal="center"/>
    </xf>
    <xf numFmtId="0" fontId="57" fillId="30" borderId="80" xfId="12" applyFont="1" applyFill="1" applyBorder="1" applyAlignment="1" applyProtection="1">
      <alignment wrapText="1"/>
      <protection locked="0"/>
    </xf>
    <xf numFmtId="0" fontId="54" fillId="30" borderId="0" xfId="0" applyFont="1" applyFill="1" applyAlignment="1" applyProtection="1">
      <alignment wrapText="1"/>
      <protection locked="0"/>
    </xf>
    <xf numFmtId="0" fontId="16" fillId="30" borderId="0" xfId="0" applyFont="1" applyFill="1" applyAlignment="1" applyProtection="1">
      <alignment wrapText="1"/>
      <protection locked="0"/>
    </xf>
    <xf numFmtId="0" fontId="68" fillId="27" borderId="0" xfId="0" applyFont="1" applyFill="1" applyAlignment="1" applyProtection="1">
      <alignment wrapText="1"/>
      <protection locked="0"/>
    </xf>
    <xf numFmtId="0" fontId="54" fillId="27" borderId="0" xfId="12" applyFont="1" applyFill="1" applyAlignment="1" applyProtection="1">
      <alignment vertical="center" wrapText="1"/>
      <protection locked="0"/>
    </xf>
    <xf numFmtId="0" fontId="54" fillId="27" borderId="70" xfId="12" applyFont="1" applyFill="1" applyBorder="1" applyAlignment="1" applyProtection="1">
      <alignment vertical="center" wrapText="1"/>
      <protection locked="0"/>
    </xf>
    <xf numFmtId="0" fontId="54" fillId="0" borderId="0" xfId="12" applyFont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15" fillId="27" borderId="80" xfId="12" applyFont="1" applyFill="1" applyBorder="1" applyProtection="1">
      <protection locked="0"/>
    </xf>
    <xf numFmtId="0" fontId="15" fillId="30" borderId="80" xfId="0" applyFont="1" applyFill="1" applyBorder="1" applyProtection="1">
      <protection locked="0"/>
    </xf>
    <xf numFmtId="0" fontId="15" fillId="30" borderId="0" xfId="0" applyFont="1" applyFill="1" applyProtection="1">
      <protection locked="0"/>
    </xf>
    <xf numFmtId="0" fontId="15" fillId="0" borderId="0" xfId="0" applyFont="1" applyProtection="1">
      <protection locked="0"/>
    </xf>
    <xf numFmtId="0" fontId="86" fillId="27" borderId="0" xfId="0" applyFont="1" applyFill="1" applyProtection="1">
      <protection locked="0"/>
    </xf>
    <xf numFmtId="0" fontId="0" fillId="0" borderId="1" xfId="0" applyBorder="1"/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1" fillId="0" borderId="0" xfId="0" applyFont="1" applyBorder="1" applyAlignment="1">
      <alignment horizontal="center" vertical="top"/>
    </xf>
    <xf numFmtId="0" fontId="0" fillId="24" borderId="29" xfId="0" applyFill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57" xfId="0" applyFill="1" applyBorder="1" applyAlignment="1">
      <alignment horizontal="center"/>
    </xf>
    <xf numFmtId="0" fontId="0" fillId="24" borderId="58" xfId="0" applyFill="1" applyBorder="1" applyAlignment="1">
      <alignment horizontal="center"/>
    </xf>
    <xf numFmtId="0" fontId="0" fillId="24" borderId="59" xfId="0" applyFill="1" applyBorder="1" applyAlignment="1">
      <alignment horizontal="center"/>
    </xf>
    <xf numFmtId="0" fontId="0" fillId="24" borderId="85" xfId="0" applyFill="1" applyBorder="1" applyAlignment="1">
      <alignment horizontal="center"/>
    </xf>
    <xf numFmtId="0" fontId="0" fillId="24" borderId="27" xfId="0" applyFill="1" applyBorder="1" applyAlignment="1">
      <alignment horizontal="center"/>
    </xf>
    <xf numFmtId="0" fontId="0" fillId="24" borderId="86" xfId="0" applyFill="1" applyBorder="1" applyAlignment="1">
      <alignment horizontal="center"/>
    </xf>
    <xf numFmtId="0" fontId="0" fillId="24" borderId="72" xfId="0" applyFill="1" applyBorder="1" applyAlignment="1">
      <alignment horizontal="center"/>
    </xf>
    <xf numFmtId="0" fontId="0" fillId="24" borderId="73" xfId="0" applyFill="1" applyBorder="1" applyAlignment="1">
      <alignment horizontal="center"/>
    </xf>
    <xf numFmtId="0" fontId="0" fillId="24" borderId="74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4" borderId="19" xfId="0" applyFill="1" applyBorder="1" applyAlignment="1">
      <alignment horizontal="center"/>
    </xf>
    <xf numFmtId="0" fontId="0" fillId="24" borderId="6" xfId="0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0" fillId="24" borderId="36" xfId="0" applyFill="1" applyBorder="1" applyAlignment="1">
      <alignment horizontal="center"/>
    </xf>
    <xf numFmtId="0" fontId="0" fillId="24" borderId="37" xfId="0" applyFill="1" applyBorder="1" applyAlignment="1">
      <alignment horizontal="center"/>
    </xf>
    <xf numFmtId="0" fontId="46" fillId="0" borderId="0" xfId="0" applyFont="1" applyAlignment="1">
      <alignment horizontal="left" vertical="center" wrapText="1"/>
    </xf>
    <xf numFmtId="0" fontId="34" fillId="0" borderId="0" xfId="0" applyFont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vertical="center" wrapText="1"/>
    </xf>
    <xf numFmtId="0" fontId="47" fillId="0" borderId="5" xfId="0" applyFont="1" applyBorder="1" applyAlignment="1">
      <alignment vertical="center" wrapText="1"/>
    </xf>
    <xf numFmtId="0" fontId="47" fillId="0" borderId="15" xfId="0" applyFont="1" applyBorder="1" applyAlignment="1">
      <alignment vertical="center" wrapText="1"/>
    </xf>
    <xf numFmtId="0" fontId="47" fillId="0" borderId="5" xfId="0" applyFont="1" applyBorder="1" applyAlignment="1">
      <alignment horizontal="center" vertical="center" wrapText="1"/>
    </xf>
    <xf numFmtId="0" fontId="85" fillId="0" borderId="15" xfId="0" applyFont="1" applyBorder="1" applyAlignment="1">
      <alignment horizontal="center"/>
    </xf>
    <xf numFmtId="0" fontId="37" fillId="0" borderId="5" xfId="0" applyFont="1" applyBorder="1" applyAlignment="1">
      <alignment vertical="center" wrapText="1"/>
    </xf>
    <xf numFmtId="0" fontId="37" fillId="0" borderId="15" xfId="0" applyFont="1" applyBorder="1" applyAlignment="1">
      <alignment vertical="center" wrapText="1"/>
    </xf>
    <xf numFmtId="0" fontId="37" fillId="1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47" fillId="0" borderId="15" xfId="0" applyFont="1" applyBorder="1" applyAlignment="1">
      <alignment horizontal="center" vertical="center" wrapText="1"/>
    </xf>
    <xf numFmtId="0" fontId="14" fillId="2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6" fillId="17" borderId="1" xfId="0" applyFont="1" applyFill="1" applyBorder="1" applyAlignment="1">
      <alignment horizontal="center" vertical="center" wrapText="1"/>
    </xf>
    <xf numFmtId="0" fontId="37" fillId="18" borderId="5" xfId="0" applyFont="1" applyFill="1" applyBorder="1" applyAlignment="1">
      <alignment horizontal="center" vertical="center" wrapText="1"/>
    </xf>
    <xf numFmtId="0" fontId="37" fillId="18" borderId="12" xfId="0" applyFont="1" applyFill="1" applyBorder="1" applyAlignment="1">
      <alignment horizontal="center" vertical="center" wrapText="1"/>
    </xf>
    <xf numFmtId="0" fontId="37" fillId="18" borderId="15" xfId="0" applyFont="1" applyFill="1" applyBorder="1" applyAlignment="1">
      <alignment horizontal="center" vertical="center" wrapText="1"/>
    </xf>
    <xf numFmtId="0" fontId="37" fillId="17" borderId="1" xfId="0" applyFont="1" applyFill="1" applyBorder="1" applyAlignment="1">
      <alignment horizontal="center" vertical="center"/>
    </xf>
    <xf numFmtId="0" fontId="37" fillId="22" borderId="2" xfId="0" applyFont="1" applyFill="1" applyBorder="1" applyAlignment="1">
      <alignment horizontal="center" vertical="center"/>
    </xf>
    <xf numFmtId="0" fontId="37" fillId="22" borderId="4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left"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/>
    </xf>
    <xf numFmtId="9" fontId="84" fillId="0" borderId="2" xfId="0" applyNumberFormat="1" applyFont="1" applyFill="1" applyBorder="1" applyAlignment="1">
      <alignment horizontal="center" vertical="center"/>
    </xf>
    <xf numFmtId="0" fontId="84" fillId="0" borderId="4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84" fillId="0" borderId="2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 wrapText="1"/>
    </xf>
    <xf numFmtId="0" fontId="37" fillId="18" borderId="1" xfId="0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0" fontId="37" fillId="18" borderId="4" xfId="0" applyFont="1" applyFill="1" applyBorder="1" applyAlignment="1">
      <alignment horizontal="center" vertical="center"/>
    </xf>
    <xf numFmtId="0" fontId="29" fillId="18" borderId="1" xfId="0" applyFont="1" applyFill="1" applyBorder="1" applyAlignment="1">
      <alignment horizontal="center" vertical="center"/>
    </xf>
    <xf numFmtId="0" fontId="84" fillId="13" borderId="2" xfId="0" applyFont="1" applyFill="1" applyBorder="1" applyAlignment="1">
      <alignment horizontal="center" vertical="center"/>
    </xf>
    <xf numFmtId="0" fontId="84" fillId="13" borderId="4" xfId="0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center" vertical="center"/>
    </xf>
    <xf numFmtId="0" fontId="47" fillId="0" borderId="22" xfId="0" applyFont="1" applyFill="1" applyBorder="1" applyAlignment="1">
      <alignment horizontal="center" vertical="center"/>
    </xf>
    <xf numFmtId="0" fontId="47" fillId="0" borderId="25" xfId="0" applyFont="1" applyFill="1" applyBorder="1" applyAlignment="1">
      <alignment horizontal="center" vertical="center"/>
    </xf>
    <xf numFmtId="0" fontId="47" fillId="0" borderId="26" xfId="0" applyFont="1" applyFill="1" applyBorder="1" applyAlignment="1">
      <alignment horizontal="center" vertical="center"/>
    </xf>
    <xf numFmtId="0" fontId="47" fillId="0" borderId="23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left" vertical="center"/>
    </xf>
    <xf numFmtId="0" fontId="37" fillId="20" borderId="1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 wrapText="1"/>
    </xf>
    <xf numFmtId="0" fontId="37" fillId="16" borderId="1" xfId="0" applyFont="1" applyFill="1" applyBorder="1" applyAlignment="1">
      <alignment horizontal="center" vertical="center"/>
    </xf>
    <xf numFmtId="0" fontId="37" fillId="16" borderId="2" xfId="0" applyFont="1" applyFill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left" vertical="center"/>
    </xf>
    <xf numFmtId="0" fontId="14" fillId="9" borderId="15" xfId="0" applyFont="1" applyFill="1" applyBorder="1" applyAlignment="1">
      <alignment horizontal="left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13" borderId="21" xfId="0" applyFont="1" applyFill="1" applyBorder="1" applyAlignment="1">
      <alignment horizontal="left" vertical="center" wrapText="1"/>
    </xf>
    <xf numFmtId="0" fontId="14" fillId="13" borderId="22" xfId="0" applyFont="1" applyFill="1" applyBorder="1" applyAlignment="1">
      <alignment horizontal="left" vertical="center" wrapText="1"/>
    </xf>
    <xf numFmtId="0" fontId="14" fillId="13" borderId="23" xfId="0" applyFont="1" applyFill="1" applyBorder="1" applyAlignment="1">
      <alignment horizontal="left" vertical="center" wrapText="1"/>
    </xf>
    <xf numFmtId="0" fontId="14" fillId="13" borderId="24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13" borderId="5" xfId="0" applyFont="1" applyFill="1" applyBorder="1" applyAlignment="1">
      <alignment horizontal="left" vertical="center" wrapText="1"/>
    </xf>
    <xf numFmtId="0" fontId="14" fillId="13" borderId="15" xfId="0" applyFont="1" applyFill="1" applyBorder="1" applyAlignment="1">
      <alignment horizontal="left" vertical="center" wrapText="1"/>
    </xf>
    <xf numFmtId="0" fontId="52" fillId="0" borderId="2" xfId="0" applyFont="1" applyBorder="1" applyAlignment="1">
      <alignment vertical="center" wrapText="1"/>
    </xf>
    <xf numFmtId="0" fontId="52" fillId="0" borderId="4" xfId="0" applyFont="1" applyBorder="1" applyAlignment="1">
      <alignment vertical="center" wrapText="1"/>
    </xf>
    <xf numFmtId="0" fontId="37" fillId="19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left" vertical="center" wrapText="1"/>
    </xf>
    <xf numFmtId="0" fontId="29" fillId="17" borderId="2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37" fillId="14" borderId="5" xfId="0" applyFont="1" applyFill="1" applyBorder="1" applyAlignment="1">
      <alignment horizontal="center" vertical="center" wrapText="1"/>
    </xf>
    <xf numFmtId="0" fontId="37" fillId="14" borderId="1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13" borderId="18" xfId="0" applyFont="1" applyFill="1" applyBorder="1" applyAlignment="1">
      <alignment horizontal="left" vertical="center" wrapText="1"/>
    </xf>
    <xf numFmtId="0" fontId="14" fillId="13" borderId="6" xfId="0" applyFont="1" applyFill="1" applyBorder="1" applyAlignment="1">
      <alignment horizontal="left" vertical="center" wrapText="1"/>
    </xf>
    <xf numFmtId="0" fontId="37" fillId="14" borderId="1" xfId="0" applyFont="1" applyFill="1" applyBorder="1" applyAlignment="1">
      <alignment horizontal="center" vertical="center" wrapText="1"/>
    </xf>
    <xf numFmtId="0" fontId="37" fillId="17" borderId="2" xfId="0" applyFont="1" applyFill="1" applyBorder="1" applyAlignment="1">
      <alignment horizontal="center" vertical="center" wrapText="1"/>
    </xf>
    <xf numFmtId="0" fontId="37" fillId="17" borderId="3" xfId="0" applyFont="1" applyFill="1" applyBorder="1" applyAlignment="1">
      <alignment horizontal="center" vertical="center" wrapText="1"/>
    </xf>
    <xf numFmtId="0" fontId="37" fillId="17" borderId="4" xfId="0" applyFont="1" applyFill="1" applyBorder="1" applyAlignment="1">
      <alignment horizontal="center" vertical="center" wrapText="1"/>
    </xf>
    <xf numFmtId="0" fontId="37" fillId="18" borderId="2" xfId="0" applyFont="1" applyFill="1" applyBorder="1" applyAlignment="1">
      <alignment horizontal="center" vertical="center" wrapText="1"/>
    </xf>
    <xf numFmtId="0" fontId="37" fillId="18" borderId="3" xfId="0" applyFont="1" applyFill="1" applyBorder="1" applyAlignment="1">
      <alignment horizontal="center" vertical="center" wrapText="1"/>
    </xf>
    <xf numFmtId="0" fontId="37" fillId="18" borderId="4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4" xfId="0" applyFont="1" applyBorder="1" applyAlignment="1">
      <alignment horizontal="left" vertical="center" wrapText="1"/>
    </xf>
    <xf numFmtId="0" fontId="46" fillId="14" borderId="19" xfId="0" applyFont="1" applyFill="1" applyBorder="1" applyAlignment="1">
      <alignment horizontal="center" vertical="center" wrapText="1"/>
    </xf>
    <xf numFmtId="0" fontId="46" fillId="14" borderId="6" xfId="0" applyFont="1" applyFill="1" applyBorder="1" applyAlignment="1">
      <alignment horizontal="center" vertical="center" wrapText="1"/>
    </xf>
    <xf numFmtId="0" fontId="46" fillId="14" borderId="20" xfId="0" applyFont="1" applyFill="1" applyBorder="1" applyAlignment="1">
      <alignment horizontal="center" vertical="center" wrapText="1"/>
    </xf>
    <xf numFmtId="0" fontId="37" fillId="14" borderId="2" xfId="0" applyFont="1" applyFill="1" applyBorder="1" applyAlignment="1">
      <alignment horizontal="center" vertical="center" wrapText="1"/>
    </xf>
    <xf numFmtId="0" fontId="37" fillId="14" borderId="4" xfId="0" applyFont="1" applyFill="1" applyBorder="1" applyAlignment="1">
      <alignment horizontal="center" vertical="center" wrapText="1"/>
    </xf>
    <xf numFmtId="0" fontId="29" fillId="16" borderId="2" xfId="0" applyFont="1" applyFill="1" applyBorder="1" applyAlignment="1">
      <alignment horizontal="center" vertical="center" wrapText="1"/>
    </xf>
    <xf numFmtId="0" fontId="29" fillId="16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9" fillId="16" borderId="1" xfId="0" applyFont="1" applyFill="1" applyBorder="1" applyAlignment="1">
      <alignment horizontal="center" vertical="center" wrapText="1"/>
    </xf>
    <xf numFmtId="0" fontId="37" fillId="16" borderId="5" xfId="0" applyFont="1" applyFill="1" applyBorder="1" applyAlignment="1">
      <alignment horizontal="center" vertical="center" wrapText="1"/>
    </xf>
    <xf numFmtId="0" fontId="37" fillId="16" borderId="12" xfId="0" applyFont="1" applyFill="1" applyBorder="1" applyAlignment="1">
      <alignment horizontal="center" vertical="center" wrapText="1"/>
    </xf>
    <xf numFmtId="0" fontId="37" fillId="16" borderId="15" xfId="0" applyFont="1" applyFill="1" applyBorder="1" applyAlignment="1">
      <alignment horizontal="center" vertical="center" wrapText="1"/>
    </xf>
    <xf numFmtId="0" fontId="37" fillId="14" borderId="3" xfId="0" applyFont="1" applyFill="1" applyBorder="1" applyAlignment="1">
      <alignment horizontal="center" vertical="center" wrapText="1"/>
    </xf>
    <xf numFmtId="0" fontId="37" fillId="9" borderId="2" xfId="0" applyFont="1" applyFill="1" applyBorder="1" applyAlignment="1">
      <alignment horizontal="center" vertical="center" wrapText="1"/>
    </xf>
    <xf numFmtId="0" fontId="37" fillId="9" borderId="4" xfId="0" applyFont="1" applyFill="1" applyBorder="1" applyAlignment="1">
      <alignment horizontal="center" vertical="center" wrapText="1"/>
    </xf>
    <xf numFmtId="0" fontId="37" fillId="13" borderId="2" xfId="0" applyFont="1" applyFill="1" applyBorder="1" applyAlignment="1">
      <alignment horizontal="center" vertical="center" wrapText="1"/>
    </xf>
    <xf numFmtId="0" fontId="37" fillId="13" borderId="4" xfId="0" applyFont="1" applyFill="1" applyBorder="1" applyAlignment="1">
      <alignment horizontal="center" vertical="center" wrapText="1"/>
    </xf>
    <xf numFmtId="0" fontId="37" fillId="13" borderId="3" xfId="0" applyFont="1" applyFill="1" applyBorder="1" applyAlignment="1">
      <alignment horizontal="center" vertical="center" wrapText="1"/>
    </xf>
    <xf numFmtId="0" fontId="18" fillId="13" borderId="2" xfId="5" applyFill="1" applyBorder="1" applyAlignment="1" applyProtection="1">
      <alignment horizontal="center" vertical="center" wrapText="1"/>
    </xf>
    <xf numFmtId="3" fontId="37" fillId="0" borderId="2" xfId="0" applyNumberFormat="1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4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7" fillId="15" borderId="2" xfId="0" applyFont="1" applyFill="1" applyBorder="1" applyAlignment="1">
      <alignment horizontal="center" vertical="center" wrapText="1"/>
    </xf>
    <xf numFmtId="0" fontId="37" fillId="15" borderId="4" xfId="0" applyFont="1" applyFill="1" applyBorder="1" applyAlignment="1">
      <alignment horizontal="center" vertical="center" wrapText="1"/>
    </xf>
    <xf numFmtId="0" fontId="37" fillId="12" borderId="2" xfId="0" applyFont="1" applyFill="1" applyBorder="1" applyAlignment="1">
      <alignment horizontal="left" vertical="center" wrapText="1"/>
    </xf>
    <xf numFmtId="0" fontId="37" fillId="12" borderId="3" xfId="0" applyFont="1" applyFill="1" applyBorder="1" applyAlignment="1">
      <alignment horizontal="left" vertical="center" wrapText="1"/>
    </xf>
    <xf numFmtId="0" fontId="37" fillId="12" borderId="4" xfId="0" applyFont="1" applyFill="1" applyBorder="1" applyAlignment="1">
      <alignment horizontal="left" vertical="center" wrapText="1"/>
    </xf>
    <xf numFmtId="0" fontId="45" fillId="13" borderId="6" xfId="0" applyFont="1" applyFill="1" applyBorder="1" applyAlignment="1">
      <alignment horizontal="left" vertical="center" wrapText="1"/>
    </xf>
    <xf numFmtId="0" fontId="47" fillId="13" borderId="2" xfId="0" applyFont="1" applyFill="1" applyBorder="1" applyAlignment="1">
      <alignment horizontal="center" vertical="center" wrapText="1"/>
    </xf>
    <xf numFmtId="0" fontId="47" fillId="13" borderId="4" xfId="0" applyFont="1" applyFill="1" applyBorder="1" applyAlignment="1">
      <alignment horizontal="center" vertical="center" wrapText="1"/>
    </xf>
    <xf numFmtId="0" fontId="48" fillId="13" borderId="2" xfId="0" applyFont="1" applyFill="1" applyBorder="1" applyAlignment="1">
      <alignment horizontal="center" vertical="top" wrapText="1"/>
    </xf>
    <xf numFmtId="0" fontId="48" fillId="13" borderId="4" xfId="0" applyFont="1" applyFill="1" applyBorder="1" applyAlignment="1">
      <alignment horizontal="center" vertical="top" wrapText="1"/>
    </xf>
    <xf numFmtId="0" fontId="54" fillId="0" borderId="85" xfId="12" applyFont="1" applyBorder="1" applyAlignment="1" applyProtection="1">
      <alignment horizontal="center" vertical="center"/>
      <protection locked="0"/>
    </xf>
    <xf numFmtId="0" fontId="54" fillId="0" borderId="27" xfId="12" applyFont="1" applyBorder="1" applyAlignment="1" applyProtection="1">
      <alignment horizontal="center" vertical="center"/>
      <protection locked="0"/>
    </xf>
    <xf numFmtId="0" fontId="54" fillId="0" borderId="86" xfId="12" applyFont="1" applyBorder="1" applyAlignment="1" applyProtection="1">
      <alignment horizontal="center" vertical="center"/>
      <protection locked="0"/>
    </xf>
    <xf numFmtId="0" fontId="59" fillId="24" borderId="33" xfId="11" applyFont="1" applyFill="1" applyBorder="1" applyAlignment="1" applyProtection="1">
      <alignment horizontal="right" vertical="center"/>
      <protection locked="0"/>
    </xf>
    <xf numFmtId="0" fontId="59" fillId="24" borderId="34" xfId="11" applyFont="1" applyFill="1" applyBorder="1" applyAlignment="1" applyProtection="1">
      <alignment horizontal="right" vertical="center"/>
      <protection locked="0"/>
    </xf>
    <xf numFmtId="0" fontId="59" fillId="24" borderId="35" xfId="11" applyFont="1" applyFill="1" applyBorder="1" applyAlignment="1" applyProtection="1">
      <alignment horizontal="right" vertical="center"/>
      <protection locked="0"/>
    </xf>
    <xf numFmtId="0" fontId="59" fillId="24" borderId="36" xfId="11" applyFont="1" applyFill="1" applyBorder="1" applyAlignment="1" applyProtection="1">
      <alignment horizontal="right" vertical="center"/>
      <protection locked="0"/>
    </xf>
    <xf numFmtId="0" fontId="59" fillId="24" borderId="27" xfId="11" applyFont="1" applyFill="1" applyBorder="1" applyAlignment="1" applyProtection="1">
      <alignment horizontal="right" vertical="center"/>
      <protection locked="0"/>
    </xf>
    <xf numFmtId="0" fontId="59" fillId="24" borderId="37" xfId="11" applyFont="1" applyFill="1" applyBorder="1" applyAlignment="1" applyProtection="1">
      <alignment horizontal="right" vertical="center"/>
      <protection locked="0"/>
    </xf>
    <xf numFmtId="0" fontId="61" fillId="24" borderId="29" xfId="11" applyFont="1" applyFill="1" applyBorder="1" applyAlignment="1" applyProtection="1">
      <alignment horizontal="left" vertical="center"/>
      <protection locked="0"/>
    </xf>
    <xf numFmtId="0" fontId="61" fillId="24" borderId="30" xfId="11" applyFont="1" applyFill="1" applyBorder="1" applyAlignment="1" applyProtection="1">
      <alignment horizontal="left" vertical="center"/>
      <protection locked="0"/>
    </xf>
    <xf numFmtId="0" fontId="61" fillId="24" borderId="34" xfId="11" applyFont="1" applyFill="1" applyBorder="1" applyAlignment="1" applyProtection="1">
      <alignment horizontal="left" vertical="center"/>
      <protection locked="0"/>
    </xf>
    <xf numFmtId="0" fontId="61" fillId="24" borderId="79" xfId="12" applyFont="1" applyFill="1" applyBorder="1" applyAlignment="1" applyProtection="1">
      <alignment horizontal="left" vertical="center" wrapText="1"/>
      <protection locked="0"/>
    </xf>
    <xf numFmtId="0" fontId="61" fillId="24" borderId="87" xfId="12" applyFont="1" applyFill="1" applyBorder="1" applyAlignment="1" applyProtection="1">
      <alignment horizontal="left" vertical="center" wrapText="1"/>
      <protection locked="0"/>
    </xf>
    <xf numFmtId="0" fontId="61" fillId="24" borderId="34" xfId="12" applyFont="1" applyFill="1" applyBorder="1" applyAlignment="1" applyProtection="1">
      <alignment horizontal="left" vertical="center" wrapText="1"/>
      <protection locked="0"/>
    </xf>
    <xf numFmtId="0" fontId="61" fillId="24" borderId="69" xfId="12" applyFont="1" applyFill="1" applyBorder="1" applyAlignment="1" applyProtection="1">
      <alignment horizontal="left" vertical="center" wrapText="1"/>
      <protection locked="0"/>
    </xf>
    <xf numFmtId="0" fontId="61" fillId="24" borderId="57" xfId="12" applyFont="1" applyFill="1" applyBorder="1" applyAlignment="1" applyProtection="1">
      <alignment horizontal="left" vertical="center" wrapText="1"/>
      <protection locked="0"/>
    </xf>
    <xf numFmtId="0" fontId="61" fillId="24" borderId="58" xfId="12" applyFont="1" applyFill="1" applyBorder="1" applyAlignment="1" applyProtection="1">
      <alignment horizontal="left" vertical="center" wrapText="1"/>
      <protection locked="0"/>
    </xf>
    <xf numFmtId="0" fontId="61" fillId="24" borderId="59" xfId="12" applyFont="1" applyFill="1" applyBorder="1" applyAlignment="1" applyProtection="1">
      <alignment horizontal="left" vertical="center" wrapText="1"/>
      <protection locked="0"/>
    </xf>
    <xf numFmtId="0" fontId="61" fillId="24" borderId="17" xfId="12" applyFont="1" applyFill="1" applyBorder="1" applyAlignment="1" applyProtection="1">
      <alignment horizontal="left" vertical="center" wrapText="1"/>
      <protection locked="0"/>
    </xf>
    <xf numFmtId="0" fontId="61" fillId="24" borderId="1" xfId="12" applyFont="1" applyFill="1" applyBorder="1" applyAlignment="1" applyProtection="1">
      <alignment horizontal="left" vertical="center" wrapText="1"/>
      <protection locked="0"/>
    </xf>
    <xf numFmtId="0" fontId="61" fillId="24" borderId="50" xfId="12" applyFont="1" applyFill="1" applyBorder="1" applyAlignment="1" applyProtection="1">
      <alignment horizontal="left" vertical="center" wrapText="1"/>
      <protection locked="0"/>
    </xf>
    <xf numFmtId="0" fontId="57" fillId="0" borderId="0" xfId="12" applyFont="1" applyAlignment="1" applyProtection="1">
      <alignment horizontal="left" vertical="center" wrapText="1"/>
      <protection locked="0"/>
    </xf>
    <xf numFmtId="0" fontId="57" fillId="0" borderId="27" xfId="12" applyFont="1" applyBorder="1" applyAlignment="1" applyProtection="1">
      <alignment horizontal="left" vertical="center" wrapText="1"/>
      <protection locked="0"/>
    </xf>
    <xf numFmtId="0" fontId="16" fillId="0" borderId="0" xfId="12" applyFont="1" applyAlignment="1" applyProtection="1">
      <alignment horizontal="left" vertical="center" wrapText="1"/>
      <protection locked="0"/>
    </xf>
    <xf numFmtId="0" fontId="59" fillId="24" borderId="29" xfId="12" applyFont="1" applyFill="1" applyBorder="1" applyAlignment="1" applyProtection="1">
      <alignment horizontal="left" vertical="center"/>
      <protection locked="0"/>
    </xf>
    <xf numFmtId="0" fontId="59" fillId="24" borderId="30" xfId="12" applyFont="1" applyFill="1" applyBorder="1" applyAlignment="1" applyProtection="1">
      <alignment horizontal="left" vertical="center"/>
      <protection locked="0"/>
    </xf>
    <xf numFmtId="0" fontId="59" fillId="24" borderId="30" xfId="12" applyFont="1" applyFill="1" applyBorder="1" applyAlignment="1" applyProtection="1">
      <alignment horizontal="center" vertical="center"/>
      <protection locked="0"/>
    </xf>
    <xf numFmtId="0" fontId="53" fillId="0" borderId="0" xfId="12" applyFont="1" applyAlignment="1" applyProtection="1">
      <alignment horizontal="center" vertical="center" wrapText="1"/>
      <protection locked="0"/>
    </xf>
    <xf numFmtId="0" fontId="55" fillId="26" borderId="0" xfId="12" applyFont="1" applyFill="1" applyAlignment="1" applyProtection="1">
      <alignment horizontal="center" vertical="top" wrapText="1"/>
      <protection locked="0"/>
    </xf>
    <xf numFmtId="0" fontId="15" fillId="0" borderId="0" xfId="12" applyFont="1" applyAlignment="1" applyProtection="1">
      <alignment horizontal="center" vertical="center" wrapText="1"/>
      <protection locked="0"/>
    </xf>
    <xf numFmtId="0" fontId="16" fillId="0" borderId="0" xfId="12" applyFont="1" applyAlignment="1" applyProtection="1">
      <alignment horizontal="left" wrapText="1"/>
      <protection locked="0"/>
    </xf>
    <xf numFmtId="0" fontId="16" fillId="0" borderId="0" xfId="12" applyFont="1" applyAlignment="1" applyProtection="1">
      <alignment horizontal="left" vertical="center"/>
      <protection locked="0"/>
    </xf>
    <xf numFmtId="0" fontId="44" fillId="4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9" fontId="40" fillId="0" borderId="0" xfId="2" applyFont="1" applyFill="1" applyBorder="1" applyAlignment="1">
      <alignment horizontal="center"/>
    </xf>
    <xf numFmtId="17" fontId="40" fillId="0" borderId="6" xfId="0" applyNumberFormat="1" applyFont="1" applyBorder="1" applyAlignment="1">
      <alignment horizontal="center"/>
    </xf>
    <xf numFmtId="0" fontId="40" fillId="4" borderId="0" xfId="0" applyFont="1" applyFill="1" applyAlignment="1">
      <alignment horizontal="center"/>
    </xf>
    <xf numFmtId="0" fontId="75" fillId="32" borderId="80" xfId="0" applyFont="1" applyFill="1" applyBorder="1" applyAlignment="1">
      <alignment horizontal="center" vertical="center" wrapText="1"/>
    </xf>
    <xf numFmtId="0" fontId="75" fillId="32" borderId="85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0" fontId="73" fillId="0" borderId="83" xfId="0" applyFont="1" applyBorder="1" applyAlignment="1">
      <alignment horizontal="center" vertical="center"/>
    </xf>
    <xf numFmtId="0" fontId="73" fillId="0" borderId="4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 vertical="center"/>
    </xf>
    <xf numFmtId="0" fontId="73" fillId="0" borderId="88" xfId="0" applyFont="1" applyBorder="1" applyAlignment="1">
      <alignment horizontal="center" vertical="center"/>
    </xf>
    <xf numFmtId="0" fontId="74" fillId="31" borderId="29" xfId="0" applyFont="1" applyFill="1" applyBorder="1" applyAlignment="1">
      <alignment horizontal="center" vertical="center" wrapText="1"/>
    </xf>
    <xf numFmtId="0" fontId="74" fillId="31" borderId="30" xfId="0" applyFont="1" applyFill="1" applyBorder="1" applyAlignment="1">
      <alignment horizontal="center" vertical="center" wrapText="1"/>
    </xf>
    <xf numFmtId="0" fontId="0" fillId="0" borderId="10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82" fillId="33" borderId="106" xfId="0" applyFont="1" applyFill="1" applyBorder="1" applyAlignment="1">
      <alignment horizontal="center" vertical="center" wrapText="1"/>
    </xf>
    <xf numFmtId="0" fontId="82" fillId="33" borderId="106" xfId="0" applyFont="1" applyFill="1" applyBorder="1" applyAlignment="1">
      <alignment horizontal="center" wrapText="1"/>
    </xf>
    <xf numFmtId="0" fontId="82" fillId="33" borderId="107" xfId="0" applyFont="1" applyFill="1" applyBorder="1" applyAlignment="1">
      <alignment horizontal="center" vertical="center" wrapText="1"/>
    </xf>
    <xf numFmtId="0" fontId="82" fillId="33" borderId="108" xfId="0" applyFont="1" applyFill="1" applyBorder="1" applyAlignment="1">
      <alignment horizontal="center" vertical="center" wrapText="1"/>
    </xf>
    <xf numFmtId="0" fontId="82" fillId="33" borderId="106" xfId="0" applyFont="1" applyFill="1" applyBorder="1" applyAlignment="1">
      <alignment horizontal="center" vertical="center"/>
    </xf>
    <xf numFmtId="0" fontId="80" fillId="0" borderId="0" xfId="0" applyFont="1" applyAlignment="1">
      <alignment horizontal="right"/>
    </xf>
    <xf numFmtId="0" fontId="8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80" fillId="0" borderId="0" xfId="0" applyFont="1" applyAlignment="1">
      <alignment horizontal="center" wrapText="1"/>
    </xf>
    <xf numFmtId="0" fontId="82" fillId="33" borderId="106" xfId="0" applyFont="1" applyFill="1" applyBorder="1" applyAlignment="1">
      <alignment horizontal="center"/>
    </xf>
    <xf numFmtId="0" fontId="21" fillId="5" borderId="2" xfId="4" applyFont="1" applyFill="1" applyBorder="1" applyAlignment="1">
      <alignment horizontal="left" vertical="center"/>
    </xf>
    <xf numFmtId="0" fontId="21" fillId="5" borderId="3" xfId="4" applyFont="1" applyFill="1" applyBorder="1" applyAlignment="1">
      <alignment horizontal="left" vertical="center"/>
    </xf>
    <xf numFmtId="0" fontId="21" fillId="5" borderId="4" xfId="4" applyFont="1" applyFill="1" applyBorder="1" applyAlignment="1">
      <alignment horizontal="left" vertical="center"/>
    </xf>
    <xf numFmtId="0" fontId="13" fillId="0" borderId="0" xfId="3" applyFont="1" applyAlignment="1">
      <alignment horizontal="center"/>
    </xf>
    <xf numFmtId="0" fontId="15" fillId="0" borderId="0" xfId="4" applyFont="1" applyAlignment="1">
      <alignment horizontal="center" vertical="center" wrapText="1"/>
    </xf>
    <xf numFmtId="0" fontId="16" fillId="0" borderId="0" xfId="4" applyFont="1" applyAlignment="1" applyProtection="1">
      <alignment horizontal="left" vertical="center"/>
      <protection locked="0"/>
    </xf>
  </cellXfs>
  <cellStyles count="18">
    <cellStyle name="Hipervínculo" xfId="5" builtinId="8"/>
    <cellStyle name="Millares" xfId="1" builtinId="3"/>
    <cellStyle name="Millares 2" xfId="6"/>
    <cellStyle name="Millares 5" xfId="7"/>
    <cellStyle name="Millares 6" xfId="9"/>
    <cellStyle name="Millares 7" xfId="10"/>
    <cellStyle name="Normal" xfId="0" builtinId="0"/>
    <cellStyle name="Normal 12 5" xfId="8"/>
    <cellStyle name="Normal 2 10" xfId="11"/>
    <cellStyle name="Normal 2 2" xfId="4"/>
    <cellStyle name="Normal 2 5" xfId="16"/>
    <cellStyle name="Normal 2 8" xfId="13"/>
    <cellStyle name="Normal 2 9" xfId="15"/>
    <cellStyle name="Normal 4" xfId="12"/>
    <cellStyle name="Normal 5" xfId="14"/>
    <cellStyle name="Normal 6 2" xfId="17"/>
    <cellStyle name="Normal_Hoja1" xfId="3"/>
    <cellStyle name="Porcentaje" xfId="2" builtinId="5"/>
  </cellStyles>
  <dxfs count="51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30037</xdr:rowOff>
    </xdr:from>
    <xdr:to>
      <xdr:col>6</xdr:col>
      <xdr:colOff>2047875</xdr:colOff>
      <xdr:row>4</xdr:row>
      <xdr:rowOff>85417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30037"/>
          <a:ext cx="10182225" cy="817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133351</xdr:rowOff>
    </xdr:from>
    <xdr:to>
      <xdr:col>13</xdr:col>
      <xdr:colOff>285750</xdr:colOff>
      <xdr:row>4</xdr:row>
      <xdr:rowOff>63501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6781800" y="323851"/>
          <a:ext cx="5057775" cy="911225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/>
        <a:p>
          <a:pPr algn="l" rtl="1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Dirección General Red de Hospitales </a:t>
          </a:r>
        </a:p>
      </xdr:txBody>
    </xdr:sp>
    <xdr:clientData/>
  </xdr:twoCellAnchor>
  <xdr:twoCellAnchor>
    <xdr:from>
      <xdr:col>3</xdr:col>
      <xdr:colOff>247650</xdr:colOff>
      <xdr:row>1</xdr:row>
      <xdr:rowOff>0</xdr:rowOff>
    </xdr:from>
    <xdr:to>
      <xdr:col>3</xdr:col>
      <xdr:colOff>247650</xdr:colOff>
      <xdr:row>2</xdr:row>
      <xdr:rowOff>304800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3448050" y="190500"/>
          <a:ext cx="0" cy="49530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485775</xdr:colOff>
      <xdr:row>4</xdr:row>
      <xdr:rowOff>219075</xdr:rowOff>
    </xdr:to>
    <xdr:pic>
      <xdr:nvPicPr>
        <xdr:cNvPr id="4" name="Imagen 1" descr="\\10.29.7.101\indicadores de gestion vs\Logo DVRSS 07-2012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6734175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19050</xdr:rowOff>
    </xdr:from>
    <xdr:to>
      <xdr:col>4</xdr:col>
      <xdr:colOff>601435</xdr:colOff>
      <xdr:row>3</xdr:row>
      <xdr:rowOff>19050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7193972-10FC-4D9A-8811-1B9483FF2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9050"/>
          <a:ext cx="36671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7E6E6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11</xdr:col>
      <xdr:colOff>247650</xdr:colOff>
      <xdr:row>0</xdr:row>
      <xdr:rowOff>9525</xdr:rowOff>
    </xdr:from>
    <xdr:to>
      <xdr:col>14</xdr:col>
      <xdr:colOff>751114</xdr:colOff>
      <xdr:row>2</xdr:row>
      <xdr:rowOff>142875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19165CE0-1D78-4F42-82C9-1C22BEE92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053" b="-5470"/>
        <a:stretch>
          <a:fillRect/>
        </a:stretch>
      </xdr:blipFill>
      <xdr:spPr bwMode="auto">
        <a:xfrm>
          <a:off x="8915400" y="9525"/>
          <a:ext cx="35242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0</xdr:rowOff>
    </xdr:from>
    <xdr:to>
      <xdr:col>19</xdr:col>
      <xdr:colOff>371476</xdr:colOff>
      <xdr:row>4</xdr:row>
      <xdr:rowOff>0</xdr:rowOff>
    </xdr:to>
    <xdr:grpSp>
      <xdr:nvGrpSpPr>
        <xdr:cNvPr id="2" name="4 Grupo">
          <a:extLst>
            <a:ext uri="{FF2B5EF4-FFF2-40B4-BE49-F238E27FC236}">
              <a16:creationId xmlns:a16="http://schemas.microsoft.com/office/drawing/2014/main" id="{D4FD9622-A3C2-4E6D-BF1C-58E8722FB3EE}"/>
            </a:ext>
          </a:extLst>
        </xdr:cNvPr>
        <xdr:cNvGrpSpPr/>
      </xdr:nvGrpSpPr>
      <xdr:grpSpPr>
        <a:xfrm>
          <a:off x="169334" y="0"/>
          <a:ext cx="15992475" cy="719667"/>
          <a:chOff x="0" y="0"/>
          <a:chExt cx="5534025" cy="504825"/>
        </a:xfrm>
      </xdr:grpSpPr>
      <xdr:pic>
        <xdr:nvPicPr>
          <xdr:cNvPr id="3" name="6 Imagen" descr="cintillo 2022">
            <a:extLst>
              <a:ext uri="{FF2B5EF4-FFF2-40B4-BE49-F238E27FC236}">
                <a16:creationId xmlns:a16="http://schemas.microsoft.com/office/drawing/2014/main" id="{939AA2CF-5AB6-4D41-BB12-620E8FCB806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86" r="2832"/>
          <a:stretch/>
        </xdr:blipFill>
        <xdr:spPr bwMode="auto">
          <a:xfrm>
            <a:off x="0" y="0"/>
            <a:ext cx="5534025" cy="504825"/>
          </a:xfrm>
          <a:prstGeom prst="rect">
            <a:avLst/>
          </a:prstGeom>
          <a:noFill/>
        </xdr:spPr>
      </xdr:pic>
      <xdr:pic>
        <xdr:nvPicPr>
          <xdr:cNvPr id="4" name="7 Imagen">
            <a:extLst>
              <a:ext uri="{FF2B5EF4-FFF2-40B4-BE49-F238E27FC236}">
                <a16:creationId xmlns:a16="http://schemas.microsoft.com/office/drawing/2014/main" id="{E0E5DAE1-E80D-4405-96C1-AC3BB5BBCE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76600" y="171450"/>
            <a:ext cx="866775" cy="2952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0</xdr:row>
      <xdr:rowOff>95250</xdr:rowOff>
    </xdr:from>
    <xdr:to>
      <xdr:col>7</xdr:col>
      <xdr:colOff>19050</xdr:colOff>
      <xdr:row>4</xdr:row>
      <xdr:rowOff>133350</xdr:rowOff>
    </xdr:to>
    <xdr:pic>
      <xdr:nvPicPr>
        <xdr:cNvPr id="2" name="Picture 3" descr="Imagen1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95250"/>
          <a:ext cx="66294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619125</xdr:colOff>
      <xdr:row>0</xdr:row>
      <xdr:rowOff>95250</xdr:rowOff>
    </xdr:from>
    <xdr:to>
      <xdr:col>7</xdr:col>
      <xdr:colOff>19050</xdr:colOff>
      <xdr:row>4</xdr:row>
      <xdr:rowOff>133350</xdr:rowOff>
    </xdr:to>
    <xdr:pic>
      <xdr:nvPicPr>
        <xdr:cNvPr id="3" name="Picture 3" descr="Imagen1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95250"/>
          <a:ext cx="66294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direcci&#243;najutucani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20"/>
  <sheetViews>
    <sheetView zoomScale="80" zoomScaleNormal="80" workbookViewId="0">
      <selection activeCell="B11" sqref="B11"/>
    </sheetView>
  </sheetViews>
  <sheetFormatPr baseColWidth="10" defaultColWidth="11.375" defaultRowHeight="14.25"/>
  <cols>
    <col min="1" max="1" width="0.25" customWidth="1"/>
    <col min="2" max="2" width="33.25" customWidth="1"/>
    <col min="3" max="3" width="33.625" customWidth="1"/>
    <col min="4" max="4" width="33" customWidth="1"/>
    <col min="5" max="5" width="30.875" customWidth="1"/>
    <col min="6" max="6" width="27.875" customWidth="1"/>
    <col min="7" max="7" width="33.875" customWidth="1"/>
  </cols>
  <sheetData>
    <row r="6" spans="2:13" ht="26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2"/>
      <c r="I6" s="2"/>
      <c r="J6" s="2"/>
      <c r="K6" s="2"/>
      <c r="L6" s="2"/>
      <c r="M6" s="2"/>
    </row>
    <row r="7" spans="2:13" s="4" customFormat="1" ht="56.25" customHeight="1">
      <c r="B7" s="3" t="s">
        <v>14</v>
      </c>
      <c r="C7" s="3" t="s">
        <v>16</v>
      </c>
      <c r="D7" s="3" t="s">
        <v>15</v>
      </c>
      <c r="E7" s="3" t="s">
        <v>17</v>
      </c>
      <c r="F7" s="3" t="s">
        <v>18</v>
      </c>
      <c r="G7" s="3" t="s">
        <v>19</v>
      </c>
    </row>
    <row r="8" spans="2:13" s="4" customFormat="1" ht="30">
      <c r="B8" s="3" t="s">
        <v>20</v>
      </c>
      <c r="C8" s="3" t="s">
        <v>21</v>
      </c>
      <c r="D8" s="3" t="s">
        <v>22</v>
      </c>
      <c r="E8" s="3" t="s">
        <v>23</v>
      </c>
      <c r="F8" s="3" t="s">
        <v>24</v>
      </c>
      <c r="G8" s="3" t="s">
        <v>25</v>
      </c>
    </row>
    <row r="9" spans="2:13" ht="25.5">
      <c r="B9" s="1019" t="s">
        <v>38</v>
      </c>
      <c r="C9" s="1020"/>
      <c r="D9" s="1020"/>
      <c r="E9" s="1020"/>
      <c r="F9" s="1020"/>
      <c r="G9" s="1021"/>
      <c r="H9" s="5"/>
      <c r="I9" s="5"/>
      <c r="J9" s="5"/>
      <c r="K9" s="5"/>
      <c r="L9" s="5"/>
      <c r="M9" s="5"/>
    </row>
    <row r="10" spans="2:13" ht="15">
      <c r="B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 ht="15"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ht="26.25">
      <c r="B12" s="1" t="s">
        <v>6</v>
      </c>
      <c r="C12" s="1" t="s">
        <v>7</v>
      </c>
      <c r="D12" s="1" t="s">
        <v>8</v>
      </c>
      <c r="E12" s="1" t="s">
        <v>9</v>
      </c>
      <c r="F12" s="1" t="s">
        <v>10</v>
      </c>
      <c r="G12" s="1" t="s">
        <v>11</v>
      </c>
      <c r="H12" s="5"/>
      <c r="I12" s="5"/>
      <c r="J12" s="5"/>
      <c r="K12" s="5"/>
      <c r="L12" s="5"/>
      <c r="M12" s="5"/>
    </row>
    <row r="13" spans="2:13" ht="45">
      <c r="B13" s="7" t="s">
        <v>27</v>
      </c>
      <c r="C13" s="7" t="s">
        <v>28</v>
      </c>
      <c r="D13" s="7" t="s">
        <v>30</v>
      </c>
      <c r="E13" s="7" t="s">
        <v>32</v>
      </c>
      <c r="F13" s="7" t="s">
        <v>34</v>
      </c>
      <c r="G13" s="7" t="s">
        <v>36</v>
      </c>
      <c r="H13" s="5"/>
      <c r="I13" s="5"/>
      <c r="J13" s="5"/>
      <c r="K13" s="5"/>
      <c r="L13" s="5"/>
      <c r="M13" s="5"/>
    </row>
    <row r="14" spans="2:13" ht="30">
      <c r="B14" s="7" t="s">
        <v>26</v>
      </c>
      <c r="C14" s="7" t="s">
        <v>29</v>
      </c>
      <c r="D14" s="7" t="s">
        <v>31</v>
      </c>
      <c r="E14" s="7" t="s">
        <v>33</v>
      </c>
      <c r="F14" s="7" t="s">
        <v>35</v>
      </c>
      <c r="G14" s="7" t="s">
        <v>37</v>
      </c>
      <c r="H14" s="5"/>
      <c r="I14" s="5"/>
      <c r="J14" s="5"/>
      <c r="K14" s="5"/>
      <c r="L14" s="5"/>
      <c r="M14" s="5"/>
    </row>
    <row r="15" spans="2:13" ht="25.5">
      <c r="B15" s="1019" t="s">
        <v>39</v>
      </c>
      <c r="C15" s="1020"/>
      <c r="D15" s="1020"/>
      <c r="E15" s="1020"/>
      <c r="F15" s="1020"/>
      <c r="G15" s="1021"/>
    </row>
    <row r="17" spans="2:2" ht="15">
      <c r="B17" s="8" t="s">
        <v>12</v>
      </c>
    </row>
    <row r="18" spans="2:2">
      <c r="B18" t="s">
        <v>13</v>
      </c>
    </row>
    <row r="19" spans="2:2">
      <c r="B19" t="s">
        <v>40</v>
      </c>
    </row>
    <row r="20" spans="2:2">
      <c r="B20" t="s">
        <v>41</v>
      </c>
    </row>
  </sheetData>
  <mergeCells count="2">
    <mergeCell ref="B9:G9"/>
    <mergeCell ref="B15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4"/>
  <sheetViews>
    <sheetView zoomScale="75" zoomScaleNormal="75" workbookViewId="0">
      <selection activeCell="C4" sqref="C4"/>
    </sheetView>
  </sheetViews>
  <sheetFormatPr baseColWidth="10" defaultRowHeight="14.25"/>
  <cols>
    <col min="1" max="1" width="4.625" customWidth="1"/>
    <col min="10" max="10" width="14" customWidth="1"/>
    <col min="13" max="13" width="18" customWidth="1"/>
  </cols>
  <sheetData>
    <row r="2" spans="2:13" ht="15" customHeight="1">
      <c r="B2" s="1022" t="s">
        <v>1213</v>
      </c>
      <c r="C2" s="1022"/>
      <c r="D2" s="1022"/>
      <c r="E2" s="1022"/>
      <c r="F2" s="1022"/>
      <c r="G2" s="1022"/>
      <c r="H2" s="1022"/>
      <c r="I2" s="1022"/>
      <c r="J2" s="1022"/>
    </row>
    <row r="3" spans="2:13" ht="15" customHeight="1">
      <c r="B3" s="1022"/>
      <c r="C3" s="1022"/>
      <c r="D3" s="1022"/>
      <c r="E3" s="1022"/>
      <c r="F3" s="1022"/>
      <c r="G3" s="1022"/>
      <c r="H3" s="1022"/>
      <c r="I3" s="1022"/>
      <c r="J3" s="1022"/>
    </row>
    <row r="4" spans="2:13">
      <c r="C4" s="929"/>
      <c r="D4" s="929"/>
      <c r="E4" s="929"/>
      <c r="F4" s="929"/>
      <c r="G4" s="929"/>
      <c r="H4" s="929"/>
      <c r="I4" s="929"/>
    </row>
    <row r="5" spans="2:13" ht="15" thickBot="1"/>
    <row r="6" spans="2:13" ht="15.75" thickBot="1">
      <c r="B6" s="1023" t="s">
        <v>0</v>
      </c>
      <c r="C6" s="1024"/>
      <c r="D6" s="1025"/>
      <c r="E6" s="1026" t="s">
        <v>1</v>
      </c>
      <c r="F6" s="1027"/>
      <c r="G6" s="1028"/>
      <c r="H6" s="1023" t="s">
        <v>1166</v>
      </c>
      <c r="I6" s="1024"/>
      <c r="J6" s="1025"/>
      <c r="L6" s="989" t="s">
        <v>1215</v>
      </c>
      <c r="M6" s="978" t="s">
        <v>1216</v>
      </c>
    </row>
    <row r="7" spans="2:13" ht="15">
      <c r="B7" s="983" t="s">
        <v>1167</v>
      </c>
      <c r="C7" s="976" t="s">
        <v>1168</v>
      </c>
      <c r="D7" s="976" t="s">
        <v>1169</v>
      </c>
      <c r="E7" s="985" t="s">
        <v>1167</v>
      </c>
      <c r="F7" s="976" t="s">
        <v>1168</v>
      </c>
      <c r="G7" s="976" t="s">
        <v>1169</v>
      </c>
      <c r="H7" s="976" t="s">
        <v>1167</v>
      </c>
      <c r="I7" s="976" t="s">
        <v>1168</v>
      </c>
      <c r="J7" s="977" t="s">
        <v>1169</v>
      </c>
      <c r="L7" s="989" t="s">
        <v>1214</v>
      </c>
      <c r="M7" s="990">
        <v>44948</v>
      </c>
    </row>
    <row r="8" spans="2:13" ht="15">
      <c r="B8" s="986">
        <v>1</v>
      </c>
      <c r="C8" s="47">
        <v>1</v>
      </c>
      <c r="D8" s="47">
        <v>7</v>
      </c>
      <c r="E8" s="986">
        <v>5</v>
      </c>
      <c r="F8" s="47">
        <v>29</v>
      </c>
      <c r="G8" s="47">
        <v>4</v>
      </c>
      <c r="H8" s="986">
        <v>9</v>
      </c>
      <c r="I8" s="47">
        <v>26</v>
      </c>
      <c r="J8" s="47">
        <v>4</v>
      </c>
      <c r="L8" s="989" t="s">
        <v>1</v>
      </c>
      <c r="M8" s="990">
        <v>44982</v>
      </c>
    </row>
    <row r="9" spans="2:13" ht="15">
      <c r="B9" s="986">
        <v>2</v>
      </c>
      <c r="C9" s="47">
        <v>8</v>
      </c>
      <c r="D9" s="47">
        <v>14</v>
      </c>
      <c r="E9" s="986">
        <v>6</v>
      </c>
      <c r="F9" s="47">
        <v>5</v>
      </c>
      <c r="G9" s="47">
        <v>11</v>
      </c>
      <c r="H9" s="986">
        <v>10</v>
      </c>
      <c r="I9" s="47">
        <v>5</v>
      </c>
      <c r="J9" s="47">
        <v>11</v>
      </c>
      <c r="L9" s="989" t="s">
        <v>2</v>
      </c>
      <c r="M9" s="990">
        <v>45010</v>
      </c>
    </row>
    <row r="10" spans="2:13" ht="15">
      <c r="B10" s="987">
        <v>3</v>
      </c>
      <c r="C10" s="988">
        <v>15</v>
      </c>
      <c r="D10" s="982">
        <v>22</v>
      </c>
      <c r="E10" s="986">
        <v>7</v>
      </c>
      <c r="F10" s="47">
        <v>12</v>
      </c>
      <c r="G10" s="47">
        <v>18</v>
      </c>
      <c r="H10" s="986">
        <v>11</v>
      </c>
      <c r="I10" s="47">
        <v>12</v>
      </c>
      <c r="J10" s="47">
        <v>18</v>
      </c>
      <c r="L10" s="989" t="s">
        <v>3</v>
      </c>
      <c r="M10" s="990">
        <v>45038</v>
      </c>
    </row>
    <row r="11" spans="2:13" ht="15">
      <c r="B11" s="986">
        <v>4</v>
      </c>
      <c r="C11" s="47">
        <v>23</v>
      </c>
      <c r="D11" s="47">
        <v>28</v>
      </c>
      <c r="E11" s="987">
        <v>8</v>
      </c>
      <c r="F11" s="988">
        <v>19</v>
      </c>
      <c r="G11" s="982">
        <v>25</v>
      </c>
      <c r="H11" s="987">
        <v>12</v>
      </c>
      <c r="I11" s="988">
        <v>19</v>
      </c>
      <c r="J11" s="982">
        <v>25</v>
      </c>
      <c r="L11" s="989" t="s">
        <v>4</v>
      </c>
      <c r="M11" s="990">
        <v>45066</v>
      </c>
    </row>
    <row r="12" spans="2:13" ht="15">
      <c r="B12" s="47"/>
      <c r="C12" s="47"/>
      <c r="D12" s="47"/>
      <c r="E12" s="47"/>
      <c r="F12" s="47"/>
      <c r="G12" s="47"/>
      <c r="H12" s="986">
        <v>13</v>
      </c>
      <c r="I12" s="47">
        <v>26</v>
      </c>
      <c r="J12" s="47">
        <v>1</v>
      </c>
      <c r="L12" s="989" t="s">
        <v>5</v>
      </c>
      <c r="M12" s="990">
        <v>45101</v>
      </c>
    </row>
    <row r="13" spans="2:13" ht="15.75" thickBot="1">
      <c r="B13" s="1029" t="s">
        <v>3</v>
      </c>
      <c r="C13" s="1030"/>
      <c r="D13" s="1031"/>
      <c r="E13" s="1032" t="s">
        <v>4</v>
      </c>
      <c r="F13" s="1033"/>
      <c r="G13" s="1034"/>
      <c r="H13" s="1029" t="s">
        <v>5</v>
      </c>
      <c r="I13" s="1030"/>
      <c r="J13" s="1031"/>
      <c r="L13" s="989" t="s">
        <v>6</v>
      </c>
      <c r="M13" s="990">
        <v>45129</v>
      </c>
    </row>
    <row r="14" spans="2:13" ht="15">
      <c r="B14" s="975" t="s">
        <v>1167</v>
      </c>
      <c r="C14" s="976" t="s">
        <v>1168</v>
      </c>
      <c r="D14" s="976" t="s">
        <v>1169</v>
      </c>
      <c r="E14" s="976" t="s">
        <v>1167</v>
      </c>
      <c r="F14" s="976" t="s">
        <v>1168</v>
      </c>
      <c r="G14" s="976" t="s">
        <v>1169</v>
      </c>
      <c r="H14" s="976" t="s">
        <v>1167</v>
      </c>
      <c r="I14" s="976" t="s">
        <v>1168</v>
      </c>
      <c r="J14" s="977" t="s">
        <v>1169</v>
      </c>
      <c r="L14" s="989" t="s">
        <v>7</v>
      </c>
      <c r="M14" s="990">
        <v>45157</v>
      </c>
    </row>
    <row r="15" spans="2:13" ht="15">
      <c r="B15" s="986">
        <v>14</v>
      </c>
      <c r="C15" s="47">
        <v>2</v>
      </c>
      <c r="D15" s="47">
        <v>8</v>
      </c>
      <c r="E15" s="986">
        <v>18</v>
      </c>
      <c r="F15" s="47">
        <v>30</v>
      </c>
      <c r="G15" s="47">
        <v>6</v>
      </c>
      <c r="H15" s="986">
        <v>23</v>
      </c>
      <c r="I15" s="47">
        <v>4</v>
      </c>
      <c r="J15" s="47">
        <v>10</v>
      </c>
      <c r="L15" s="989" t="s">
        <v>8</v>
      </c>
      <c r="M15" s="990">
        <v>45192</v>
      </c>
    </row>
    <row r="16" spans="2:13" ht="15">
      <c r="B16" s="986">
        <v>15</v>
      </c>
      <c r="C16" s="47">
        <v>9</v>
      </c>
      <c r="D16" s="47">
        <v>15</v>
      </c>
      <c r="E16" s="986">
        <v>19</v>
      </c>
      <c r="F16" s="47">
        <v>7</v>
      </c>
      <c r="G16" s="47">
        <v>13</v>
      </c>
      <c r="H16" s="986">
        <v>24</v>
      </c>
      <c r="I16" s="47">
        <v>11</v>
      </c>
      <c r="J16" s="47">
        <v>17</v>
      </c>
      <c r="L16" s="989" t="s">
        <v>9</v>
      </c>
      <c r="M16" s="990">
        <v>45220</v>
      </c>
    </row>
    <row r="17" spans="2:17" ht="15">
      <c r="B17" s="987">
        <v>16</v>
      </c>
      <c r="C17" s="988">
        <v>16</v>
      </c>
      <c r="D17" s="982">
        <v>22</v>
      </c>
      <c r="E17" s="987">
        <v>20</v>
      </c>
      <c r="F17" s="988">
        <v>14</v>
      </c>
      <c r="G17" s="982">
        <v>20</v>
      </c>
      <c r="H17" s="987">
        <v>25</v>
      </c>
      <c r="I17" s="988">
        <v>18</v>
      </c>
      <c r="J17" s="982">
        <v>24</v>
      </c>
      <c r="L17" s="989" t="s">
        <v>10</v>
      </c>
      <c r="M17" s="990">
        <v>45255</v>
      </c>
    </row>
    <row r="18" spans="2:17" ht="15">
      <c r="B18" s="986">
        <v>17</v>
      </c>
      <c r="C18" s="47">
        <v>23</v>
      </c>
      <c r="D18" s="47">
        <v>29</v>
      </c>
      <c r="E18" s="986">
        <v>21</v>
      </c>
      <c r="F18" s="47">
        <v>21</v>
      </c>
      <c r="G18" s="47">
        <v>27</v>
      </c>
      <c r="H18" s="986">
        <v>26</v>
      </c>
      <c r="I18" s="47">
        <v>25</v>
      </c>
      <c r="J18" s="47">
        <v>1</v>
      </c>
      <c r="L18" s="989" t="s">
        <v>11</v>
      </c>
      <c r="M18" s="990">
        <v>45283</v>
      </c>
    </row>
    <row r="19" spans="2:17" ht="15">
      <c r="B19" s="986"/>
      <c r="C19" s="47"/>
      <c r="D19" s="47"/>
      <c r="E19" s="986">
        <v>22</v>
      </c>
      <c r="F19" s="47">
        <v>28</v>
      </c>
      <c r="G19" s="47">
        <v>3</v>
      </c>
      <c r="H19" s="986"/>
      <c r="I19" s="47"/>
      <c r="J19" s="47"/>
    </row>
    <row r="20" spans="2:17" ht="15.75" customHeight="1" thickBot="1">
      <c r="B20" s="1029" t="s">
        <v>6</v>
      </c>
      <c r="C20" s="1030"/>
      <c r="D20" s="1040"/>
      <c r="E20" s="1033" t="s">
        <v>7</v>
      </c>
      <c r="F20" s="1033"/>
      <c r="G20" s="1033"/>
      <c r="H20" s="1039" t="s">
        <v>8</v>
      </c>
      <c r="I20" s="1030"/>
      <c r="J20" s="1031"/>
      <c r="L20" s="1035" t="s">
        <v>1212</v>
      </c>
      <c r="M20" s="1035"/>
      <c r="N20" s="969"/>
      <c r="O20" s="969"/>
      <c r="P20" s="969"/>
      <c r="Q20" s="969"/>
    </row>
    <row r="21" spans="2:17">
      <c r="B21" s="979" t="s">
        <v>1167</v>
      </c>
      <c r="C21" s="980" t="s">
        <v>1168</v>
      </c>
      <c r="D21" s="980" t="s">
        <v>1169</v>
      </c>
      <c r="E21" s="980" t="s">
        <v>1167</v>
      </c>
      <c r="F21" s="980" t="s">
        <v>1168</v>
      </c>
      <c r="G21" s="980" t="s">
        <v>1169</v>
      </c>
      <c r="H21" s="980" t="s">
        <v>1167</v>
      </c>
      <c r="I21" s="980" t="s">
        <v>1168</v>
      </c>
      <c r="J21" s="981" t="s">
        <v>1169</v>
      </c>
      <c r="L21" s="1035"/>
      <c r="M21" s="1035"/>
    </row>
    <row r="22" spans="2:17" ht="15">
      <c r="B22" s="986">
        <v>27</v>
      </c>
      <c r="C22" s="47">
        <v>2</v>
      </c>
      <c r="D22" s="47">
        <v>8</v>
      </c>
      <c r="E22" s="986">
        <v>31</v>
      </c>
      <c r="F22" s="47">
        <v>30</v>
      </c>
      <c r="G22" s="47">
        <v>5</v>
      </c>
      <c r="H22" s="986">
        <v>36</v>
      </c>
      <c r="I22" s="47">
        <v>3</v>
      </c>
      <c r="J22" s="47">
        <v>9</v>
      </c>
      <c r="L22" s="1035"/>
      <c r="M22" s="1035"/>
    </row>
    <row r="23" spans="2:17" ht="15">
      <c r="B23" s="986">
        <v>28</v>
      </c>
      <c r="C23" s="47">
        <v>9</v>
      </c>
      <c r="D23" s="47">
        <v>15</v>
      </c>
      <c r="E23" s="986">
        <v>32</v>
      </c>
      <c r="F23" s="47">
        <v>6</v>
      </c>
      <c r="G23" s="47">
        <v>12</v>
      </c>
      <c r="H23" s="986">
        <v>37</v>
      </c>
      <c r="I23" s="47">
        <v>10</v>
      </c>
      <c r="J23" s="47">
        <v>16</v>
      </c>
    </row>
    <row r="24" spans="2:17" ht="15">
      <c r="B24" s="987">
        <v>29</v>
      </c>
      <c r="C24" s="988">
        <v>16</v>
      </c>
      <c r="D24" s="982">
        <v>22</v>
      </c>
      <c r="E24" s="987">
        <v>33</v>
      </c>
      <c r="F24" s="988">
        <v>13</v>
      </c>
      <c r="G24" s="982">
        <v>19</v>
      </c>
      <c r="H24" s="987">
        <v>38</v>
      </c>
      <c r="I24" s="988">
        <v>17</v>
      </c>
      <c r="J24" s="982">
        <v>23</v>
      </c>
    </row>
    <row r="25" spans="2:17" ht="15">
      <c r="B25" s="986">
        <v>30</v>
      </c>
      <c r="C25" s="47">
        <v>23</v>
      </c>
      <c r="D25" s="47">
        <v>29</v>
      </c>
      <c r="E25" s="986">
        <v>34</v>
      </c>
      <c r="F25" s="47">
        <v>20</v>
      </c>
      <c r="G25" s="47">
        <v>26</v>
      </c>
      <c r="H25" s="986">
        <v>39</v>
      </c>
      <c r="I25" s="47">
        <v>24</v>
      </c>
      <c r="J25" s="47">
        <v>30</v>
      </c>
    </row>
    <row r="26" spans="2:17" ht="15">
      <c r="B26" s="984"/>
      <c r="C26" s="47"/>
      <c r="D26" s="47"/>
      <c r="E26" s="986">
        <v>35</v>
      </c>
      <c r="F26" s="47">
        <v>27</v>
      </c>
      <c r="G26" s="47">
        <v>2</v>
      </c>
      <c r="H26" s="986"/>
      <c r="I26" s="47"/>
      <c r="J26" s="47"/>
    </row>
    <row r="27" spans="2:17" ht="15" thickBot="1">
      <c r="B27" s="1036" t="s">
        <v>9</v>
      </c>
      <c r="C27" s="1037"/>
      <c r="D27" s="1038"/>
      <c r="E27" s="1029" t="s">
        <v>10</v>
      </c>
      <c r="F27" s="1030"/>
      <c r="G27" s="1031"/>
      <c r="H27" s="1029" t="s">
        <v>11</v>
      </c>
      <c r="I27" s="1030"/>
      <c r="J27" s="1031"/>
    </row>
    <row r="28" spans="2:17">
      <c r="B28" s="930" t="s">
        <v>1167</v>
      </c>
      <c r="C28" s="930" t="s">
        <v>1168</v>
      </c>
      <c r="D28" s="930" t="s">
        <v>1169</v>
      </c>
      <c r="E28" s="930" t="s">
        <v>1167</v>
      </c>
      <c r="F28" s="930" t="s">
        <v>1168</v>
      </c>
      <c r="G28" s="930" t="s">
        <v>1169</v>
      </c>
      <c r="H28" s="930" t="s">
        <v>1167</v>
      </c>
      <c r="I28" s="930" t="s">
        <v>1168</v>
      </c>
      <c r="J28" s="930" t="s">
        <v>1169</v>
      </c>
    </row>
    <row r="29" spans="2:17" ht="15">
      <c r="B29" s="986">
        <v>40</v>
      </c>
      <c r="C29" s="47">
        <v>1</v>
      </c>
      <c r="D29" s="47">
        <v>7</v>
      </c>
      <c r="E29" s="986">
        <v>44</v>
      </c>
      <c r="F29" s="47">
        <v>29</v>
      </c>
      <c r="G29" s="47">
        <v>4</v>
      </c>
      <c r="H29" s="986">
        <v>49</v>
      </c>
      <c r="I29" s="47">
        <v>3</v>
      </c>
      <c r="J29" s="47">
        <v>9</v>
      </c>
    </row>
    <row r="30" spans="2:17" ht="15">
      <c r="B30" s="986">
        <v>41</v>
      </c>
      <c r="C30" s="47">
        <v>8</v>
      </c>
      <c r="D30" s="47">
        <v>14</v>
      </c>
      <c r="E30" s="986">
        <v>45</v>
      </c>
      <c r="F30" s="47">
        <v>5</v>
      </c>
      <c r="G30" s="47">
        <v>11</v>
      </c>
      <c r="H30" s="986">
        <v>50</v>
      </c>
      <c r="I30" s="47">
        <v>10</v>
      </c>
      <c r="J30" s="47">
        <v>16</v>
      </c>
    </row>
    <row r="31" spans="2:17" ht="15">
      <c r="B31" s="987">
        <v>42</v>
      </c>
      <c r="C31" s="988">
        <v>15</v>
      </c>
      <c r="D31" s="982">
        <v>21</v>
      </c>
      <c r="E31" s="986">
        <v>46</v>
      </c>
      <c r="F31" s="47">
        <v>12</v>
      </c>
      <c r="G31" s="47">
        <v>18</v>
      </c>
      <c r="H31" s="987">
        <v>51</v>
      </c>
      <c r="I31" s="988">
        <v>17</v>
      </c>
      <c r="J31" s="982">
        <v>23</v>
      </c>
    </row>
    <row r="32" spans="2:17" ht="15">
      <c r="B32" s="986">
        <v>43</v>
      </c>
      <c r="C32" s="47">
        <v>22</v>
      </c>
      <c r="D32" s="47">
        <v>28</v>
      </c>
      <c r="E32" s="987">
        <v>47</v>
      </c>
      <c r="F32" s="988">
        <v>19</v>
      </c>
      <c r="G32" s="982">
        <v>25</v>
      </c>
      <c r="H32" s="986">
        <v>52</v>
      </c>
      <c r="I32" s="47">
        <v>24</v>
      </c>
      <c r="J32" s="47">
        <v>30</v>
      </c>
    </row>
    <row r="33" spans="2:10" ht="15">
      <c r="B33" s="984"/>
      <c r="C33" s="47"/>
      <c r="D33" s="47"/>
      <c r="E33" s="986">
        <v>48</v>
      </c>
      <c r="F33" s="47">
        <v>26</v>
      </c>
      <c r="G33" s="47">
        <v>2</v>
      </c>
      <c r="H33" s="986"/>
      <c r="I33" s="47"/>
      <c r="J33" s="47"/>
    </row>
    <row r="34" spans="2:10">
      <c r="B34" t="s">
        <v>1212</v>
      </c>
    </row>
  </sheetData>
  <mergeCells count="14">
    <mergeCell ref="L20:M22"/>
    <mergeCell ref="H27:J27"/>
    <mergeCell ref="B27:D27"/>
    <mergeCell ref="H20:J20"/>
    <mergeCell ref="E20:G20"/>
    <mergeCell ref="E27:G27"/>
    <mergeCell ref="B20:D20"/>
    <mergeCell ref="B2:J3"/>
    <mergeCell ref="B6:D6"/>
    <mergeCell ref="E6:G6"/>
    <mergeCell ref="H6:J6"/>
    <mergeCell ref="B13:D13"/>
    <mergeCell ref="E13:G13"/>
    <mergeCell ref="H13:J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5"/>
  <sheetViews>
    <sheetView topLeftCell="A60" zoomScale="90" zoomScaleNormal="90" workbookViewId="0">
      <selection activeCell="V54" sqref="V54:W60"/>
    </sheetView>
  </sheetViews>
  <sheetFormatPr baseColWidth="10" defaultRowHeight="14.25"/>
  <cols>
    <col min="2" max="2" width="25.125" customWidth="1"/>
    <col min="13" max="13" width="22.375" customWidth="1"/>
    <col min="15" max="15" width="29.75" customWidth="1"/>
    <col min="17" max="17" width="28.125" customWidth="1"/>
    <col min="18" max="18" width="27.125" customWidth="1"/>
    <col min="20" max="20" width="28" customWidth="1"/>
    <col min="21" max="21" width="32.625" customWidth="1"/>
    <col min="24" max="24" width="21.125" customWidth="1"/>
    <col min="25" max="25" width="16.375" customWidth="1"/>
    <col min="26" max="26" width="21.125" customWidth="1"/>
  </cols>
  <sheetData>
    <row r="2" spans="1:26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 ht="41.25" customHeight="1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167" t="s">
        <v>131</v>
      </c>
      <c r="P3" s="1168"/>
      <c r="Q3" s="1169"/>
      <c r="R3" s="121" t="s">
        <v>132</v>
      </c>
      <c r="S3" s="122"/>
      <c r="T3" s="1159"/>
      <c r="U3" s="1159"/>
      <c r="V3" s="1159"/>
      <c r="W3" s="1158"/>
      <c r="X3" s="120"/>
      <c r="Y3" s="120"/>
      <c r="Z3" s="120"/>
    </row>
    <row r="4" spans="1:26" ht="21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170"/>
      <c r="P4" s="1170"/>
      <c r="Q4" s="1170"/>
      <c r="R4" s="1170"/>
      <c r="S4" s="1170"/>
      <c r="T4" s="1170"/>
      <c r="U4" s="1170"/>
      <c r="V4" s="1170"/>
      <c r="W4" s="1170"/>
      <c r="X4" s="120"/>
      <c r="Y4" s="120"/>
      <c r="Z4" s="120"/>
    </row>
    <row r="5" spans="1:26" ht="21">
      <c r="A5" s="120"/>
      <c r="B5" s="120"/>
      <c r="C5" s="120"/>
      <c r="D5" s="123"/>
      <c r="E5" s="124"/>
      <c r="F5" s="124"/>
      <c r="G5" s="124"/>
      <c r="H5" s="125"/>
      <c r="I5" s="120"/>
      <c r="J5" s="120"/>
      <c r="K5" s="120"/>
      <c r="L5" s="120"/>
      <c r="M5" s="120"/>
      <c r="N5" s="120"/>
      <c r="O5" s="126" t="s">
        <v>133</v>
      </c>
      <c r="P5" s="1171" t="s">
        <v>1275</v>
      </c>
      <c r="Q5" s="1172"/>
      <c r="R5" s="127" t="s">
        <v>134</v>
      </c>
      <c r="S5" s="1171" t="s">
        <v>1280</v>
      </c>
      <c r="T5" s="1172"/>
      <c r="U5" s="128" t="s">
        <v>135</v>
      </c>
      <c r="V5" s="1173">
        <v>1992</v>
      </c>
      <c r="W5" s="1174"/>
      <c r="X5" s="120"/>
      <c r="Y5" s="129"/>
      <c r="Z5" s="1163"/>
    </row>
    <row r="6" spans="1:26" ht="15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30"/>
      <c r="P6" s="130"/>
      <c r="Q6" s="130"/>
      <c r="R6" s="130"/>
      <c r="S6" s="130"/>
      <c r="T6" s="130"/>
      <c r="U6" s="130"/>
      <c r="V6" s="130"/>
      <c r="W6" s="130"/>
      <c r="X6" s="120"/>
      <c r="Y6" s="129"/>
      <c r="Z6" s="1163"/>
    </row>
    <row r="7" spans="1:26" ht="26.25">
      <c r="A7" s="1164" t="s">
        <v>136</v>
      </c>
      <c r="B7" s="1164"/>
      <c r="C7" s="1164"/>
      <c r="D7" s="1164"/>
      <c r="E7" s="1164"/>
      <c r="F7" s="1164"/>
      <c r="G7" s="1164"/>
      <c r="H7" s="1164"/>
      <c r="I7" s="1164"/>
      <c r="J7" s="1164"/>
      <c r="K7" s="1164"/>
      <c r="L7" s="1164"/>
      <c r="M7" s="131"/>
      <c r="N7" s="131"/>
      <c r="O7" s="132"/>
      <c r="P7" s="132"/>
      <c r="Q7" s="132"/>
      <c r="R7" s="132"/>
      <c r="S7" s="132"/>
      <c r="T7" s="132"/>
      <c r="U7" s="132"/>
      <c r="V7" s="132"/>
      <c r="W7" s="132"/>
      <c r="X7" s="120"/>
      <c r="Y7" s="133"/>
      <c r="Z7" s="133"/>
    </row>
    <row r="8" spans="1:26" ht="23.25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1"/>
      <c r="N8" s="131"/>
      <c r="O8" s="135"/>
      <c r="P8" s="135"/>
      <c r="Q8" s="135"/>
      <c r="R8" s="135"/>
      <c r="S8" s="135"/>
      <c r="T8" s="135"/>
      <c r="U8" s="135"/>
      <c r="V8" s="135"/>
      <c r="W8" s="135"/>
      <c r="X8" s="120"/>
      <c r="Y8" s="133"/>
      <c r="Z8" s="133"/>
    </row>
    <row r="9" spans="1:26" ht="38.25">
      <c r="A9" s="136" t="s">
        <v>137</v>
      </c>
      <c r="B9" s="1157" t="s">
        <v>1276</v>
      </c>
      <c r="C9" s="1159"/>
      <c r="D9" s="1159"/>
      <c r="E9" s="1159"/>
      <c r="F9" s="1159"/>
      <c r="G9" s="1159"/>
      <c r="H9" s="1159"/>
      <c r="I9" s="1159"/>
      <c r="J9" s="1158"/>
      <c r="K9" s="128" t="s">
        <v>138</v>
      </c>
      <c r="L9" s="1157" t="s">
        <v>1277</v>
      </c>
      <c r="M9" s="1159"/>
      <c r="N9" s="1159"/>
      <c r="O9" s="1159"/>
      <c r="P9" s="1159"/>
      <c r="Q9" s="1159"/>
      <c r="R9" s="1159"/>
      <c r="S9" s="1159"/>
      <c r="T9" s="1158"/>
      <c r="U9" s="137" t="s">
        <v>139</v>
      </c>
      <c r="V9" s="138"/>
      <c r="W9" s="1165" t="s">
        <v>140</v>
      </c>
      <c r="X9" s="1166"/>
      <c r="Y9" s="1162"/>
      <c r="Z9" s="1075"/>
    </row>
    <row r="10" spans="1:26">
      <c r="A10" s="1145" t="s">
        <v>141</v>
      </c>
      <c r="B10" s="1146"/>
      <c r="C10" s="1145" t="s">
        <v>142</v>
      </c>
      <c r="D10" s="1154"/>
      <c r="E10" s="1154"/>
      <c r="F10" s="1154"/>
      <c r="G10" s="1146"/>
      <c r="H10" s="1145" t="s">
        <v>143</v>
      </c>
      <c r="I10" s="1154"/>
      <c r="J10" s="1146"/>
      <c r="K10" s="128" t="s">
        <v>144</v>
      </c>
      <c r="L10" s="1145" t="s">
        <v>145</v>
      </c>
      <c r="M10" s="1154"/>
      <c r="N10" s="1146"/>
      <c r="O10" s="128" t="s">
        <v>146</v>
      </c>
      <c r="P10" s="1145" t="s">
        <v>147</v>
      </c>
      <c r="Q10" s="1146"/>
      <c r="R10" s="1145" t="s">
        <v>148</v>
      </c>
      <c r="S10" s="1154"/>
      <c r="T10" s="1146"/>
      <c r="U10" s="1145" t="s">
        <v>149</v>
      </c>
      <c r="V10" s="1146"/>
      <c r="W10" s="1145" t="s">
        <v>150</v>
      </c>
      <c r="X10" s="1154"/>
      <c r="Y10" s="1154"/>
      <c r="Z10" s="1146"/>
    </row>
    <row r="11" spans="1:26" ht="38.25">
      <c r="A11" s="1157"/>
      <c r="B11" s="1158"/>
      <c r="C11" s="1157" t="s">
        <v>1278</v>
      </c>
      <c r="D11" s="1159"/>
      <c r="E11" s="1159"/>
      <c r="F11" s="1159"/>
      <c r="G11" s="1158"/>
      <c r="H11" s="1160" t="s">
        <v>1279</v>
      </c>
      <c r="I11" s="1159"/>
      <c r="J11" s="1158"/>
      <c r="K11" s="139" t="s">
        <v>1284</v>
      </c>
      <c r="L11" s="1157" t="s">
        <v>1280</v>
      </c>
      <c r="M11" s="1159"/>
      <c r="N11" s="1158"/>
      <c r="O11" s="140">
        <v>33859</v>
      </c>
      <c r="P11" s="1157" t="s">
        <v>1281</v>
      </c>
      <c r="Q11" s="1158"/>
      <c r="R11" s="1157" t="s">
        <v>1282</v>
      </c>
      <c r="S11" s="1159"/>
      <c r="T11" s="1158"/>
      <c r="U11" s="1074" t="s">
        <v>1283</v>
      </c>
      <c r="V11" s="1075"/>
      <c r="W11" s="1161">
        <v>34857</v>
      </c>
      <c r="X11" s="1162"/>
      <c r="Y11" s="1162"/>
      <c r="Z11" s="1075"/>
    </row>
    <row r="12" spans="1:26">
      <c r="A12" s="1145" t="s">
        <v>151</v>
      </c>
      <c r="B12" s="1154"/>
      <c r="C12" s="1154"/>
      <c r="D12" s="1154"/>
      <c r="E12" s="1154"/>
      <c r="F12" s="1154"/>
      <c r="G12" s="1154"/>
      <c r="H12" s="1154"/>
      <c r="I12" s="1154"/>
      <c r="J12" s="1154"/>
      <c r="K12" s="1154"/>
      <c r="L12" s="1154"/>
      <c r="M12" s="1154"/>
      <c r="N12" s="1154"/>
      <c r="O12" s="1154"/>
      <c r="P12" s="1154"/>
      <c r="Q12" s="1154"/>
      <c r="R12" s="1154"/>
      <c r="S12" s="1154"/>
      <c r="T12" s="1154"/>
      <c r="U12" s="1154"/>
      <c r="V12" s="1154"/>
      <c r="W12" s="1154"/>
      <c r="X12" s="1154"/>
      <c r="Y12" s="1154"/>
      <c r="Z12" s="1146"/>
    </row>
    <row r="13" spans="1:26" ht="38.25">
      <c r="A13" s="1145" t="s">
        <v>152</v>
      </c>
      <c r="B13" s="1146"/>
      <c r="C13" s="139">
        <v>1</v>
      </c>
      <c r="D13" s="1145" t="s">
        <v>153</v>
      </c>
      <c r="E13" s="1154"/>
      <c r="F13" s="1154"/>
      <c r="G13" s="1146"/>
      <c r="H13" s="139">
        <v>0</v>
      </c>
      <c r="I13" s="1145" t="s">
        <v>154</v>
      </c>
      <c r="J13" s="1146"/>
      <c r="K13" s="141">
        <v>0</v>
      </c>
      <c r="L13" s="142" t="s">
        <v>155</v>
      </c>
      <c r="M13" s="1155"/>
      <c r="N13" s="1156"/>
      <c r="O13" s="143" t="s">
        <v>156</v>
      </c>
      <c r="P13" s="139"/>
      <c r="Q13" s="1145" t="s">
        <v>157</v>
      </c>
      <c r="R13" s="1146"/>
      <c r="S13" s="139">
        <v>1</v>
      </c>
      <c r="T13" s="144" t="s">
        <v>158</v>
      </c>
      <c r="U13" s="141"/>
      <c r="V13" s="142" t="s">
        <v>159</v>
      </c>
      <c r="W13" s="141">
        <v>1</v>
      </c>
      <c r="X13" s="1145" t="s">
        <v>160</v>
      </c>
      <c r="Y13" s="1146"/>
      <c r="Z13" s="145">
        <v>0</v>
      </c>
    </row>
    <row r="14" spans="1:26" ht="29.25" customHeight="1">
      <c r="A14" s="1151" t="s">
        <v>161</v>
      </c>
      <c r="B14" s="1147" t="s">
        <v>162</v>
      </c>
      <c r="C14" s="1148"/>
      <c r="D14" s="1149"/>
      <c r="E14" s="1147" t="s">
        <v>163</v>
      </c>
      <c r="F14" s="1148"/>
      <c r="G14" s="1149"/>
      <c r="H14" s="1147" t="s">
        <v>164</v>
      </c>
      <c r="I14" s="1148"/>
      <c r="J14" s="1149"/>
      <c r="K14" s="1150" t="s">
        <v>165</v>
      </c>
      <c r="L14" s="1150"/>
      <c r="M14" s="1150"/>
      <c r="N14" s="1147" t="s">
        <v>166</v>
      </c>
      <c r="O14" s="1149"/>
      <c r="P14" s="1147" t="s">
        <v>167</v>
      </c>
      <c r="Q14" s="1148"/>
      <c r="R14" s="1149"/>
      <c r="S14" s="1150" t="s">
        <v>168</v>
      </c>
      <c r="T14" s="1150"/>
      <c r="U14" s="1150"/>
      <c r="V14" s="1147" t="s">
        <v>169</v>
      </c>
      <c r="W14" s="1149"/>
      <c r="X14" s="1147" t="s">
        <v>170</v>
      </c>
      <c r="Y14" s="1148"/>
      <c r="Z14" s="1149"/>
    </row>
    <row r="15" spans="1:26" ht="24">
      <c r="A15" s="1152"/>
      <c r="B15" s="146" t="s">
        <v>171</v>
      </c>
      <c r="C15" s="146" t="s">
        <v>172</v>
      </c>
      <c r="D15" s="146" t="s">
        <v>173</v>
      </c>
      <c r="E15" s="146" t="s">
        <v>174</v>
      </c>
      <c r="F15" s="146" t="s">
        <v>175</v>
      </c>
      <c r="G15" s="146" t="s">
        <v>176</v>
      </c>
      <c r="H15" s="146" t="s">
        <v>177</v>
      </c>
      <c r="I15" s="146" t="s">
        <v>178</v>
      </c>
      <c r="J15" s="146" t="s">
        <v>179</v>
      </c>
      <c r="K15" s="146" t="s">
        <v>180</v>
      </c>
      <c r="L15" s="1147" t="s">
        <v>175</v>
      </c>
      <c r="M15" s="1149"/>
      <c r="N15" s="147" t="s">
        <v>180</v>
      </c>
      <c r="O15" s="146" t="s">
        <v>175</v>
      </c>
      <c r="P15" s="148" t="s">
        <v>181</v>
      </c>
      <c r="Q15" s="146" t="s">
        <v>182</v>
      </c>
      <c r="R15" s="146" t="s">
        <v>183</v>
      </c>
      <c r="S15" s="146" t="s">
        <v>184</v>
      </c>
      <c r="T15" s="146" t="s">
        <v>185</v>
      </c>
      <c r="U15" s="146" t="s">
        <v>186</v>
      </c>
      <c r="V15" s="146" t="s">
        <v>187</v>
      </c>
      <c r="W15" s="146" t="s">
        <v>188</v>
      </c>
      <c r="X15" s="146" t="s">
        <v>180</v>
      </c>
      <c r="Y15" s="1147" t="s">
        <v>189</v>
      </c>
      <c r="Z15" s="1149"/>
    </row>
    <row r="16" spans="1:26">
      <c r="A16" s="1152"/>
      <c r="B16" s="149">
        <v>69</v>
      </c>
      <c r="C16" s="150">
        <v>50</v>
      </c>
      <c r="D16" s="151">
        <v>5</v>
      </c>
      <c r="E16" s="149">
        <v>0</v>
      </c>
      <c r="F16" s="150">
        <v>0</v>
      </c>
      <c r="G16" s="150">
        <v>0</v>
      </c>
      <c r="H16" s="150">
        <v>0</v>
      </c>
      <c r="I16" s="150">
        <v>0</v>
      </c>
      <c r="J16" s="150">
        <v>0</v>
      </c>
      <c r="K16" s="150">
        <v>4</v>
      </c>
      <c r="L16" s="149"/>
      <c r="M16" s="151">
        <v>4</v>
      </c>
      <c r="N16" s="151">
        <v>2</v>
      </c>
      <c r="O16" s="150"/>
      <c r="P16" s="149">
        <v>1</v>
      </c>
      <c r="Q16" s="150">
        <v>2</v>
      </c>
      <c r="R16" s="150"/>
      <c r="S16" s="150">
        <v>1</v>
      </c>
      <c r="T16" s="150"/>
      <c r="U16" s="150"/>
      <c r="V16" s="150"/>
      <c r="W16" s="150"/>
      <c r="X16" s="150"/>
      <c r="Y16" s="152"/>
      <c r="Z16" s="153"/>
    </row>
    <row r="17" spans="1:26">
      <c r="A17" s="1153"/>
      <c r="B17" s="1134" t="s">
        <v>190</v>
      </c>
      <c r="C17" s="1135"/>
      <c r="D17" s="1135"/>
      <c r="E17" s="1135"/>
      <c r="F17" s="1135"/>
      <c r="G17" s="1135"/>
      <c r="H17" s="1135"/>
      <c r="I17" s="1135"/>
      <c r="J17" s="1135"/>
      <c r="K17" s="1135"/>
      <c r="L17" s="1135"/>
      <c r="M17" s="1135"/>
      <c r="N17" s="1135"/>
      <c r="O17" s="1135"/>
      <c r="P17" s="1135"/>
      <c r="Q17" s="1135"/>
      <c r="R17" s="1135"/>
      <c r="S17" s="1135"/>
      <c r="T17" s="1135"/>
      <c r="U17" s="1135"/>
      <c r="V17" s="1135"/>
      <c r="W17" s="1135"/>
      <c r="X17" s="1135"/>
      <c r="Y17" s="1135"/>
      <c r="Z17" s="1136"/>
    </row>
    <row r="18" spans="1:26">
      <c r="A18" s="1134" t="s">
        <v>191</v>
      </c>
      <c r="B18" s="1135"/>
      <c r="C18" s="1135"/>
      <c r="D18" s="1135"/>
      <c r="E18" s="1135"/>
      <c r="F18" s="1135"/>
      <c r="G18" s="1136"/>
      <c r="H18" s="154" t="s">
        <v>192</v>
      </c>
      <c r="I18" s="154" t="s">
        <v>1289</v>
      </c>
      <c r="J18" s="1137" t="s">
        <v>194</v>
      </c>
      <c r="K18" s="1138"/>
      <c r="L18" s="1138"/>
      <c r="M18" s="1138"/>
      <c r="N18" s="1138"/>
      <c r="O18" s="1139"/>
      <c r="P18" s="154" t="s">
        <v>195</v>
      </c>
      <c r="Q18" s="154" t="s">
        <v>1288</v>
      </c>
      <c r="R18" s="155" t="s">
        <v>196</v>
      </c>
      <c r="S18" s="154" t="s">
        <v>1287</v>
      </c>
      <c r="T18" s="154" t="s">
        <v>193</v>
      </c>
      <c r="U18" s="155" t="s">
        <v>197</v>
      </c>
      <c r="V18" s="154" t="s">
        <v>192</v>
      </c>
      <c r="W18" s="154" t="s">
        <v>1286</v>
      </c>
      <c r="X18" s="155" t="s">
        <v>198</v>
      </c>
      <c r="Y18" s="1140" t="s">
        <v>1285</v>
      </c>
      <c r="Z18" s="1141"/>
    </row>
    <row r="19" spans="1:26" ht="15">
      <c r="A19" s="1142" t="s">
        <v>199</v>
      </c>
      <c r="B19" s="1143"/>
      <c r="C19" s="1143"/>
      <c r="D19" s="1143"/>
      <c r="E19" s="1143"/>
      <c r="F19" s="1143"/>
      <c r="G19" s="1143"/>
      <c r="H19" s="1143"/>
      <c r="I19" s="1143"/>
      <c r="J19" s="1143"/>
      <c r="K19" s="1143"/>
      <c r="L19" s="1143"/>
      <c r="M19" s="1143"/>
      <c r="N19" s="1143"/>
      <c r="O19" s="1143"/>
      <c r="P19" s="1143"/>
      <c r="Q19" s="1143"/>
      <c r="R19" s="1143"/>
      <c r="S19" s="1143"/>
      <c r="T19" s="1143"/>
      <c r="U19" s="1143"/>
      <c r="V19" s="1143"/>
      <c r="W19" s="1143"/>
      <c r="X19" s="1143"/>
      <c r="Y19" s="1143"/>
      <c r="Z19" s="1144"/>
    </row>
    <row r="20" spans="1:26" ht="48" customHeight="1">
      <c r="A20" s="128" t="s">
        <v>200</v>
      </c>
      <c r="B20" s="128" t="s">
        <v>201</v>
      </c>
      <c r="C20" s="128" t="s">
        <v>202</v>
      </c>
      <c r="D20" s="128" t="s">
        <v>203</v>
      </c>
      <c r="E20" s="1133" t="s">
        <v>201</v>
      </c>
      <c r="F20" s="1133"/>
      <c r="G20" s="1133"/>
      <c r="H20" s="128" t="s">
        <v>202</v>
      </c>
      <c r="I20" s="128" t="s">
        <v>203</v>
      </c>
      <c r="J20" s="1133" t="s">
        <v>201</v>
      </c>
      <c r="K20" s="1133"/>
      <c r="L20" s="128" t="s">
        <v>202</v>
      </c>
      <c r="M20" s="1145" t="s">
        <v>203</v>
      </c>
      <c r="N20" s="1146"/>
      <c r="O20" s="128" t="s">
        <v>201</v>
      </c>
      <c r="P20" s="128" t="s">
        <v>202</v>
      </c>
      <c r="Q20" s="128" t="s">
        <v>203</v>
      </c>
      <c r="R20" s="128" t="s">
        <v>201</v>
      </c>
      <c r="S20" s="128" t="s">
        <v>202</v>
      </c>
      <c r="T20" s="128" t="s">
        <v>203</v>
      </c>
      <c r="U20" s="128" t="s">
        <v>201</v>
      </c>
      <c r="V20" s="128" t="s">
        <v>202</v>
      </c>
      <c r="W20" s="128" t="s">
        <v>203</v>
      </c>
      <c r="X20" s="1127" t="s">
        <v>204</v>
      </c>
      <c r="Y20" s="1127" t="s">
        <v>205</v>
      </c>
      <c r="Z20" s="1127" t="s">
        <v>206</v>
      </c>
    </row>
    <row r="21" spans="1:26">
      <c r="A21" s="1133" t="s">
        <v>207</v>
      </c>
      <c r="B21" s="156" t="s">
        <v>208</v>
      </c>
      <c r="C21" s="145">
        <v>1</v>
      </c>
      <c r="D21" s="145">
        <v>1</v>
      </c>
      <c r="E21" s="1076" t="s">
        <v>209</v>
      </c>
      <c r="F21" s="1076"/>
      <c r="G21" s="1076"/>
      <c r="H21" s="145">
        <v>0</v>
      </c>
      <c r="I21" s="145">
        <v>0</v>
      </c>
      <c r="J21" s="1076" t="s">
        <v>210</v>
      </c>
      <c r="K21" s="1076"/>
      <c r="L21" s="145">
        <v>0</v>
      </c>
      <c r="M21" s="1103">
        <v>0</v>
      </c>
      <c r="N21" s="1104"/>
      <c r="O21" s="156" t="s">
        <v>211</v>
      </c>
      <c r="P21" s="145">
        <v>0</v>
      </c>
      <c r="Q21" s="145">
        <v>0</v>
      </c>
      <c r="R21" s="156" t="s">
        <v>212</v>
      </c>
      <c r="S21" s="145">
        <v>1</v>
      </c>
      <c r="T21" s="145">
        <v>1</v>
      </c>
      <c r="U21" s="156" t="s">
        <v>213</v>
      </c>
      <c r="V21" s="145">
        <v>0</v>
      </c>
      <c r="W21" s="145">
        <v>0</v>
      </c>
      <c r="X21" s="1128"/>
      <c r="Y21" s="1128"/>
      <c r="Z21" s="1128"/>
    </row>
    <row r="22" spans="1:26">
      <c r="A22" s="1133"/>
      <c r="B22" s="157" t="s">
        <v>214</v>
      </c>
      <c r="C22" s="145">
        <v>0</v>
      </c>
      <c r="D22" s="145">
        <v>0</v>
      </c>
      <c r="E22" s="1076" t="s">
        <v>215</v>
      </c>
      <c r="F22" s="1076"/>
      <c r="G22" s="1076"/>
      <c r="H22" s="145">
        <v>0</v>
      </c>
      <c r="I22" s="145">
        <v>0</v>
      </c>
      <c r="J22" s="1076" t="s">
        <v>216</v>
      </c>
      <c r="K22" s="1076"/>
      <c r="L22" s="145">
        <v>0</v>
      </c>
      <c r="M22" s="1103">
        <v>0</v>
      </c>
      <c r="N22" s="1104"/>
      <c r="O22" s="156" t="s">
        <v>217</v>
      </c>
      <c r="P22" s="145">
        <v>0</v>
      </c>
      <c r="Q22" s="145">
        <v>0</v>
      </c>
      <c r="R22" s="158" t="s">
        <v>218</v>
      </c>
      <c r="S22" s="145">
        <v>0</v>
      </c>
      <c r="T22" s="145">
        <v>0</v>
      </c>
      <c r="U22" s="157" t="s">
        <v>219</v>
      </c>
      <c r="V22" s="145">
        <v>0</v>
      </c>
      <c r="W22" s="145">
        <v>0</v>
      </c>
      <c r="X22" s="1076" t="s">
        <v>220</v>
      </c>
      <c r="Y22" s="1054">
        <v>0</v>
      </c>
      <c r="Z22" s="1054">
        <v>2</v>
      </c>
    </row>
    <row r="23" spans="1:26">
      <c r="A23" s="1133"/>
      <c r="B23" s="156" t="s">
        <v>221</v>
      </c>
      <c r="C23" s="145">
        <v>0</v>
      </c>
      <c r="D23" s="145">
        <v>0</v>
      </c>
      <c r="E23" s="1076" t="s">
        <v>222</v>
      </c>
      <c r="F23" s="1076"/>
      <c r="G23" s="1076"/>
      <c r="H23" s="145">
        <v>0</v>
      </c>
      <c r="I23" s="145">
        <v>0</v>
      </c>
      <c r="J23" s="1076" t="s">
        <v>223</v>
      </c>
      <c r="K23" s="1076"/>
      <c r="L23" s="145">
        <v>0</v>
      </c>
      <c r="M23" s="1103">
        <v>0</v>
      </c>
      <c r="N23" s="1104"/>
      <c r="O23" s="156" t="s">
        <v>224</v>
      </c>
      <c r="P23" s="145">
        <v>0</v>
      </c>
      <c r="Q23" s="145">
        <v>0</v>
      </c>
      <c r="R23" s="158" t="s">
        <v>225</v>
      </c>
      <c r="S23" s="159">
        <v>0</v>
      </c>
      <c r="T23" s="159">
        <v>0</v>
      </c>
      <c r="U23" s="157" t="s">
        <v>226</v>
      </c>
      <c r="V23" s="159">
        <v>0</v>
      </c>
      <c r="W23" s="159">
        <v>0</v>
      </c>
      <c r="X23" s="1076"/>
      <c r="Y23" s="1054"/>
      <c r="Z23" s="1054"/>
    </row>
    <row r="24" spans="1:26">
      <c r="A24" s="1133" t="s">
        <v>227</v>
      </c>
      <c r="B24" s="156" t="s">
        <v>228</v>
      </c>
      <c r="C24" s="145">
        <v>1</v>
      </c>
      <c r="D24" s="145">
        <v>1</v>
      </c>
      <c r="E24" s="1076" t="s">
        <v>229</v>
      </c>
      <c r="F24" s="1076"/>
      <c r="G24" s="1076"/>
      <c r="H24" s="145">
        <v>0</v>
      </c>
      <c r="I24" s="145">
        <v>0</v>
      </c>
      <c r="J24" s="1076" t="s">
        <v>230</v>
      </c>
      <c r="K24" s="1076"/>
      <c r="L24" s="145">
        <v>0</v>
      </c>
      <c r="M24" s="1103">
        <v>0</v>
      </c>
      <c r="N24" s="1104"/>
      <c r="O24" s="156" t="s">
        <v>231</v>
      </c>
      <c r="P24" s="145">
        <v>0</v>
      </c>
      <c r="Q24" s="145">
        <v>0</v>
      </c>
      <c r="R24" s="156" t="s">
        <v>232</v>
      </c>
      <c r="S24" s="145">
        <v>0</v>
      </c>
      <c r="T24" s="145">
        <v>0</v>
      </c>
      <c r="U24" s="156" t="s">
        <v>233</v>
      </c>
      <c r="V24" s="145">
        <v>0</v>
      </c>
      <c r="W24" s="145">
        <v>0</v>
      </c>
      <c r="X24" s="1076" t="s">
        <v>234</v>
      </c>
      <c r="Y24" s="1054">
        <v>0</v>
      </c>
      <c r="Z24" s="1054">
        <v>0</v>
      </c>
    </row>
    <row r="25" spans="1:26">
      <c r="A25" s="1133"/>
      <c r="B25" s="156" t="s">
        <v>234</v>
      </c>
      <c r="C25" s="145">
        <v>0</v>
      </c>
      <c r="D25" s="145">
        <v>0</v>
      </c>
      <c r="E25" s="1076" t="s">
        <v>235</v>
      </c>
      <c r="F25" s="1076"/>
      <c r="G25" s="1076"/>
      <c r="H25" s="145">
        <v>0</v>
      </c>
      <c r="I25" s="145">
        <v>0</v>
      </c>
      <c r="J25" s="1076" t="s">
        <v>236</v>
      </c>
      <c r="K25" s="1076"/>
      <c r="L25" s="145">
        <v>0</v>
      </c>
      <c r="M25" s="1103">
        <v>0</v>
      </c>
      <c r="N25" s="1104"/>
      <c r="O25" s="156" t="s">
        <v>237</v>
      </c>
      <c r="P25" s="145">
        <v>0</v>
      </c>
      <c r="Q25" s="145">
        <v>0</v>
      </c>
      <c r="R25" s="156" t="s">
        <v>238</v>
      </c>
      <c r="S25" s="145">
        <v>0</v>
      </c>
      <c r="T25" s="145">
        <v>0</v>
      </c>
      <c r="U25" s="160" t="s">
        <v>209</v>
      </c>
      <c r="V25" s="159">
        <v>0</v>
      </c>
      <c r="W25" s="159">
        <v>0</v>
      </c>
      <c r="X25" s="1076"/>
      <c r="Y25" s="1054"/>
      <c r="Z25" s="1054"/>
    </row>
    <row r="26" spans="1:26">
      <c r="A26" s="1127" t="s">
        <v>239</v>
      </c>
      <c r="B26" s="1129" t="s">
        <v>240</v>
      </c>
      <c r="C26" s="1113">
        <v>1</v>
      </c>
      <c r="D26" s="1113">
        <v>1</v>
      </c>
      <c r="E26" s="1109" t="s">
        <v>184</v>
      </c>
      <c r="F26" s="1131"/>
      <c r="G26" s="1110"/>
      <c r="H26" s="1113">
        <v>0</v>
      </c>
      <c r="I26" s="1113">
        <v>0</v>
      </c>
      <c r="J26" s="1109" t="s">
        <v>241</v>
      </c>
      <c r="K26" s="1110"/>
      <c r="L26" s="1113">
        <v>0</v>
      </c>
      <c r="M26" s="1115">
        <v>0</v>
      </c>
      <c r="N26" s="1116"/>
      <c r="O26" s="1119" t="s">
        <v>242</v>
      </c>
      <c r="P26" s="1113">
        <v>0</v>
      </c>
      <c r="Q26" s="1113">
        <v>0</v>
      </c>
      <c r="R26" s="1129" t="s">
        <v>243</v>
      </c>
      <c r="S26" s="1113">
        <v>0</v>
      </c>
      <c r="T26" s="1113">
        <v>0</v>
      </c>
      <c r="U26" s="156" t="s">
        <v>244</v>
      </c>
      <c r="V26" s="145">
        <v>0</v>
      </c>
      <c r="W26" s="145">
        <v>0</v>
      </c>
      <c r="X26" s="1076" t="s">
        <v>245</v>
      </c>
      <c r="Y26" s="1054">
        <v>0</v>
      </c>
      <c r="Z26" s="1054">
        <v>2</v>
      </c>
    </row>
    <row r="27" spans="1:26" ht="21.75" customHeight="1">
      <c r="A27" s="1128"/>
      <c r="B27" s="1130"/>
      <c r="C27" s="1114"/>
      <c r="D27" s="1114"/>
      <c r="E27" s="1111"/>
      <c r="F27" s="1132"/>
      <c r="G27" s="1112"/>
      <c r="H27" s="1114"/>
      <c r="I27" s="1114"/>
      <c r="J27" s="1111"/>
      <c r="K27" s="1112"/>
      <c r="L27" s="1114"/>
      <c r="M27" s="1117"/>
      <c r="N27" s="1118"/>
      <c r="O27" s="1120"/>
      <c r="P27" s="1114"/>
      <c r="Q27" s="1114"/>
      <c r="R27" s="1130"/>
      <c r="S27" s="1114"/>
      <c r="T27" s="1114"/>
      <c r="U27" s="160" t="s">
        <v>246</v>
      </c>
      <c r="V27" s="145">
        <v>0</v>
      </c>
      <c r="W27" s="145">
        <v>0</v>
      </c>
      <c r="X27" s="1076"/>
      <c r="Y27" s="1054"/>
      <c r="Z27" s="1054"/>
    </row>
    <row r="28" spans="1:26" ht="27.75" customHeight="1">
      <c r="A28" s="128" t="s">
        <v>247</v>
      </c>
      <c r="B28" s="156" t="s">
        <v>248</v>
      </c>
      <c r="C28" s="145">
        <v>1</v>
      </c>
      <c r="D28" s="145">
        <v>1</v>
      </c>
      <c r="E28" s="1076" t="s">
        <v>249</v>
      </c>
      <c r="F28" s="1076"/>
      <c r="G28" s="1076"/>
      <c r="H28" s="145">
        <v>0</v>
      </c>
      <c r="I28" s="145">
        <v>0</v>
      </c>
      <c r="J28" s="1076" t="s">
        <v>250</v>
      </c>
      <c r="K28" s="1076"/>
      <c r="L28" s="145">
        <v>0</v>
      </c>
      <c r="M28" s="1103">
        <v>0</v>
      </c>
      <c r="N28" s="1104"/>
      <c r="O28" s="156" t="s">
        <v>251</v>
      </c>
      <c r="P28" s="145">
        <v>0</v>
      </c>
      <c r="Q28" s="145">
        <v>0</v>
      </c>
      <c r="R28" s="157" t="s">
        <v>252</v>
      </c>
      <c r="S28" s="145">
        <v>0</v>
      </c>
      <c r="T28" s="145">
        <v>0</v>
      </c>
      <c r="U28" s="156" t="s">
        <v>253</v>
      </c>
      <c r="V28" s="145">
        <v>0</v>
      </c>
      <c r="W28" s="145">
        <v>0</v>
      </c>
      <c r="X28" s="1124" t="s">
        <v>254</v>
      </c>
      <c r="Y28" s="1054">
        <v>0</v>
      </c>
      <c r="Z28" s="1054">
        <v>0</v>
      </c>
    </row>
    <row r="29" spans="1:26" ht="25.5">
      <c r="A29" s="161" t="s">
        <v>255</v>
      </c>
      <c r="B29" s="161" t="s">
        <v>256</v>
      </c>
      <c r="C29" s="161" t="s">
        <v>257</v>
      </c>
      <c r="D29" s="161" t="s">
        <v>258</v>
      </c>
      <c r="E29" s="161" t="s">
        <v>255</v>
      </c>
      <c r="F29" s="162" t="s">
        <v>256</v>
      </c>
      <c r="G29" s="162" t="s">
        <v>257</v>
      </c>
      <c r="H29" s="162" t="s">
        <v>258</v>
      </c>
      <c r="I29" s="161" t="s">
        <v>255</v>
      </c>
      <c r="J29" s="162" t="s">
        <v>256</v>
      </c>
      <c r="K29" s="162" t="s">
        <v>257</v>
      </c>
      <c r="L29" s="162" t="s">
        <v>258</v>
      </c>
      <c r="M29" s="1125" t="s">
        <v>201</v>
      </c>
      <c r="N29" s="1126"/>
      <c r="O29" s="162" t="s">
        <v>256</v>
      </c>
      <c r="P29" s="162" t="s">
        <v>257</v>
      </c>
      <c r="Q29" s="162" t="s">
        <v>258</v>
      </c>
      <c r="R29" s="1125" t="s">
        <v>201</v>
      </c>
      <c r="S29" s="1126"/>
      <c r="T29" s="162" t="s">
        <v>256</v>
      </c>
      <c r="U29" s="162" t="s">
        <v>257</v>
      </c>
      <c r="V29" s="1125" t="s">
        <v>258</v>
      </c>
      <c r="W29" s="1126"/>
      <c r="X29" s="1124"/>
      <c r="Y29" s="1054"/>
      <c r="Z29" s="1054"/>
    </row>
    <row r="30" spans="1:26">
      <c r="A30" s="145" t="s">
        <v>259</v>
      </c>
      <c r="B30" s="156">
        <v>0</v>
      </c>
      <c r="C30" s="145"/>
      <c r="D30" s="163">
        <v>0</v>
      </c>
      <c r="E30" s="164" t="s">
        <v>260</v>
      </c>
      <c r="F30" s="156">
        <v>0</v>
      </c>
      <c r="G30" s="156">
        <v>0</v>
      </c>
      <c r="H30" s="145">
        <v>0</v>
      </c>
      <c r="I30" s="156" t="s">
        <v>261</v>
      </c>
      <c r="J30" s="156">
        <v>0</v>
      </c>
      <c r="K30" s="156">
        <v>0</v>
      </c>
      <c r="L30" s="145"/>
      <c r="M30" s="1105" t="s">
        <v>262</v>
      </c>
      <c r="N30" s="1106"/>
      <c r="O30" s="156">
        <v>0</v>
      </c>
      <c r="P30" s="145">
        <v>0</v>
      </c>
      <c r="Q30" s="145">
        <v>0</v>
      </c>
      <c r="R30" s="1121" t="s">
        <v>1290</v>
      </c>
      <c r="S30" s="1122"/>
      <c r="T30" s="145">
        <v>0</v>
      </c>
      <c r="U30" s="165">
        <v>0</v>
      </c>
      <c r="V30" s="1103">
        <v>0</v>
      </c>
      <c r="W30" s="1104"/>
      <c r="X30" s="154" t="s">
        <v>46</v>
      </c>
      <c r="Y30" s="166">
        <v>0</v>
      </c>
      <c r="Z30" s="166">
        <v>2</v>
      </c>
    </row>
    <row r="31" spans="1:26">
      <c r="A31" s="1123" t="s">
        <v>263</v>
      </c>
      <c r="B31" s="1123" t="s">
        <v>264</v>
      </c>
      <c r="C31" s="1123"/>
      <c r="D31" s="1123"/>
      <c r="E31" s="1123"/>
      <c r="F31" s="1123"/>
      <c r="G31" s="1123"/>
      <c r="H31" s="1123"/>
      <c r="I31" s="1123"/>
      <c r="J31" s="1123"/>
      <c r="K31" s="1123"/>
      <c r="L31" s="1123"/>
      <c r="M31" s="1123"/>
      <c r="N31" s="1123"/>
      <c r="O31" s="1123"/>
      <c r="P31" s="1123"/>
      <c r="Q31" s="1123"/>
      <c r="R31" s="1123"/>
      <c r="S31" s="1123"/>
      <c r="T31" s="1123"/>
      <c r="U31" s="1123"/>
      <c r="V31" s="1123"/>
      <c r="W31" s="1123"/>
      <c r="X31" s="1123"/>
      <c r="Y31" s="1123"/>
      <c r="Z31" s="1123"/>
    </row>
    <row r="32" spans="1:26" ht="30.75" customHeight="1">
      <c r="A32" s="1123"/>
      <c r="B32" s="156" t="s">
        <v>265</v>
      </c>
      <c r="C32" s="1054">
        <v>2</v>
      </c>
      <c r="D32" s="1054"/>
      <c r="E32" s="1076" t="s">
        <v>266</v>
      </c>
      <c r="F32" s="1076"/>
      <c r="G32" s="1076"/>
      <c r="H32" s="145">
        <v>0</v>
      </c>
      <c r="I32" s="157" t="s">
        <v>267</v>
      </c>
      <c r="J32" s="1103">
        <v>0</v>
      </c>
      <c r="K32" s="1104"/>
      <c r="L32" s="157" t="s">
        <v>268</v>
      </c>
      <c r="M32" s="1103">
        <v>0</v>
      </c>
      <c r="N32" s="1104"/>
      <c r="O32" s="157" t="s">
        <v>269</v>
      </c>
      <c r="P32" s="145">
        <v>0</v>
      </c>
      <c r="Q32" s="157" t="s">
        <v>270</v>
      </c>
      <c r="R32" s="145">
        <v>0</v>
      </c>
      <c r="S32" s="157" t="s">
        <v>271</v>
      </c>
      <c r="T32" s="145"/>
      <c r="U32" s="1105" t="s">
        <v>1291</v>
      </c>
      <c r="V32" s="1106"/>
      <c r="W32" s="156">
        <v>4</v>
      </c>
      <c r="X32" s="1076" t="s">
        <v>272</v>
      </c>
      <c r="Y32" s="1076"/>
      <c r="Z32" s="156"/>
    </row>
    <row r="33" spans="1:26" ht="24.75" customHeight="1">
      <c r="A33" s="1123"/>
      <c r="B33" s="156" t="s">
        <v>273</v>
      </c>
      <c r="C33" s="1103">
        <v>0</v>
      </c>
      <c r="D33" s="1104"/>
      <c r="E33" s="1076" t="s">
        <v>208</v>
      </c>
      <c r="F33" s="1076"/>
      <c r="G33" s="1076"/>
      <c r="H33" s="145">
        <v>0</v>
      </c>
      <c r="I33" s="157" t="s">
        <v>274</v>
      </c>
      <c r="J33" s="1054">
        <v>0</v>
      </c>
      <c r="K33" s="1054"/>
      <c r="L33" s="157" t="s">
        <v>275</v>
      </c>
      <c r="M33" s="1103">
        <v>0</v>
      </c>
      <c r="N33" s="1104"/>
      <c r="O33" s="157" t="s">
        <v>276</v>
      </c>
      <c r="P33" s="145">
        <v>0</v>
      </c>
      <c r="Q33" s="157" t="s">
        <v>277</v>
      </c>
      <c r="R33" s="145">
        <v>0</v>
      </c>
      <c r="S33" s="157" t="s">
        <v>278</v>
      </c>
      <c r="T33" s="145">
        <v>9</v>
      </c>
      <c r="U33" s="1107" t="s">
        <v>272</v>
      </c>
      <c r="V33" s="1108"/>
      <c r="W33" s="157"/>
      <c r="X33" s="1054"/>
      <c r="Y33" s="1054"/>
      <c r="Z33" s="145"/>
    </row>
    <row r="34" spans="1:26">
      <c r="A34" s="1123"/>
      <c r="B34" s="156" t="s">
        <v>279</v>
      </c>
      <c r="C34" s="1054">
        <v>0</v>
      </c>
      <c r="D34" s="1054"/>
      <c r="E34" s="1076" t="s">
        <v>280</v>
      </c>
      <c r="F34" s="1076"/>
      <c r="G34" s="1076"/>
      <c r="H34" s="145">
        <v>1</v>
      </c>
      <c r="I34" s="157" t="s">
        <v>281</v>
      </c>
      <c r="J34" s="1054">
        <v>0</v>
      </c>
      <c r="K34" s="1054"/>
      <c r="L34" s="157" t="s">
        <v>282</v>
      </c>
      <c r="M34" s="1103">
        <v>0</v>
      </c>
      <c r="N34" s="1104"/>
      <c r="O34" s="157" t="s">
        <v>283</v>
      </c>
      <c r="P34" s="145">
        <v>0</v>
      </c>
      <c r="Q34" s="157" t="s">
        <v>284</v>
      </c>
      <c r="R34" s="145">
        <v>0</v>
      </c>
      <c r="S34" s="157" t="s">
        <v>285</v>
      </c>
      <c r="T34" s="145"/>
      <c r="U34" s="1105"/>
      <c r="V34" s="1106"/>
      <c r="W34" s="145"/>
      <c r="X34" s="1054"/>
      <c r="Y34" s="1054"/>
      <c r="Z34" s="145"/>
    </row>
    <row r="35" spans="1:26" ht="25.5">
      <c r="A35" s="1123"/>
      <c r="B35" s="156" t="s">
        <v>286</v>
      </c>
      <c r="C35" s="1054">
        <v>0</v>
      </c>
      <c r="D35" s="1054"/>
      <c r="E35" s="1076" t="s">
        <v>287</v>
      </c>
      <c r="F35" s="1076"/>
      <c r="G35" s="1076"/>
      <c r="H35" s="145">
        <v>0</v>
      </c>
      <c r="I35" s="157" t="s">
        <v>288</v>
      </c>
      <c r="J35" s="1054">
        <v>0</v>
      </c>
      <c r="K35" s="1054"/>
      <c r="L35" s="157" t="s">
        <v>289</v>
      </c>
      <c r="M35" s="1103">
        <v>0</v>
      </c>
      <c r="N35" s="1104"/>
      <c r="O35" s="157" t="s">
        <v>290</v>
      </c>
      <c r="P35" s="145">
        <v>3</v>
      </c>
      <c r="Q35" s="157" t="s">
        <v>291</v>
      </c>
      <c r="R35" s="145">
        <v>0</v>
      </c>
      <c r="S35" s="157" t="s">
        <v>292</v>
      </c>
      <c r="T35" s="145"/>
      <c r="U35" s="1105"/>
      <c r="V35" s="1106"/>
      <c r="W35" s="145"/>
      <c r="X35" s="1054"/>
      <c r="Y35" s="1054"/>
      <c r="Z35" s="145"/>
    </row>
    <row r="36" spans="1:26">
      <c r="A36" s="1123"/>
      <c r="B36" s="156" t="s">
        <v>293</v>
      </c>
      <c r="C36" s="1054">
        <v>3</v>
      </c>
      <c r="D36" s="1054"/>
      <c r="E36" s="1076" t="s">
        <v>294</v>
      </c>
      <c r="F36" s="1076"/>
      <c r="G36" s="1076"/>
      <c r="H36" s="145">
        <v>0</v>
      </c>
      <c r="I36" s="157" t="s">
        <v>295</v>
      </c>
      <c r="J36" s="1054">
        <v>0</v>
      </c>
      <c r="K36" s="1054"/>
      <c r="L36" s="157" t="s">
        <v>296</v>
      </c>
      <c r="M36" s="1103">
        <v>1</v>
      </c>
      <c r="N36" s="1104"/>
      <c r="O36" s="157" t="s">
        <v>297</v>
      </c>
      <c r="P36" s="145">
        <v>0</v>
      </c>
      <c r="Q36" s="157" t="s">
        <v>298</v>
      </c>
      <c r="R36" s="145"/>
      <c r="S36" s="157"/>
      <c r="T36" s="157"/>
      <c r="U36" s="1105"/>
      <c r="V36" s="1106"/>
      <c r="W36" s="145"/>
      <c r="X36" s="1054"/>
      <c r="Y36" s="1054"/>
      <c r="Z36" s="145"/>
    </row>
    <row r="37" spans="1:26" ht="25.5">
      <c r="A37" s="1123"/>
      <c r="B37" s="156" t="s">
        <v>229</v>
      </c>
      <c r="C37" s="1054">
        <v>0</v>
      </c>
      <c r="D37" s="1054"/>
      <c r="E37" s="1076" t="s">
        <v>299</v>
      </c>
      <c r="F37" s="1076"/>
      <c r="G37" s="1076"/>
      <c r="H37" s="145">
        <v>0</v>
      </c>
      <c r="I37" s="157" t="s">
        <v>300</v>
      </c>
      <c r="J37" s="1103">
        <v>2</v>
      </c>
      <c r="K37" s="1104"/>
      <c r="L37" s="157" t="s">
        <v>301</v>
      </c>
      <c r="M37" s="1103">
        <v>0</v>
      </c>
      <c r="N37" s="1104"/>
      <c r="O37" s="157" t="s">
        <v>302</v>
      </c>
      <c r="P37" s="145">
        <v>0</v>
      </c>
      <c r="Q37" s="157" t="s">
        <v>303</v>
      </c>
      <c r="R37" s="145"/>
      <c r="S37" s="157"/>
      <c r="T37" s="157"/>
      <c r="U37" s="1105"/>
      <c r="V37" s="1106"/>
      <c r="W37" s="145"/>
      <c r="X37" s="1054"/>
      <c r="Y37" s="1054"/>
      <c r="Z37" s="145"/>
    </row>
    <row r="38" spans="1:26">
      <c r="A38" s="1123"/>
      <c r="B38" s="156" t="s">
        <v>304</v>
      </c>
      <c r="C38" s="1054">
        <v>0</v>
      </c>
      <c r="D38" s="1054"/>
      <c r="E38" s="1076" t="s">
        <v>305</v>
      </c>
      <c r="F38" s="1076"/>
      <c r="G38" s="1076"/>
      <c r="H38" s="145">
        <v>0</v>
      </c>
      <c r="I38" s="157" t="s">
        <v>306</v>
      </c>
      <c r="J38" s="1054"/>
      <c r="K38" s="1054"/>
      <c r="L38" s="157" t="s">
        <v>307</v>
      </c>
      <c r="M38" s="1103">
        <v>0</v>
      </c>
      <c r="N38" s="1104"/>
      <c r="O38" s="157" t="s">
        <v>308</v>
      </c>
      <c r="P38" s="145">
        <v>0</v>
      </c>
      <c r="Q38" s="157" t="s">
        <v>309</v>
      </c>
      <c r="R38" s="145"/>
      <c r="S38" s="157"/>
      <c r="T38" s="157"/>
      <c r="U38" s="1105"/>
      <c r="V38" s="1106"/>
      <c r="W38" s="145"/>
      <c r="X38" s="1054"/>
      <c r="Y38" s="1054"/>
      <c r="Z38" s="145"/>
    </row>
    <row r="39" spans="1:26">
      <c r="A39" s="1095" t="s">
        <v>310</v>
      </c>
      <c r="B39" s="1096" t="s">
        <v>311</v>
      </c>
      <c r="C39" s="1096"/>
      <c r="D39" s="1096"/>
      <c r="E39" s="1096"/>
      <c r="F39" s="1096"/>
      <c r="G39" s="1096"/>
      <c r="H39" s="1096"/>
      <c r="I39" s="1096"/>
      <c r="J39" s="1096"/>
      <c r="K39" s="1096"/>
      <c r="L39" s="1096"/>
      <c r="M39" s="1096"/>
      <c r="N39" s="1096"/>
      <c r="O39" s="1096"/>
      <c r="P39" s="1096"/>
      <c r="Q39" s="1096"/>
      <c r="R39" s="1096"/>
      <c r="S39" s="1096"/>
      <c r="T39" s="1096"/>
      <c r="U39" s="1096"/>
      <c r="V39" s="1096"/>
      <c r="W39" s="1096"/>
      <c r="X39" s="1096"/>
      <c r="Y39" s="1096"/>
      <c r="Z39" s="1096"/>
    </row>
    <row r="40" spans="1:26">
      <c r="A40" s="1095"/>
      <c r="B40" s="167" t="s">
        <v>312</v>
      </c>
      <c r="C40" s="168" t="s">
        <v>313</v>
      </c>
      <c r="D40" s="168" t="s">
        <v>314</v>
      </c>
      <c r="E40" s="1092" t="s">
        <v>315</v>
      </c>
      <c r="F40" s="1092"/>
      <c r="G40" s="1092"/>
      <c r="H40" s="168" t="s">
        <v>313</v>
      </c>
      <c r="I40" s="168" t="s">
        <v>314</v>
      </c>
      <c r="J40" s="1092" t="s">
        <v>316</v>
      </c>
      <c r="K40" s="1092"/>
      <c r="L40" s="168" t="s">
        <v>313</v>
      </c>
      <c r="M40" s="1097" t="s">
        <v>314</v>
      </c>
      <c r="N40" s="1098"/>
      <c r="O40" s="167" t="s">
        <v>317</v>
      </c>
      <c r="P40" s="168" t="s">
        <v>313</v>
      </c>
      <c r="Q40" s="168" t="s">
        <v>314</v>
      </c>
      <c r="R40" s="167" t="s">
        <v>318</v>
      </c>
      <c r="S40" s="168" t="s">
        <v>313</v>
      </c>
      <c r="T40" s="168" t="s">
        <v>314</v>
      </c>
      <c r="U40" s="167" t="s">
        <v>319</v>
      </c>
      <c r="V40" s="169" t="s">
        <v>313</v>
      </c>
      <c r="W40" s="169" t="s">
        <v>314</v>
      </c>
      <c r="X40" s="167" t="s">
        <v>272</v>
      </c>
      <c r="Y40" s="169" t="s">
        <v>313</v>
      </c>
      <c r="Z40" s="169" t="s">
        <v>314</v>
      </c>
    </row>
    <row r="41" spans="1:26">
      <c r="A41" s="1095"/>
      <c r="B41" s="170" t="s">
        <v>320</v>
      </c>
      <c r="C41" s="171"/>
      <c r="D41" s="171" t="s">
        <v>1292</v>
      </c>
      <c r="E41" s="1091" t="s">
        <v>321</v>
      </c>
      <c r="F41" s="1091"/>
      <c r="G41" s="1091"/>
      <c r="H41" s="171"/>
      <c r="I41" s="171" t="s">
        <v>1292</v>
      </c>
      <c r="J41" s="1059" t="s">
        <v>322</v>
      </c>
      <c r="K41" s="1059"/>
      <c r="L41" s="171"/>
      <c r="M41" s="1060" t="s">
        <v>1292</v>
      </c>
      <c r="N41" s="1061"/>
      <c r="O41" s="170" t="s">
        <v>323</v>
      </c>
      <c r="P41" s="172" t="s">
        <v>1292</v>
      </c>
      <c r="Q41" s="172"/>
      <c r="R41" s="170" t="s">
        <v>324</v>
      </c>
      <c r="S41" s="171"/>
      <c r="T41" s="171" t="s">
        <v>1292</v>
      </c>
      <c r="U41" s="173" t="s">
        <v>325</v>
      </c>
      <c r="V41" s="174"/>
      <c r="W41" s="175" t="s">
        <v>1292</v>
      </c>
      <c r="X41" s="174"/>
      <c r="Y41" s="174"/>
      <c r="Z41" s="174"/>
    </row>
    <row r="42" spans="1:26">
      <c r="A42" s="1095"/>
      <c r="B42" s="170" t="s">
        <v>225</v>
      </c>
      <c r="C42" s="171"/>
      <c r="D42" s="171" t="s">
        <v>1292</v>
      </c>
      <c r="E42" s="1059" t="s">
        <v>326</v>
      </c>
      <c r="F42" s="1059"/>
      <c r="G42" s="1059"/>
      <c r="H42" s="171"/>
      <c r="I42" s="171" t="s">
        <v>1292</v>
      </c>
      <c r="J42" s="1059" t="s">
        <v>259</v>
      </c>
      <c r="K42" s="1059"/>
      <c r="L42" s="171"/>
      <c r="M42" s="1060" t="s">
        <v>1292</v>
      </c>
      <c r="N42" s="1061"/>
      <c r="O42" s="170" t="s">
        <v>327</v>
      </c>
      <c r="P42" s="171"/>
      <c r="Q42" s="171" t="s">
        <v>1292</v>
      </c>
      <c r="R42" s="170" t="s">
        <v>328</v>
      </c>
      <c r="S42" s="171"/>
      <c r="T42" s="171" t="s">
        <v>1292</v>
      </c>
      <c r="U42" s="173" t="s">
        <v>329</v>
      </c>
      <c r="V42" s="175"/>
      <c r="W42" s="175" t="s">
        <v>1292</v>
      </c>
      <c r="X42" s="174"/>
      <c r="Y42" s="174"/>
      <c r="Z42" s="174"/>
    </row>
    <row r="43" spans="1:26">
      <c r="A43" s="1095"/>
      <c r="B43" s="170" t="s">
        <v>330</v>
      </c>
      <c r="C43" s="171"/>
      <c r="D43" s="171" t="s">
        <v>1292</v>
      </c>
      <c r="E43" s="1059" t="s">
        <v>331</v>
      </c>
      <c r="F43" s="1059"/>
      <c r="G43" s="1059"/>
      <c r="H43" s="171"/>
      <c r="I43" s="171" t="s">
        <v>1292</v>
      </c>
      <c r="J43" s="1059" t="s">
        <v>332</v>
      </c>
      <c r="K43" s="1059"/>
      <c r="L43" s="171"/>
      <c r="M43" s="1060" t="s">
        <v>1292</v>
      </c>
      <c r="N43" s="1061"/>
      <c r="O43" s="176" t="s">
        <v>333</v>
      </c>
      <c r="P43" s="171"/>
      <c r="Q43" s="171" t="s">
        <v>1292</v>
      </c>
      <c r="R43" s="170" t="s">
        <v>334</v>
      </c>
      <c r="S43" s="171"/>
      <c r="T43" s="171" t="s">
        <v>1292</v>
      </c>
      <c r="U43" s="177" t="s">
        <v>335</v>
      </c>
      <c r="V43" s="175"/>
      <c r="W43" s="175" t="s">
        <v>1292</v>
      </c>
      <c r="X43" s="174"/>
      <c r="Y43" s="174"/>
      <c r="Z43" s="174"/>
    </row>
    <row r="44" spans="1:26" ht="25.5">
      <c r="A44" s="1095"/>
      <c r="B44" s="178" t="s">
        <v>336</v>
      </c>
      <c r="C44" s="171"/>
      <c r="D44" s="171" t="s">
        <v>1292</v>
      </c>
      <c r="E44" s="1059" t="s">
        <v>337</v>
      </c>
      <c r="F44" s="1059"/>
      <c r="G44" s="1059"/>
      <c r="H44" s="171"/>
      <c r="I44" s="171" t="s">
        <v>1292</v>
      </c>
      <c r="J44" s="1059" t="s">
        <v>260</v>
      </c>
      <c r="K44" s="1059"/>
      <c r="L44" s="171"/>
      <c r="M44" s="1060" t="s">
        <v>1292</v>
      </c>
      <c r="N44" s="1061"/>
      <c r="O44" s="176" t="s">
        <v>338</v>
      </c>
      <c r="P44" s="171"/>
      <c r="Q44" s="171" t="s">
        <v>1292</v>
      </c>
      <c r="R44" s="170" t="s">
        <v>339</v>
      </c>
      <c r="S44" s="171"/>
      <c r="T44" s="171" t="s">
        <v>1292</v>
      </c>
      <c r="U44" s="167" t="s">
        <v>340</v>
      </c>
      <c r="V44" s="169" t="s">
        <v>313</v>
      </c>
      <c r="W44" s="169" t="s">
        <v>314</v>
      </c>
      <c r="X44" s="174"/>
      <c r="Y44" s="174"/>
      <c r="Z44" s="174"/>
    </row>
    <row r="45" spans="1:26">
      <c r="A45" s="1095"/>
      <c r="B45" s="170" t="s">
        <v>341</v>
      </c>
      <c r="C45" s="171"/>
      <c r="D45" s="171" t="s">
        <v>1292</v>
      </c>
      <c r="E45" s="1091" t="s">
        <v>342</v>
      </c>
      <c r="F45" s="1091"/>
      <c r="G45" s="1091"/>
      <c r="H45" s="172"/>
      <c r="I45" s="172" t="s">
        <v>1292</v>
      </c>
      <c r="J45" s="1091" t="s">
        <v>343</v>
      </c>
      <c r="K45" s="1091"/>
      <c r="L45" s="172"/>
      <c r="M45" s="1070" t="s">
        <v>1292</v>
      </c>
      <c r="N45" s="1071"/>
      <c r="O45" s="170" t="s">
        <v>211</v>
      </c>
      <c r="P45" s="172"/>
      <c r="Q45" s="172" t="s">
        <v>1292</v>
      </c>
      <c r="R45" s="176" t="s">
        <v>344</v>
      </c>
      <c r="S45" s="172"/>
      <c r="T45" s="171" t="s">
        <v>1292</v>
      </c>
      <c r="U45" s="1099" t="s">
        <v>345</v>
      </c>
      <c r="V45" s="1101" t="s">
        <v>1292</v>
      </c>
      <c r="W45" s="1101"/>
      <c r="X45" s="174"/>
      <c r="Y45" s="174"/>
      <c r="Z45" s="174"/>
    </row>
    <row r="46" spans="1:26">
      <c r="A46" s="1095"/>
      <c r="B46" s="170" t="s">
        <v>346</v>
      </c>
      <c r="C46" s="171"/>
      <c r="D46" s="171" t="s">
        <v>1292</v>
      </c>
      <c r="E46" s="1091" t="s">
        <v>347</v>
      </c>
      <c r="F46" s="1091"/>
      <c r="G46" s="1091"/>
      <c r="H46" s="172"/>
      <c r="I46" s="172" t="s">
        <v>1292</v>
      </c>
      <c r="J46" s="1091" t="s">
        <v>348</v>
      </c>
      <c r="K46" s="1091"/>
      <c r="L46" s="172"/>
      <c r="M46" s="1070" t="s">
        <v>1292</v>
      </c>
      <c r="N46" s="1071"/>
      <c r="O46" s="170" t="s">
        <v>221</v>
      </c>
      <c r="P46" s="172"/>
      <c r="Q46" s="172" t="s">
        <v>1292</v>
      </c>
      <c r="R46" s="176" t="s">
        <v>349</v>
      </c>
      <c r="S46" s="172"/>
      <c r="T46" s="171" t="s">
        <v>1292</v>
      </c>
      <c r="U46" s="1100"/>
      <c r="V46" s="1102"/>
      <c r="W46" s="1102"/>
      <c r="X46" s="174"/>
      <c r="Y46" s="174"/>
      <c r="Z46" s="174"/>
    </row>
    <row r="47" spans="1:26">
      <c r="A47" s="1095"/>
      <c r="B47" s="170" t="s">
        <v>350</v>
      </c>
      <c r="C47" s="171"/>
      <c r="D47" s="171" t="s">
        <v>1292</v>
      </c>
      <c r="E47" s="1092" t="s">
        <v>351</v>
      </c>
      <c r="F47" s="1092"/>
      <c r="G47" s="1092"/>
      <c r="H47" s="175"/>
      <c r="I47" s="175"/>
      <c r="J47" s="1069" t="s">
        <v>352</v>
      </c>
      <c r="K47" s="1069"/>
      <c r="L47" s="175"/>
      <c r="M47" s="1093" t="s">
        <v>1292</v>
      </c>
      <c r="N47" s="1094"/>
      <c r="O47" s="170" t="s">
        <v>353</v>
      </c>
      <c r="P47" s="175"/>
      <c r="Q47" s="175" t="s">
        <v>1292</v>
      </c>
      <c r="R47" s="173" t="s">
        <v>354</v>
      </c>
      <c r="S47" s="175"/>
      <c r="T47" s="171" t="s">
        <v>1292</v>
      </c>
      <c r="U47" s="177" t="s">
        <v>355</v>
      </c>
      <c r="V47" s="175"/>
      <c r="W47" s="175"/>
      <c r="X47" s="174"/>
      <c r="Y47" s="174"/>
      <c r="Z47" s="174"/>
    </row>
    <row r="48" spans="1:26">
      <c r="A48" s="1095"/>
      <c r="B48" s="176" t="s">
        <v>356</v>
      </c>
      <c r="C48" s="171" t="s">
        <v>1292</v>
      </c>
      <c r="D48" s="171"/>
      <c r="E48" s="1069" t="s">
        <v>357</v>
      </c>
      <c r="F48" s="1069"/>
      <c r="G48" s="1069"/>
      <c r="H48" s="171"/>
      <c r="I48" s="171" t="s">
        <v>1292</v>
      </c>
      <c r="J48" s="1059" t="s">
        <v>358</v>
      </c>
      <c r="K48" s="1059"/>
      <c r="L48" s="171"/>
      <c r="M48" s="1060" t="s">
        <v>1292</v>
      </c>
      <c r="N48" s="1061"/>
      <c r="O48" s="170" t="s">
        <v>359</v>
      </c>
      <c r="P48" s="171"/>
      <c r="Q48" s="171" t="s">
        <v>1292</v>
      </c>
      <c r="R48" s="176" t="s">
        <v>360</v>
      </c>
      <c r="S48" s="171"/>
      <c r="T48" s="171" t="s">
        <v>1292</v>
      </c>
      <c r="U48" s="167" t="s">
        <v>272</v>
      </c>
      <c r="V48" s="169" t="s">
        <v>313</v>
      </c>
      <c r="W48" s="169" t="s">
        <v>314</v>
      </c>
      <c r="X48" s="174"/>
      <c r="Y48" s="174"/>
      <c r="Z48" s="174"/>
    </row>
    <row r="49" spans="1:26">
      <c r="A49" s="1095"/>
      <c r="B49" s="176" t="s">
        <v>361</v>
      </c>
      <c r="C49" s="171"/>
      <c r="D49" s="171" t="s">
        <v>1292</v>
      </c>
      <c r="E49" s="1069" t="s">
        <v>362</v>
      </c>
      <c r="F49" s="1069"/>
      <c r="G49" s="1069"/>
      <c r="H49" s="171"/>
      <c r="I49" s="171" t="s">
        <v>1292</v>
      </c>
      <c r="J49" s="1059" t="s">
        <v>363</v>
      </c>
      <c r="K49" s="1059"/>
      <c r="L49" s="171"/>
      <c r="M49" s="1060" t="s">
        <v>1292</v>
      </c>
      <c r="N49" s="1061"/>
      <c r="O49" s="176" t="s">
        <v>219</v>
      </c>
      <c r="P49" s="171"/>
      <c r="Q49" s="171" t="s">
        <v>1292</v>
      </c>
      <c r="R49" s="179" t="s">
        <v>364</v>
      </c>
      <c r="S49" s="171"/>
      <c r="T49" s="171" t="s">
        <v>1292</v>
      </c>
      <c r="U49" s="177" t="s">
        <v>365</v>
      </c>
      <c r="V49" s="175"/>
      <c r="W49" s="175" t="s">
        <v>1292</v>
      </c>
      <c r="X49" s="174"/>
      <c r="Y49" s="174"/>
      <c r="Z49" s="174"/>
    </row>
    <row r="50" spans="1:26">
      <c r="A50" s="1095"/>
      <c r="B50" s="176" t="s">
        <v>366</v>
      </c>
      <c r="C50" s="171"/>
      <c r="D50" s="171" t="s">
        <v>1292</v>
      </c>
      <c r="E50" s="1059" t="s">
        <v>367</v>
      </c>
      <c r="F50" s="1059"/>
      <c r="G50" s="1059"/>
      <c r="H50" s="171"/>
      <c r="I50" s="171" t="s">
        <v>1292</v>
      </c>
      <c r="J50" s="1059" t="s">
        <v>368</v>
      </c>
      <c r="K50" s="1059"/>
      <c r="L50" s="171"/>
      <c r="M50" s="1060" t="s">
        <v>1292</v>
      </c>
      <c r="N50" s="1061"/>
      <c r="O50" s="176" t="s">
        <v>369</v>
      </c>
      <c r="P50" s="171"/>
      <c r="Q50" s="171" t="s">
        <v>1292</v>
      </c>
      <c r="R50" s="173" t="s">
        <v>370</v>
      </c>
      <c r="S50" s="171"/>
      <c r="T50" s="171" t="s">
        <v>1292</v>
      </c>
      <c r="U50" s="180"/>
      <c r="V50" s="180"/>
      <c r="W50" s="180"/>
      <c r="X50" s="174"/>
      <c r="Y50" s="174"/>
      <c r="Z50" s="174"/>
    </row>
    <row r="51" spans="1:26">
      <c r="A51" s="1095"/>
      <c r="B51" s="170" t="s">
        <v>371</v>
      </c>
      <c r="C51" s="171"/>
      <c r="D51" s="171" t="s">
        <v>1292</v>
      </c>
      <c r="E51" s="1059" t="s">
        <v>372</v>
      </c>
      <c r="F51" s="1059"/>
      <c r="G51" s="1059"/>
      <c r="H51" s="171"/>
      <c r="I51" s="171" t="s">
        <v>1292</v>
      </c>
      <c r="J51" s="1059" t="s">
        <v>373</v>
      </c>
      <c r="K51" s="1059"/>
      <c r="L51" s="171"/>
      <c r="M51" s="1060" t="s">
        <v>1292</v>
      </c>
      <c r="N51" s="1061"/>
      <c r="O51" s="170" t="s">
        <v>374</v>
      </c>
      <c r="P51" s="171"/>
      <c r="Q51" s="171" t="s">
        <v>1292</v>
      </c>
      <c r="R51" s="173"/>
      <c r="S51" s="171"/>
      <c r="T51" s="171" t="s">
        <v>1292</v>
      </c>
      <c r="U51" s="174"/>
      <c r="V51" s="174"/>
      <c r="W51" s="175"/>
      <c r="X51" s="174"/>
      <c r="Y51" s="174"/>
      <c r="Z51" s="174"/>
    </row>
    <row r="52" spans="1:26">
      <c r="A52" s="1078" t="s">
        <v>375</v>
      </c>
      <c r="B52" s="1079" t="s">
        <v>376</v>
      </c>
      <c r="C52" s="1079"/>
      <c r="D52" s="1079"/>
      <c r="E52" s="1079"/>
      <c r="F52" s="1079"/>
      <c r="G52" s="1079"/>
      <c r="H52" s="1079"/>
      <c r="I52" s="1079"/>
      <c r="J52" s="1079"/>
      <c r="K52" s="1079"/>
      <c r="L52" s="1079"/>
      <c r="M52" s="1079"/>
      <c r="N52" s="1079"/>
      <c r="O52" s="1079"/>
      <c r="P52" s="1079"/>
      <c r="Q52" s="1079"/>
      <c r="R52" s="1079"/>
      <c r="S52" s="1079"/>
      <c r="T52" s="1079"/>
      <c r="U52" s="1079"/>
      <c r="V52" s="1079"/>
      <c r="W52" s="1079"/>
      <c r="X52" s="1079"/>
      <c r="Y52" s="1079"/>
      <c r="Z52" s="1079"/>
    </row>
    <row r="53" spans="1:26">
      <c r="A53" s="1078"/>
      <c r="B53" s="181" t="s">
        <v>377</v>
      </c>
      <c r="C53" s="182" t="s">
        <v>313</v>
      </c>
      <c r="D53" s="182" t="s">
        <v>314</v>
      </c>
      <c r="E53" s="1066" t="s">
        <v>378</v>
      </c>
      <c r="F53" s="1066"/>
      <c r="G53" s="1066"/>
      <c r="H53" s="182" t="s">
        <v>313</v>
      </c>
      <c r="I53" s="182" t="s">
        <v>314</v>
      </c>
      <c r="J53" s="1066" t="s">
        <v>379</v>
      </c>
      <c r="K53" s="1066"/>
      <c r="L53" s="182" t="s">
        <v>256</v>
      </c>
      <c r="M53" s="1080" t="s">
        <v>380</v>
      </c>
      <c r="N53" s="1081"/>
      <c r="O53" s="181" t="s">
        <v>381</v>
      </c>
      <c r="P53" s="182" t="s">
        <v>313</v>
      </c>
      <c r="Q53" s="182" t="s">
        <v>314</v>
      </c>
      <c r="R53" s="1079" t="s">
        <v>382</v>
      </c>
      <c r="S53" s="1079"/>
      <c r="T53" s="1079" t="s">
        <v>383</v>
      </c>
      <c r="U53" s="1079"/>
      <c r="V53" s="1082" t="s">
        <v>384</v>
      </c>
      <c r="W53" s="1082"/>
      <c r="X53" s="1079" t="s">
        <v>385</v>
      </c>
      <c r="Y53" s="1079"/>
      <c r="Z53" s="1079"/>
    </row>
    <row r="54" spans="1:26" ht="15.75">
      <c r="A54" s="1078"/>
      <c r="B54" s="170" t="s">
        <v>386</v>
      </c>
      <c r="C54" s="183" t="s">
        <v>1292</v>
      </c>
      <c r="D54" s="184"/>
      <c r="E54" s="1059" t="s">
        <v>387</v>
      </c>
      <c r="F54" s="1059"/>
      <c r="G54" s="1059"/>
      <c r="H54" s="183" t="s">
        <v>1292</v>
      </c>
      <c r="I54" s="183"/>
      <c r="J54" s="1059" t="s">
        <v>388</v>
      </c>
      <c r="K54" s="1059"/>
      <c r="L54" s="994">
        <v>2</v>
      </c>
      <c r="M54" s="1083" t="s">
        <v>1293</v>
      </c>
      <c r="N54" s="1084"/>
      <c r="O54" s="170" t="s">
        <v>389</v>
      </c>
      <c r="P54" s="996" t="s">
        <v>1295</v>
      </c>
      <c r="Q54" s="172"/>
      <c r="R54" s="170" t="s">
        <v>390</v>
      </c>
      <c r="S54" s="996">
        <v>1</v>
      </c>
      <c r="T54" s="176" t="s">
        <v>390</v>
      </c>
      <c r="U54" s="185"/>
      <c r="V54" s="1085" t="s">
        <v>1299</v>
      </c>
      <c r="W54" s="1086"/>
      <c r="X54" s="1069" t="s">
        <v>391</v>
      </c>
      <c r="Y54" s="1069"/>
      <c r="Z54" s="996" t="s">
        <v>1295</v>
      </c>
    </row>
    <row r="55" spans="1:26" ht="15">
      <c r="A55" s="1078"/>
      <c r="B55" s="170" t="s">
        <v>392</v>
      </c>
      <c r="C55" s="171" t="s">
        <v>1292</v>
      </c>
      <c r="D55" s="170"/>
      <c r="E55" s="1059" t="s">
        <v>393</v>
      </c>
      <c r="F55" s="1059"/>
      <c r="G55" s="1059"/>
      <c r="H55" s="171"/>
      <c r="I55" s="171" t="s">
        <v>1292</v>
      </c>
      <c r="J55" s="1059" t="s">
        <v>394</v>
      </c>
      <c r="K55" s="1059"/>
      <c r="L55" s="995">
        <v>3</v>
      </c>
      <c r="M55" s="1077" t="s">
        <v>1294</v>
      </c>
      <c r="N55" s="1073"/>
      <c r="O55" s="170" t="s">
        <v>395</v>
      </c>
      <c r="P55" s="995" t="s">
        <v>1295</v>
      </c>
      <c r="Q55" s="171"/>
      <c r="R55" s="177" t="s">
        <v>396</v>
      </c>
      <c r="S55" s="995" t="s">
        <v>1296</v>
      </c>
      <c r="T55" s="177" t="s">
        <v>396</v>
      </c>
      <c r="U55" s="185"/>
      <c r="V55" s="1087"/>
      <c r="W55" s="1088"/>
      <c r="X55" s="1076" t="s">
        <v>397</v>
      </c>
      <c r="Y55" s="1076"/>
      <c r="Z55" s="995"/>
    </row>
    <row r="56" spans="1:26" ht="15">
      <c r="A56" s="1078"/>
      <c r="B56" s="170" t="s">
        <v>398</v>
      </c>
      <c r="C56" s="171"/>
      <c r="D56" s="170" t="s">
        <v>1292</v>
      </c>
      <c r="E56" s="1059" t="s">
        <v>399</v>
      </c>
      <c r="F56" s="1059"/>
      <c r="G56" s="1059"/>
      <c r="H56" s="171" t="s">
        <v>1292</v>
      </c>
      <c r="I56" s="171"/>
      <c r="J56" s="1059" t="s">
        <v>400</v>
      </c>
      <c r="K56" s="1059"/>
      <c r="L56" s="995">
        <v>1</v>
      </c>
      <c r="M56" s="1077" t="s">
        <v>1294</v>
      </c>
      <c r="N56" s="1073"/>
      <c r="O56" s="170" t="s">
        <v>401</v>
      </c>
      <c r="P56" s="995">
        <v>3</v>
      </c>
      <c r="Q56" s="171"/>
      <c r="R56" s="170" t="s">
        <v>402</v>
      </c>
      <c r="S56" s="995" t="s">
        <v>313</v>
      </c>
      <c r="T56" s="170" t="s">
        <v>402</v>
      </c>
      <c r="U56" s="185"/>
      <c r="V56" s="1087"/>
      <c r="W56" s="1088"/>
      <c r="X56" s="1069" t="s">
        <v>403</v>
      </c>
      <c r="Y56" s="1069"/>
      <c r="Z56" s="998" t="s">
        <v>1295</v>
      </c>
    </row>
    <row r="57" spans="1:26" ht="15">
      <c r="A57" s="1078"/>
      <c r="B57" s="170" t="s">
        <v>404</v>
      </c>
      <c r="C57" s="171"/>
      <c r="D57" s="170" t="s">
        <v>1292</v>
      </c>
      <c r="E57" s="1059" t="s">
        <v>405</v>
      </c>
      <c r="F57" s="1059"/>
      <c r="G57" s="1059"/>
      <c r="H57" s="171"/>
      <c r="I57" s="171" t="s">
        <v>1292</v>
      </c>
      <c r="J57" s="1059" t="s">
        <v>406</v>
      </c>
      <c r="K57" s="1059"/>
      <c r="L57" s="995">
        <v>2</v>
      </c>
      <c r="M57" s="1077" t="s">
        <v>1294</v>
      </c>
      <c r="N57" s="1073"/>
      <c r="O57" s="170" t="s">
        <v>407</v>
      </c>
      <c r="P57" s="995">
        <v>1</v>
      </c>
      <c r="Q57" s="171"/>
      <c r="R57" s="170" t="s">
        <v>173</v>
      </c>
      <c r="S57" s="995">
        <v>1</v>
      </c>
      <c r="T57" s="170" t="s">
        <v>173</v>
      </c>
      <c r="U57" s="185"/>
      <c r="V57" s="1087"/>
      <c r="W57" s="1088"/>
      <c r="X57" s="1069" t="s">
        <v>408</v>
      </c>
      <c r="Y57" s="1069"/>
      <c r="Z57" s="995" t="s">
        <v>1295</v>
      </c>
    </row>
    <row r="58" spans="1:26" ht="15">
      <c r="A58" s="1078"/>
      <c r="B58" s="173" t="s">
        <v>409</v>
      </c>
      <c r="C58" s="171"/>
      <c r="D58" s="170" t="s">
        <v>1292</v>
      </c>
      <c r="E58" s="1066" t="s">
        <v>410</v>
      </c>
      <c r="F58" s="1066"/>
      <c r="G58" s="1066"/>
      <c r="H58" s="171"/>
      <c r="I58" s="171"/>
      <c r="J58" s="1059" t="s">
        <v>411</v>
      </c>
      <c r="K58" s="1059"/>
      <c r="L58" s="995"/>
      <c r="M58" s="1072">
        <v>0.6</v>
      </c>
      <c r="N58" s="1073"/>
      <c r="O58" s="181" t="s">
        <v>412</v>
      </c>
      <c r="P58" s="186" t="s">
        <v>313</v>
      </c>
      <c r="Q58" s="186" t="s">
        <v>314</v>
      </c>
      <c r="R58" s="170" t="s">
        <v>413</v>
      </c>
      <c r="S58" s="995">
        <v>2</v>
      </c>
      <c r="T58" s="185" t="s">
        <v>414</v>
      </c>
      <c r="U58" s="185"/>
      <c r="V58" s="1087"/>
      <c r="W58" s="1088"/>
      <c r="X58" s="1069" t="s">
        <v>374</v>
      </c>
      <c r="Y58" s="1069"/>
      <c r="Z58" s="995" t="s">
        <v>1295</v>
      </c>
    </row>
    <row r="59" spans="1:26" ht="15.75">
      <c r="A59" s="1078"/>
      <c r="B59" s="1066" t="s">
        <v>415</v>
      </c>
      <c r="C59" s="1066"/>
      <c r="D59" s="1066"/>
      <c r="E59" s="1059" t="s">
        <v>416</v>
      </c>
      <c r="F59" s="1059"/>
      <c r="G59" s="1059"/>
      <c r="H59" s="183" t="s">
        <v>1292</v>
      </c>
      <c r="I59" s="183"/>
      <c r="J59" s="1066" t="s">
        <v>417</v>
      </c>
      <c r="K59" s="1066"/>
      <c r="L59" s="186" t="s">
        <v>313</v>
      </c>
      <c r="M59" s="1067" t="s">
        <v>314</v>
      </c>
      <c r="N59" s="1068"/>
      <c r="O59" s="176" t="s">
        <v>418</v>
      </c>
      <c r="P59" s="994">
        <v>3</v>
      </c>
      <c r="Q59" s="184"/>
      <c r="R59" s="170" t="s">
        <v>419</v>
      </c>
      <c r="S59" s="996" t="s">
        <v>1297</v>
      </c>
      <c r="T59" s="176" t="s">
        <v>420</v>
      </c>
      <c r="U59" s="156"/>
      <c r="V59" s="1087"/>
      <c r="W59" s="1088"/>
      <c r="X59" s="1074"/>
      <c r="Y59" s="1075"/>
      <c r="Z59" s="996"/>
    </row>
    <row r="60" spans="1:26" ht="15">
      <c r="A60" s="1078"/>
      <c r="B60" s="170" t="s">
        <v>421</v>
      </c>
      <c r="C60" s="170"/>
      <c r="D60" s="171" t="s">
        <v>1292</v>
      </c>
      <c r="E60" s="1059" t="s">
        <v>393</v>
      </c>
      <c r="F60" s="1059"/>
      <c r="G60" s="1059"/>
      <c r="H60" s="171"/>
      <c r="I60" s="171" t="s">
        <v>1292</v>
      </c>
      <c r="J60" s="1059" t="s">
        <v>422</v>
      </c>
      <c r="K60" s="1059"/>
      <c r="L60" s="172" t="s">
        <v>1292</v>
      </c>
      <c r="M60" s="1070"/>
      <c r="N60" s="1071"/>
      <c r="O60" s="170" t="s">
        <v>423</v>
      </c>
      <c r="P60" s="996">
        <v>13</v>
      </c>
      <c r="Q60" s="176"/>
      <c r="R60" s="173" t="s">
        <v>424</v>
      </c>
      <c r="S60" s="997" t="s">
        <v>1298</v>
      </c>
      <c r="T60" s="187" t="s">
        <v>425</v>
      </c>
      <c r="U60" s="120"/>
      <c r="V60" s="1089"/>
      <c r="W60" s="1090"/>
      <c r="X60" s="1060"/>
      <c r="Y60" s="1061"/>
      <c r="Z60" s="999"/>
    </row>
    <row r="61" spans="1:26" ht="15">
      <c r="A61" s="1078"/>
      <c r="B61" s="170" t="s">
        <v>426</v>
      </c>
      <c r="C61" s="171"/>
      <c r="D61" s="171" t="s">
        <v>1292</v>
      </c>
      <c r="E61" s="1066" t="s">
        <v>427</v>
      </c>
      <c r="F61" s="1066"/>
      <c r="G61" s="1066"/>
      <c r="H61" s="171"/>
      <c r="I61" s="171"/>
      <c r="J61" s="1059" t="s">
        <v>428</v>
      </c>
      <c r="K61" s="1059"/>
      <c r="L61" s="171" t="s">
        <v>1292</v>
      </c>
      <c r="M61" s="1060"/>
      <c r="N61" s="1061"/>
      <c r="O61" s="170" t="s">
        <v>429</v>
      </c>
      <c r="P61" s="995">
        <v>2</v>
      </c>
      <c r="Q61" s="170"/>
      <c r="R61" s="181" t="s">
        <v>272</v>
      </c>
      <c r="S61" s="186" t="s">
        <v>313</v>
      </c>
      <c r="T61" s="186" t="s">
        <v>314</v>
      </c>
      <c r="U61" s="181" t="s">
        <v>272</v>
      </c>
      <c r="V61" s="186" t="s">
        <v>313</v>
      </c>
      <c r="W61" s="186" t="s">
        <v>314</v>
      </c>
      <c r="X61" s="181" t="s">
        <v>430</v>
      </c>
      <c r="Y61" s="186" t="s">
        <v>313</v>
      </c>
      <c r="Z61" s="186" t="s">
        <v>314</v>
      </c>
    </row>
    <row r="62" spans="1:26">
      <c r="A62" s="1063" t="s">
        <v>431</v>
      </c>
      <c r="B62" s="170" t="s">
        <v>432</v>
      </c>
      <c r="C62" s="171">
        <v>3</v>
      </c>
      <c r="D62" s="171"/>
      <c r="E62" s="1059" t="s">
        <v>433</v>
      </c>
      <c r="F62" s="1059"/>
      <c r="G62" s="1059"/>
      <c r="H62" s="171" t="s">
        <v>1292</v>
      </c>
      <c r="I62" s="171"/>
      <c r="J62" s="1066" t="s">
        <v>434</v>
      </c>
      <c r="K62" s="1066"/>
      <c r="L62" s="186" t="s">
        <v>313</v>
      </c>
      <c r="M62" s="1067" t="s">
        <v>314</v>
      </c>
      <c r="N62" s="1068"/>
      <c r="O62" s="181" t="s">
        <v>435</v>
      </c>
      <c r="P62" s="186" t="s">
        <v>313</v>
      </c>
      <c r="Q62" s="186" t="s">
        <v>314</v>
      </c>
      <c r="R62" s="173" t="s">
        <v>436</v>
      </c>
      <c r="S62" s="175"/>
      <c r="T62" s="175" t="s">
        <v>1292</v>
      </c>
      <c r="U62" s="170" t="s">
        <v>437</v>
      </c>
      <c r="V62" s="175"/>
      <c r="W62" s="175" t="s">
        <v>1302</v>
      </c>
      <c r="X62" s="177" t="s">
        <v>438</v>
      </c>
      <c r="Y62" s="175"/>
      <c r="Z62" s="175"/>
    </row>
    <row r="63" spans="1:26">
      <c r="A63" s="1064"/>
      <c r="B63" s="170" t="s">
        <v>439</v>
      </c>
      <c r="C63" s="171"/>
      <c r="D63" s="171" t="s">
        <v>1292</v>
      </c>
      <c r="E63" s="1059" t="s">
        <v>440</v>
      </c>
      <c r="F63" s="1059"/>
      <c r="G63" s="1059"/>
      <c r="H63" s="171" t="s">
        <v>1292</v>
      </c>
      <c r="I63" s="171"/>
      <c r="J63" s="1059" t="s">
        <v>441</v>
      </c>
      <c r="K63" s="1059"/>
      <c r="L63" s="170"/>
      <c r="M63" s="1060" t="s">
        <v>1292</v>
      </c>
      <c r="N63" s="1061"/>
      <c r="O63" s="170" t="s">
        <v>442</v>
      </c>
      <c r="P63" s="171"/>
      <c r="Q63" s="171" t="s">
        <v>1292</v>
      </c>
      <c r="R63" s="173" t="s">
        <v>443</v>
      </c>
      <c r="S63" s="175"/>
      <c r="T63" s="175" t="s">
        <v>1292</v>
      </c>
      <c r="U63" s="170" t="s">
        <v>444</v>
      </c>
      <c r="V63" s="175"/>
      <c r="W63" s="175" t="s">
        <v>1292</v>
      </c>
      <c r="X63" s="177" t="s">
        <v>445</v>
      </c>
      <c r="Y63" s="175"/>
      <c r="Z63" s="175"/>
    </row>
    <row r="64" spans="1:26">
      <c r="A64" s="1064"/>
      <c r="B64" s="170" t="s">
        <v>446</v>
      </c>
      <c r="C64" s="171">
        <v>15</v>
      </c>
      <c r="D64" s="171"/>
      <c r="E64" s="1059" t="s">
        <v>447</v>
      </c>
      <c r="F64" s="1059"/>
      <c r="G64" s="1059"/>
      <c r="H64" s="170"/>
      <c r="I64" s="171" t="s">
        <v>1292</v>
      </c>
      <c r="J64" s="1069" t="s">
        <v>448</v>
      </c>
      <c r="K64" s="1069"/>
      <c r="L64" s="170" t="s">
        <v>1292</v>
      </c>
      <c r="M64" s="1060"/>
      <c r="N64" s="1061"/>
      <c r="O64" s="170" t="s">
        <v>449</v>
      </c>
      <c r="P64" s="171"/>
      <c r="Q64" s="171" t="s">
        <v>1292</v>
      </c>
      <c r="R64" s="173" t="s">
        <v>450</v>
      </c>
      <c r="S64" s="175" t="s">
        <v>1292</v>
      </c>
      <c r="T64" s="175"/>
      <c r="U64" s="170" t="s">
        <v>451</v>
      </c>
      <c r="V64" s="175"/>
      <c r="W64" s="175" t="s">
        <v>1292</v>
      </c>
      <c r="X64" s="177" t="s">
        <v>452</v>
      </c>
      <c r="Y64" s="175"/>
      <c r="Z64" s="175"/>
    </row>
    <row r="65" spans="1:26">
      <c r="A65" s="1065"/>
      <c r="B65" s="170" t="s">
        <v>453</v>
      </c>
      <c r="C65" s="170"/>
      <c r="D65" s="171" t="s">
        <v>1292</v>
      </c>
      <c r="E65" s="1058"/>
      <c r="F65" s="1058"/>
      <c r="G65" s="1058"/>
      <c r="H65" s="1058"/>
      <c r="I65" s="1058"/>
      <c r="J65" s="1059" t="s">
        <v>428</v>
      </c>
      <c r="K65" s="1059"/>
      <c r="L65" s="170"/>
      <c r="M65" s="1060" t="s">
        <v>1292</v>
      </c>
      <c r="N65" s="1061"/>
      <c r="O65" s="170" t="s">
        <v>454</v>
      </c>
      <c r="P65" s="171"/>
      <c r="Q65" s="171" t="s">
        <v>1292</v>
      </c>
      <c r="R65" s="173" t="s">
        <v>455</v>
      </c>
      <c r="S65" s="175"/>
      <c r="T65" s="175" t="s">
        <v>1292</v>
      </c>
      <c r="U65" s="170" t="s">
        <v>456</v>
      </c>
      <c r="V65" s="175" t="s">
        <v>1292</v>
      </c>
      <c r="W65" s="175" t="s">
        <v>1292</v>
      </c>
      <c r="X65" s="177" t="s">
        <v>457</v>
      </c>
      <c r="Y65" s="175"/>
      <c r="Z65" s="175"/>
    </row>
    <row r="66" spans="1:26" ht="15">
      <c r="A66" s="1062" t="s">
        <v>458</v>
      </c>
      <c r="B66" s="1062"/>
      <c r="C66" s="1062"/>
      <c r="D66" s="1062"/>
      <c r="E66" s="1062"/>
      <c r="F66" s="1062"/>
      <c r="G66" s="1062"/>
      <c r="H66" s="1062"/>
      <c r="I66" s="1062"/>
      <c r="J66" s="1062"/>
      <c r="K66" s="1062"/>
      <c r="L66" s="1062"/>
      <c r="M66" s="1062"/>
      <c r="N66" s="1062"/>
      <c r="O66" s="1062"/>
      <c r="P66" s="1062"/>
      <c r="Q66" s="1062"/>
      <c r="R66" s="1062"/>
      <c r="S66" s="1062"/>
      <c r="T66" s="1062"/>
      <c r="U66" s="1062"/>
      <c r="V66" s="1062"/>
      <c r="W66" s="1062"/>
      <c r="X66" s="1062"/>
      <c r="Y66" s="1062"/>
      <c r="Z66" s="1062"/>
    </row>
    <row r="67" spans="1:26" ht="25.5">
      <c r="A67" s="1053" t="s">
        <v>459</v>
      </c>
      <c r="B67" s="161"/>
      <c r="C67" s="182" t="s">
        <v>313</v>
      </c>
      <c r="D67" s="182" t="s">
        <v>314</v>
      </c>
      <c r="E67" s="1053" t="s">
        <v>460</v>
      </c>
      <c r="F67" s="161"/>
      <c r="G67" s="182" t="s">
        <v>313</v>
      </c>
      <c r="H67" s="182" t="s">
        <v>314</v>
      </c>
      <c r="I67" s="1053" t="s">
        <v>461</v>
      </c>
      <c r="J67" s="161"/>
      <c r="K67" s="182" t="s">
        <v>313</v>
      </c>
      <c r="L67" s="182" t="s">
        <v>314</v>
      </c>
      <c r="M67" s="1053" t="s">
        <v>462</v>
      </c>
      <c r="N67" s="161"/>
      <c r="O67" s="182" t="s">
        <v>313</v>
      </c>
      <c r="P67" s="182" t="s">
        <v>314</v>
      </c>
      <c r="Q67" s="1053" t="s">
        <v>463</v>
      </c>
      <c r="R67" s="188"/>
      <c r="S67" s="1053" t="s">
        <v>464</v>
      </c>
      <c r="T67" s="1053"/>
      <c r="U67" s="1053" t="s">
        <v>465</v>
      </c>
      <c r="V67" s="189"/>
      <c r="W67" s="182" t="s">
        <v>313</v>
      </c>
      <c r="X67" s="182" t="s">
        <v>314</v>
      </c>
      <c r="Y67" s="155" t="s">
        <v>466</v>
      </c>
      <c r="Z67" s="161" t="s">
        <v>467</v>
      </c>
    </row>
    <row r="68" spans="1:26" ht="51">
      <c r="A68" s="1053"/>
      <c r="B68" s="157" t="s">
        <v>468</v>
      </c>
      <c r="C68" s="1000"/>
      <c r="D68" s="1001" t="s">
        <v>1295</v>
      </c>
      <c r="E68" s="1053"/>
      <c r="F68" s="157" t="s">
        <v>469</v>
      </c>
      <c r="G68" s="1000" t="s">
        <v>1295</v>
      </c>
      <c r="H68" s="1000"/>
      <c r="I68" s="1053"/>
      <c r="J68" s="157" t="s">
        <v>470</v>
      </c>
      <c r="K68" s="166">
        <v>1</v>
      </c>
      <c r="L68" s="180"/>
      <c r="M68" s="1053"/>
      <c r="N68" s="157" t="s">
        <v>471</v>
      </c>
      <c r="O68" s="1001" t="s">
        <v>1295</v>
      </c>
      <c r="P68" s="1000"/>
      <c r="Q68" s="1053"/>
      <c r="R68" s="157" t="s">
        <v>472</v>
      </c>
      <c r="S68" s="1054">
        <v>1</v>
      </c>
      <c r="T68" s="1054"/>
      <c r="U68" s="1053"/>
      <c r="V68" s="1055" t="s">
        <v>473</v>
      </c>
      <c r="W68" s="1047"/>
      <c r="X68" s="1049" t="s">
        <v>1295</v>
      </c>
      <c r="Y68" s="1051"/>
      <c r="Z68" s="1051"/>
    </row>
    <row r="69" spans="1:26" ht="38.25">
      <c r="A69" s="1053"/>
      <c r="B69" s="157" t="s">
        <v>474</v>
      </c>
      <c r="C69" s="1001" t="s">
        <v>1295</v>
      </c>
      <c r="D69" s="1001"/>
      <c r="E69" s="1053"/>
      <c r="F69" s="157" t="s">
        <v>475</v>
      </c>
      <c r="G69" s="1000"/>
      <c r="H69" s="1000" t="s">
        <v>1295</v>
      </c>
      <c r="I69" s="1053"/>
      <c r="J69" s="157" t="s">
        <v>374</v>
      </c>
      <c r="K69" s="180"/>
      <c r="L69" s="180"/>
      <c r="M69" s="1053"/>
      <c r="N69" s="157" t="s">
        <v>476</v>
      </c>
      <c r="O69" s="1001" t="s">
        <v>1300</v>
      </c>
      <c r="P69" s="1000"/>
      <c r="Q69" s="1053"/>
      <c r="R69" s="157" t="s">
        <v>477</v>
      </c>
      <c r="S69" s="1054"/>
      <c r="T69" s="1054"/>
      <c r="U69" s="1053"/>
      <c r="V69" s="1056"/>
      <c r="W69" s="1048"/>
      <c r="X69" s="1057"/>
      <c r="Y69" s="1052"/>
      <c r="Z69" s="1052"/>
    </row>
    <row r="70" spans="1:26" ht="38.25">
      <c r="A70" s="1053"/>
      <c r="B70" s="157" t="s">
        <v>478</v>
      </c>
      <c r="C70" s="1001" t="s">
        <v>1295</v>
      </c>
      <c r="D70" s="1001"/>
      <c r="E70" s="1053"/>
      <c r="F70" s="157" t="s">
        <v>374</v>
      </c>
      <c r="G70" s="1000"/>
      <c r="H70" s="1000" t="s">
        <v>1295</v>
      </c>
      <c r="I70" s="1053"/>
      <c r="J70" s="180"/>
      <c r="K70" s="180"/>
      <c r="L70" s="180"/>
      <c r="M70" s="1053"/>
      <c r="N70" s="157" t="s">
        <v>479</v>
      </c>
      <c r="O70" s="1001"/>
      <c r="P70" s="1001" t="s">
        <v>1295</v>
      </c>
      <c r="Q70" s="1053"/>
      <c r="R70" s="157" t="s">
        <v>480</v>
      </c>
      <c r="S70" s="1054"/>
      <c r="T70" s="1054"/>
      <c r="U70" s="1053"/>
      <c r="V70" s="1055" t="s">
        <v>481</v>
      </c>
      <c r="W70" s="1047"/>
      <c r="X70" s="1049" t="s">
        <v>1295</v>
      </c>
      <c r="Y70" s="1051"/>
      <c r="Z70" s="1051"/>
    </row>
    <row r="71" spans="1:26" ht="25.5">
      <c r="A71" s="1053"/>
      <c r="B71" s="1044" t="s">
        <v>482</v>
      </c>
      <c r="C71" s="1046"/>
      <c r="D71" s="1045" t="s">
        <v>1295</v>
      </c>
      <c r="E71" s="1053"/>
      <c r="F71" s="1043"/>
      <c r="G71" s="1043"/>
      <c r="H71" s="1043"/>
      <c r="I71" s="1053"/>
      <c r="J71" s="1043"/>
      <c r="K71" s="1043"/>
      <c r="L71" s="1043"/>
      <c r="M71" s="1053"/>
      <c r="N71" s="1044" t="s">
        <v>483</v>
      </c>
      <c r="O71" s="1045" t="s">
        <v>1295</v>
      </c>
      <c r="P71" s="1045"/>
      <c r="Q71" s="1053"/>
      <c r="R71" s="157" t="s">
        <v>484</v>
      </c>
      <c r="S71" s="180" t="s">
        <v>192</v>
      </c>
      <c r="T71" s="993" t="s">
        <v>1301</v>
      </c>
      <c r="U71" s="1053"/>
      <c r="V71" s="1056"/>
      <c r="W71" s="1048"/>
      <c r="X71" s="1050"/>
      <c r="Y71" s="1052"/>
      <c r="Z71" s="1052"/>
    </row>
    <row r="72" spans="1:26" ht="15.75">
      <c r="A72" s="1053"/>
      <c r="B72" s="1044"/>
      <c r="C72" s="1046"/>
      <c r="D72" s="1045"/>
      <c r="E72" s="1053"/>
      <c r="F72" s="1043"/>
      <c r="G72" s="1043"/>
      <c r="H72" s="1043"/>
      <c r="I72" s="1053"/>
      <c r="J72" s="1043"/>
      <c r="K72" s="1043"/>
      <c r="L72" s="1043"/>
      <c r="M72" s="1053"/>
      <c r="N72" s="1044"/>
      <c r="O72" s="1045"/>
      <c r="P72" s="1045"/>
      <c r="Q72" s="1053"/>
      <c r="R72" s="157" t="s">
        <v>485</v>
      </c>
      <c r="S72" s="180" t="s">
        <v>192</v>
      </c>
      <c r="T72" s="993" t="s">
        <v>1301</v>
      </c>
      <c r="U72" s="1053"/>
      <c r="V72" s="157" t="s">
        <v>486</v>
      </c>
      <c r="W72" s="1001" t="s">
        <v>1295</v>
      </c>
      <c r="X72" s="1000"/>
      <c r="Y72" s="180"/>
      <c r="Z72" s="180"/>
    </row>
    <row r="73" spans="1:26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spans="1:26" ht="15">
      <c r="A74" s="1041" t="s">
        <v>487</v>
      </c>
      <c r="B74" s="1041"/>
      <c r="C74" s="1041"/>
      <c r="D74" s="1041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spans="1:26">
      <c r="A75" s="1042"/>
      <c r="B75" s="1042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</sheetData>
  <mergeCells count="287">
    <mergeCell ref="Z5:Z6"/>
    <mergeCell ref="A7:L7"/>
    <mergeCell ref="B9:J9"/>
    <mergeCell ref="L9:T9"/>
    <mergeCell ref="W9:X9"/>
    <mergeCell ref="Y9:Z9"/>
    <mergeCell ref="O3:Q3"/>
    <mergeCell ref="T3:W3"/>
    <mergeCell ref="O4:W4"/>
    <mergeCell ref="P5:Q5"/>
    <mergeCell ref="S5:T5"/>
    <mergeCell ref="V5:W5"/>
    <mergeCell ref="A12:Z12"/>
    <mergeCell ref="A13:B13"/>
    <mergeCell ref="D13:G13"/>
    <mergeCell ref="I13:J13"/>
    <mergeCell ref="M13:N13"/>
    <mergeCell ref="Q13:R13"/>
    <mergeCell ref="X13:Y13"/>
    <mergeCell ref="U10:V10"/>
    <mergeCell ref="W10:Z10"/>
    <mergeCell ref="A11:B11"/>
    <mergeCell ref="C11:G11"/>
    <mergeCell ref="H11:J11"/>
    <mergeCell ref="L11:N11"/>
    <mergeCell ref="P11:Q11"/>
    <mergeCell ref="R11:T11"/>
    <mergeCell ref="U11:V11"/>
    <mergeCell ref="W11:Z11"/>
    <mergeCell ref="A10:B10"/>
    <mergeCell ref="C10:G10"/>
    <mergeCell ref="H10:J10"/>
    <mergeCell ref="L10:N10"/>
    <mergeCell ref="P10:Q10"/>
    <mergeCell ref="R10:T10"/>
    <mergeCell ref="P14:R14"/>
    <mergeCell ref="S14:U14"/>
    <mergeCell ref="V14:W14"/>
    <mergeCell ref="X14:Z14"/>
    <mergeCell ref="L15:M15"/>
    <mergeCell ref="Y15:Z15"/>
    <mergeCell ref="A14:A17"/>
    <mergeCell ref="B14:D14"/>
    <mergeCell ref="E14:G14"/>
    <mergeCell ref="H14:J14"/>
    <mergeCell ref="K14:M14"/>
    <mergeCell ref="N14:O14"/>
    <mergeCell ref="B17:Z17"/>
    <mergeCell ref="A18:G18"/>
    <mergeCell ref="J18:O18"/>
    <mergeCell ref="Y18:Z18"/>
    <mergeCell ref="A19:Z19"/>
    <mergeCell ref="E20:G20"/>
    <mergeCell ref="J20:K20"/>
    <mergeCell ref="M20:N20"/>
    <mergeCell ref="X20:X21"/>
    <mergeCell ref="Y20:Y21"/>
    <mergeCell ref="Z20:Z21"/>
    <mergeCell ref="X22:X23"/>
    <mergeCell ref="Y22:Y23"/>
    <mergeCell ref="Z22:Z23"/>
    <mergeCell ref="E23:G23"/>
    <mergeCell ref="J23:K23"/>
    <mergeCell ref="M23:N23"/>
    <mergeCell ref="A21:A23"/>
    <mergeCell ref="E21:G21"/>
    <mergeCell ref="J21:K21"/>
    <mergeCell ref="M21:N21"/>
    <mergeCell ref="E22:G22"/>
    <mergeCell ref="J22:K22"/>
    <mergeCell ref="M22:N22"/>
    <mergeCell ref="Z24:Z25"/>
    <mergeCell ref="E25:G25"/>
    <mergeCell ref="J25:K25"/>
    <mergeCell ref="M25:N25"/>
    <mergeCell ref="A26:A27"/>
    <mergeCell ref="B26:B27"/>
    <mergeCell ref="C26:C27"/>
    <mergeCell ref="D26:D27"/>
    <mergeCell ref="E26:G27"/>
    <mergeCell ref="H26:H27"/>
    <mergeCell ref="A24:A25"/>
    <mergeCell ref="E24:G24"/>
    <mergeCell ref="J24:K24"/>
    <mergeCell ref="M24:N24"/>
    <mergeCell ref="X24:X25"/>
    <mergeCell ref="Y24:Y25"/>
    <mergeCell ref="Z26:Z27"/>
    <mergeCell ref="Q26:Q27"/>
    <mergeCell ref="R26:R27"/>
    <mergeCell ref="S26:S27"/>
    <mergeCell ref="T26:T27"/>
    <mergeCell ref="X26:X27"/>
    <mergeCell ref="Y26:Y27"/>
    <mergeCell ref="I26:I27"/>
    <mergeCell ref="E28:G28"/>
    <mergeCell ref="J28:K28"/>
    <mergeCell ref="M28:N28"/>
    <mergeCell ref="X28:X29"/>
    <mergeCell ref="Y28:Y29"/>
    <mergeCell ref="Z28:Z29"/>
    <mergeCell ref="M29:N29"/>
    <mergeCell ref="R29:S29"/>
    <mergeCell ref="V29:W29"/>
    <mergeCell ref="J26:K27"/>
    <mergeCell ref="L26:L27"/>
    <mergeCell ref="M26:N27"/>
    <mergeCell ref="O26:O27"/>
    <mergeCell ref="P26:P27"/>
    <mergeCell ref="M30:N30"/>
    <mergeCell ref="R30:S30"/>
    <mergeCell ref="V30:W30"/>
    <mergeCell ref="A31:A38"/>
    <mergeCell ref="B31:Z31"/>
    <mergeCell ref="C32:D32"/>
    <mergeCell ref="E32:G32"/>
    <mergeCell ref="J32:K32"/>
    <mergeCell ref="M32:N32"/>
    <mergeCell ref="U32:V32"/>
    <mergeCell ref="C34:D34"/>
    <mergeCell ref="E34:G34"/>
    <mergeCell ref="J34:K34"/>
    <mergeCell ref="M34:N34"/>
    <mergeCell ref="U34:V34"/>
    <mergeCell ref="X34:Y34"/>
    <mergeCell ref="X32:Y32"/>
    <mergeCell ref="C33:D33"/>
    <mergeCell ref="E33:G33"/>
    <mergeCell ref="J33:K33"/>
    <mergeCell ref="M33:N33"/>
    <mergeCell ref="U33:V33"/>
    <mergeCell ref="X33:Y33"/>
    <mergeCell ref="C36:D36"/>
    <mergeCell ref="E36:G36"/>
    <mergeCell ref="J36:K36"/>
    <mergeCell ref="M36:N36"/>
    <mergeCell ref="U36:V36"/>
    <mergeCell ref="X36:Y36"/>
    <mergeCell ref="C35:D35"/>
    <mergeCell ref="E35:G35"/>
    <mergeCell ref="J35:K35"/>
    <mergeCell ref="M35:N35"/>
    <mergeCell ref="U35:V35"/>
    <mergeCell ref="X35:Y35"/>
    <mergeCell ref="C38:D38"/>
    <mergeCell ref="E38:G38"/>
    <mergeCell ref="J38:K38"/>
    <mergeCell ref="M38:N38"/>
    <mergeCell ref="U38:V38"/>
    <mergeCell ref="X38:Y38"/>
    <mergeCell ref="C37:D37"/>
    <mergeCell ref="E37:G37"/>
    <mergeCell ref="J37:K37"/>
    <mergeCell ref="M37:N37"/>
    <mergeCell ref="U37:V37"/>
    <mergeCell ref="X37:Y37"/>
    <mergeCell ref="M42:N42"/>
    <mergeCell ref="E43:G43"/>
    <mergeCell ref="J43:K43"/>
    <mergeCell ref="M43:N43"/>
    <mergeCell ref="E44:G44"/>
    <mergeCell ref="J44:K44"/>
    <mergeCell ref="M44:N44"/>
    <mergeCell ref="A39:A51"/>
    <mergeCell ref="B39:Z39"/>
    <mergeCell ref="E40:G40"/>
    <mergeCell ref="J40:K40"/>
    <mergeCell ref="M40:N40"/>
    <mergeCell ref="E41:G41"/>
    <mergeCell ref="J41:K41"/>
    <mergeCell ref="M41:N41"/>
    <mergeCell ref="E42:G42"/>
    <mergeCell ref="J42:K42"/>
    <mergeCell ref="E45:G45"/>
    <mergeCell ref="J45:K45"/>
    <mergeCell ref="M45:N45"/>
    <mergeCell ref="U45:U46"/>
    <mergeCell ref="V45:V46"/>
    <mergeCell ref="W45:W46"/>
    <mergeCell ref="E46:G46"/>
    <mergeCell ref="J46:K46"/>
    <mergeCell ref="M46:N46"/>
    <mergeCell ref="E49:G49"/>
    <mergeCell ref="J49:K49"/>
    <mergeCell ref="M49:N49"/>
    <mergeCell ref="E50:G50"/>
    <mergeCell ref="J50:K50"/>
    <mergeCell ref="M50:N50"/>
    <mergeCell ref="E47:G47"/>
    <mergeCell ref="J47:K47"/>
    <mergeCell ref="M47:N47"/>
    <mergeCell ref="E48:G48"/>
    <mergeCell ref="J48:K48"/>
    <mergeCell ref="M48:N48"/>
    <mergeCell ref="E51:G51"/>
    <mergeCell ref="J51:K51"/>
    <mergeCell ref="M51:N51"/>
    <mergeCell ref="A52:A61"/>
    <mergeCell ref="B52:Z52"/>
    <mergeCell ref="E53:G53"/>
    <mergeCell ref="J53:K53"/>
    <mergeCell ref="M53:N53"/>
    <mergeCell ref="R53:S53"/>
    <mergeCell ref="T53:U53"/>
    <mergeCell ref="V53:W53"/>
    <mergeCell ref="X53:Z53"/>
    <mergeCell ref="E54:G54"/>
    <mergeCell ref="J54:K54"/>
    <mergeCell ref="M54:N54"/>
    <mergeCell ref="V54:W60"/>
    <mergeCell ref="X54:Y54"/>
    <mergeCell ref="E55:G55"/>
    <mergeCell ref="J55:K55"/>
    <mergeCell ref="M55:N55"/>
    <mergeCell ref="B59:D59"/>
    <mergeCell ref="E59:G59"/>
    <mergeCell ref="J59:K59"/>
    <mergeCell ref="M59:N59"/>
    <mergeCell ref="X55:Y55"/>
    <mergeCell ref="E56:G56"/>
    <mergeCell ref="J56:K56"/>
    <mergeCell ref="M56:N56"/>
    <mergeCell ref="X56:Y56"/>
    <mergeCell ref="E57:G57"/>
    <mergeCell ref="J57:K57"/>
    <mergeCell ref="M57:N57"/>
    <mergeCell ref="X57:Y57"/>
    <mergeCell ref="E60:G60"/>
    <mergeCell ref="J60:K60"/>
    <mergeCell ref="M60:N60"/>
    <mergeCell ref="X60:Y60"/>
    <mergeCell ref="E61:G61"/>
    <mergeCell ref="J61:K61"/>
    <mergeCell ref="M61:N61"/>
    <mergeCell ref="E58:G58"/>
    <mergeCell ref="J58:K58"/>
    <mergeCell ref="M58:N58"/>
    <mergeCell ref="X58:Y58"/>
    <mergeCell ref="X59:Y59"/>
    <mergeCell ref="E65:I65"/>
    <mergeCell ref="J65:K65"/>
    <mergeCell ref="M65:N65"/>
    <mergeCell ref="A66:Z66"/>
    <mergeCell ref="A67:A72"/>
    <mergeCell ref="E67:E72"/>
    <mergeCell ref="I67:I72"/>
    <mergeCell ref="M67:M72"/>
    <mergeCell ref="Q67:Q72"/>
    <mergeCell ref="S67:T67"/>
    <mergeCell ref="A62:A65"/>
    <mergeCell ref="E62:G62"/>
    <mergeCell ref="J62:K62"/>
    <mergeCell ref="M62:N62"/>
    <mergeCell ref="E63:G63"/>
    <mergeCell ref="J63:K63"/>
    <mergeCell ref="M63:N63"/>
    <mergeCell ref="E64:G64"/>
    <mergeCell ref="J64:K64"/>
    <mergeCell ref="M64:N64"/>
    <mergeCell ref="Z68:Z69"/>
    <mergeCell ref="S69:T69"/>
    <mergeCell ref="S70:T70"/>
    <mergeCell ref="V70:V71"/>
    <mergeCell ref="W70:W71"/>
    <mergeCell ref="X70:X71"/>
    <mergeCell ref="Y70:Y71"/>
    <mergeCell ref="Z70:Z71"/>
    <mergeCell ref="U67:U72"/>
    <mergeCell ref="S68:T68"/>
    <mergeCell ref="V68:V69"/>
    <mergeCell ref="W68:W69"/>
    <mergeCell ref="X68:X69"/>
    <mergeCell ref="Y68:Y69"/>
    <mergeCell ref="A74:D74"/>
    <mergeCell ref="A75:B75"/>
    <mergeCell ref="J71:J72"/>
    <mergeCell ref="K71:K72"/>
    <mergeCell ref="L71:L72"/>
    <mergeCell ref="N71:N72"/>
    <mergeCell ref="O71:O72"/>
    <mergeCell ref="P71:P72"/>
    <mergeCell ref="B71:B72"/>
    <mergeCell ref="C71:C72"/>
    <mergeCell ref="D71:D72"/>
    <mergeCell ref="F71:F72"/>
    <mergeCell ref="G71:G72"/>
    <mergeCell ref="H71:H72"/>
  </mergeCells>
  <hyperlinks>
    <hyperlink ref="H1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059"/>
  <sheetViews>
    <sheetView topLeftCell="A10" zoomScale="70" zoomScaleNormal="70" workbookViewId="0">
      <selection activeCell="H5" sqref="H5"/>
    </sheetView>
  </sheetViews>
  <sheetFormatPr baseColWidth="10" defaultRowHeight="14.25"/>
  <cols>
    <col min="1" max="1" width="1.375" customWidth="1"/>
    <col min="2" max="2" width="52" customWidth="1"/>
  </cols>
  <sheetData>
    <row r="1" spans="2:23" ht="20.25">
      <c r="B1" s="1203" t="s">
        <v>488</v>
      </c>
      <c r="C1" s="1203"/>
      <c r="D1" s="1203"/>
      <c r="E1" s="1203"/>
      <c r="F1" s="1203"/>
      <c r="G1" s="1203"/>
      <c r="H1" s="1203"/>
      <c r="I1" s="1203"/>
      <c r="J1" s="1203"/>
      <c r="K1" s="1203"/>
      <c r="L1" s="1203"/>
      <c r="M1" s="1203"/>
      <c r="N1" s="1203"/>
      <c r="O1" s="1203"/>
      <c r="P1" s="1203"/>
      <c r="Q1" s="1203"/>
      <c r="R1" s="1203"/>
      <c r="S1" s="1203"/>
      <c r="T1" s="190"/>
      <c r="U1" s="191"/>
      <c r="V1" s="191"/>
      <c r="W1" s="191"/>
    </row>
    <row r="2" spans="2:23" ht="20.25">
      <c r="B2" s="1203" t="s">
        <v>489</v>
      </c>
      <c r="C2" s="1203"/>
      <c r="D2" s="1203"/>
      <c r="E2" s="1203"/>
      <c r="F2" s="1203"/>
      <c r="G2" s="1203"/>
      <c r="H2" s="1203"/>
      <c r="I2" s="1203"/>
      <c r="J2" s="1203"/>
      <c r="K2" s="1203"/>
      <c r="L2" s="1203"/>
      <c r="M2" s="1203"/>
      <c r="N2" s="1203"/>
      <c r="O2" s="1203"/>
      <c r="P2" s="1203"/>
      <c r="Q2" s="1203"/>
      <c r="R2" s="1203"/>
      <c r="S2" s="1203"/>
      <c r="T2" s="190"/>
      <c r="U2" s="191"/>
      <c r="V2" s="191"/>
      <c r="W2" s="191"/>
    </row>
    <row r="3" spans="2:23" ht="20.25"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0"/>
      <c r="U3" s="191"/>
      <c r="V3" s="191"/>
      <c r="W3" s="191"/>
    </row>
    <row r="4" spans="2:23" ht="27">
      <c r="B4" s="1204"/>
      <c r="C4" s="1204"/>
      <c r="D4" s="1204"/>
      <c r="E4" s="1204"/>
      <c r="F4" s="1204"/>
      <c r="G4" s="193"/>
      <c r="H4" s="193"/>
      <c r="I4" s="193"/>
      <c r="J4" s="193"/>
      <c r="K4" s="193"/>
      <c r="L4" s="193"/>
      <c r="M4" s="193"/>
      <c r="N4" s="193"/>
      <c r="O4" s="193"/>
      <c r="P4" s="192"/>
      <c r="Q4" s="1205" t="s">
        <v>1221</v>
      </c>
      <c r="R4" s="1205"/>
      <c r="S4" s="192"/>
      <c r="T4" s="190"/>
      <c r="U4" s="191"/>
      <c r="V4" s="191"/>
      <c r="W4" s="191"/>
    </row>
    <row r="5" spans="2:23" ht="27">
      <c r="B5" s="1204" t="s">
        <v>1171</v>
      </c>
      <c r="C5" s="1204"/>
      <c r="D5" s="1204"/>
      <c r="E5" s="1204"/>
      <c r="F5" s="1204"/>
      <c r="G5" s="194"/>
      <c r="H5" s="194"/>
      <c r="I5" s="194"/>
      <c r="J5" s="194"/>
      <c r="K5" s="194"/>
      <c r="L5" s="194"/>
      <c r="M5" s="194"/>
      <c r="N5" s="194"/>
      <c r="O5" s="194"/>
      <c r="P5" s="192"/>
      <c r="Q5" s="192"/>
      <c r="R5" s="192"/>
      <c r="S5" s="192"/>
      <c r="T5" s="190"/>
      <c r="U5" s="191"/>
      <c r="V5" s="191"/>
      <c r="W5" s="191"/>
    </row>
    <row r="6" spans="2:23" ht="16.5">
      <c r="B6" s="1199" t="s">
        <v>1217</v>
      </c>
      <c r="C6" s="1199"/>
      <c r="D6" s="195"/>
      <c r="E6" s="195"/>
      <c r="F6" s="1206" t="s">
        <v>1218</v>
      </c>
      <c r="G6" s="1206"/>
      <c r="H6" s="1206"/>
      <c r="I6" s="1206"/>
      <c r="J6" s="195"/>
      <c r="K6" s="196"/>
      <c r="L6" s="195"/>
      <c r="M6" s="1207" t="s">
        <v>1219</v>
      </c>
      <c r="N6" s="1207"/>
      <c r="O6" s="197"/>
      <c r="P6" s="197"/>
      <c r="Q6" s="1199" t="s">
        <v>1220</v>
      </c>
      <c r="R6" s="1199"/>
      <c r="S6" s="1199"/>
      <c r="T6" s="198"/>
      <c r="U6" s="198"/>
      <c r="V6" s="196"/>
      <c r="W6" s="196"/>
    </row>
    <row r="7" spans="2:23" ht="16.5">
      <c r="B7" s="1199" t="s">
        <v>1222</v>
      </c>
      <c r="C7" s="1199"/>
      <c r="D7" s="1199"/>
      <c r="E7" s="1199"/>
      <c r="F7" s="1199" t="s">
        <v>1224</v>
      </c>
      <c r="G7" s="1199"/>
      <c r="H7" s="1199"/>
      <c r="I7" s="1199"/>
      <c r="J7" s="1199"/>
      <c r="K7" s="1199"/>
      <c r="L7" s="198"/>
      <c r="M7" s="1199" t="s">
        <v>1304</v>
      </c>
      <c r="N7" s="1199"/>
      <c r="O7" s="1199"/>
      <c r="P7" s="1199"/>
      <c r="Q7" s="1199"/>
      <c r="R7" s="1199"/>
      <c r="S7" s="1199"/>
      <c r="T7" s="195"/>
      <c r="U7" s="195"/>
      <c r="V7" s="195"/>
      <c r="W7" s="195"/>
    </row>
    <row r="8" spans="2:23" ht="16.5">
      <c r="B8" s="991" t="s">
        <v>1223</v>
      </c>
      <c r="C8" s="197"/>
      <c r="D8" s="197"/>
      <c r="E8" s="197"/>
      <c r="F8" s="1197" t="s">
        <v>1225</v>
      </c>
      <c r="G8" s="1197"/>
      <c r="H8" s="1197"/>
      <c r="I8" s="1197"/>
      <c r="J8" s="200"/>
      <c r="K8" s="200"/>
      <c r="L8" s="200"/>
      <c r="M8" s="1199" t="s">
        <v>1226</v>
      </c>
      <c r="N8" s="1199"/>
      <c r="O8" s="1199"/>
      <c r="P8" s="1199"/>
      <c r="Q8" s="198"/>
      <c r="R8" s="198"/>
      <c r="S8" s="198"/>
      <c r="T8" s="198"/>
      <c r="U8" s="195"/>
      <c r="V8" s="195"/>
      <c r="W8" s="195"/>
    </row>
    <row r="9" spans="2:23" ht="17.25" thickBot="1">
      <c r="B9" s="199"/>
      <c r="C9" s="197"/>
      <c r="D9" s="197"/>
      <c r="E9" s="197"/>
      <c r="F9" s="1198"/>
      <c r="G9" s="1198"/>
      <c r="H9" s="1198"/>
      <c r="I9" s="1198"/>
      <c r="J9" s="201"/>
      <c r="K9" s="201"/>
      <c r="L9" s="201"/>
      <c r="M9" s="199"/>
      <c r="N9" s="199"/>
      <c r="O9" s="199"/>
      <c r="P9" s="199"/>
      <c r="Q9" s="198"/>
      <c r="R9" s="198"/>
      <c r="S9" s="198"/>
      <c r="T9" s="198"/>
      <c r="U9" s="195"/>
      <c r="V9" s="195"/>
      <c r="W9" s="195"/>
    </row>
    <row r="10" spans="2:23" ht="17.25" thickBot="1">
      <c r="B10" s="202" t="s">
        <v>490</v>
      </c>
      <c r="C10" s="1200" t="s">
        <v>491</v>
      </c>
      <c r="D10" s="1201"/>
      <c r="E10" s="1201"/>
      <c r="F10" s="1201"/>
      <c r="G10" s="203">
        <f>V152</f>
        <v>50</v>
      </c>
      <c r="H10" s="1202" t="s">
        <v>492</v>
      </c>
      <c r="I10" s="1202"/>
      <c r="J10" s="1202"/>
      <c r="K10" s="1202"/>
      <c r="L10" s="1202"/>
      <c r="M10" s="203">
        <f>W152</f>
        <v>0</v>
      </c>
      <c r="N10" s="1202" t="s">
        <v>493</v>
      </c>
      <c r="O10" s="1202"/>
      <c r="P10" s="1202"/>
      <c r="Q10" s="1202"/>
      <c r="R10" s="203">
        <f>U152</f>
        <v>50</v>
      </c>
      <c r="S10" s="204"/>
      <c r="T10" s="191"/>
      <c r="U10" s="191"/>
      <c r="V10" s="191"/>
      <c r="W10" s="191"/>
    </row>
    <row r="11" spans="2:23" ht="17.25" thickBot="1">
      <c r="B11" s="205" t="s">
        <v>494</v>
      </c>
      <c r="C11" s="206">
        <v>69</v>
      </c>
      <c r="D11" s="1178" t="s">
        <v>495</v>
      </c>
      <c r="E11" s="1179"/>
      <c r="F11" s="1179"/>
      <c r="G11" s="1179"/>
      <c r="H11" s="1179"/>
      <c r="I11" s="1179"/>
      <c r="J11" s="1180"/>
      <c r="K11" s="206">
        <v>50</v>
      </c>
      <c r="L11" s="1181" t="s">
        <v>496</v>
      </c>
      <c r="M11" s="1182"/>
      <c r="N11" s="1182"/>
      <c r="O11" s="1182"/>
      <c r="P11" s="1182"/>
      <c r="Q11" s="1182"/>
      <c r="R11" s="1183"/>
      <c r="S11" s="206">
        <v>30</v>
      </c>
      <c r="T11" s="207"/>
      <c r="U11" s="207"/>
      <c r="V11" s="207"/>
      <c r="W11" s="207"/>
    </row>
    <row r="12" spans="2:23" ht="18.75" thickBot="1">
      <c r="B12" s="208" t="s">
        <v>497</v>
      </c>
      <c r="C12" s="209" t="s">
        <v>498</v>
      </c>
      <c r="D12" s="210" t="s">
        <v>499</v>
      </c>
      <c r="E12" s="211" t="s">
        <v>500</v>
      </c>
      <c r="F12" s="212" t="s">
        <v>501</v>
      </c>
      <c r="G12" s="213" t="s">
        <v>502</v>
      </c>
      <c r="H12" s="214" t="s">
        <v>503</v>
      </c>
      <c r="I12" s="215" t="s">
        <v>504</v>
      </c>
      <c r="J12" s="212" t="s">
        <v>505</v>
      </c>
      <c r="K12" s="213" t="s">
        <v>506</v>
      </c>
      <c r="L12" s="214" t="s">
        <v>507</v>
      </c>
      <c r="M12" s="215" t="s">
        <v>508</v>
      </c>
      <c r="N12" s="212" t="s">
        <v>509</v>
      </c>
      <c r="O12" s="216" t="s">
        <v>510</v>
      </c>
      <c r="P12" s="217" t="s">
        <v>511</v>
      </c>
      <c r="Q12" s="218" t="s">
        <v>512</v>
      </c>
      <c r="R12" s="212" t="s">
        <v>513</v>
      </c>
      <c r="S12" s="212" t="s">
        <v>46</v>
      </c>
      <c r="T12" s="207"/>
      <c r="U12" s="207"/>
      <c r="V12" s="207"/>
      <c r="W12" s="207"/>
    </row>
    <row r="13" spans="2:23" ht="16.5">
      <c r="B13" s="219" t="s">
        <v>514</v>
      </c>
      <c r="C13" s="220">
        <v>31</v>
      </c>
      <c r="D13" s="221">
        <v>28</v>
      </c>
      <c r="E13" s="222">
        <v>31</v>
      </c>
      <c r="F13" s="223">
        <f>SUM(C13:E13)</f>
        <v>90</v>
      </c>
      <c r="G13" s="224">
        <v>30</v>
      </c>
      <c r="H13" s="225">
        <v>31</v>
      </c>
      <c r="I13" s="226">
        <v>30</v>
      </c>
      <c r="J13" s="223">
        <f>SUM(G13:I13)</f>
        <v>91</v>
      </c>
      <c r="K13" s="224">
        <v>31</v>
      </c>
      <c r="L13" s="225">
        <v>31</v>
      </c>
      <c r="M13" s="226">
        <v>30</v>
      </c>
      <c r="N13" s="223">
        <f>SUM(K13:M13)</f>
        <v>92</v>
      </c>
      <c r="O13" s="224">
        <v>31</v>
      </c>
      <c r="P13" s="225">
        <v>30</v>
      </c>
      <c r="Q13" s="226">
        <v>31</v>
      </c>
      <c r="R13" s="223">
        <f>SUM(O13:Q13)</f>
        <v>92</v>
      </c>
      <c r="S13" s="227">
        <f>R13+F13+J13+N13</f>
        <v>365</v>
      </c>
      <c r="T13" s="207"/>
      <c r="U13" s="207"/>
      <c r="V13" s="207"/>
      <c r="W13" s="207"/>
    </row>
    <row r="14" spans="2:23" ht="16.5">
      <c r="B14" s="219" t="s">
        <v>515</v>
      </c>
      <c r="C14" s="228">
        <v>22</v>
      </c>
      <c r="D14" s="228">
        <v>20</v>
      </c>
      <c r="E14" s="228">
        <v>23</v>
      </c>
      <c r="F14" s="229">
        <f>SUM(C14:E14)</f>
        <v>65</v>
      </c>
      <c r="G14" s="230">
        <v>17</v>
      </c>
      <c r="H14" s="230">
        <v>22</v>
      </c>
      <c r="I14" s="230">
        <v>22</v>
      </c>
      <c r="J14" s="229">
        <f>SUM(G14:I14)</f>
        <v>61</v>
      </c>
      <c r="K14" s="230">
        <v>18</v>
      </c>
      <c r="L14" s="230">
        <v>23</v>
      </c>
      <c r="M14" s="230">
        <v>19</v>
      </c>
      <c r="N14" s="229">
        <f>SUM(K14:M14)</f>
        <v>60</v>
      </c>
      <c r="O14" s="230">
        <v>21</v>
      </c>
      <c r="P14" s="230"/>
      <c r="Q14" s="230"/>
      <c r="R14" s="229">
        <f>SUM(O14:Q14)</f>
        <v>21</v>
      </c>
      <c r="S14" s="231">
        <f>R14+F14+J14+N14</f>
        <v>207</v>
      </c>
      <c r="T14" s="207"/>
      <c r="U14" s="207"/>
      <c r="V14" s="207"/>
      <c r="W14" s="207"/>
    </row>
    <row r="15" spans="2:23" ht="17.25" thickBot="1">
      <c r="B15" s="232" t="s">
        <v>516</v>
      </c>
      <c r="C15" s="233">
        <f>U152</f>
        <v>50</v>
      </c>
      <c r="D15" s="234">
        <f>U152</f>
        <v>50</v>
      </c>
      <c r="E15" s="235">
        <f>U152</f>
        <v>50</v>
      </c>
      <c r="F15" s="236">
        <f>E15</f>
        <v>50</v>
      </c>
      <c r="G15" s="237">
        <v>50</v>
      </c>
      <c r="H15" s="237">
        <v>50</v>
      </c>
      <c r="I15" s="238">
        <v>50</v>
      </c>
      <c r="J15" s="239">
        <f>I15</f>
        <v>50</v>
      </c>
      <c r="K15" s="237">
        <v>50</v>
      </c>
      <c r="L15" s="237">
        <v>50</v>
      </c>
      <c r="M15" s="238">
        <v>50</v>
      </c>
      <c r="N15" s="239">
        <f>M15</f>
        <v>50</v>
      </c>
      <c r="O15" s="237">
        <v>50</v>
      </c>
      <c r="P15" s="234">
        <f>U167</f>
        <v>0</v>
      </c>
      <c r="Q15" s="235">
        <f>U167</f>
        <v>0</v>
      </c>
      <c r="R15" s="239">
        <f>Q15</f>
        <v>0</v>
      </c>
      <c r="S15" s="240">
        <f>R15</f>
        <v>0</v>
      </c>
      <c r="T15" s="207"/>
      <c r="U15" s="207"/>
      <c r="V15" s="207"/>
      <c r="W15" s="207"/>
    </row>
    <row r="16" spans="2:23" ht="16.5">
      <c r="B16" s="241" t="s">
        <v>517</v>
      </c>
      <c r="C16" s="242">
        <f>C253+D253+E253+G253+H253+I253+K253+L253+M253+O253+P253+Q253+S253+T253</f>
        <v>119</v>
      </c>
      <c r="D16" s="242">
        <f>C254+D254+E254+G254+H254+I254+K254+L254+M254+O254+P254+Q254+S254+T254</f>
        <v>76</v>
      </c>
      <c r="E16" s="242">
        <f>C255+D255+E255+G255+H255+I255+K255+L255+M255+O255+P255+Q255+S255+T255</f>
        <v>101</v>
      </c>
      <c r="F16" s="243">
        <f t="shared" ref="F16:F23" si="0">SUM(C16:E16)</f>
        <v>296</v>
      </c>
      <c r="G16" s="242">
        <f>C258+D258+E258+G258+H258+I258+K258+L258+M258+O258+P258+Q258+S258+T258</f>
        <v>172</v>
      </c>
      <c r="H16" s="242">
        <f>C259+D259+E259+G259+H259+I259+K259+L259+M259+O259+P259+Q259+S259+T259</f>
        <v>149</v>
      </c>
      <c r="I16" s="242">
        <f>C260+D260+E260+G260+H260+I260+K260+L260+M260+O260+P260+Q260+S260+T260</f>
        <v>218</v>
      </c>
      <c r="J16" s="243">
        <f t="shared" ref="J16:J23" si="1">SUM(G16:I16)</f>
        <v>539</v>
      </c>
      <c r="K16" s="242">
        <f>C263+D263+E263+G263+H263+I263+K263+L263+M263+O263+P263+Q263+S263+T263</f>
        <v>181</v>
      </c>
      <c r="L16" s="242">
        <f>C264+D264+E264+G264+H264+I264+K264+L264+M264+O264+P264+Q264+S264+T264</f>
        <v>271</v>
      </c>
      <c r="M16" s="242">
        <f>C265+D265+E265+G265+H265+I265+K265+L265+M265+O265+P265+Q265+S265+T265</f>
        <v>229</v>
      </c>
      <c r="N16" s="243">
        <f t="shared" ref="N16:N23" si="2">SUM(K16:M16)</f>
        <v>681</v>
      </c>
      <c r="O16" s="242">
        <f>C268+D268+E268+G268+H268+I268+K268+L268+M268+O268+P268+Q268+S268+T268</f>
        <v>141</v>
      </c>
      <c r="P16" s="242">
        <f>C269+D269+E269+G269+H269+I269+K269+L269+M269+O269+P269+Q269+S269+T269</f>
        <v>0</v>
      </c>
      <c r="Q16" s="242">
        <f>C270+D270+E270+G270+H270+I270+K270+L270+M270+O270+P270+Q270+S270+T270</f>
        <v>0</v>
      </c>
      <c r="R16" s="243">
        <f t="shared" ref="R16:R23" si="3">SUM(O16:Q16)</f>
        <v>141</v>
      </c>
      <c r="S16" s="244">
        <f t="shared" ref="S16:S23" si="4">R16+F16+J16+N16</f>
        <v>1657</v>
      </c>
      <c r="T16" s="191"/>
      <c r="U16" s="191"/>
      <c r="V16" s="191"/>
      <c r="W16" s="191"/>
    </row>
    <row r="17" spans="2:23" ht="16.5">
      <c r="B17" s="245" t="s">
        <v>518</v>
      </c>
      <c r="C17" s="246">
        <f>C153+D153+E153+G153+H153+I153+K153+L153+M153+O153+P153+Q153+S153+T153</f>
        <v>44</v>
      </c>
      <c r="D17" s="246">
        <f>C154+D154+E154+G154+H154+I154+K154+L154+M154+O154+P154+Q154+S154+T154</f>
        <v>37</v>
      </c>
      <c r="E17" s="246">
        <f>C155+D155+E155+G155+H155+I155+K155+L155+M155+O155+P155+Q155+S155+T155</f>
        <v>35</v>
      </c>
      <c r="F17" s="247">
        <f t="shared" si="0"/>
        <v>116</v>
      </c>
      <c r="G17" s="246">
        <f>C158+D158+E158+G158+H158+I158+K158+L158+M158+O158+P158+Q158+S158+T158</f>
        <v>40</v>
      </c>
      <c r="H17" s="246">
        <f>C159+D159+E159+G159+H159+I159+K159+L159+M159+O159+P159+Q159+S159+T159</f>
        <v>44</v>
      </c>
      <c r="I17" s="246">
        <f>C160+D160+E160+G160+H160+I160+K160+L160+M160+O160+P160+Q160+S160+T160</f>
        <v>46</v>
      </c>
      <c r="J17" s="247">
        <f t="shared" si="1"/>
        <v>130</v>
      </c>
      <c r="K17" s="246">
        <f>C163+D163+E163+G163+H163+I163+K163+L163+M163+O163+P163+Q163+S163+T163</f>
        <v>56</v>
      </c>
      <c r="L17" s="246">
        <f>C164+D164+E164+G164+H164+I164+K164+L164+M164+O164+P164+Q164+S164+T164</f>
        <v>57</v>
      </c>
      <c r="M17" s="246">
        <f>C165+D165+E165+G165+H165+I165+K165+L165+M165+O165+Q165+S165+T165</f>
        <v>49</v>
      </c>
      <c r="N17" s="247">
        <f t="shared" si="2"/>
        <v>162</v>
      </c>
      <c r="O17" s="246">
        <f>C168+D168+E168+G168+H168+I168+K168+L168+M168+O168+P168+Q168+S168+T168</f>
        <v>47</v>
      </c>
      <c r="P17" s="246">
        <f>C169+D169+E169+G169+H169+I169+K169+L169+M169+O169+P169+Q169+S169+T169</f>
        <v>0</v>
      </c>
      <c r="Q17" s="246">
        <f>C170+D170+E170+G170+H170+I170+K170+L170+M170+O170+P170+Q170+S170+T170</f>
        <v>0</v>
      </c>
      <c r="R17" s="247">
        <f t="shared" si="3"/>
        <v>47</v>
      </c>
      <c r="S17" s="248">
        <f t="shared" si="4"/>
        <v>455</v>
      </c>
      <c r="T17" s="191"/>
      <c r="U17" s="191"/>
      <c r="V17" s="191"/>
      <c r="W17" s="191"/>
    </row>
    <row r="18" spans="2:23" ht="17.25" thickBot="1">
      <c r="B18" s="249" t="s">
        <v>519</v>
      </c>
      <c r="C18" s="250">
        <f>C203+D203+E203+G203+H203+I203+K203+L203+M203+O203+P203+Q203+S203+T203</f>
        <v>47</v>
      </c>
      <c r="D18" s="250">
        <f>C204+D204+E204+G204+H204+I204+K204+L204+M204+O204+P204+Q204+S204+T204</f>
        <v>42</v>
      </c>
      <c r="E18" s="250">
        <f>C205+D205+E205+G205+H205+I205+K205+L205+M205+O205+P205+Q205+S205+T205</f>
        <v>31</v>
      </c>
      <c r="F18" s="251">
        <f t="shared" si="0"/>
        <v>120</v>
      </c>
      <c r="G18" s="250">
        <f>C208+D208+E208+G208+H208+I208+K208+L208+M208+O208+P208+Q208+S208+T208</f>
        <v>39</v>
      </c>
      <c r="H18" s="250">
        <f>C209+D209+E209+G209+H209+I209+K209+L209+M209+O209+P209+Q209+S209+T209</f>
        <v>43</v>
      </c>
      <c r="I18" s="250">
        <f>C210+D210+E210+G210+H210+I210+K210+L210+M210+O210+P210+Q210+S210+T210</f>
        <v>48</v>
      </c>
      <c r="J18" s="251">
        <f t="shared" si="1"/>
        <v>130</v>
      </c>
      <c r="K18" s="250">
        <f>C213+D213+E213+G213+H213+I213+K213+L213+M213+O213+P213+Q213+S213+T213</f>
        <v>51</v>
      </c>
      <c r="L18" s="250">
        <f>C214+D214+E214+G214+H214+I214+K214+L214+M214+O214+P214+Q214+S214+T214</f>
        <v>51</v>
      </c>
      <c r="M18" s="250">
        <f>C215+D215+E215+G215+H215+I215+K215+L215+M215+O215+P215+Q215+S215+T215</f>
        <v>59</v>
      </c>
      <c r="N18" s="251">
        <f t="shared" si="2"/>
        <v>161</v>
      </c>
      <c r="O18" s="250">
        <f>C218+D218+E218+G218+H218+I218+K218+L218+M218+O218+P218+Q218+S218+T218</f>
        <v>45</v>
      </c>
      <c r="P18" s="250">
        <f>C219+D219+E219+G219+H219+I219+K219+L219+M219+O219+P219+Q219+S219+T219</f>
        <v>0</v>
      </c>
      <c r="Q18" s="250">
        <f>C220+D220+E220+G220+H220+I220+K220+L220+M220+O220+P220+Q220+S220+T220</f>
        <v>0</v>
      </c>
      <c r="R18" s="251">
        <f t="shared" si="3"/>
        <v>45</v>
      </c>
      <c r="S18" s="252">
        <f t="shared" si="4"/>
        <v>456</v>
      </c>
      <c r="T18" s="191"/>
      <c r="U18" s="191"/>
      <c r="V18" s="191"/>
      <c r="W18" s="191"/>
    </row>
    <row r="19" spans="2:23" ht="16.5">
      <c r="B19" s="253" t="s">
        <v>520</v>
      </c>
      <c r="C19" s="254">
        <v>35</v>
      </c>
      <c r="D19" s="254">
        <v>39</v>
      </c>
      <c r="E19" s="254">
        <v>27</v>
      </c>
      <c r="F19" s="255">
        <f t="shared" si="0"/>
        <v>101</v>
      </c>
      <c r="G19" s="254">
        <v>35</v>
      </c>
      <c r="H19" s="254">
        <v>41</v>
      </c>
      <c r="I19" s="254">
        <v>46</v>
      </c>
      <c r="J19" s="255">
        <f t="shared" si="1"/>
        <v>122</v>
      </c>
      <c r="K19" s="254">
        <v>50</v>
      </c>
      <c r="L19" s="254">
        <v>49</v>
      </c>
      <c r="M19" s="254">
        <v>58</v>
      </c>
      <c r="N19" s="256">
        <f t="shared" si="2"/>
        <v>157</v>
      </c>
      <c r="O19" s="254">
        <v>43</v>
      </c>
      <c r="P19" s="254"/>
      <c r="Q19" s="254"/>
      <c r="R19" s="255">
        <f t="shared" si="3"/>
        <v>43</v>
      </c>
      <c r="S19" s="257">
        <f t="shared" si="4"/>
        <v>423</v>
      </c>
      <c r="T19" s="207"/>
      <c r="U19" s="207"/>
      <c r="V19" s="207"/>
      <c r="W19" s="207"/>
    </row>
    <row r="20" spans="2:23" ht="17.25" thickBot="1">
      <c r="B20" s="258" t="s">
        <v>521</v>
      </c>
      <c r="C20" s="254">
        <v>12</v>
      </c>
      <c r="D20" s="254">
        <v>2</v>
      </c>
      <c r="E20" s="254">
        <v>4</v>
      </c>
      <c r="F20" s="259">
        <f t="shared" si="0"/>
        <v>18</v>
      </c>
      <c r="G20" s="254">
        <v>4</v>
      </c>
      <c r="H20" s="254">
        <v>2</v>
      </c>
      <c r="I20" s="254">
        <v>2</v>
      </c>
      <c r="J20" s="259">
        <f t="shared" si="1"/>
        <v>8</v>
      </c>
      <c r="K20" s="254">
        <v>1</v>
      </c>
      <c r="L20" s="254">
        <v>2</v>
      </c>
      <c r="M20" s="254">
        <v>1</v>
      </c>
      <c r="N20" s="260">
        <f t="shared" si="2"/>
        <v>4</v>
      </c>
      <c r="O20" s="254">
        <v>2</v>
      </c>
      <c r="P20" s="254"/>
      <c r="Q20" s="254"/>
      <c r="R20" s="259">
        <f t="shared" si="3"/>
        <v>2</v>
      </c>
      <c r="S20" s="261">
        <f t="shared" si="4"/>
        <v>32</v>
      </c>
      <c r="T20" s="207"/>
      <c r="U20" s="207"/>
      <c r="V20" s="207"/>
      <c r="W20" s="207"/>
    </row>
    <row r="21" spans="2:23" ht="17.25" thickBot="1">
      <c r="B21" s="262" t="s">
        <v>522</v>
      </c>
      <c r="C21" s="263">
        <f>SUM(C228:T228)</f>
        <v>0</v>
      </c>
      <c r="D21" s="263">
        <f>SUM(C229:T229)</f>
        <v>1</v>
      </c>
      <c r="E21" s="263">
        <f>SUM(C230:T230)</f>
        <v>0</v>
      </c>
      <c r="F21" s="264">
        <f>SUM(C21:E21)</f>
        <v>1</v>
      </c>
      <c r="G21" s="263">
        <f>SUM(C233:T233)</f>
        <v>0</v>
      </c>
      <c r="H21" s="263">
        <f>SUM(C234:T234)</f>
        <v>0</v>
      </c>
      <c r="I21" s="263">
        <f>SUM(C235:T235)</f>
        <v>0</v>
      </c>
      <c r="J21" s="264">
        <f t="shared" si="1"/>
        <v>0</v>
      </c>
      <c r="K21" s="263">
        <f>SUM(C238:T238)</f>
        <v>0</v>
      </c>
      <c r="L21" s="263">
        <f>SUM(C239:T239)</f>
        <v>0</v>
      </c>
      <c r="M21" s="263">
        <f>SUM(C240:T240)</f>
        <v>0</v>
      </c>
      <c r="N21" s="264">
        <f t="shared" si="2"/>
        <v>0</v>
      </c>
      <c r="O21" s="263">
        <f>SUM(C243:T243)</f>
        <v>0</v>
      </c>
      <c r="P21" s="263">
        <f>SUM(C244:T244)</f>
        <v>0</v>
      </c>
      <c r="Q21" s="263">
        <f>SUM(C245:T245)</f>
        <v>0</v>
      </c>
      <c r="R21" s="264">
        <f t="shared" si="3"/>
        <v>0</v>
      </c>
      <c r="S21" s="265">
        <f t="shared" si="4"/>
        <v>1</v>
      </c>
      <c r="T21" s="191"/>
      <c r="U21" s="191"/>
      <c r="V21" s="191"/>
      <c r="W21" s="191"/>
    </row>
    <row r="22" spans="2:23" ht="16.5">
      <c r="B22" s="253" t="s">
        <v>523</v>
      </c>
      <c r="C22" s="266">
        <v>0</v>
      </c>
      <c r="D22" s="266">
        <v>0</v>
      </c>
      <c r="E22" s="267">
        <v>0</v>
      </c>
      <c r="F22" s="268">
        <f t="shared" si="0"/>
        <v>0</v>
      </c>
      <c r="G22" s="266">
        <v>0</v>
      </c>
      <c r="H22" s="266">
        <v>0</v>
      </c>
      <c r="I22" s="267">
        <v>0</v>
      </c>
      <c r="J22" s="268">
        <f t="shared" si="1"/>
        <v>0</v>
      </c>
      <c r="K22" s="266">
        <v>0</v>
      </c>
      <c r="L22" s="266">
        <v>0</v>
      </c>
      <c r="M22" s="267">
        <v>0</v>
      </c>
      <c r="N22" s="269">
        <f t="shared" si="2"/>
        <v>0</v>
      </c>
      <c r="O22" s="266">
        <v>0</v>
      </c>
      <c r="P22" s="266"/>
      <c r="Q22" s="267"/>
      <c r="R22" s="268">
        <f t="shared" si="3"/>
        <v>0</v>
      </c>
      <c r="S22" s="257">
        <f t="shared" si="4"/>
        <v>0</v>
      </c>
      <c r="T22" s="207"/>
      <c r="U22" s="207"/>
      <c r="V22" s="207"/>
      <c r="W22" s="207"/>
    </row>
    <row r="23" spans="2:23" ht="17.25" thickBot="1">
      <c r="B23" s="270" t="s">
        <v>524</v>
      </c>
      <c r="C23" s="271">
        <v>0</v>
      </c>
      <c r="D23" s="271">
        <v>1</v>
      </c>
      <c r="E23" s="272">
        <v>0</v>
      </c>
      <c r="F23" s="273">
        <f t="shared" si="0"/>
        <v>1</v>
      </c>
      <c r="G23" s="271">
        <v>0</v>
      </c>
      <c r="H23" s="271">
        <v>0</v>
      </c>
      <c r="I23" s="272">
        <v>0</v>
      </c>
      <c r="J23" s="273">
        <f t="shared" si="1"/>
        <v>0</v>
      </c>
      <c r="K23" s="271">
        <v>0</v>
      </c>
      <c r="L23" s="271">
        <v>0</v>
      </c>
      <c r="M23" s="272">
        <v>0</v>
      </c>
      <c r="N23" s="274">
        <f t="shared" si="2"/>
        <v>0</v>
      </c>
      <c r="O23" s="271">
        <v>0</v>
      </c>
      <c r="P23" s="271"/>
      <c r="Q23" s="272"/>
      <c r="R23" s="273">
        <f t="shared" si="3"/>
        <v>0</v>
      </c>
      <c r="S23" s="275">
        <f t="shared" si="4"/>
        <v>1</v>
      </c>
      <c r="T23" s="207"/>
      <c r="U23" s="207"/>
      <c r="V23" s="207"/>
      <c r="W23" s="207"/>
    </row>
    <row r="24" spans="2:23" ht="17.25" thickBot="1">
      <c r="B24" s="276" t="s">
        <v>525</v>
      </c>
      <c r="C24" s="277"/>
      <c r="D24" s="277"/>
      <c r="E24" s="277"/>
      <c r="F24" s="278"/>
      <c r="G24" s="277"/>
      <c r="H24" s="277"/>
      <c r="I24" s="277"/>
      <c r="J24" s="277"/>
      <c r="K24" s="277"/>
      <c r="L24" s="277"/>
      <c r="M24" s="277">
        <v>0</v>
      </c>
      <c r="N24" s="277"/>
      <c r="O24" s="277"/>
      <c r="P24" s="277"/>
      <c r="Q24" s="277"/>
      <c r="R24" s="277"/>
      <c r="S24" s="278"/>
      <c r="T24" s="207"/>
      <c r="U24" s="207"/>
      <c r="V24" s="207"/>
      <c r="W24" s="207"/>
    </row>
    <row r="25" spans="2:23" ht="16.5">
      <c r="B25" s="279" t="s">
        <v>526</v>
      </c>
      <c r="C25" s="266"/>
      <c r="D25" s="280"/>
      <c r="E25" s="281"/>
      <c r="F25" s="282">
        <f t="shared" ref="F25:F40" si="5">SUM(C25:E25)</f>
        <v>0</v>
      </c>
      <c r="G25" s="266"/>
      <c r="H25" s="280"/>
      <c r="I25" s="281"/>
      <c r="J25" s="283">
        <f t="shared" ref="J25:J40" si="6">SUM(G25:I25)</f>
        <v>0</v>
      </c>
      <c r="K25" s="266"/>
      <c r="L25" s="280"/>
      <c r="M25" s="281"/>
      <c r="N25" s="284">
        <f t="shared" ref="N25:N40" si="7">SUM(K25:M25)</f>
        <v>0</v>
      </c>
      <c r="O25" s="266"/>
      <c r="P25" s="280"/>
      <c r="Q25" s="281"/>
      <c r="R25" s="284">
        <f t="shared" ref="R25:R40" si="8">SUM(O25:Q25)</f>
        <v>0</v>
      </c>
      <c r="S25" s="285">
        <f t="shared" ref="S25:S40" si="9">R25+F25+J25+N25</f>
        <v>0</v>
      </c>
      <c r="T25" s="207"/>
      <c r="U25" s="207"/>
      <c r="V25" s="207"/>
      <c r="W25" s="207"/>
    </row>
    <row r="26" spans="2:23" ht="16.5">
      <c r="B26" s="286" t="s">
        <v>527</v>
      </c>
      <c r="C26" s="254"/>
      <c r="D26" s="287"/>
      <c r="E26" s="288"/>
      <c r="F26" s="289">
        <f t="shared" si="5"/>
        <v>0</v>
      </c>
      <c r="G26" s="254"/>
      <c r="H26" s="287"/>
      <c r="I26" s="288"/>
      <c r="J26" s="290">
        <f t="shared" si="6"/>
        <v>0</v>
      </c>
      <c r="K26" s="254"/>
      <c r="L26" s="287"/>
      <c r="M26" s="288"/>
      <c r="N26" s="291">
        <f t="shared" si="7"/>
        <v>0</v>
      </c>
      <c r="O26" s="254"/>
      <c r="P26" s="287"/>
      <c r="Q26" s="288"/>
      <c r="R26" s="291">
        <f t="shared" si="8"/>
        <v>0</v>
      </c>
      <c r="S26" s="292">
        <f t="shared" si="9"/>
        <v>0</v>
      </c>
      <c r="T26" s="207"/>
      <c r="U26" s="207"/>
      <c r="V26" s="207"/>
      <c r="W26" s="207"/>
    </row>
    <row r="27" spans="2:23" ht="16.5">
      <c r="B27" s="286" t="s">
        <v>528</v>
      </c>
      <c r="C27" s="254"/>
      <c r="D27" s="287"/>
      <c r="E27" s="288"/>
      <c r="F27" s="289">
        <f t="shared" si="5"/>
        <v>0</v>
      </c>
      <c r="G27" s="254"/>
      <c r="H27" s="287"/>
      <c r="I27" s="288"/>
      <c r="J27" s="290">
        <f t="shared" si="6"/>
        <v>0</v>
      </c>
      <c r="K27" s="254"/>
      <c r="L27" s="287"/>
      <c r="M27" s="288"/>
      <c r="N27" s="291">
        <f t="shared" si="7"/>
        <v>0</v>
      </c>
      <c r="O27" s="254"/>
      <c r="P27" s="287"/>
      <c r="Q27" s="288"/>
      <c r="R27" s="291">
        <f t="shared" si="8"/>
        <v>0</v>
      </c>
      <c r="S27" s="292">
        <f t="shared" si="9"/>
        <v>0</v>
      </c>
      <c r="T27" s="207"/>
      <c r="U27" s="207"/>
      <c r="V27" s="207"/>
      <c r="W27" s="207"/>
    </row>
    <row r="28" spans="2:23" ht="16.5">
      <c r="B28" s="286" t="s">
        <v>527</v>
      </c>
      <c r="C28" s="254"/>
      <c r="D28" s="287"/>
      <c r="E28" s="288"/>
      <c r="F28" s="289">
        <f t="shared" si="5"/>
        <v>0</v>
      </c>
      <c r="G28" s="254"/>
      <c r="H28" s="287"/>
      <c r="I28" s="288"/>
      <c r="J28" s="290">
        <f t="shared" si="6"/>
        <v>0</v>
      </c>
      <c r="K28" s="254"/>
      <c r="L28" s="287"/>
      <c r="M28" s="288"/>
      <c r="N28" s="291">
        <f t="shared" si="7"/>
        <v>0</v>
      </c>
      <c r="O28" s="254"/>
      <c r="P28" s="287"/>
      <c r="Q28" s="288"/>
      <c r="R28" s="291">
        <f t="shared" si="8"/>
        <v>0</v>
      </c>
      <c r="S28" s="292">
        <f t="shared" si="9"/>
        <v>0</v>
      </c>
      <c r="T28" s="207"/>
      <c r="U28" s="207"/>
      <c r="V28" s="207"/>
      <c r="W28" s="207"/>
    </row>
    <row r="29" spans="2:23" ht="16.5">
      <c r="B29" s="286" t="s">
        <v>529</v>
      </c>
      <c r="C29" s="254"/>
      <c r="D29" s="287"/>
      <c r="E29" s="288"/>
      <c r="F29" s="289">
        <f t="shared" si="5"/>
        <v>0</v>
      </c>
      <c r="G29" s="254"/>
      <c r="H29" s="287"/>
      <c r="I29" s="288"/>
      <c r="J29" s="290">
        <f t="shared" si="6"/>
        <v>0</v>
      </c>
      <c r="K29" s="254"/>
      <c r="L29" s="287"/>
      <c r="M29" s="288"/>
      <c r="N29" s="291">
        <f t="shared" si="7"/>
        <v>0</v>
      </c>
      <c r="O29" s="254"/>
      <c r="P29" s="287"/>
      <c r="Q29" s="288"/>
      <c r="R29" s="291">
        <f t="shared" si="8"/>
        <v>0</v>
      </c>
      <c r="S29" s="292">
        <f t="shared" si="9"/>
        <v>0</v>
      </c>
      <c r="T29" s="207"/>
      <c r="U29" s="207"/>
      <c r="V29" s="207"/>
      <c r="W29" s="207"/>
    </row>
    <row r="30" spans="2:23" ht="16.5">
      <c r="B30" s="286" t="s">
        <v>527</v>
      </c>
      <c r="C30" s="254"/>
      <c r="D30" s="287"/>
      <c r="E30" s="288"/>
      <c r="F30" s="289">
        <f t="shared" si="5"/>
        <v>0</v>
      </c>
      <c r="G30" s="254"/>
      <c r="H30" s="287"/>
      <c r="I30" s="288"/>
      <c r="J30" s="290">
        <f t="shared" si="6"/>
        <v>0</v>
      </c>
      <c r="K30" s="254"/>
      <c r="L30" s="287"/>
      <c r="M30" s="288"/>
      <c r="N30" s="291">
        <f t="shared" si="7"/>
        <v>0</v>
      </c>
      <c r="O30" s="254"/>
      <c r="P30" s="287"/>
      <c r="Q30" s="288"/>
      <c r="R30" s="291">
        <f t="shared" si="8"/>
        <v>0</v>
      </c>
      <c r="S30" s="292">
        <f t="shared" si="9"/>
        <v>0</v>
      </c>
      <c r="T30" s="207"/>
      <c r="U30" s="207"/>
      <c r="V30" s="207"/>
      <c r="W30" s="207"/>
    </row>
    <row r="31" spans="2:23" ht="16.5">
      <c r="B31" s="286" t="s">
        <v>530</v>
      </c>
      <c r="C31" s="254"/>
      <c r="D31" s="287"/>
      <c r="E31" s="288"/>
      <c r="F31" s="289">
        <f t="shared" si="5"/>
        <v>0</v>
      </c>
      <c r="G31" s="254"/>
      <c r="H31" s="287"/>
      <c r="I31" s="288"/>
      <c r="J31" s="290">
        <f t="shared" si="6"/>
        <v>0</v>
      </c>
      <c r="K31" s="254"/>
      <c r="L31" s="287"/>
      <c r="M31" s="288"/>
      <c r="N31" s="291">
        <f t="shared" si="7"/>
        <v>0</v>
      </c>
      <c r="O31" s="254"/>
      <c r="P31" s="287"/>
      <c r="Q31" s="288"/>
      <c r="R31" s="291">
        <f t="shared" si="8"/>
        <v>0</v>
      </c>
      <c r="S31" s="292">
        <f t="shared" si="9"/>
        <v>0</v>
      </c>
      <c r="T31" s="207"/>
      <c r="U31" s="207"/>
      <c r="V31" s="207"/>
      <c r="W31" s="207"/>
    </row>
    <row r="32" spans="2:23" ht="16.5">
      <c r="B32" s="286" t="s">
        <v>527</v>
      </c>
      <c r="C32" s="254"/>
      <c r="D32" s="287"/>
      <c r="E32" s="288"/>
      <c r="F32" s="289">
        <f t="shared" si="5"/>
        <v>0</v>
      </c>
      <c r="G32" s="254"/>
      <c r="H32" s="287"/>
      <c r="I32" s="288"/>
      <c r="J32" s="290">
        <f t="shared" si="6"/>
        <v>0</v>
      </c>
      <c r="K32" s="254"/>
      <c r="L32" s="287"/>
      <c r="M32" s="288"/>
      <c r="N32" s="291">
        <f t="shared" si="7"/>
        <v>0</v>
      </c>
      <c r="O32" s="254"/>
      <c r="P32" s="287"/>
      <c r="Q32" s="288"/>
      <c r="R32" s="291">
        <f t="shared" si="8"/>
        <v>0</v>
      </c>
      <c r="S32" s="292">
        <f t="shared" si="9"/>
        <v>0</v>
      </c>
      <c r="T32" s="207"/>
      <c r="U32" s="207"/>
      <c r="V32" s="207"/>
      <c r="W32" s="207"/>
    </row>
    <row r="33" spans="2:23" ht="25.5">
      <c r="B33" s="933" t="s">
        <v>1173</v>
      </c>
      <c r="C33" s="254"/>
      <c r="D33" s="287"/>
      <c r="E33" s="288"/>
      <c r="F33" s="289">
        <f t="shared" si="5"/>
        <v>0</v>
      </c>
      <c r="G33" s="254"/>
      <c r="H33" s="287"/>
      <c r="I33" s="288"/>
      <c r="J33" s="291">
        <f t="shared" si="6"/>
        <v>0</v>
      </c>
      <c r="K33" s="254"/>
      <c r="L33" s="287"/>
      <c r="M33" s="288"/>
      <c r="N33" s="291">
        <f t="shared" si="7"/>
        <v>0</v>
      </c>
      <c r="O33" s="254"/>
      <c r="P33" s="287"/>
      <c r="Q33" s="288"/>
      <c r="R33" s="291">
        <f t="shared" si="8"/>
        <v>0</v>
      </c>
      <c r="S33" s="292">
        <f t="shared" si="9"/>
        <v>0</v>
      </c>
      <c r="T33" s="207"/>
      <c r="U33" s="207"/>
      <c r="V33" s="207"/>
      <c r="W33" s="207"/>
    </row>
    <row r="34" spans="2:23" ht="16.5">
      <c r="B34" s="286" t="s">
        <v>527</v>
      </c>
      <c r="C34" s="254"/>
      <c r="D34" s="287"/>
      <c r="E34" s="288"/>
      <c r="F34" s="289">
        <f t="shared" si="5"/>
        <v>0</v>
      </c>
      <c r="G34" s="254"/>
      <c r="H34" s="287"/>
      <c r="I34" s="288"/>
      <c r="J34" s="291">
        <f t="shared" si="6"/>
        <v>0</v>
      </c>
      <c r="K34" s="254"/>
      <c r="L34" s="287"/>
      <c r="M34" s="288"/>
      <c r="N34" s="291">
        <f t="shared" si="7"/>
        <v>0</v>
      </c>
      <c r="O34" s="254"/>
      <c r="P34" s="287"/>
      <c r="Q34" s="288"/>
      <c r="R34" s="291">
        <f t="shared" si="8"/>
        <v>0</v>
      </c>
      <c r="S34" s="292">
        <f t="shared" si="9"/>
        <v>0</v>
      </c>
      <c r="T34" s="207"/>
      <c r="U34" s="207"/>
      <c r="V34" s="207"/>
      <c r="W34" s="207"/>
    </row>
    <row r="35" spans="2:23" ht="16.5">
      <c r="B35" s="286" t="s">
        <v>531</v>
      </c>
      <c r="C35" s="254"/>
      <c r="D35" s="287"/>
      <c r="E35" s="288"/>
      <c r="F35" s="289">
        <f t="shared" si="5"/>
        <v>0</v>
      </c>
      <c r="G35" s="254"/>
      <c r="H35" s="287"/>
      <c r="I35" s="288"/>
      <c r="J35" s="290">
        <f t="shared" si="6"/>
        <v>0</v>
      </c>
      <c r="K35" s="254"/>
      <c r="L35" s="287"/>
      <c r="M35" s="288"/>
      <c r="N35" s="291">
        <f t="shared" si="7"/>
        <v>0</v>
      </c>
      <c r="O35" s="254"/>
      <c r="P35" s="287"/>
      <c r="Q35" s="288"/>
      <c r="R35" s="291">
        <f t="shared" si="8"/>
        <v>0</v>
      </c>
      <c r="S35" s="292">
        <f t="shared" si="9"/>
        <v>0</v>
      </c>
      <c r="T35" s="207"/>
      <c r="U35" s="207"/>
      <c r="V35" s="207"/>
      <c r="W35" s="207"/>
    </row>
    <row r="36" spans="2:23" ht="16.5">
      <c r="B36" s="286" t="s">
        <v>527</v>
      </c>
      <c r="C36" s="254"/>
      <c r="D36" s="287"/>
      <c r="E36" s="288"/>
      <c r="F36" s="289">
        <f t="shared" si="5"/>
        <v>0</v>
      </c>
      <c r="G36" s="254"/>
      <c r="H36" s="287"/>
      <c r="I36" s="288"/>
      <c r="J36" s="290">
        <f t="shared" si="6"/>
        <v>0</v>
      </c>
      <c r="K36" s="254"/>
      <c r="L36" s="287"/>
      <c r="M36" s="288"/>
      <c r="N36" s="291">
        <f t="shared" si="7"/>
        <v>0</v>
      </c>
      <c r="O36" s="254"/>
      <c r="P36" s="287"/>
      <c r="Q36" s="288"/>
      <c r="R36" s="291">
        <f t="shared" si="8"/>
        <v>0</v>
      </c>
      <c r="S36" s="292">
        <f t="shared" si="9"/>
        <v>0</v>
      </c>
      <c r="T36" s="207"/>
      <c r="U36" s="207"/>
      <c r="V36" s="207"/>
      <c r="W36" s="207"/>
    </row>
    <row r="37" spans="2:23" ht="16.5">
      <c r="B37" s="286" t="s">
        <v>532</v>
      </c>
      <c r="C37" s="254"/>
      <c r="D37" s="287"/>
      <c r="E37" s="288"/>
      <c r="F37" s="289">
        <f t="shared" si="5"/>
        <v>0</v>
      </c>
      <c r="G37" s="254"/>
      <c r="H37" s="287"/>
      <c r="I37" s="288"/>
      <c r="J37" s="291">
        <f t="shared" si="6"/>
        <v>0</v>
      </c>
      <c r="K37" s="254"/>
      <c r="L37" s="287"/>
      <c r="M37" s="288"/>
      <c r="N37" s="291">
        <f t="shared" si="7"/>
        <v>0</v>
      </c>
      <c r="O37" s="254"/>
      <c r="P37" s="287"/>
      <c r="Q37" s="288"/>
      <c r="R37" s="291">
        <f t="shared" si="8"/>
        <v>0</v>
      </c>
      <c r="S37" s="292">
        <f t="shared" si="9"/>
        <v>0</v>
      </c>
      <c r="T37" s="207"/>
      <c r="U37" s="207"/>
      <c r="V37" s="207"/>
      <c r="W37" s="207"/>
    </row>
    <row r="38" spans="2:23" ht="16.5">
      <c r="B38" s="286" t="s">
        <v>533</v>
      </c>
      <c r="C38" s="254"/>
      <c r="D38" s="287"/>
      <c r="E38" s="288"/>
      <c r="F38" s="289">
        <f t="shared" si="5"/>
        <v>0</v>
      </c>
      <c r="G38" s="254"/>
      <c r="H38" s="287"/>
      <c r="I38" s="288"/>
      <c r="J38" s="290">
        <f t="shared" si="6"/>
        <v>0</v>
      </c>
      <c r="K38" s="254"/>
      <c r="L38" s="287"/>
      <c r="M38" s="288"/>
      <c r="N38" s="291">
        <f t="shared" si="7"/>
        <v>0</v>
      </c>
      <c r="O38" s="254"/>
      <c r="P38" s="287"/>
      <c r="Q38" s="288"/>
      <c r="R38" s="291">
        <f t="shared" si="8"/>
        <v>0</v>
      </c>
      <c r="S38" s="292">
        <f t="shared" si="9"/>
        <v>0</v>
      </c>
      <c r="T38" s="207"/>
      <c r="U38" s="207"/>
      <c r="V38" s="207"/>
      <c r="W38" s="207"/>
    </row>
    <row r="39" spans="2:23" ht="16.5">
      <c r="B39" s="286" t="s">
        <v>534</v>
      </c>
      <c r="C39" s="254"/>
      <c r="D39" s="287"/>
      <c r="E39" s="288"/>
      <c r="F39" s="289">
        <f t="shared" si="5"/>
        <v>0</v>
      </c>
      <c r="G39" s="254"/>
      <c r="H39" s="287"/>
      <c r="I39" s="288"/>
      <c r="J39" s="290">
        <f t="shared" si="6"/>
        <v>0</v>
      </c>
      <c r="K39" s="254"/>
      <c r="L39" s="287"/>
      <c r="M39" s="288"/>
      <c r="N39" s="291">
        <f t="shared" si="7"/>
        <v>0</v>
      </c>
      <c r="O39" s="254"/>
      <c r="P39" s="287"/>
      <c r="Q39" s="288"/>
      <c r="R39" s="291">
        <f t="shared" si="8"/>
        <v>0</v>
      </c>
      <c r="S39" s="292">
        <f t="shared" si="9"/>
        <v>0</v>
      </c>
      <c r="T39" s="207"/>
      <c r="U39" s="207"/>
      <c r="V39" s="207"/>
      <c r="W39" s="207"/>
    </row>
    <row r="40" spans="2:23" ht="17.25" thickBot="1">
      <c r="B40" s="293" t="s">
        <v>535</v>
      </c>
      <c r="C40" s="271"/>
      <c r="D40" s="294"/>
      <c r="E40" s="295"/>
      <c r="F40" s="273">
        <f t="shared" si="5"/>
        <v>0</v>
      </c>
      <c r="G40" s="271"/>
      <c r="H40" s="294"/>
      <c r="I40" s="295"/>
      <c r="J40" s="296">
        <f t="shared" si="6"/>
        <v>0</v>
      </c>
      <c r="K40" s="271"/>
      <c r="L40" s="294"/>
      <c r="M40" s="295"/>
      <c r="N40" s="297">
        <f t="shared" si="7"/>
        <v>0</v>
      </c>
      <c r="O40" s="271"/>
      <c r="P40" s="294"/>
      <c r="Q40" s="295"/>
      <c r="R40" s="297">
        <f t="shared" si="8"/>
        <v>0</v>
      </c>
      <c r="S40" s="298">
        <f t="shared" si="9"/>
        <v>0</v>
      </c>
      <c r="T40" s="207"/>
      <c r="U40" s="207"/>
      <c r="V40" s="207"/>
      <c r="W40" s="207"/>
    </row>
    <row r="41" spans="2:23" ht="17.25" thickBot="1">
      <c r="B41" s="276" t="s">
        <v>536</v>
      </c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99"/>
      <c r="S41" s="299"/>
      <c r="T41" s="207"/>
      <c r="U41" s="207"/>
      <c r="V41" s="207"/>
      <c r="W41" s="207"/>
    </row>
    <row r="42" spans="2:23" ht="16.5">
      <c r="B42" s="300" t="s">
        <v>537</v>
      </c>
      <c r="C42" s="266"/>
      <c r="D42" s="280"/>
      <c r="E42" s="281"/>
      <c r="F42" s="301">
        <f t="shared" ref="F42:F52" si="10">SUM(C42:E42)</f>
        <v>0</v>
      </c>
      <c r="G42" s="266"/>
      <c r="H42" s="280"/>
      <c r="I42" s="281"/>
      <c r="J42" s="301">
        <f t="shared" ref="J42:J52" si="11">SUM(G42:I42)</f>
        <v>0</v>
      </c>
      <c r="K42" s="266"/>
      <c r="L42" s="280"/>
      <c r="M42" s="281"/>
      <c r="N42" s="301">
        <f t="shared" ref="N42:N52" si="12">SUM(K42:M42)</f>
        <v>0</v>
      </c>
      <c r="O42" s="266"/>
      <c r="P42" s="280"/>
      <c r="Q42" s="281"/>
      <c r="R42" s="301">
        <f t="shared" ref="R42:R52" si="13">SUM(O42:Q42)</f>
        <v>0</v>
      </c>
      <c r="S42" s="285">
        <f t="shared" ref="S42:S52" si="14">R42+F42+J42+N42</f>
        <v>0</v>
      </c>
      <c r="T42" s="207"/>
      <c r="U42" s="207"/>
      <c r="V42" s="207"/>
      <c r="W42" s="207"/>
    </row>
    <row r="43" spans="2:23" ht="16.5">
      <c r="B43" s="302" t="s">
        <v>538</v>
      </c>
      <c r="C43" s="254"/>
      <c r="D43" s="287"/>
      <c r="E43" s="288"/>
      <c r="F43" s="303">
        <f t="shared" si="10"/>
        <v>0</v>
      </c>
      <c r="G43" s="254"/>
      <c r="H43" s="287"/>
      <c r="I43" s="288"/>
      <c r="J43" s="303">
        <f t="shared" si="11"/>
        <v>0</v>
      </c>
      <c r="K43" s="254"/>
      <c r="L43" s="287"/>
      <c r="M43" s="288"/>
      <c r="N43" s="303">
        <f t="shared" si="12"/>
        <v>0</v>
      </c>
      <c r="O43" s="254"/>
      <c r="P43" s="287"/>
      <c r="Q43" s="288"/>
      <c r="R43" s="303">
        <f t="shared" si="13"/>
        <v>0</v>
      </c>
      <c r="S43" s="292">
        <f t="shared" si="14"/>
        <v>0</v>
      </c>
      <c r="T43" s="207"/>
      <c r="U43" s="207"/>
      <c r="V43" s="207"/>
      <c r="W43" s="207"/>
    </row>
    <row r="44" spans="2:23" ht="16.5">
      <c r="B44" s="302" t="s">
        <v>539</v>
      </c>
      <c r="C44" s="254"/>
      <c r="D44" s="287"/>
      <c r="E44" s="288"/>
      <c r="F44" s="303">
        <f t="shared" si="10"/>
        <v>0</v>
      </c>
      <c r="G44" s="254"/>
      <c r="H44" s="287"/>
      <c r="I44" s="288"/>
      <c r="J44" s="303">
        <f t="shared" si="11"/>
        <v>0</v>
      </c>
      <c r="K44" s="254"/>
      <c r="L44" s="287"/>
      <c r="M44" s="288"/>
      <c r="N44" s="303">
        <f t="shared" si="12"/>
        <v>0</v>
      </c>
      <c r="O44" s="254"/>
      <c r="P44" s="287"/>
      <c r="Q44" s="288"/>
      <c r="R44" s="303">
        <f t="shared" si="13"/>
        <v>0</v>
      </c>
      <c r="S44" s="292">
        <f t="shared" si="14"/>
        <v>0</v>
      </c>
      <c r="T44" s="207"/>
      <c r="U44" s="207"/>
      <c r="V44" s="207"/>
      <c r="W44" s="207"/>
    </row>
    <row r="45" spans="2:23" ht="16.5">
      <c r="B45" s="302" t="s">
        <v>540</v>
      </c>
      <c r="C45" s="254"/>
      <c r="D45" s="287"/>
      <c r="E45" s="288"/>
      <c r="F45" s="303">
        <f t="shared" si="10"/>
        <v>0</v>
      </c>
      <c r="G45" s="254"/>
      <c r="H45" s="287"/>
      <c r="I45" s="288"/>
      <c r="J45" s="303">
        <f t="shared" si="11"/>
        <v>0</v>
      </c>
      <c r="K45" s="254"/>
      <c r="L45" s="287"/>
      <c r="M45" s="288"/>
      <c r="N45" s="303">
        <f t="shared" si="12"/>
        <v>0</v>
      </c>
      <c r="O45" s="254"/>
      <c r="P45" s="287"/>
      <c r="Q45" s="288"/>
      <c r="R45" s="303">
        <f t="shared" si="13"/>
        <v>0</v>
      </c>
      <c r="S45" s="292">
        <f t="shared" si="14"/>
        <v>0</v>
      </c>
      <c r="T45" s="207"/>
      <c r="U45" s="207"/>
      <c r="V45" s="207"/>
      <c r="W45" s="207"/>
    </row>
    <row r="46" spans="2:23" ht="16.5">
      <c r="B46" s="302" t="s">
        <v>541</v>
      </c>
      <c r="C46" s="254"/>
      <c r="D46" s="287"/>
      <c r="E46" s="288"/>
      <c r="F46" s="303">
        <f t="shared" si="10"/>
        <v>0</v>
      </c>
      <c r="G46" s="254"/>
      <c r="H46" s="287"/>
      <c r="I46" s="288"/>
      <c r="J46" s="303">
        <f t="shared" si="11"/>
        <v>0</v>
      </c>
      <c r="K46" s="254"/>
      <c r="L46" s="287"/>
      <c r="M46" s="288"/>
      <c r="N46" s="303">
        <f t="shared" si="12"/>
        <v>0</v>
      </c>
      <c r="O46" s="254"/>
      <c r="P46" s="287"/>
      <c r="Q46" s="288"/>
      <c r="R46" s="303">
        <f t="shared" si="13"/>
        <v>0</v>
      </c>
      <c r="S46" s="292">
        <f t="shared" si="14"/>
        <v>0</v>
      </c>
      <c r="T46" s="207"/>
      <c r="U46" s="207"/>
      <c r="V46" s="207"/>
      <c r="W46" s="207"/>
    </row>
    <row r="47" spans="2:23" ht="16.5">
      <c r="B47" s="302" t="s">
        <v>542</v>
      </c>
      <c r="C47" s="254"/>
      <c r="D47" s="287"/>
      <c r="E47" s="288"/>
      <c r="F47" s="303">
        <f t="shared" si="10"/>
        <v>0</v>
      </c>
      <c r="G47" s="254"/>
      <c r="H47" s="287"/>
      <c r="I47" s="288"/>
      <c r="J47" s="303">
        <f t="shared" si="11"/>
        <v>0</v>
      </c>
      <c r="K47" s="254"/>
      <c r="L47" s="287"/>
      <c r="M47" s="288"/>
      <c r="N47" s="303">
        <f t="shared" si="12"/>
        <v>0</v>
      </c>
      <c r="O47" s="254"/>
      <c r="P47" s="287"/>
      <c r="Q47" s="288"/>
      <c r="R47" s="303">
        <f t="shared" si="13"/>
        <v>0</v>
      </c>
      <c r="S47" s="292">
        <f t="shared" si="14"/>
        <v>0</v>
      </c>
      <c r="T47" s="207"/>
      <c r="U47" s="207"/>
      <c r="V47" s="207"/>
      <c r="W47" s="207"/>
    </row>
    <row r="48" spans="2:23" ht="16.5">
      <c r="B48" s="302" t="s">
        <v>543</v>
      </c>
      <c r="C48" s="254"/>
      <c r="D48" s="287"/>
      <c r="E48" s="288"/>
      <c r="F48" s="303">
        <f t="shared" si="10"/>
        <v>0</v>
      </c>
      <c r="G48" s="254"/>
      <c r="H48" s="287"/>
      <c r="I48" s="288"/>
      <c r="J48" s="303">
        <f t="shared" si="11"/>
        <v>0</v>
      </c>
      <c r="K48" s="254"/>
      <c r="L48" s="287"/>
      <c r="M48" s="288"/>
      <c r="N48" s="303">
        <f t="shared" si="12"/>
        <v>0</v>
      </c>
      <c r="O48" s="254"/>
      <c r="P48" s="287"/>
      <c r="Q48" s="288"/>
      <c r="R48" s="303">
        <f t="shared" si="13"/>
        <v>0</v>
      </c>
      <c r="S48" s="292">
        <f t="shared" si="14"/>
        <v>0</v>
      </c>
      <c r="T48" s="207"/>
      <c r="U48" s="207"/>
      <c r="V48" s="207"/>
      <c r="W48" s="207"/>
    </row>
    <row r="49" spans="2:23" ht="16.5">
      <c r="B49" s="302" t="s">
        <v>544</v>
      </c>
      <c r="C49" s="254"/>
      <c r="D49" s="287"/>
      <c r="E49" s="288"/>
      <c r="F49" s="303">
        <f t="shared" si="10"/>
        <v>0</v>
      </c>
      <c r="G49" s="254"/>
      <c r="H49" s="287"/>
      <c r="I49" s="288"/>
      <c r="J49" s="303">
        <f t="shared" si="11"/>
        <v>0</v>
      </c>
      <c r="K49" s="254"/>
      <c r="L49" s="287"/>
      <c r="M49" s="288"/>
      <c r="N49" s="303">
        <f t="shared" si="12"/>
        <v>0</v>
      </c>
      <c r="O49" s="254"/>
      <c r="P49" s="287"/>
      <c r="Q49" s="288"/>
      <c r="R49" s="303">
        <f t="shared" si="13"/>
        <v>0</v>
      </c>
      <c r="S49" s="292">
        <f t="shared" si="14"/>
        <v>0</v>
      </c>
      <c r="T49" s="207"/>
      <c r="U49" s="207"/>
      <c r="V49" s="207"/>
      <c r="W49" s="207"/>
    </row>
    <row r="50" spans="2:23" ht="16.5">
      <c r="B50" s="304" t="s">
        <v>545</v>
      </c>
      <c r="C50" s="254"/>
      <c r="D50" s="287"/>
      <c r="E50" s="288"/>
      <c r="F50" s="303">
        <f t="shared" si="10"/>
        <v>0</v>
      </c>
      <c r="G50" s="254"/>
      <c r="H50" s="287"/>
      <c r="I50" s="288"/>
      <c r="J50" s="303">
        <f t="shared" si="11"/>
        <v>0</v>
      </c>
      <c r="K50" s="254"/>
      <c r="L50" s="287"/>
      <c r="M50" s="288"/>
      <c r="N50" s="303">
        <f t="shared" si="12"/>
        <v>0</v>
      </c>
      <c r="O50" s="254"/>
      <c r="P50" s="287"/>
      <c r="Q50" s="288"/>
      <c r="R50" s="303">
        <f t="shared" si="13"/>
        <v>0</v>
      </c>
      <c r="S50" s="292">
        <f t="shared" si="14"/>
        <v>0</v>
      </c>
      <c r="T50" s="207"/>
      <c r="U50" s="207"/>
      <c r="V50" s="207"/>
      <c r="W50" s="207"/>
    </row>
    <row r="51" spans="2:23" ht="16.5">
      <c r="B51" s="304" t="s">
        <v>546</v>
      </c>
      <c r="C51" s="254"/>
      <c r="D51" s="287"/>
      <c r="E51" s="288"/>
      <c r="F51" s="303">
        <f t="shared" si="10"/>
        <v>0</v>
      </c>
      <c r="G51" s="254"/>
      <c r="H51" s="287"/>
      <c r="I51" s="288"/>
      <c r="J51" s="303">
        <f t="shared" si="11"/>
        <v>0</v>
      </c>
      <c r="K51" s="254"/>
      <c r="L51" s="287"/>
      <c r="M51" s="288"/>
      <c r="N51" s="303">
        <f t="shared" si="12"/>
        <v>0</v>
      </c>
      <c r="O51" s="254"/>
      <c r="P51" s="287"/>
      <c r="Q51" s="288"/>
      <c r="R51" s="303">
        <f t="shared" si="13"/>
        <v>0</v>
      </c>
      <c r="S51" s="292">
        <f t="shared" si="14"/>
        <v>0</v>
      </c>
      <c r="T51" s="207"/>
      <c r="U51" s="207"/>
      <c r="V51" s="207"/>
      <c r="W51" s="207"/>
    </row>
    <row r="52" spans="2:23" ht="17.25" thickBot="1">
      <c r="B52" s="305" t="s">
        <v>547</v>
      </c>
      <c r="C52" s="271"/>
      <c r="D52" s="294"/>
      <c r="E52" s="295"/>
      <c r="F52" s="306">
        <f t="shared" si="10"/>
        <v>0</v>
      </c>
      <c r="G52" s="271"/>
      <c r="H52" s="294"/>
      <c r="I52" s="295"/>
      <c r="J52" s="306">
        <f t="shared" si="11"/>
        <v>0</v>
      </c>
      <c r="K52" s="271"/>
      <c r="L52" s="294"/>
      <c r="M52" s="295"/>
      <c r="N52" s="306">
        <f t="shared" si="12"/>
        <v>0</v>
      </c>
      <c r="O52" s="271"/>
      <c r="P52" s="294"/>
      <c r="Q52" s="295"/>
      <c r="R52" s="306">
        <f t="shared" si="13"/>
        <v>0</v>
      </c>
      <c r="S52" s="298">
        <f t="shared" si="14"/>
        <v>0</v>
      </c>
      <c r="T52" s="207"/>
      <c r="U52" s="207"/>
      <c r="V52" s="207"/>
      <c r="W52" s="207"/>
    </row>
    <row r="53" spans="2:23" ht="17.25" thickBot="1">
      <c r="B53" s="276" t="s">
        <v>548</v>
      </c>
      <c r="C53" s="307"/>
      <c r="D53" s="307"/>
      <c r="E53" s="308"/>
      <c r="F53" s="309"/>
      <c r="G53" s="308"/>
      <c r="H53" s="299"/>
      <c r="I53" s="308"/>
      <c r="J53" s="308"/>
      <c r="K53" s="299"/>
      <c r="L53" s="308"/>
      <c r="M53" s="308"/>
      <c r="N53" s="308"/>
      <c r="O53" s="308"/>
      <c r="P53" s="308"/>
      <c r="Q53" s="308"/>
      <c r="R53" s="310"/>
      <c r="S53" s="311"/>
      <c r="T53" s="207"/>
      <c r="U53" s="207"/>
      <c r="V53" s="207"/>
      <c r="W53" s="207"/>
    </row>
    <row r="54" spans="2:23" ht="16.5">
      <c r="B54" s="300" t="s">
        <v>549</v>
      </c>
      <c r="C54" s="266"/>
      <c r="D54" s="280"/>
      <c r="E54" s="281"/>
      <c r="F54" s="301">
        <f t="shared" ref="F54:F60" si="15">SUM(C54:E54)</f>
        <v>0</v>
      </c>
      <c r="G54" s="266"/>
      <c r="H54" s="280"/>
      <c r="I54" s="281"/>
      <c r="J54" s="301">
        <f t="shared" ref="J54:J60" si="16">SUM(G54:I54)</f>
        <v>0</v>
      </c>
      <c r="K54" s="266"/>
      <c r="L54" s="280"/>
      <c r="M54" s="281"/>
      <c r="N54" s="301">
        <f t="shared" ref="N54:N60" si="17">SUM(K54:M54)</f>
        <v>0</v>
      </c>
      <c r="O54" s="266"/>
      <c r="P54" s="280"/>
      <c r="Q54" s="281"/>
      <c r="R54" s="301">
        <f t="shared" ref="R54:R60" si="18">SUM(O54:Q54)</f>
        <v>0</v>
      </c>
      <c r="S54" s="285">
        <f t="shared" ref="S54:S60" si="19">R54+F54+J54+N54</f>
        <v>0</v>
      </c>
      <c r="T54" s="207"/>
      <c r="U54" s="207"/>
      <c r="V54" s="207"/>
      <c r="W54" s="207"/>
    </row>
    <row r="55" spans="2:23" ht="16.5">
      <c r="B55" s="302" t="s">
        <v>550</v>
      </c>
      <c r="C55" s="254"/>
      <c r="D55" s="287"/>
      <c r="E55" s="288"/>
      <c r="F55" s="303">
        <f t="shared" si="15"/>
        <v>0</v>
      </c>
      <c r="G55" s="254"/>
      <c r="H55" s="287"/>
      <c r="I55" s="288"/>
      <c r="J55" s="303">
        <f t="shared" si="16"/>
        <v>0</v>
      </c>
      <c r="K55" s="254"/>
      <c r="L55" s="287"/>
      <c r="M55" s="288"/>
      <c r="N55" s="303">
        <f t="shared" si="17"/>
        <v>0</v>
      </c>
      <c r="O55" s="254"/>
      <c r="P55" s="287"/>
      <c r="Q55" s="288"/>
      <c r="R55" s="303">
        <f t="shared" si="18"/>
        <v>0</v>
      </c>
      <c r="S55" s="292">
        <f t="shared" si="19"/>
        <v>0</v>
      </c>
      <c r="T55" s="207"/>
      <c r="U55" s="207"/>
      <c r="V55" s="207"/>
      <c r="W55" s="207"/>
    </row>
    <row r="56" spans="2:23" ht="16.5">
      <c r="B56" s="302" t="s">
        <v>551</v>
      </c>
      <c r="C56" s="254"/>
      <c r="D56" s="287"/>
      <c r="E56" s="288"/>
      <c r="F56" s="303">
        <f t="shared" si="15"/>
        <v>0</v>
      </c>
      <c r="G56" s="254"/>
      <c r="H56" s="287"/>
      <c r="I56" s="288"/>
      <c r="J56" s="303">
        <f t="shared" si="16"/>
        <v>0</v>
      </c>
      <c r="K56" s="254"/>
      <c r="L56" s="287"/>
      <c r="M56" s="288"/>
      <c r="N56" s="303">
        <f t="shared" si="17"/>
        <v>0</v>
      </c>
      <c r="O56" s="254"/>
      <c r="P56" s="287"/>
      <c r="Q56" s="288"/>
      <c r="R56" s="303">
        <f t="shared" si="18"/>
        <v>0</v>
      </c>
      <c r="S56" s="292">
        <f t="shared" si="19"/>
        <v>0</v>
      </c>
      <c r="T56" s="207"/>
      <c r="U56" s="207"/>
      <c r="V56" s="207"/>
      <c r="W56" s="207"/>
    </row>
    <row r="57" spans="2:23" ht="16.5">
      <c r="B57" s="302" t="s">
        <v>1371</v>
      </c>
      <c r="C57" s="254"/>
      <c r="D57" s="287"/>
      <c r="E57" s="288"/>
      <c r="F57" s="303">
        <f t="shared" si="15"/>
        <v>0</v>
      </c>
      <c r="G57" s="254"/>
      <c r="H57" s="287"/>
      <c r="I57" s="288"/>
      <c r="J57" s="303">
        <f t="shared" si="16"/>
        <v>0</v>
      </c>
      <c r="K57" s="254"/>
      <c r="L57" s="287"/>
      <c r="M57" s="288"/>
      <c r="N57" s="303">
        <f t="shared" si="17"/>
        <v>0</v>
      </c>
      <c r="O57" s="254"/>
      <c r="P57" s="287"/>
      <c r="Q57" s="288"/>
      <c r="R57" s="303">
        <f t="shared" si="18"/>
        <v>0</v>
      </c>
      <c r="S57" s="292">
        <f t="shared" si="19"/>
        <v>0</v>
      </c>
      <c r="T57" s="207"/>
      <c r="U57" s="207"/>
      <c r="V57" s="207"/>
      <c r="W57" s="207"/>
    </row>
    <row r="58" spans="2:23" ht="16.5">
      <c r="B58" s="302" t="s">
        <v>552</v>
      </c>
      <c r="C58" s="254"/>
      <c r="D58" s="287"/>
      <c r="E58" s="288"/>
      <c r="F58" s="303">
        <f t="shared" si="15"/>
        <v>0</v>
      </c>
      <c r="G58" s="254"/>
      <c r="H58" s="287"/>
      <c r="I58" s="288"/>
      <c r="J58" s="303">
        <f t="shared" si="16"/>
        <v>0</v>
      </c>
      <c r="K58" s="254"/>
      <c r="L58" s="287"/>
      <c r="M58" s="288"/>
      <c r="N58" s="303">
        <f t="shared" si="17"/>
        <v>0</v>
      </c>
      <c r="O58" s="254"/>
      <c r="P58" s="287"/>
      <c r="Q58" s="288"/>
      <c r="R58" s="303">
        <f t="shared" si="18"/>
        <v>0</v>
      </c>
      <c r="S58" s="292">
        <f t="shared" si="19"/>
        <v>0</v>
      </c>
      <c r="T58" s="207"/>
      <c r="U58" s="207"/>
      <c r="V58" s="207"/>
      <c r="W58" s="207"/>
    </row>
    <row r="59" spans="2:23" ht="16.5">
      <c r="B59" s="302" t="s">
        <v>1369</v>
      </c>
      <c r="C59" s="254">
        <v>0</v>
      </c>
      <c r="D59" s="287">
        <v>0</v>
      </c>
      <c r="E59" s="288">
        <v>22</v>
      </c>
      <c r="F59" s="303">
        <f t="shared" si="15"/>
        <v>22</v>
      </c>
      <c r="G59" s="254">
        <v>20</v>
      </c>
      <c r="H59" s="287">
        <v>60</v>
      </c>
      <c r="I59" s="288">
        <v>7</v>
      </c>
      <c r="J59" s="303">
        <f t="shared" si="16"/>
        <v>87</v>
      </c>
      <c r="K59" s="254">
        <v>0</v>
      </c>
      <c r="L59" s="287">
        <v>0</v>
      </c>
      <c r="M59" s="288">
        <v>0</v>
      </c>
      <c r="N59" s="303">
        <f t="shared" si="17"/>
        <v>0</v>
      </c>
      <c r="O59" s="254">
        <v>0</v>
      </c>
      <c r="P59" s="287"/>
      <c r="Q59" s="288"/>
      <c r="R59" s="303">
        <f t="shared" si="18"/>
        <v>0</v>
      </c>
      <c r="S59" s="292">
        <f t="shared" si="19"/>
        <v>109</v>
      </c>
      <c r="T59" s="207"/>
      <c r="U59" s="207"/>
      <c r="V59" s="207"/>
      <c r="W59" s="207"/>
    </row>
    <row r="60" spans="2:23" ht="17.25" thickBot="1">
      <c r="B60" s="312" t="s">
        <v>553</v>
      </c>
      <c r="C60" s="271"/>
      <c r="D60" s="294"/>
      <c r="E60" s="295"/>
      <c r="F60" s="306">
        <f t="shared" si="15"/>
        <v>0</v>
      </c>
      <c r="G60" s="271"/>
      <c r="H60" s="294"/>
      <c r="I60" s="295"/>
      <c r="J60" s="306">
        <f t="shared" si="16"/>
        <v>0</v>
      </c>
      <c r="K60" s="271"/>
      <c r="L60" s="294"/>
      <c r="M60" s="295"/>
      <c r="N60" s="306">
        <f t="shared" si="17"/>
        <v>0</v>
      </c>
      <c r="O60" s="271"/>
      <c r="P60" s="294"/>
      <c r="Q60" s="295"/>
      <c r="R60" s="306">
        <f t="shared" si="18"/>
        <v>0</v>
      </c>
      <c r="S60" s="298">
        <f t="shared" si="19"/>
        <v>0</v>
      </c>
      <c r="T60" s="308"/>
      <c r="U60" s="207"/>
      <c r="V60" s="207"/>
      <c r="W60" s="207"/>
    </row>
    <row r="61" spans="2:23" ht="17.25" thickBot="1">
      <c r="B61" s="276" t="s">
        <v>554</v>
      </c>
      <c r="C61" s="307"/>
      <c r="D61" s="308"/>
      <c r="E61" s="308"/>
      <c r="F61" s="309"/>
      <c r="G61" s="299"/>
      <c r="H61" s="299"/>
      <c r="I61" s="308"/>
      <c r="J61" s="309"/>
      <c r="K61" s="313"/>
      <c r="L61" s="308"/>
      <c r="M61" s="308"/>
      <c r="N61" s="308"/>
      <c r="O61" s="308"/>
      <c r="P61" s="308"/>
      <c r="Q61" s="308"/>
      <c r="R61" s="308"/>
      <c r="S61" s="311"/>
      <c r="T61" s="308"/>
      <c r="U61" s="207"/>
      <c r="V61" s="207"/>
      <c r="W61" s="207"/>
    </row>
    <row r="62" spans="2:23" ht="16.5">
      <c r="B62" s="279" t="s">
        <v>555</v>
      </c>
      <c r="C62" s="266">
        <v>0</v>
      </c>
      <c r="D62" s="280">
        <v>0</v>
      </c>
      <c r="E62" s="281">
        <v>0</v>
      </c>
      <c r="F62" s="314">
        <f t="shared" ref="F62:F71" si="20">SUM(C62:E62)</f>
        <v>0</v>
      </c>
      <c r="G62" s="266">
        <v>0</v>
      </c>
      <c r="H62" s="280">
        <v>0</v>
      </c>
      <c r="I62" s="281">
        <v>0</v>
      </c>
      <c r="J62" s="315">
        <f t="shared" ref="J62:J71" si="21">SUM(G62:I62)</f>
        <v>0</v>
      </c>
      <c r="K62" s="266">
        <v>0</v>
      </c>
      <c r="L62" s="280">
        <v>0</v>
      </c>
      <c r="M62" s="281">
        <v>0</v>
      </c>
      <c r="N62" s="301">
        <f t="shared" ref="N62:N71" si="22">SUM(K62:M62)</f>
        <v>0</v>
      </c>
      <c r="O62" s="266">
        <v>0</v>
      </c>
      <c r="P62" s="280"/>
      <c r="Q62" s="281"/>
      <c r="R62" s="316">
        <f t="shared" ref="R62:R71" si="23">SUM(O62:Q62)</f>
        <v>0</v>
      </c>
      <c r="S62" s="317">
        <f t="shared" ref="S62:S71" si="24">R62+F62+J62+N62</f>
        <v>0</v>
      </c>
      <c r="T62" s="308"/>
      <c r="U62" s="207"/>
      <c r="V62" s="207"/>
      <c r="W62" s="207"/>
    </row>
    <row r="63" spans="2:23" ht="16.5">
      <c r="B63" s="318" t="s">
        <v>556</v>
      </c>
      <c r="C63" s="254">
        <v>0</v>
      </c>
      <c r="D63" s="287">
        <v>0</v>
      </c>
      <c r="E63" s="288">
        <v>0</v>
      </c>
      <c r="F63" s="319">
        <f t="shared" si="20"/>
        <v>0</v>
      </c>
      <c r="G63" s="254">
        <v>0</v>
      </c>
      <c r="H63" s="287">
        <v>0</v>
      </c>
      <c r="I63" s="288">
        <v>0</v>
      </c>
      <c r="J63" s="320">
        <f t="shared" si="21"/>
        <v>0</v>
      </c>
      <c r="K63" s="254">
        <v>0</v>
      </c>
      <c r="L63" s="287">
        <v>0</v>
      </c>
      <c r="M63" s="288">
        <v>0</v>
      </c>
      <c r="N63" s="303">
        <f t="shared" si="22"/>
        <v>0</v>
      </c>
      <c r="O63" s="254">
        <v>0</v>
      </c>
      <c r="P63" s="287"/>
      <c r="Q63" s="288"/>
      <c r="R63" s="321">
        <f t="shared" si="23"/>
        <v>0</v>
      </c>
      <c r="S63" s="322">
        <f t="shared" si="24"/>
        <v>0</v>
      </c>
      <c r="T63" s="308"/>
      <c r="U63" s="207"/>
      <c r="V63" s="207"/>
      <c r="W63" s="207"/>
    </row>
    <row r="64" spans="2:23" ht="16.5">
      <c r="B64" s="318" t="s">
        <v>527</v>
      </c>
      <c r="C64" s="254">
        <v>0</v>
      </c>
      <c r="D64" s="287">
        <v>0</v>
      </c>
      <c r="E64" s="288">
        <v>0</v>
      </c>
      <c r="F64" s="319">
        <f t="shared" si="20"/>
        <v>0</v>
      </c>
      <c r="G64" s="254">
        <v>0</v>
      </c>
      <c r="H64" s="287">
        <v>0</v>
      </c>
      <c r="I64" s="288">
        <v>0</v>
      </c>
      <c r="J64" s="320">
        <f t="shared" si="21"/>
        <v>0</v>
      </c>
      <c r="K64" s="254">
        <v>0</v>
      </c>
      <c r="L64" s="287">
        <v>0</v>
      </c>
      <c r="M64" s="288">
        <v>0</v>
      </c>
      <c r="N64" s="303">
        <f t="shared" si="22"/>
        <v>0</v>
      </c>
      <c r="O64" s="254">
        <v>0</v>
      </c>
      <c r="P64" s="287"/>
      <c r="Q64" s="288"/>
      <c r="R64" s="321">
        <f t="shared" si="23"/>
        <v>0</v>
      </c>
      <c r="S64" s="322">
        <f t="shared" si="24"/>
        <v>0</v>
      </c>
      <c r="T64" s="308"/>
      <c r="U64" s="207"/>
      <c r="V64" s="207"/>
      <c r="W64" s="207"/>
    </row>
    <row r="65" spans="2:23" ht="16.5">
      <c r="B65" s="318" t="s">
        <v>557</v>
      </c>
      <c r="C65" s="254">
        <v>28</v>
      </c>
      <c r="D65" s="287">
        <v>100</v>
      </c>
      <c r="E65" s="288">
        <v>1205</v>
      </c>
      <c r="F65" s="319">
        <f t="shared" si="20"/>
        <v>1333</v>
      </c>
      <c r="G65" s="254">
        <v>0</v>
      </c>
      <c r="H65" s="287">
        <v>0</v>
      </c>
      <c r="I65" s="288">
        <v>89</v>
      </c>
      <c r="J65" s="320">
        <f t="shared" si="21"/>
        <v>89</v>
      </c>
      <c r="K65" s="254">
        <v>0</v>
      </c>
      <c r="L65" s="287">
        <v>43</v>
      </c>
      <c r="M65" s="288">
        <v>111</v>
      </c>
      <c r="N65" s="303">
        <f t="shared" si="22"/>
        <v>154</v>
      </c>
      <c r="O65" s="254">
        <v>205</v>
      </c>
      <c r="P65" s="287"/>
      <c r="Q65" s="288"/>
      <c r="R65" s="321">
        <f t="shared" si="23"/>
        <v>205</v>
      </c>
      <c r="S65" s="322">
        <f t="shared" si="24"/>
        <v>1781</v>
      </c>
      <c r="T65" s="308"/>
      <c r="U65" s="207"/>
      <c r="V65" s="207"/>
      <c r="W65" s="207"/>
    </row>
    <row r="66" spans="2:23" ht="16.5">
      <c r="B66" s="318" t="s">
        <v>558</v>
      </c>
      <c r="C66" s="254">
        <v>37</v>
      </c>
      <c r="D66" s="287">
        <v>126</v>
      </c>
      <c r="E66" s="288">
        <v>3328</v>
      </c>
      <c r="F66" s="319">
        <f t="shared" si="20"/>
        <v>3491</v>
      </c>
      <c r="G66" s="254">
        <v>0</v>
      </c>
      <c r="H66" s="287">
        <v>0</v>
      </c>
      <c r="I66" s="288">
        <v>99</v>
      </c>
      <c r="J66" s="320">
        <f t="shared" si="21"/>
        <v>99</v>
      </c>
      <c r="K66" s="254">
        <v>0</v>
      </c>
      <c r="L66" s="287">
        <v>86</v>
      </c>
      <c r="M66" s="288">
        <v>257</v>
      </c>
      <c r="N66" s="303">
        <f>SUM(K66:M66)</f>
        <v>343</v>
      </c>
      <c r="O66" s="254">
        <v>412</v>
      </c>
      <c r="P66" s="287"/>
      <c r="Q66" s="288"/>
      <c r="R66" s="321">
        <f t="shared" si="23"/>
        <v>412</v>
      </c>
      <c r="S66" s="322">
        <f t="shared" si="24"/>
        <v>4345</v>
      </c>
      <c r="T66" s="308"/>
      <c r="U66" s="207"/>
      <c r="V66" s="207"/>
      <c r="W66" s="207"/>
    </row>
    <row r="67" spans="2:23" ht="16.5">
      <c r="B67" s="318" t="s">
        <v>527</v>
      </c>
      <c r="C67" s="254">
        <v>22</v>
      </c>
      <c r="D67" s="287">
        <v>86</v>
      </c>
      <c r="E67" s="288">
        <v>248</v>
      </c>
      <c r="F67" s="319">
        <f t="shared" si="20"/>
        <v>356</v>
      </c>
      <c r="G67" s="254">
        <v>0</v>
      </c>
      <c r="H67" s="287">
        <v>0</v>
      </c>
      <c r="I67" s="288">
        <v>65</v>
      </c>
      <c r="J67" s="320">
        <f t="shared" si="21"/>
        <v>65</v>
      </c>
      <c r="K67" s="254">
        <v>0</v>
      </c>
      <c r="L67" s="287">
        <v>39</v>
      </c>
      <c r="M67" s="288">
        <v>77</v>
      </c>
      <c r="N67" s="303">
        <f t="shared" si="22"/>
        <v>116</v>
      </c>
      <c r="O67" s="254">
        <v>134</v>
      </c>
      <c r="P67" s="287"/>
      <c r="Q67" s="288"/>
      <c r="R67" s="321">
        <f t="shared" si="23"/>
        <v>134</v>
      </c>
      <c r="S67" s="322">
        <f t="shared" si="24"/>
        <v>671</v>
      </c>
      <c r="T67" s="308"/>
      <c r="U67" s="207"/>
      <c r="V67" s="207"/>
      <c r="W67" s="207"/>
    </row>
    <row r="68" spans="2:23" ht="16.5">
      <c r="B68" s="318" t="s">
        <v>559</v>
      </c>
      <c r="C68" s="254">
        <v>0</v>
      </c>
      <c r="D68" s="287">
        <v>0</v>
      </c>
      <c r="E68" s="288">
        <v>0</v>
      </c>
      <c r="F68" s="319">
        <f t="shared" si="20"/>
        <v>0</v>
      </c>
      <c r="G68" s="254">
        <v>0</v>
      </c>
      <c r="H68" s="287">
        <v>0</v>
      </c>
      <c r="I68" s="288">
        <v>0</v>
      </c>
      <c r="J68" s="320">
        <f t="shared" si="21"/>
        <v>0</v>
      </c>
      <c r="K68" s="254">
        <v>0</v>
      </c>
      <c r="L68" s="287">
        <v>0</v>
      </c>
      <c r="M68" s="288">
        <v>0</v>
      </c>
      <c r="N68" s="303">
        <f t="shared" si="22"/>
        <v>0</v>
      </c>
      <c r="O68" s="254">
        <v>0</v>
      </c>
      <c r="P68" s="287"/>
      <c r="Q68" s="288"/>
      <c r="R68" s="321">
        <f t="shared" si="23"/>
        <v>0</v>
      </c>
      <c r="S68" s="322">
        <f t="shared" si="24"/>
        <v>0</v>
      </c>
      <c r="T68" s="308"/>
      <c r="U68" s="207"/>
      <c r="V68" s="207"/>
      <c r="W68" s="207"/>
    </row>
    <row r="69" spans="2:23" ht="16.5">
      <c r="B69" s="318" t="s">
        <v>560</v>
      </c>
      <c r="C69" s="254">
        <v>0</v>
      </c>
      <c r="D69" s="287">
        <v>0</v>
      </c>
      <c r="E69" s="288">
        <v>0</v>
      </c>
      <c r="F69" s="319">
        <f t="shared" si="20"/>
        <v>0</v>
      </c>
      <c r="G69" s="254">
        <v>0</v>
      </c>
      <c r="H69" s="287">
        <v>0</v>
      </c>
      <c r="I69" s="288">
        <v>0</v>
      </c>
      <c r="J69" s="320">
        <f t="shared" si="21"/>
        <v>0</v>
      </c>
      <c r="K69" s="254">
        <v>0</v>
      </c>
      <c r="L69" s="287">
        <v>0</v>
      </c>
      <c r="M69" s="288">
        <v>0</v>
      </c>
      <c r="N69" s="303">
        <f t="shared" si="22"/>
        <v>0</v>
      </c>
      <c r="O69" s="254">
        <v>0</v>
      </c>
      <c r="P69" s="287"/>
      <c r="Q69" s="288"/>
      <c r="R69" s="321">
        <f t="shared" si="23"/>
        <v>0</v>
      </c>
      <c r="S69" s="322">
        <f t="shared" si="24"/>
        <v>0</v>
      </c>
      <c r="T69" s="308"/>
      <c r="U69" s="207"/>
      <c r="V69" s="207"/>
      <c r="W69" s="207"/>
    </row>
    <row r="70" spans="2:23" ht="16.5">
      <c r="B70" s="318" t="s">
        <v>527</v>
      </c>
      <c r="C70" s="254">
        <v>0</v>
      </c>
      <c r="D70" s="287">
        <v>0</v>
      </c>
      <c r="E70" s="288">
        <v>0</v>
      </c>
      <c r="F70" s="319">
        <f t="shared" si="20"/>
        <v>0</v>
      </c>
      <c r="G70" s="254">
        <v>0</v>
      </c>
      <c r="H70" s="287">
        <v>0</v>
      </c>
      <c r="I70" s="288">
        <v>0</v>
      </c>
      <c r="J70" s="303">
        <f t="shared" si="21"/>
        <v>0</v>
      </c>
      <c r="K70" s="254">
        <v>0</v>
      </c>
      <c r="L70" s="287">
        <v>0</v>
      </c>
      <c r="M70" s="288">
        <v>0</v>
      </c>
      <c r="N70" s="303">
        <f t="shared" si="22"/>
        <v>0</v>
      </c>
      <c r="O70" s="254">
        <v>0</v>
      </c>
      <c r="P70" s="287"/>
      <c r="Q70" s="288"/>
      <c r="R70" s="321">
        <f t="shared" si="23"/>
        <v>0</v>
      </c>
      <c r="S70" s="322">
        <f t="shared" si="24"/>
        <v>0</v>
      </c>
      <c r="T70" s="313"/>
      <c r="U70" s="207"/>
      <c r="V70" s="207"/>
      <c r="W70" s="207"/>
    </row>
    <row r="71" spans="2:23" ht="17.25" thickBot="1">
      <c r="B71" s="323" t="s">
        <v>561</v>
      </c>
      <c r="C71" s="271">
        <v>3</v>
      </c>
      <c r="D71" s="294">
        <v>8</v>
      </c>
      <c r="E71" s="295">
        <v>28</v>
      </c>
      <c r="F71" s="324">
        <f t="shared" si="20"/>
        <v>39</v>
      </c>
      <c r="G71" s="271">
        <v>0</v>
      </c>
      <c r="H71" s="294">
        <v>0</v>
      </c>
      <c r="I71" s="295">
        <v>9</v>
      </c>
      <c r="J71" s="325">
        <f t="shared" si="21"/>
        <v>9</v>
      </c>
      <c r="K71" s="271">
        <v>0</v>
      </c>
      <c r="L71" s="294">
        <v>4</v>
      </c>
      <c r="M71" s="295">
        <v>8</v>
      </c>
      <c r="N71" s="306">
        <f t="shared" si="22"/>
        <v>12</v>
      </c>
      <c r="O71" s="271">
        <v>15</v>
      </c>
      <c r="P71" s="294"/>
      <c r="Q71" s="295"/>
      <c r="R71" s="326">
        <f t="shared" si="23"/>
        <v>15</v>
      </c>
      <c r="S71" s="327">
        <f t="shared" si="24"/>
        <v>75</v>
      </c>
      <c r="T71" s="308"/>
      <c r="U71" s="207"/>
      <c r="V71" s="207"/>
      <c r="W71" s="207"/>
    </row>
    <row r="72" spans="2:23" ht="17.25" thickBot="1">
      <c r="B72" s="276" t="s">
        <v>562</v>
      </c>
      <c r="C72" s="299"/>
      <c r="D72" s="299"/>
      <c r="E72" s="308"/>
      <c r="F72" s="309"/>
      <c r="G72" s="299"/>
      <c r="H72" s="299"/>
      <c r="I72" s="308"/>
      <c r="J72" s="309"/>
      <c r="K72" s="308"/>
      <c r="L72" s="308"/>
      <c r="M72" s="308"/>
      <c r="N72" s="308"/>
      <c r="O72" s="308"/>
      <c r="P72" s="308"/>
      <c r="Q72" s="308"/>
      <c r="R72" s="308"/>
      <c r="S72" s="311"/>
      <c r="T72" s="308"/>
      <c r="U72" s="207"/>
      <c r="V72" s="207"/>
      <c r="W72" s="207"/>
    </row>
    <row r="73" spans="2:23" ht="16.5">
      <c r="B73" s="328" t="s">
        <v>563</v>
      </c>
      <c r="C73" s="329">
        <f>C2376</f>
        <v>47</v>
      </c>
      <c r="D73" s="242">
        <f>D2376</f>
        <v>124</v>
      </c>
      <c r="E73" s="244">
        <f>E2376</f>
        <v>179</v>
      </c>
      <c r="F73" s="330">
        <f t="shared" ref="F73:F81" si="25">SUM(C73:E73)</f>
        <v>350</v>
      </c>
      <c r="G73" s="329">
        <f>G2376</f>
        <v>160</v>
      </c>
      <c r="H73" s="242">
        <f>H2376</f>
        <v>138</v>
      </c>
      <c r="I73" s="244">
        <f>I2376</f>
        <v>106</v>
      </c>
      <c r="J73" s="330">
        <f t="shared" ref="J73:J81" si="26">SUM(G73:I73)</f>
        <v>404</v>
      </c>
      <c r="K73" s="329">
        <f>K2376</f>
        <v>159</v>
      </c>
      <c r="L73" s="242">
        <f>L2376</f>
        <v>200</v>
      </c>
      <c r="M73" s="244">
        <f>M2376</f>
        <v>152</v>
      </c>
      <c r="N73" s="330">
        <f t="shared" ref="N73:N81" si="27">SUM(K73:M73)</f>
        <v>511</v>
      </c>
      <c r="O73" s="329">
        <f>O2376</f>
        <v>158</v>
      </c>
      <c r="P73" s="242">
        <f>P2376</f>
        <v>0</v>
      </c>
      <c r="Q73" s="244">
        <f>Q2376</f>
        <v>0</v>
      </c>
      <c r="R73" s="330">
        <f t="shared" ref="R73:R81" si="28">SUM(O73:Q73)</f>
        <v>158</v>
      </c>
      <c r="S73" s="331">
        <f t="shared" ref="S73:S81" si="29">R73+F73+J73+N73</f>
        <v>1423</v>
      </c>
      <c r="T73" s="196"/>
      <c r="U73" s="196"/>
      <c r="V73" s="196"/>
      <c r="W73" s="196"/>
    </row>
    <row r="74" spans="2:23" ht="16.5">
      <c r="B74" s="332" t="s">
        <v>564</v>
      </c>
      <c r="C74" s="333">
        <f>C2375</f>
        <v>80</v>
      </c>
      <c r="D74" s="246">
        <f>D2375</f>
        <v>186</v>
      </c>
      <c r="E74" s="248">
        <f>E2375</f>
        <v>237</v>
      </c>
      <c r="F74" s="334">
        <f t="shared" si="25"/>
        <v>503</v>
      </c>
      <c r="G74" s="333">
        <f>G2375</f>
        <v>213</v>
      </c>
      <c r="H74" s="246">
        <f>H2375</f>
        <v>249</v>
      </c>
      <c r="I74" s="248">
        <f>I2375</f>
        <v>197</v>
      </c>
      <c r="J74" s="334">
        <f t="shared" si="26"/>
        <v>659</v>
      </c>
      <c r="K74" s="333">
        <f>K2375</f>
        <v>236</v>
      </c>
      <c r="L74" s="246">
        <f>L2375</f>
        <v>270</v>
      </c>
      <c r="M74" s="248">
        <f>M2375</f>
        <v>255</v>
      </c>
      <c r="N74" s="334">
        <f t="shared" si="27"/>
        <v>761</v>
      </c>
      <c r="O74" s="333">
        <f>O2375</f>
        <v>239</v>
      </c>
      <c r="P74" s="246">
        <f>P2375</f>
        <v>0</v>
      </c>
      <c r="Q74" s="248">
        <f>Q2375</f>
        <v>0</v>
      </c>
      <c r="R74" s="334">
        <f t="shared" si="28"/>
        <v>239</v>
      </c>
      <c r="S74" s="335">
        <f>R74+F74+J74+N74</f>
        <v>2162</v>
      </c>
      <c r="T74" s="196"/>
      <c r="U74" s="196"/>
      <c r="V74" s="196"/>
      <c r="W74" s="196"/>
    </row>
    <row r="75" spans="2:23" ht="17.25" thickBot="1">
      <c r="B75" s="336" t="s">
        <v>565</v>
      </c>
      <c r="C75" s="337">
        <f>C76+C77+C78</f>
        <v>1044</v>
      </c>
      <c r="D75" s="338">
        <f>D76+D77+D78</f>
        <v>886</v>
      </c>
      <c r="E75" s="339">
        <f>E76+E77+E78</f>
        <v>949</v>
      </c>
      <c r="F75" s="340">
        <f t="shared" si="25"/>
        <v>2879</v>
      </c>
      <c r="G75" s="337">
        <f>G76+G77+G78</f>
        <v>1287</v>
      </c>
      <c r="H75" s="338">
        <f>H76+H77+H78</f>
        <v>1361</v>
      </c>
      <c r="I75" s="339">
        <f>I76+I77+I78</f>
        <v>1331</v>
      </c>
      <c r="J75" s="340">
        <f t="shared" si="26"/>
        <v>3979</v>
      </c>
      <c r="K75" s="337">
        <f>K76+K77+K78</f>
        <v>1366</v>
      </c>
      <c r="L75" s="338">
        <f>L76+L77+L78</f>
        <v>1451</v>
      </c>
      <c r="M75" s="339">
        <f>M76+M77+M78</f>
        <v>1767</v>
      </c>
      <c r="N75" s="340">
        <f t="shared" si="27"/>
        <v>4584</v>
      </c>
      <c r="O75" s="337">
        <f>O76+O77+O78</f>
        <v>1592</v>
      </c>
      <c r="P75" s="338">
        <f>P76+P77+P78</f>
        <v>0</v>
      </c>
      <c r="Q75" s="339">
        <f>Q76+Q77+Q78</f>
        <v>0</v>
      </c>
      <c r="R75" s="340">
        <f t="shared" si="28"/>
        <v>1592</v>
      </c>
      <c r="S75" s="341">
        <f t="shared" si="29"/>
        <v>13034</v>
      </c>
      <c r="T75" s="342"/>
      <c r="U75" s="195"/>
      <c r="V75" s="195"/>
      <c r="W75" s="195"/>
    </row>
    <row r="76" spans="2:23" ht="16.5">
      <c r="B76" s="279" t="s">
        <v>566</v>
      </c>
      <c r="C76" s="266">
        <v>587</v>
      </c>
      <c r="D76" s="280">
        <v>522</v>
      </c>
      <c r="E76" s="281">
        <v>562</v>
      </c>
      <c r="F76" s="314">
        <f t="shared" si="25"/>
        <v>1671</v>
      </c>
      <c r="G76" s="266">
        <v>716</v>
      </c>
      <c r="H76" s="280">
        <v>748</v>
      </c>
      <c r="I76" s="281">
        <v>798</v>
      </c>
      <c r="J76" s="301">
        <f t="shared" si="26"/>
        <v>2262</v>
      </c>
      <c r="K76" s="266">
        <v>814</v>
      </c>
      <c r="L76" s="280">
        <v>835</v>
      </c>
      <c r="M76" s="281">
        <v>971</v>
      </c>
      <c r="N76" s="301">
        <f t="shared" si="27"/>
        <v>2620</v>
      </c>
      <c r="O76" s="266">
        <v>920</v>
      </c>
      <c r="P76" s="280"/>
      <c r="Q76" s="281"/>
      <c r="R76" s="343">
        <f t="shared" si="28"/>
        <v>920</v>
      </c>
      <c r="S76" s="285">
        <f t="shared" si="29"/>
        <v>7473</v>
      </c>
      <c r="T76" s="207"/>
      <c r="U76" s="207"/>
      <c r="V76" s="207"/>
      <c r="W76" s="207"/>
    </row>
    <row r="77" spans="2:23" ht="16.5">
      <c r="B77" s="318" t="s">
        <v>567</v>
      </c>
      <c r="C77" s="254">
        <v>81</v>
      </c>
      <c r="D77" s="287">
        <v>66</v>
      </c>
      <c r="E77" s="288">
        <v>66</v>
      </c>
      <c r="F77" s="319">
        <f t="shared" si="25"/>
        <v>213</v>
      </c>
      <c r="G77" s="254">
        <v>40</v>
      </c>
      <c r="H77" s="287">
        <v>74</v>
      </c>
      <c r="I77" s="288">
        <v>52</v>
      </c>
      <c r="J77" s="303">
        <f t="shared" si="26"/>
        <v>166</v>
      </c>
      <c r="K77" s="254">
        <v>78</v>
      </c>
      <c r="L77" s="287">
        <v>75</v>
      </c>
      <c r="M77" s="288">
        <v>120</v>
      </c>
      <c r="N77" s="303">
        <f t="shared" si="27"/>
        <v>273</v>
      </c>
      <c r="O77" s="254">
        <v>112</v>
      </c>
      <c r="P77" s="287"/>
      <c r="Q77" s="288"/>
      <c r="R77" s="344">
        <f t="shared" si="28"/>
        <v>112</v>
      </c>
      <c r="S77" s="292">
        <f t="shared" si="29"/>
        <v>764</v>
      </c>
      <c r="T77" s="207"/>
      <c r="U77" s="207"/>
      <c r="V77" s="207"/>
      <c r="W77" s="207"/>
    </row>
    <row r="78" spans="2:23" ht="16.5">
      <c r="B78" s="318" t="s">
        <v>568</v>
      </c>
      <c r="C78" s="254">
        <v>376</v>
      </c>
      <c r="D78" s="287">
        <v>298</v>
      </c>
      <c r="E78" s="288">
        <v>321</v>
      </c>
      <c r="F78" s="319">
        <f t="shared" si="25"/>
        <v>995</v>
      </c>
      <c r="G78" s="254">
        <v>531</v>
      </c>
      <c r="H78" s="287">
        <v>539</v>
      </c>
      <c r="I78" s="288">
        <v>481</v>
      </c>
      <c r="J78" s="303">
        <f t="shared" si="26"/>
        <v>1551</v>
      </c>
      <c r="K78" s="254">
        <v>474</v>
      </c>
      <c r="L78" s="287">
        <v>541</v>
      </c>
      <c r="M78" s="288">
        <v>676</v>
      </c>
      <c r="N78" s="303">
        <f t="shared" si="27"/>
        <v>1691</v>
      </c>
      <c r="O78" s="254">
        <v>560</v>
      </c>
      <c r="P78" s="287"/>
      <c r="Q78" s="288"/>
      <c r="R78" s="344">
        <f t="shared" si="28"/>
        <v>560</v>
      </c>
      <c r="S78" s="292">
        <f t="shared" si="29"/>
        <v>4797</v>
      </c>
      <c r="T78" s="207"/>
      <c r="U78" s="207"/>
      <c r="V78" s="207"/>
      <c r="W78" s="207"/>
    </row>
    <row r="79" spans="2:23" ht="16.5">
      <c r="B79" s="318" t="s">
        <v>569</v>
      </c>
      <c r="C79" s="254">
        <v>5</v>
      </c>
      <c r="D79" s="287">
        <v>28</v>
      </c>
      <c r="E79" s="288">
        <v>29</v>
      </c>
      <c r="F79" s="319">
        <f t="shared" si="25"/>
        <v>62</v>
      </c>
      <c r="G79" s="254">
        <v>38</v>
      </c>
      <c r="H79" s="287">
        <v>38</v>
      </c>
      <c r="I79" s="288">
        <v>17</v>
      </c>
      <c r="J79" s="303">
        <f t="shared" si="26"/>
        <v>93</v>
      </c>
      <c r="K79" s="254">
        <v>22</v>
      </c>
      <c r="L79" s="287">
        <v>32</v>
      </c>
      <c r="M79" s="288">
        <v>12</v>
      </c>
      <c r="N79" s="303">
        <f t="shared" si="27"/>
        <v>66</v>
      </c>
      <c r="O79" s="254">
        <v>17</v>
      </c>
      <c r="P79" s="287"/>
      <c r="Q79" s="288"/>
      <c r="R79" s="344">
        <f t="shared" si="28"/>
        <v>17</v>
      </c>
      <c r="S79" s="345">
        <f t="shared" si="29"/>
        <v>238</v>
      </c>
      <c r="T79" s="207"/>
      <c r="U79" s="207"/>
      <c r="V79" s="207"/>
      <c r="W79" s="207"/>
    </row>
    <row r="80" spans="2:23" ht="16.5">
      <c r="B80" s="318" t="s">
        <v>570</v>
      </c>
      <c r="C80" s="254">
        <v>68</v>
      </c>
      <c r="D80" s="287">
        <v>45</v>
      </c>
      <c r="E80" s="288">
        <v>55</v>
      </c>
      <c r="F80" s="319">
        <f t="shared" si="25"/>
        <v>168</v>
      </c>
      <c r="G80" s="254">
        <v>48</v>
      </c>
      <c r="H80" s="287">
        <v>61</v>
      </c>
      <c r="I80" s="288">
        <v>63</v>
      </c>
      <c r="J80" s="303">
        <f t="shared" si="26"/>
        <v>172</v>
      </c>
      <c r="K80" s="254">
        <v>77</v>
      </c>
      <c r="L80" s="287">
        <v>67</v>
      </c>
      <c r="M80" s="288">
        <v>77</v>
      </c>
      <c r="N80" s="303">
        <f t="shared" si="27"/>
        <v>221</v>
      </c>
      <c r="O80" s="254">
        <v>72</v>
      </c>
      <c r="P80" s="287"/>
      <c r="Q80" s="288"/>
      <c r="R80" s="344">
        <f t="shared" si="28"/>
        <v>72</v>
      </c>
      <c r="S80" s="345">
        <f t="shared" si="29"/>
        <v>633</v>
      </c>
      <c r="T80" s="207"/>
      <c r="U80" s="207"/>
      <c r="V80" s="207"/>
      <c r="W80" s="207"/>
    </row>
    <row r="81" spans="2:23" ht="17.25" thickBot="1">
      <c r="B81" s="323" t="s">
        <v>571</v>
      </c>
      <c r="C81" s="271">
        <v>0</v>
      </c>
      <c r="D81" s="294">
        <v>0</v>
      </c>
      <c r="E81" s="295">
        <v>0</v>
      </c>
      <c r="F81" s="324">
        <f t="shared" si="25"/>
        <v>0</v>
      </c>
      <c r="G81" s="271">
        <v>0</v>
      </c>
      <c r="H81" s="294">
        <v>0</v>
      </c>
      <c r="I81" s="295">
        <v>0</v>
      </c>
      <c r="J81" s="306">
        <f t="shared" si="26"/>
        <v>0</v>
      </c>
      <c r="K81" s="271">
        <v>0</v>
      </c>
      <c r="L81" s="294">
        <v>0</v>
      </c>
      <c r="M81" s="295">
        <v>0</v>
      </c>
      <c r="N81" s="306">
        <f t="shared" si="27"/>
        <v>0</v>
      </c>
      <c r="O81" s="271">
        <v>0</v>
      </c>
      <c r="P81" s="294"/>
      <c r="Q81" s="295"/>
      <c r="R81" s="346">
        <f t="shared" si="28"/>
        <v>0</v>
      </c>
      <c r="S81" s="347">
        <f t="shared" si="29"/>
        <v>0</v>
      </c>
      <c r="T81" s="207"/>
      <c r="U81" s="207"/>
      <c r="V81" s="207"/>
      <c r="W81" s="207"/>
    </row>
    <row r="82" spans="2:23" ht="17.25" thickBot="1">
      <c r="B82" s="276" t="s">
        <v>572</v>
      </c>
      <c r="C82" s="299"/>
      <c r="D82" s="299"/>
      <c r="E82" s="299"/>
      <c r="F82" s="348"/>
      <c r="G82" s="299"/>
      <c r="H82" s="299"/>
      <c r="I82" s="308"/>
      <c r="J82" s="309"/>
      <c r="K82" s="299"/>
      <c r="L82" s="308"/>
      <c r="M82" s="308"/>
      <c r="N82" s="308"/>
      <c r="O82" s="308"/>
      <c r="P82" s="308"/>
      <c r="Q82" s="308"/>
      <c r="R82" s="308"/>
      <c r="S82" s="311"/>
      <c r="T82" s="207"/>
      <c r="U82" s="207"/>
      <c r="V82" s="207"/>
      <c r="W82" s="207"/>
    </row>
    <row r="83" spans="2:23" ht="16.5">
      <c r="B83" s="349" t="s">
        <v>573</v>
      </c>
      <c r="C83" s="350">
        <f t="shared" ref="C83:E85" si="30">C2909</f>
        <v>0</v>
      </c>
      <c r="D83" s="351">
        <f t="shared" si="30"/>
        <v>0</v>
      </c>
      <c r="E83" s="352">
        <f t="shared" si="30"/>
        <v>0</v>
      </c>
      <c r="F83" s="353">
        <f>SUM(C83:E83)</f>
        <v>0</v>
      </c>
      <c r="G83" s="350">
        <f t="shared" ref="G83:I85" si="31">G2909</f>
        <v>0</v>
      </c>
      <c r="H83" s="351">
        <f t="shared" si="31"/>
        <v>0</v>
      </c>
      <c r="I83" s="352">
        <f t="shared" si="31"/>
        <v>0</v>
      </c>
      <c r="J83" s="353">
        <f>SUM(G83:I83)</f>
        <v>0</v>
      </c>
      <c r="K83" s="350">
        <f t="shared" ref="K83:M85" si="32">K2909</f>
        <v>0</v>
      </c>
      <c r="L83" s="351">
        <f t="shared" si="32"/>
        <v>0</v>
      </c>
      <c r="M83" s="352">
        <f t="shared" si="32"/>
        <v>0</v>
      </c>
      <c r="N83" s="353">
        <f>SUM(K83:M83)</f>
        <v>0</v>
      </c>
      <c r="O83" s="350">
        <f t="shared" ref="O83:Q85" si="33">O2909</f>
        <v>0</v>
      </c>
      <c r="P83" s="351">
        <f t="shared" si="33"/>
        <v>0</v>
      </c>
      <c r="Q83" s="352">
        <f t="shared" si="33"/>
        <v>0</v>
      </c>
      <c r="R83" s="353">
        <f>SUM(O83:Q83)</f>
        <v>0</v>
      </c>
      <c r="S83" s="354">
        <f>R83+F83+J83+N83</f>
        <v>0</v>
      </c>
      <c r="T83" s="196"/>
      <c r="U83" s="196"/>
      <c r="V83" s="196"/>
      <c r="W83" s="196"/>
    </row>
    <row r="84" spans="2:23" ht="16.5">
      <c r="B84" s="355" t="s">
        <v>574</v>
      </c>
      <c r="C84" s="356">
        <f t="shared" si="30"/>
        <v>0</v>
      </c>
      <c r="D84" s="357">
        <f t="shared" si="30"/>
        <v>0</v>
      </c>
      <c r="E84" s="358">
        <f t="shared" si="30"/>
        <v>0</v>
      </c>
      <c r="F84" s="359">
        <f>SUM(C84:E84)</f>
        <v>0</v>
      </c>
      <c r="G84" s="356">
        <f t="shared" si="31"/>
        <v>0</v>
      </c>
      <c r="H84" s="357">
        <f t="shared" si="31"/>
        <v>0</v>
      </c>
      <c r="I84" s="358">
        <f t="shared" si="31"/>
        <v>0</v>
      </c>
      <c r="J84" s="359">
        <f>SUM(G84:I84)</f>
        <v>0</v>
      </c>
      <c r="K84" s="356">
        <f t="shared" si="32"/>
        <v>0</v>
      </c>
      <c r="L84" s="357">
        <f t="shared" si="32"/>
        <v>0</v>
      </c>
      <c r="M84" s="358">
        <f t="shared" si="32"/>
        <v>0</v>
      </c>
      <c r="N84" s="359">
        <f>SUM(K84:M84)</f>
        <v>0</v>
      </c>
      <c r="O84" s="356">
        <f t="shared" si="33"/>
        <v>0</v>
      </c>
      <c r="P84" s="357">
        <f t="shared" si="33"/>
        <v>0</v>
      </c>
      <c r="Q84" s="358">
        <f t="shared" si="33"/>
        <v>0</v>
      </c>
      <c r="R84" s="359">
        <f>SUM(O84:Q84)</f>
        <v>0</v>
      </c>
      <c r="S84" s="360">
        <f>R84+F84+J84+N84</f>
        <v>0</v>
      </c>
      <c r="T84" s="196"/>
      <c r="U84" s="196"/>
      <c r="V84" s="196"/>
      <c r="W84" s="196"/>
    </row>
    <row r="85" spans="2:23" ht="17.25" thickBot="1">
      <c r="B85" s="361" t="s">
        <v>575</v>
      </c>
      <c r="C85" s="362">
        <f t="shared" si="30"/>
        <v>0</v>
      </c>
      <c r="D85" s="363">
        <f t="shared" si="30"/>
        <v>0</v>
      </c>
      <c r="E85" s="364">
        <f t="shared" si="30"/>
        <v>0</v>
      </c>
      <c r="F85" s="365">
        <f>SUM(C85:E85)</f>
        <v>0</v>
      </c>
      <c r="G85" s="362">
        <f t="shared" si="31"/>
        <v>0</v>
      </c>
      <c r="H85" s="363">
        <f t="shared" si="31"/>
        <v>0</v>
      </c>
      <c r="I85" s="364">
        <f t="shared" si="31"/>
        <v>0</v>
      </c>
      <c r="J85" s="365">
        <f>SUM(G85:I85)</f>
        <v>0</v>
      </c>
      <c r="K85" s="362">
        <f t="shared" si="32"/>
        <v>0</v>
      </c>
      <c r="L85" s="363">
        <f t="shared" si="32"/>
        <v>0</v>
      </c>
      <c r="M85" s="364">
        <f t="shared" si="32"/>
        <v>0</v>
      </c>
      <c r="N85" s="365">
        <f>SUM(K85:M85)</f>
        <v>0</v>
      </c>
      <c r="O85" s="362">
        <f t="shared" si="33"/>
        <v>0</v>
      </c>
      <c r="P85" s="363">
        <f t="shared" si="33"/>
        <v>0</v>
      </c>
      <c r="Q85" s="364">
        <f t="shared" si="33"/>
        <v>0</v>
      </c>
      <c r="R85" s="365">
        <f>SUM(O85:Q85)</f>
        <v>0</v>
      </c>
      <c r="S85" s="366">
        <f>R85+F85+J85+N85</f>
        <v>0</v>
      </c>
      <c r="T85" s="196"/>
      <c r="U85" s="196"/>
      <c r="V85" s="196"/>
      <c r="W85" s="196"/>
    </row>
    <row r="86" spans="2:23" ht="17.25" thickBot="1">
      <c r="B86" s="276" t="s">
        <v>576</v>
      </c>
      <c r="C86" s="367"/>
      <c r="D86" s="367"/>
      <c r="E86" s="367"/>
      <c r="F86" s="368"/>
      <c r="G86" s="367"/>
      <c r="H86" s="367"/>
      <c r="I86" s="367"/>
      <c r="J86" s="368"/>
      <c r="K86" s="367"/>
      <c r="L86" s="367"/>
      <c r="M86" s="367"/>
      <c r="N86" s="368"/>
      <c r="O86" s="367"/>
      <c r="P86" s="311"/>
      <c r="Q86" s="311"/>
      <c r="R86" s="278"/>
      <c r="S86" s="311"/>
      <c r="T86" s="207"/>
      <c r="U86" s="207"/>
      <c r="V86" s="207"/>
      <c r="W86" s="207"/>
    </row>
    <row r="87" spans="2:23" ht="17.25" thickBot="1">
      <c r="B87" s="369" t="s">
        <v>577</v>
      </c>
      <c r="C87" s="370">
        <f>+C91+C90+C89+C88</f>
        <v>26</v>
      </c>
      <c r="D87" s="371">
        <f>+D91+D90+D89+D88</f>
        <v>26</v>
      </c>
      <c r="E87" s="372">
        <f>+E91+E90+E89+E88</f>
        <v>24</v>
      </c>
      <c r="F87" s="373">
        <f t="shared" ref="F87:F113" si="34">SUM(C87:E87)</f>
        <v>76</v>
      </c>
      <c r="G87" s="370">
        <f>+G91+G90+G89+G88</f>
        <v>18</v>
      </c>
      <c r="H87" s="371">
        <f>+H91+H90+H89+H88</f>
        <v>25</v>
      </c>
      <c r="I87" s="372">
        <f>+I91+I90+I89+I88</f>
        <v>26</v>
      </c>
      <c r="J87" s="373">
        <f t="shared" ref="J87:J113" si="35">SUM(G87:I87)</f>
        <v>69</v>
      </c>
      <c r="K87" s="370">
        <f>+K91+K90+K89+K88</f>
        <v>28</v>
      </c>
      <c r="L87" s="371">
        <f>+L91+L90+L89+L88</f>
        <v>30</v>
      </c>
      <c r="M87" s="372">
        <f>+M91+M90+M89+M88</f>
        <v>35</v>
      </c>
      <c r="N87" s="373">
        <f t="shared" ref="N87:N113" si="36">SUM(K87:M87)</f>
        <v>93</v>
      </c>
      <c r="O87" s="370">
        <f>+O91+O90+O89+O88</f>
        <v>30</v>
      </c>
      <c r="P87" s="371">
        <f>+P91+P90+P89+P88</f>
        <v>0</v>
      </c>
      <c r="Q87" s="372">
        <f>+Q91+Q90+Q89+Q88</f>
        <v>0</v>
      </c>
      <c r="R87" s="373">
        <f t="shared" ref="R87:R113" si="37">SUM(O87:Q87)</f>
        <v>30</v>
      </c>
      <c r="S87" s="374">
        <f t="shared" ref="S87:S113" si="38">R87+F87+J87+N87</f>
        <v>268</v>
      </c>
      <c r="T87" s="375"/>
      <c r="U87" s="375"/>
      <c r="V87" s="375"/>
      <c r="W87" s="375"/>
    </row>
    <row r="88" spans="2:23" ht="16.5">
      <c r="B88" s="376" t="s">
        <v>578</v>
      </c>
      <c r="C88" s="266">
        <v>26</v>
      </c>
      <c r="D88" s="280">
        <v>26</v>
      </c>
      <c r="E88" s="281">
        <v>24</v>
      </c>
      <c r="F88" s="353">
        <f t="shared" si="34"/>
        <v>76</v>
      </c>
      <c r="G88" s="266">
        <v>18</v>
      </c>
      <c r="H88" s="280">
        <v>25</v>
      </c>
      <c r="I88" s="281">
        <v>26</v>
      </c>
      <c r="J88" s="353">
        <f t="shared" si="35"/>
        <v>69</v>
      </c>
      <c r="K88" s="266">
        <v>28</v>
      </c>
      <c r="L88" s="280">
        <v>30</v>
      </c>
      <c r="M88" s="281">
        <v>35</v>
      </c>
      <c r="N88" s="353">
        <f t="shared" si="36"/>
        <v>93</v>
      </c>
      <c r="O88" s="266">
        <v>30</v>
      </c>
      <c r="P88" s="280"/>
      <c r="Q88" s="281"/>
      <c r="R88" s="353">
        <f t="shared" si="37"/>
        <v>30</v>
      </c>
      <c r="S88" s="377">
        <f t="shared" si="38"/>
        <v>268</v>
      </c>
      <c r="T88" s="207"/>
      <c r="U88" s="207" t="s">
        <v>579</v>
      </c>
      <c r="V88" s="207"/>
      <c r="W88" s="207"/>
    </row>
    <row r="89" spans="2:23" ht="16.5">
      <c r="B89" s="378" t="s">
        <v>580</v>
      </c>
      <c r="C89" s="254">
        <v>0</v>
      </c>
      <c r="D89" s="287">
        <v>0</v>
      </c>
      <c r="E89" s="288">
        <v>0</v>
      </c>
      <c r="F89" s="359">
        <f t="shared" si="34"/>
        <v>0</v>
      </c>
      <c r="G89" s="254">
        <v>0</v>
      </c>
      <c r="H89" s="287">
        <v>0</v>
      </c>
      <c r="I89" s="288">
        <v>0</v>
      </c>
      <c r="J89" s="359">
        <f t="shared" si="35"/>
        <v>0</v>
      </c>
      <c r="K89" s="254">
        <v>0</v>
      </c>
      <c r="L89" s="287">
        <v>0</v>
      </c>
      <c r="M89" s="288">
        <v>0</v>
      </c>
      <c r="N89" s="359">
        <f t="shared" si="36"/>
        <v>0</v>
      </c>
      <c r="O89" s="254">
        <v>0</v>
      </c>
      <c r="P89" s="287"/>
      <c r="Q89" s="288"/>
      <c r="R89" s="359">
        <f t="shared" si="37"/>
        <v>0</v>
      </c>
      <c r="S89" s="379">
        <f t="shared" si="38"/>
        <v>0</v>
      </c>
      <c r="T89" s="207"/>
      <c r="U89" s="207"/>
      <c r="V89" s="207"/>
      <c r="W89" s="207"/>
    </row>
    <row r="90" spans="2:23" ht="17.25" thickBot="1">
      <c r="B90" s="380" t="s">
        <v>581</v>
      </c>
      <c r="C90" s="271">
        <v>0</v>
      </c>
      <c r="D90" s="294">
        <v>0</v>
      </c>
      <c r="E90" s="295">
        <v>0</v>
      </c>
      <c r="F90" s="365">
        <f t="shared" si="34"/>
        <v>0</v>
      </c>
      <c r="G90" s="271">
        <v>0</v>
      </c>
      <c r="H90" s="294">
        <v>0</v>
      </c>
      <c r="I90" s="295">
        <v>0</v>
      </c>
      <c r="J90" s="365">
        <f t="shared" si="35"/>
        <v>0</v>
      </c>
      <c r="K90" s="271">
        <v>0</v>
      </c>
      <c r="L90" s="294">
        <v>0</v>
      </c>
      <c r="M90" s="295">
        <v>0</v>
      </c>
      <c r="N90" s="365">
        <f t="shared" si="36"/>
        <v>0</v>
      </c>
      <c r="O90" s="271">
        <v>0</v>
      </c>
      <c r="P90" s="294"/>
      <c r="Q90" s="295"/>
      <c r="R90" s="365">
        <f t="shared" si="37"/>
        <v>0</v>
      </c>
      <c r="S90" s="381">
        <f t="shared" si="38"/>
        <v>0</v>
      </c>
      <c r="T90" s="207"/>
      <c r="U90" s="207"/>
      <c r="V90" s="207"/>
      <c r="W90" s="207"/>
    </row>
    <row r="91" spans="2:23" ht="17.25" thickBot="1">
      <c r="B91" s="382" t="s">
        <v>582</v>
      </c>
      <c r="C91" s="383">
        <f>C92+C93</f>
        <v>0</v>
      </c>
      <c r="D91" s="384">
        <f>D92+D93</f>
        <v>0</v>
      </c>
      <c r="E91" s="385">
        <f>E92+E93</f>
        <v>0</v>
      </c>
      <c r="F91" s="386">
        <f t="shared" si="34"/>
        <v>0</v>
      </c>
      <c r="G91" s="383">
        <f>G92+G93</f>
        <v>0</v>
      </c>
      <c r="H91" s="384">
        <f>H92+H93</f>
        <v>0</v>
      </c>
      <c r="I91" s="385">
        <f>I92+I93</f>
        <v>0</v>
      </c>
      <c r="J91" s="386">
        <f t="shared" si="35"/>
        <v>0</v>
      </c>
      <c r="K91" s="383">
        <f>K92+K93</f>
        <v>0</v>
      </c>
      <c r="L91" s="384">
        <f>L92+L93</f>
        <v>0</v>
      </c>
      <c r="M91" s="385">
        <f>M92+M93</f>
        <v>0</v>
      </c>
      <c r="N91" s="386">
        <f t="shared" si="36"/>
        <v>0</v>
      </c>
      <c r="O91" s="383">
        <f>O92+O93</f>
        <v>0</v>
      </c>
      <c r="P91" s="384">
        <f>P92+P93</f>
        <v>0</v>
      </c>
      <c r="Q91" s="385">
        <f>Q92+Q93</f>
        <v>0</v>
      </c>
      <c r="R91" s="386">
        <f t="shared" si="37"/>
        <v>0</v>
      </c>
      <c r="S91" s="387">
        <f t="shared" si="38"/>
        <v>0</v>
      </c>
      <c r="T91" s="375"/>
      <c r="U91" s="375"/>
      <c r="V91" s="375"/>
      <c r="W91" s="375"/>
    </row>
    <row r="92" spans="2:23" ht="16.5">
      <c r="B92" s="376" t="s">
        <v>583</v>
      </c>
      <c r="C92" s="266">
        <v>0</v>
      </c>
      <c r="D92" s="280">
        <v>0</v>
      </c>
      <c r="E92" s="281">
        <v>0</v>
      </c>
      <c r="F92" s="353">
        <f t="shared" si="34"/>
        <v>0</v>
      </c>
      <c r="G92" s="266">
        <v>0</v>
      </c>
      <c r="H92" s="280">
        <v>0</v>
      </c>
      <c r="I92" s="281">
        <v>0</v>
      </c>
      <c r="J92" s="353">
        <f t="shared" si="35"/>
        <v>0</v>
      </c>
      <c r="K92" s="266">
        <v>0</v>
      </c>
      <c r="L92" s="280">
        <v>0</v>
      </c>
      <c r="M92" s="281">
        <v>0</v>
      </c>
      <c r="N92" s="353">
        <f t="shared" si="36"/>
        <v>0</v>
      </c>
      <c r="O92" s="266">
        <v>0</v>
      </c>
      <c r="P92" s="280"/>
      <c r="Q92" s="281"/>
      <c r="R92" s="353">
        <f t="shared" si="37"/>
        <v>0</v>
      </c>
      <c r="S92" s="377">
        <f t="shared" si="38"/>
        <v>0</v>
      </c>
      <c r="T92" s="207"/>
      <c r="U92" s="207"/>
      <c r="V92" s="207"/>
      <c r="W92" s="207"/>
    </row>
    <row r="93" spans="2:23" ht="17.25" thickBot="1">
      <c r="B93" s="388" t="s">
        <v>584</v>
      </c>
      <c r="C93" s="271">
        <v>0</v>
      </c>
      <c r="D93" s="294">
        <v>0</v>
      </c>
      <c r="E93" s="295">
        <v>0</v>
      </c>
      <c r="F93" s="365">
        <f t="shared" si="34"/>
        <v>0</v>
      </c>
      <c r="G93" s="271">
        <v>0</v>
      </c>
      <c r="H93" s="294">
        <v>0</v>
      </c>
      <c r="I93" s="295">
        <v>0</v>
      </c>
      <c r="J93" s="365">
        <f t="shared" si="35"/>
        <v>0</v>
      </c>
      <c r="K93" s="271">
        <v>0</v>
      </c>
      <c r="L93" s="294">
        <v>0</v>
      </c>
      <c r="M93" s="295">
        <v>0</v>
      </c>
      <c r="N93" s="365">
        <f t="shared" si="36"/>
        <v>0</v>
      </c>
      <c r="O93" s="271">
        <v>0</v>
      </c>
      <c r="P93" s="294"/>
      <c r="Q93" s="295"/>
      <c r="R93" s="365">
        <f t="shared" si="37"/>
        <v>0</v>
      </c>
      <c r="S93" s="381">
        <f t="shared" si="38"/>
        <v>0</v>
      </c>
      <c r="T93" s="207"/>
      <c r="U93" s="207"/>
      <c r="V93" s="207"/>
      <c r="W93" s="207"/>
    </row>
    <row r="94" spans="2:23" ht="17.25" thickBot="1">
      <c r="B94" s="382" t="s">
        <v>585</v>
      </c>
      <c r="C94" s="383">
        <f>SUM(C95:C97)</f>
        <v>26</v>
      </c>
      <c r="D94" s="384">
        <f>SUM(D95:D97)</f>
        <v>26</v>
      </c>
      <c r="E94" s="385">
        <f>SUM(E95:E97)</f>
        <v>24</v>
      </c>
      <c r="F94" s="386">
        <f t="shared" si="34"/>
        <v>76</v>
      </c>
      <c r="G94" s="383">
        <f>SUM(G95:G97)</f>
        <v>18</v>
      </c>
      <c r="H94" s="384">
        <f>SUM(H95:H97)</f>
        <v>25</v>
      </c>
      <c r="I94" s="385">
        <f>SUM(I95:I97)</f>
        <v>26</v>
      </c>
      <c r="J94" s="386">
        <f t="shared" si="35"/>
        <v>69</v>
      </c>
      <c r="K94" s="383">
        <f>SUM(K95:K97)</f>
        <v>28</v>
      </c>
      <c r="L94" s="384">
        <f>SUM(L95:L97)</f>
        <v>30</v>
      </c>
      <c r="M94" s="385">
        <f>SUM(M95:M97)</f>
        <v>35</v>
      </c>
      <c r="N94" s="386">
        <f t="shared" si="36"/>
        <v>93</v>
      </c>
      <c r="O94" s="383">
        <f>SUM(O95:O97)</f>
        <v>30</v>
      </c>
      <c r="P94" s="384">
        <f>SUM(P95:P97)</f>
        <v>0</v>
      </c>
      <c r="Q94" s="385">
        <f>SUM(Q95:Q97)</f>
        <v>0</v>
      </c>
      <c r="R94" s="386">
        <f t="shared" si="37"/>
        <v>30</v>
      </c>
      <c r="S94" s="387">
        <f t="shared" si="38"/>
        <v>268</v>
      </c>
      <c r="T94" s="375"/>
      <c r="U94" s="375"/>
      <c r="V94" s="375"/>
      <c r="W94" s="375"/>
    </row>
    <row r="95" spans="2:23" ht="16.5">
      <c r="B95" s="389" t="s">
        <v>586</v>
      </c>
      <c r="C95" s="266">
        <v>2</v>
      </c>
      <c r="D95" s="280">
        <v>1</v>
      </c>
      <c r="E95" s="281">
        <v>1</v>
      </c>
      <c r="F95" s="353">
        <f t="shared" si="34"/>
        <v>4</v>
      </c>
      <c r="G95" s="266">
        <v>0</v>
      </c>
      <c r="H95" s="280">
        <v>1</v>
      </c>
      <c r="I95" s="281">
        <v>0</v>
      </c>
      <c r="J95" s="353">
        <f t="shared" si="35"/>
        <v>1</v>
      </c>
      <c r="K95" s="266">
        <v>1</v>
      </c>
      <c r="L95" s="280">
        <v>0</v>
      </c>
      <c r="M95" s="281">
        <v>2</v>
      </c>
      <c r="N95" s="353">
        <f t="shared" si="36"/>
        <v>3</v>
      </c>
      <c r="O95" s="266">
        <v>1</v>
      </c>
      <c r="P95" s="280"/>
      <c r="Q95" s="281"/>
      <c r="R95" s="353">
        <f t="shared" si="37"/>
        <v>1</v>
      </c>
      <c r="S95" s="390">
        <f t="shared" si="38"/>
        <v>9</v>
      </c>
      <c r="T95" s="191"/>
      <c r="U95" s="191"/>
      <c r="V95" s="191"/>
      <c r="W95" s="191"/>
    </row>
    <row r="96" spans="2:23" ht="16.5">
      <c r="B96" s="391" t="s">
        <v>587</v>
      </c>
      <c r="C96" s="254">
        <v>24</v>
      </c>
      <c r="D96" s="287">
        <v>25</v>
      </c>
      <c r="E96" s="288">
        <v>23</v>
      </c>
      <c r="F96" s="359">
        <f t="shared" si="34"/>
        <v>72</v>
      </c>
      <c r="G96" s="254">
        <v>18</v>
      </c>
      <c r="H96" s="287">
        <v>24</v>
      </c>
      <c r="I96" s="288">
        <v>26</v>
      </c>
      <c r="J96" s="359">
        <f t="shared" si="35"/>
        <v>68</v>
      </c>
      <c r="K96" s="254">
        <v>27</v>
      </c>
      <c r="L96" s="287">
        <v>30</v>
      </c>
      <c r="M96" s="288">
        <v>33</v>
      </c>
      <c r="N96" s="359">
        <f t="shared" si="36"/>
        <v>90</v>
      </c>
      <c r="O96" s="254">
        <v>29</v>
      </c>
      <c r="P96" s="287"/>
      <c r="Q96" s="288"/>
      <c r="R96" s="359">
        <f t="shared" si="37"/>
        <v>29</v>
      </c>
      <c r="S96" s="379">
        <f t="shared" si="38"/>
        <v>259</v>
      </c>
      <c r="T96" s="207"/>
      <c r="U96" s="207"/>
      <c r="V96" s="207"/>
      <c r="W96" s="207"/>
    </row>
    <row r="97" spans="2:23" ht="17.25" thickBot="1">
      <c r="B97" s="392" t="s">
        <v>588</v>
      </c>
      <c r="C97" s="271">
        <v>0</v>
      </c>
      <c r="D97" s="294">
        <v>0</v>
      </c>
      <c r="E97" s="295">
        <v>0</v>
      </c>
      <c r="F97" s="365">
        <f t="shared" si="34"/>
        <v>0</v>
      </c>
      <c r="G97" s="271">
        <v>0</v>
      </c>
      <c r="H97" s="294">
        <v>0</v>
      </c>
      <c r="I97" s="295">
        <v>0</v>
      </c>
      <c r="J97" s="365">
        <f t="shared" si="35"/>
        <v>0</v>
      </c>
      <c r="K97" s="271">
        <v>0</v>
      </c>
      <c r="L97" s="294">
        <v>0</v>
      </c>
      <c r="M97" s="295">
        <v>0</v>
      </c>
      <c r="N97" s="365">
        <f t="shared" si="36"/>
        <v>0</v>
      </c>
      <c r="O97" s="271">
        <v>0</v>
      </c>
      <c r="P97" s="294"/>
      <c r="Q97" s="295"/>
      <c r="R97" s="365">
        <f t="shared" si="37"/>
        <v>0</v>
      </c>
      <c r="S97" s="381">
        <f t="shared" si="38"/>
        <v>0</v>
      </c>
      <c r="T97" s="207"/>
      <c r="U97" s="207"/>
      <c r="V97" s="207"/>
      <c r="W97" s="207"/>
    </row>
    <row r="98" spans="2:23" ht="17.25" thickBot="1">
      <c r="B98" s="382" t="s">
        <v>589</v>
      </c>
      <c r="C98" s="383">
        <f>SUM(C99:C100)</f>
        <v>0</v>
      </c>
      <c r="D98" s="384">
        <f>SUM(D99:D100)</f>
        <v>0</v>
      </c>
      <c r="E98" s="385">
        <f>SUM(E99:E100)</f>
        <v>0</v>
      </c>
      <c r="F98" s="386">
        <f t="shared" si="34"/>
        <v>0</v>
      </c>
      <c r="G98" s="383">
        <f>SUM(G99:G100)</f>
        <v>0</v>
      </c>
      <c r="H98" s="384">
        <f>SUM(H99:H100)</f>
        <v>0</v>
      </c>
      <c r="I98" s="385">
        <f>SUM(I99:I100)</f>
        <v>0</v>
      </c>
      <c r="J98" s="386">
        <f t="shared" si="35"/>
        <v>0</v>
      </c>
      <c r="K98" s="383">
        <f>SUM(K99:K100)</f>
        <v>0</v>
      </c>
      <c r="L98" s="384">
        <f>SUM(L99:L100)</f>
        <v>0</v>
      </c>
      <c r="M98" s="385">
        <f>SUM(M99:M100)</f>
        <v>0</v>
      </c>
      <c r="N98" s="386">
        <f t="shared" si="36"/>
        <v>0</v>
      </c>
      <c r="O98" s="383">
        <f>SUM(O99:O100)</f>
        <v>0</v>
      </c>
      <c r="P98" s="384">
        <f>SUM(P99:P100)</f>
        <v>0</v>
      </c>
      <c r="Q98" s="385">
        <f>SUM(Q99:Q100)</f>
        <v>0</v>
      </c>
      <c r="R98" s="386">
        <f t="shared" si="37"/>
        <v>0</v>
      </c>
      <c r="S98" s="387">
        <f t="shared" si="38"/>
        <v>0</v>
      </c>
      <c r="T98" s="375"/>
      <c r="U98" s="375"/>
      <c r="V98" s="375"/>
      <c r="W98" s="375"/>
    </row>
    <row r="99" spans="2:23" ht="16.5">
      <c r="B99" s="376" t="s">
        <v>590</v>
      </c>
      <c r="C99" s="266">
        <v>0</v>
      </c>
      <c r="D99" s="280">
        <v>0</v>
      </c>
      <c r="E99" s="281">
        <v>0</v>
      </c>
      <c r="F99" s="353">
        <f t="shared" si="34"/>
        <v>0</v>
      </c>
      <c r="G99" s="266">
        <v>0</v>
      </c>
      <c r="H99" s="280">
        <v>0</v>
      </c>
      <c r="I99" s="281">
        <v>0</v>
      </c>
      <c r="J99" s="353">
        <f t="shared" si="35"/>
        <v>0</v>
      </c>
      <c r="K99" s="266">
        <v>0</v>
      </c>
      <c r="L99" s="280">
        <v>0</v>
      </c>
      <c r="M99" s="281">
        <v>0</v>
      </c>
      <c r="N99" s="353">
        <f t="shared" si="36"/>
        <v>0</v>
      </c>
      <c r="O99" s="266">
        <v>0</v>
      </c>
      <c r="P99" s="280"/>
      <c r="Q99" s="281"/>
      <c r="R99" s="353">
        <f t="shared" si="37"/>
        <v>0</v>
      </c>
      <c r="S99" s="377">
        <f t="shared" si="38"/>
        <v>0</v>
      </c>
      <c r="T99" s="207"/>
      <c r="U99" s="207"/>
      <c r="V99" s="207"/>
      <c r="W99" s="207"/>
    </row>
    <row r="100" spans="2:23" ht="17.25" thickBot="1">
      <c r="B100" s="388" t="s">
        <v>591</v>
      </c>
      <c r="C100" s="271">
        <v>0</v>
      </c>
      <c r="D100" s="294">
        <v>0</v>
      </c>
      <c r="E100" s="295">
        <v>0</v>
      </c>
      <c r="F100" s="365">
        <f t="shared" si="34"/>
        <v>0</v>
      </c>
      <c r="G100" s="271">
        <v>0</v>
      </c>
      <c r="H100" s="294">
        <v>0</v>
      </c>
      <c r="I100" s="295">
        <v>0</v>
      </c>
      <c r="J100" s="365">
        <f t="shared" si="35"/>
        <v>0</v>
      </c>
      <c r="K100" s="271">
        <v>0</v>
      </c>
      <c r="L100" s="294">
        <v>0</v>
      </c>
      <c r="M100" s="295">
        <v>0</v>
      </c>
      <c r="N100" s="365">
        <f t="shared" si="36"/>
        <v>0</v>
      </c>
      <c r="O100" s="271">
        <v>0</v>
      </c>
      <c r="P100" s="294"/>
      <c r="Q100" s="295"/>
      <c r="R100" s="365">
        <f t="shared" si="37"/>
        <v>0</v>
      </c>
      <c r="S100" s="381">
        <f t="shared" si="38"/>
        <v>0</v>
      </c>
      <c r="T100" s="207"/>
      <c r="U100" s="207"/>
      <c r="V100" s="207"/>
      <c r="W100" s="207"/>
    </row>
    <row r="101" spans="2:23" ht="17.25" thickBot="1">
      <c r="B101" s="382" t="s">
        <v>592</v>
      </c>
      <c r="C101" s="383">
        <f>SUM(C102:C103)</f>
        <v>0</v>
      </c>
      <c r="D101" s="384">
        <f>SUM(D102:D103)</f>
        <v>0</v>
      </c>
      <c r="E101" s="385">
        <f>SUM(E102:E103)</f>
        <v>0</v>
      </c>
      <c r="F101" s="386">
        <f t="shared" si="34"/>
        <v>0</v>
      </c>
      <c r="G101" s="383">
        <f>SUM(G102:G103)</f>
        <v>0</v>
      </c>
      <c r="H101" s="384">
        <f>SUM(H102:H103)</f>
        <v>0</v>
      </c>
      <c r="I101" s="385">
        <f>SUM(I102:I103)</f>
        <v>0</v>
      </c>
      <c r="J101" s="386">
        <f t="shared" si="35"/>
        <v>0</v>
      </c>
      <c r="K101" s="383">
        <f>SUM(K102:K103)</f>
        <v>1</v>
      </c>
      <c r="L101" s="384">
        <f>SUM(L102:L103)</f>
        <v>0</v>
      </c>
      <c r="M101" s="385">
        <f>SUM(M102:M103)</f>
        <v>1</v>
      </c>
      <c r="N101" s="386">
        <f t="shared" si="36"/>
        <v>2</v>
      </c>
      <c r="O101" s="383">
        <f>SUM(O102:O103)</f>
        <v>0</v>
      </c>
      <c r="P101" s="384">
        <f>SUM(P102:P103)</f>
        <v>0</v>
      </c>
      <c r="Q101" s="385">
        <f>SUM(Q102:Q103)</f>
        <v>0</v>
      </c>
      <c r="R101" s="386">
        <f t="shared" si="37"/>
        <v>0</v>
      </c>
      <c r="S101" s="387">
        <f t="shared" si="38"/>
        <v>2</v>
      </c>
      <c r="T101" s="375"/>
      <c r="U101" s="375"/>
      <c r="V101" s="375"/>
      <c r="W101" s="375"/>
    </row>
    <row r="102" spans="2:23" ht="16.5">
      <c r="B102" s="376" t="s">
        <v>593</v>
      </c>
      <c r="C102" s="266">
        <v>0</v>
      </c>
      <c r="D102" s="280">
        <v>0</v>
      </c>
      <c r="E102" s="281">
        <v>0</v>
      </c>
      <c r="F102" s="353">
        <f t="shared" si="34"/>
        <v>0</v>
      </c>
      <c r="G102" s="266">
        <v>0</v>
      </c>
      <c r="H102" s="280">
        <v>0</v>
      </c>
      <c r="I102" s="281">
        <v>0</v>
      </c>
      <c r="J102" s="353">
        <f t="shared" si="35"/>
        <v>0</v>
      </c>
      <c r="K102" s="266">
        <v>1</v>
      </c>
      <c r="L102" s="280">
        <v>0</v>
      </c>
      <c r="M102" s="281">
        <v>1</v>
      </c>
      <c r="N102" s="353">
        <f t="shared" si="36"/>
        <v>2</v>
      </c>
      <c r="O102" s="266">
        <v>0</v>
      </c>
      <c r="P102" s="280"/>
      <c r="Q102" s="281"/>
      <c r="R102" s="353">
        <f t="shared" si="37"/>
        <v>0</v>
      </c>
      <c r="S102" s="377">
        <f t="shared" si="38"/>
        <v>2</v>
      </c>
      <c r="T102" s="207"/>
      <c r="U102" s="207"/>
      <c r="V102" s="207"/>
      <c r="W102" s="207"/>
    </row>
    <row r="103" spans="2:23" ht="17.25" thickBot="1">
      <c r="B103" s="393" t="s">
        <v>594</v>
      </c>
      <c r="C103" s="394">
        <v>0</v>
      </c>
      <c r="D103" s="395">
        <v>0</v>
      </c>
      <c r="E103" s="396">
        <v>0</v>
      </c>
      <c r="F103" s="340">
        <f t="shared" si="34"/>
        <v>0</v>
      </c>
      <c r="G103" s="394">
        <v>0</v>
      </c>
      <c r="H103" s="395">
        <v>0</v>
      </c>
      <c r="I103" s="396">
        <v>0</v>
      </c>
      <c r="J103" s="340">
        <f t="shared" si="35"/>
        <v>0</v>
      </c>
      <c r="K103" s="394">
        <v>0</v>
      </c>
      <c r="L103" s="395">
        <v>0</v>
      </c>
      <c r="M103" s="396">
        <v>0</v>
      </c>
      <c r="N103" s="340">
        <f t="shared" si="36"/>
        <v>0</v>
      </c>
      <c r="O103" s="394">
        <v>0</v>
      </c>
      <c r="P103" s="395"/>
      <c r="Q103" s="396"/>
      <c r="R103" s="340">
        <f t="shared" si="37"/>
        <v>0</v>
      </c>
      <c r="S103" s="397">
        <f t="shared" si="38"/>
        <v>0</v>
      </c>
      <c r="T103" s="207"/>
      <c r="U103" s="207"/>
      <c r="V103" s="207"/>
      <c r="W103" s="207"/>
    </row>
    <row r="104" spans="2:23" ht="17.25" thickBot="1">
      <c r="B104" s="398" t="s">
        <v>595</v>
      </c>
      <c r="C104" s="399">
        <v>0</v>
      </c>
      <c r="D104" s="400">
        <v>0</v>
      </c>
      <c r="E104" s="401">
        <v>0</v>
      </c>
      <c r="F104" s="402">
        <f t="shared" si="34"/>
        <v>0</v>
      </c>
      <c r="G104" s="399">
        <v>0</v>
      </c>
      <c r="H104" s="400">
        <v>0</v>
      </c>
      <c r="I104" s="401">
        <v>0</v>
      </c>
      <c r="J104" s="402">
        <f t="shared" si="35"/>
        <v>0</v>
      </c>
      <c r="K104" s="399">
        <v>0</v>
      </c>
      <c r="L104" s="400">
        <v>0</v>
      </c>
      <c r="M104" s="401">
        <v>0</v>
      </c>
      <c r="N104" s="402">
        <f t="shared" si="36"/>
        <v>0</v>
      </c>
      <c r="O104" s="399">
        <v>0</v>
      </c>
      <c r="P104" s="400"/>
      <c r="Q104" s="401"/>
      <c r="R104" s="402">
        <f t="shared" si="37"/>
        <v>0</v>
      </c>
      <c r="S104" s="403">
        <f t="shared" si="38"/>
        <v>0</v>
      </c>
      <c r="T104" s="207"/>
      <c r="U104" s="207"/>
      <c r="V104" s="207"/>
      <c r="W104" s="207"/>
    </row>
    <row r="105" spans="2:23" ht="17.25" thickBot="1">
      <c r="B105" s="404" t="s">
        <v>596</v>
      </c>
      <c r="C105" s="405">
        <v>0</v>
      </c>
      <c r="D105" s="406">
        <v>0</v>
      </c>
      <c r="E105" s="407">
        <v>0</v>
      </c>
      <c r="F105" s="386">
        <f t="shared" si="34"/>
        <v>0</v>
      </c>
      <c r="G105" s="405">
        <v>0</v>
      </c>
      <c r="H105" s="406">
        <v>0</v>
      </c>
      <c r="I105" s="407">
        <v>0</v>
      </c>
      <c r="J105" s="386">
        <f t="shared" si="35"/>
        <v>0</v>
      </c>
      <c r="K105" s="405">
        <v>0</v>
      </c>
      <c r="L105" s="406">
        <v>0</v>
      </c>
      <c r="M105" s="407">
        <v>0</v>
      </c>
      <c r="N105" s="386">
        <f t="shared" si="36"/>
        <v>0</v>
      </c>
      <c r="O105" s="405">
        <v>0</v>
      </c>
      <c r="P105" s="406"/>
      <c r="Q105" s="407"/>
      <c r="R105" s="386">
        <f t="shared" si="37"/>
        <v>0</v>
      </c>
      <c r="S105" s="408">
        <f t="shared" si="38"/>
        <v>0</v>
      </c>
      <c r="T105" s="207"/>
      <c r="U105" s="207"/>
      <c r="V105" s="207"/>
      <c r="W105" s="207"/>
    </row>
    <row r="106" spans="2:23" ht="17.25" thickBot="1">
      <c r="B106" s="369" t="s">
        <v>597</v>
      </c>
      <c r="C106" s="370">
        <f>SUM(C107:C109)</f>
        <v>0</v>
      </c>
      <c r="D106" s="371">
        <f>SUM(D107:D109)</f>
        <v>0</v>
      </c>
      <c r="E106" s="372">
        <f>SUM(E107:E109)</f>
        <v>0</v>
      </c>
      <c r="F106" s="373">
        <f t="shared" si="34"/>
        <v>0</v>
      </c>
      <c r="G106" s="370">
        <f>SUM(G107:G109)</f>
        <v>0</v>
      </c>
      <c r="H106" s="371">
        <f>SUM(H107:H109)</f>
        <v>0</v>
      </c>
      <c r="I106" s="372">
        <f>SUM(I107:I109)</f>
        <v>0</v>
      </c>
      <c r="J106" s="373">
        <f t="shared" si="35"/>
        <v>0</v>
      </c>
      <c r="K106" s="370">
        <f>SUM(K107:K109)</f>
        <v>0</v>
      </c>
      <c r="L106" s="371">
        <f>SUM(L107:L109)</f>
        <v>0</v>
      </c>
      <c r="M106" s="372">
        <f>SUM(M107:M109)</f>
        <v>0</v>
      </c>
      <c r="N106" s="373">
        <f t="shared" si="36"/>
        <v>0</v>
      </c>
      <c r="O106" s="370">
        <f>SUM(O107:O109)</f>
        <v>0</v>
      </c>
      <c r="P106" s="371">
        <f>SUM(P107:P109)</f>
        <v>0</v>
      </c>
      <c r="Q106" s="372">
        <f>SUM(Q107:Q109)</f>
        <v>0</v>
      </c>
      <c r="R106" s="373">
        <f t="shared" si="37"/>
        <v>0</v>
      </c>
      <c r="S106" s="374">
        <f t="shared" si="38"/>
        <v>0</v>
      </c>
      <c r="T106" s="375"/>
      <c r="U106" s="375"/>
      <c r="V106" s="375"/>
      <c r="W106" s="375"/>
    </row>
    <row r="107" spans="2:23" ht="16.5">
      <c r="B107" s="409" t="s">
        <v>598</v>
      </c>
      <c r="C107" s="266">
        <v>0</v>
      </c>
      <c r="D107" s="280">
        <v>0</v>
      </c>
      <c r="E107" s="281">
        <v>0</v>
      </c>
      <c r="F107" s="410">
        <f t="shared" si="34"/>
        <v>0</v>
      </c>
      <c r="G107" s="266">
        <v>0</v>
      </c>
      <c r="H107" s="280">
        <v>0</v>
      </c>
      <c r="I107" s="281">
        <v>0</v>
      </c>
      <c r="J107" s="353">
        <f t="shared" si="35"/>
        <v>0</v>
      </c>
      <c r="K107" s="266">
        <v>0</v>
      </c>
      <c r="L107" s="280">
        <v>0</v>
      </c>
      <c r="M107" s="281">
        <v>0</v>
      </c>
      <c r="N107" s="353">
        <f t="shared" si="36"/>
        <v>0</v>
      </c>
      <c r="O107" s="266">
        <v>0</v>
      </c>
      <c r="P107" s="280"/>
      <c r="Q107" s="281"/>
      <c r="R107" s="353">
        <f t="shared" si="37"/>
        <v>0</v>
      </c>
      <c r="S107" s="377">
        <f t="shared" si="38"/>
        <v>0</v>
      </c>
      <c r="T107" s="207"/>
      <c r="U107" s="207"/>
      <c r="V107" s="207"/>
      <c r="W107" s="207"/>
    </row>
    <row r="108" spans="2:23" ht="16.5">
      <c r="B108" s="286" t="s">
        <v>599</v>
      </c>
      <c r="C108" s="254">
        <v>0</v>
      </c>
      <c r="D108" s="287">
        <v>0</v>
      </c>
      <c r="E108" s="288">
        <v>0</v>
      </c>
      <c r="F108" s="411">
        <f t="shared" si="34"/>
        <v>0</v>
      </c>
      <c r="G108" s="254">
        <v>0</v>
      </c>
      <c r="H108" s="287">
        <v>0</v>
      </c>
      <c r="I108" s="288">
        <v>0</v>
      </c>
      <c r="J108" s="359">
        <f t="shared" si="35"/>
        <v>0</v>
      </c>
      <c r="K108" s="254">
        <v>0</v>
      </c>
      <c r="L108" s="287">
        <v>0</v>
      </c>
      <c r="M108" s="288">
        <v>0</v>
      </c>
      <c r="N108" s="359">
        <f t="shared" si="36"/>
        <v>0</v>
      </c>
      <c r="O108" s="254">
        <v>0</v>
      </c>
      <c r="P108" s="287"/>
      <c r="Q108" s="288"/>
      <c r="R108" s="359">
        <f t="shared" si="37"/>
        <v>0</v>
      </c>
      <c r="S108" s="379">
        <f t="shared" si="38"/>
        <v>0</v>
      </c>
      <c r="T108" s="308"/>
      <c r="U108" s="207"/>
      <c r="V108" s="207"/>
      <c r="W108" s="207"/>
    </row>
    <row r="109" spans="2:23" ht="16.5">
      <c r="B109" s="286" t="s">
        <v>600</v>
      </c>
      <c r="C109" s="254">
        <v>0</v>
      </c>
      <c r="D109" s="287">
        <v>0</v>
      </c>
      <c r="E109" s="288">
        <v>0</v>
      </c>
      <c r="F109" s="411">
        <f t="shared" si="34"/>
        <v>0</v>
      </c>
      <c r="G109" s="254">
        <v>0</v>
      </c>
      <c r="H109" s="287">
        <v>0</v>
      </c>
      <c r="I109" s="288">
        <v>0</v>
      </c>
      <c r="J109" s="359">
        <f t="shared" si="35"/>
        <v>0</v>
      </c>
      <c r="K109" s="254">
        <v>0</v>
      </c>
      <c r="L109" s="287">
        <v>0</v>
      </c>
      <c r="M109" s="288">
        <v>0</v>
      </c>
      <c r="N109" s="359">
        <f t="shared" si="36"/>
        <v>0</v>
      </c>
      <c r="O109" s="254">
        <v>0</v>
      </c>
      <c r="P109" s="287"/>
      <c r="Q109" s="288"/>
      <c r="R109" s="359">
        <f t="shared" si="37"/>
        <v>0</v>
      </c>
      <c r="S109" s="379">
        <f t="shared" si="38"/>
        <v>0</v>
      </c>
      <c r="T109" s="308"/>
      <c r="U109" s="207"/>
      <c r="V109" s="207"/>
      <c r="W109" s="207"/>
    </row>
    <row r="110" spans="2:23" ht="16.5">
      <c r="B110" s="286" t="s">
        <v>601</v>
      </c>
      <c r="C110" s="254">
        <v>0</v>
      </c>
      <c r="D110" s="287">
        <v>0</v>
      </c>
      <c r="E110" s="288">
        <v>0</v>
      </c>
      <c r="F110" s="411">
        <f t="shared" si="34"/>
        <v>0</v>
      </c>
      <c r="G110" s="254">
        <v>0</v>
      </c>
      <c r="H110" s="287">
        <v>0</v>
      </c>
      <c r="I110" s="288">
        <v>0</v>
      </c>
      <c r="J110" s="359">
        <f t="shared" si="35"/>
        <v>0</v>
      </c>
      <c r="K110" s="254">
        <v>0</v>
      </c>
      <c r="L110" s="287">
        <v>0</v>
      </c>
      <c r="M110" s="288">
        <v>0</v>
      </c>
      <c r="N110" s="359">
        <f t="shared" si="36"/>
        <v>0</v>
      </c>
      <c r="O110" s="254">
        <v>0</v>
      </c>
      <c r="P110" s="287"/>
      <c r="Q110" s="288"/>
      <c r="R110" s="359">
        <f t="shared" si="37"/>
        <v>0</v>
      </c>
      <c r="S110" s="379">
        <f t="shared" si="38"/>
        <v>0</v>
      </c>
      <c r="T110" s="308"/>
      <c r="U110" s="207"/>
      <c r="V110" s="207"/>
      <c r="W110" s="207"/>
    </row>
    <row r="111" spans="2:23" ht="16.5">
      <c r="B111" s="318" t="s">
        <v>602</v>
      </c>
      <c r="C111" s="254">
        <v>0</v>
      </c>
      <c r="D111" s="287">
        <v>0</v>
      </c>
      <c r="E111" s="288">
        <v>0</v>
      </c>
      <c r="F111" s="411">
        <f t="shared" si="34"/>
        <v>0</v>
      </c>
      <c r="G111" s="254">
        <v>0</v>
      </c>
      <c r="H111" s="287">
        <v>0</v>
      </c>
      <c r="I111" s="288">
        <v>0</v>
      </c>
      <c r="J111" s="359">
        <f t="shared" si="35"/>
        <v>0</v>
      </c>
      <c r="K111" s="254">
        <v>0</v>
      </c>
      <c r="L111" s="287">
        <v>0</v>
      </c>
      <c r="M111" s="288">
        <v>0</v>
      </c>
      <c r="N111" s="359">
        <f t="shared" si="36"/>
        <v>0</v>
      </c>
      <c r="O111" s="254">
        <v>0</v>
      </c>
      <c r="P111" s="287"/>
      <c r="Q111" s="288"/>
      <c r="R111" s="359">
        <f t="shared" si="37"/>
        <v>0</v>
      </c>
      <c r="S111" s="379">
        <f t="shared" si="38"/>
        <v>0</v>
      </c>
      <c r="T111" s="308"/>
      <c r="U111" s="207"/>
      <c r="V111" s="207"/>
      <c r="W111" s="207"/>
    </row>
    <row r="112" spans="2:23" ht="16.5">
      <c r="B112" s="318" t="s">
        <v>603</v>
      </c>
      <c r="C112" s="254">
        <v>1</v>
      </c>
      <c r="D112" s="287">
        <v>1</v>
      </c>
      <c r="E112" s="288">
        <v>0</v>
      </c>
      <c r="F112" s="411">
        <f t="shared" si="34"/>
        <v>2</v>
      </c>
      <c r="G112" s="254">
        <v>0</v>
      </c>
      <c r="H112" s="287">
        <v>0</v>
      </c>
      <c r="I112" s="288">
        <v>0</v>
      </c>
      <c r="J112" s="359">
        <f t="shared" si="35"/>
        <v>0</v>
      </c>
      <c r="K112" s="254">
        <v>0</v>
      </c>
      <c r="L112" s="287">
        <v>0</v>
      </c>
      <c r="M112" s="288">
        <v>0</v>
      </c>
      <c r="N112" s="359">
        <f t="shared" si="36"/>
        <v>0</v>
      </c>
      <c r="O112" s="254">
        <v>0</v>
      </c>
      <c r="P112" s="287"/>
      <c r="Q112" s="288"/>
      <c r="R112" s="359">
        <f t="shared" si="37"/>
        <v>0</v>
      </c>
      <c r="S112" s="379">
        <f t="shared" si="38"/>
        <v>2</v>
      </c>
      <c r="T112" s="308"/>
      <c r="U112" s="207"/>
      <c r="V112" s="207"/>
      <c r="W112" s="207"/>
    </row>
    <row r="113" spans="2:23" ht="17.25" thickBot="1">
      <c r="B113" s="412" t="s">
        <v>604</v>
      </c>
      <c r="C113" s="271">
        <v>10</v>
      </c>
      <c r="D113" s="294">
        <v>2</v>
      </c>
      <c r="E113" s="295">
        <v>0</v>
      </c>
      <c r="F113" s="413">
        <f t="shared" si="34"/>
        <v>12</v>
      </c>
      <c r="G113" s="271">
        <v>2</v>
      </c>
      <c r="H113" s="294">
        <v>2</v>
      </c>
      <c r="I113" s="295">
        <v>2</v>
      </c>
      <c r="J113" s="365">
        <f t="shared" si="35"/>
        <v>6</v>
      </c>
      <c r="K113" s="271">
        <v>3</v>
      </c>
      <c r="L113" s="294">
        <v>2</v>
      </c>
      <c r="M113" s="295">
        <v>2</v>
      </c>
      <c r="N113" s="365">
        <f t="shared" si="36"/>
        <v>7</v>
      </c>
      <c r="O113" s="271">
        <v>3</v>
      </c>
      <c r="P113" s="294"/>
      <c r="Q113" s="295"/>
      <c r="R113" s="414">
        <f t="shared" si="37"/>
        <v>3</v>
      </c>
      <c r="S113" s="415">
        <f t="shared" si="38"/>
        <v>28</v>
      </c>
      <c r="T113" s="191"/>
      <c r="U113" s="191"/>
      <c r="V113" s="191"/>
      <c r="W113" s="191"/>
    </row>
    <row r="114" spans="2:23" ht="16.5">
      <c r="B114" s="416"/>
      <c r="C114" s="417"/>
      <c r="D114" s="417"/>
      <c r="E114" s="417"/>
      <c r="F114" s="418"/>
      <c r="G114" s="417"/>
      <c r="H114" s="417"/>
      <c r="I114" s="417"/>
      <c r="J114" s="418"/>
      <c r="K114" s="417"/>
      <c r="L114" s="417"/>
      <c r="M114" s="417"/>
      <c r="N114" s="417"/>
      <c r="O114" s="417"/>
      <c r="P114" s="417"/>
      <c r="Q114" s="417"/>
      <c r="R114" s="417"/>
      <c r="S114" s="419"/>
      <c r="T114" s="191"/>
      <c r="U114" s="191"/>
      <c r="V114" s="191"/>
      <c r="W114" s="191"/>
    </row>
    <row r="115" spans="2:23" ht="17.25" thickBot="1">
      <c r="B115" s="420" t="s">
        <v>605</v>
      </c>
      <c r="C115" s="417"/>
      <c r="D115" s="417"/>
      <c r="E115" s="417"/>
      <c r="F115" s="418"/>
      <c r="G115" s="417"/>
      <c r="H115" s="417"/>
      <c r="I115" s="417"/>
      <c r="J115" s="418"/>
      <c r="K115" s="417"/>
      <c r="L115" s="417"/>
      <c r="M115" s="417"/>
      <c r="N115" s="417"/>
      <c r="O115" s="417"/>
      <c r="P115" s="417"/>
      <c r="Q115" s="417"/>
      <c r="R115" s="417"/>
      <c r="S115" s="419"/>
      <c r="T115" s="191"/>
      <c r="U115" s="191"/>
      <c r="V115" s="191"/>
      <c r="W115" s="191"/>
    </row>
    <row r="116" spans="2:23" ht="17.25" thickBot="1">
      <c r="B116" s="421" t="s">
        <v>606</v>
      </c>
      <c r="C116" s="422">
        <v>10</v>
      </c>
      <c r="D116" s="423"/>
      <c r="E116" s="423"/>
      <c r="F116" s="424"/>
      <c r="G116" s="423"/>
      <c r="H116" s="423"/>
      <c r="I116" s="423"/>
      <c r="J116" s="424"/>
      <c r="K116" s="423"/>
      <c r="L116" s="423"/>
      <c r="M116" s="423"/>
      <c r="N116" s="423"/>
      <c r="O116" s="423"/>
      <c r="P116" s="423"/>
      <c r="Q116" s="423"/>
      <c r="R116" s="423"/>
      <c r="S116" s="423"/>
      <c r="T116" s="191"/>
      <c r="U116" s="191"/>
      <c r="V116" s="191"/>
      <c r="W116" s="191"/>
    </row>
    <row r="117" spans="2:23" ht="18.75" thickBot="1">
      <c r="B117" s="425" t="s">
        <v>607</v>
      </c>
      <c r="C117" s="426" t="s">
        <v>498</v>
      </c>
      <c r="D117" s="427" t="s">
        <v>499</v>
      </c>
      <c r="E117" s="428" t="s">
        <v>500</v>
      </c>
      <c r="F117" s="429" t="s">
        <v>501</v>
      </c>
      <c r="G117" s="430" t="s">
        <v>502</v>
      </c>
      <c r="H117" s="427" t="s">
        <v>503</v>
      </c>
      <c r="I117" s="428" t="s">
        <v>504</v>
      </c>
      <c r="J117" s="429" t="s">
        <v>505</v>
      </c>
      <c r="K117" s="430" t="s">
        <v>506</v>
      </c>
      <c r="L117" s="427" t="s">
        <v>507</v>
      </c>
      <c r="M117" s="427" t="s">
        <v>508</v>
      </c>
      <c r="N117" s="429" t="s">
        <v>509</v>
      </c>
      <c r="O117" s="427" t="s">
        <v>510</v>
      </c>
      <c r="P117" s="427" t="s">
        <v>511</v>
      </c>
      <c r="Q117" s="427" t="s">
        <v>512</v>
      </c>
      <c r="R117" s="429" t="s">
        <v>513</v>
      </c>
      <c r="S117" s="431" t="s">
        <v>46</v>
      </c>
      <c r="T117" s="191"/>
      <c r="U117" s="191"/>
      <c r="V117" s="191"/>
      <c r="W117" s="191"/>
    </row>
    <row r="118" spans="2:23" ht="16.5">
      <c r="B118" s="432" t="s">
        <v>608</v>
      </c>
      <c r="C118" s="433">
        <f t="shared" ref="C118:I118" si="39">(C122*100)/C15</f>
        <v>6</v>
      </c>
      <c r="D118" s="433">
        <f t="shared" si="39"/>
        <v>4</v>
      </c>
      <c r="E118" s="433">
        <f t="shared" si="39"/>
        <v>6</v>
      </c>
      <c r="F118" s="434">
        <f t="shared" si="39"/>
        <v>6</v>
      </c>
      <c r="G118" s="433">
        <f t="shared" si="39"/>
        <v>10</v>
      </c>
      <c r="H118" s="433">
        <f t="shared" si="39"/>
        <v>8</v>
      </c>
      <c r="I118" s="433">
        <f t="shared" si="39"/>
        <v>14</v>
      </c>
      <c r="J118" s="434">
        <f>(J122*100)/J15/3</f>
        <v>3.3333333333333335</v>
      </c>
      <c r="K118" s="433">
        <f t="shared" ref="K118:S118" si="40">(K122*100)/K15</f>
        <v>10</v>
      </c>
      <c r="L118" s="433">
        <f t="shared" si="40"/>
        <v>16</v>
      </c>
      <c r="M118" s="433">
        <f t="shared" si="40"/>
        <v>14</v>
      </c>
      <c r="N118" s="434">
        <f t="shared" si="40"/>
        <v>14</v>
      </c>
      <c r="O118" s="433">
        <f t="shared" si="40"/>
        <v>8</v>
      </c>
      <c r="P118" s="433" t="e">
        <f t="shared" si="40"/>
        <v>#DIV/0!</v>
      </c>
      <c r="Q118" s="433" t="e">
        <f t="shared" si="40"/>
        <v>#DIV/0!</v>
      </c>
      <c r="R118" s="434" t="e">
        <f t="shared" si="40"/>
        <v>#DIV/0!</v>
      </c>
      <c r="S118" s="435" t="e">
        <f t="shared" si="40"/>
        <v>#DIV/0!</v>
      </c>
      <c r="T118" s="191"/>
      <c r="U118" s="191"/>
      <c r="V118" s="191"/>
      <c r="W118" s="191"/>
    </row>
    <row r="119" spans="2:23" ht="16.5">
      <c r="B119" s="436" t="s">
        <v>609</v>
      </c>
      <c r="C119" s="437">
        <f t="shared" ref="C119:Q119" si="41">C16/C18</f>
        <v>2.5319148936170213</v>
      </c>
      <c r="D119" s="437">
        <f t="shared" si="41"/>
        <v>1.8095238095238095</v>
      </c>
      <c r="E119" s="438">
        <f t="shared" si="41"/>
        <v>3.2580645161290325</v>
      </c>
      <c r="F119" s="439">
        <f t="shared" si="41"/>
        <v>2.4666666666666668</v>
      </c>
      <c r="G119" s="437">
        <f t="shared" si="41"/>
        <v>4.4102564102564106</v>
      </c>
      <c r="H119" s="437">
        <f t="shared" si="41"/>
        <v>3.4651162790697674</v>
      </c>
      <c r="I119" s="438">
        <f t="shared" si="41"/>
        <v>4.541666666666667</v>
      </c>
      <c r="J119" s="439">
        <f t="shared" si="41"/>
        <v>4.1461538461538465</v>
      </c>
      <c r="K119" s="437">
        <f t="shared" si="41"/>
        <v>3.5490196078431371</v>
      </c>
      <c r="L119" s="437">
        <f t="shared" si="41"/>
        <v>5.3137254901960782</v>
      </c>
      <c r="M119" s="437">
        <f t="shared" si="41"/>
        <v>3.8813559322033897</v>
      </c>
      <c r="N119" s="439">
        <f t="shared" si="41"/>
        <v>4.2298136645962732</v>
      </c>
      <c r="O119" s="437">
        <f t="shared" si="41"/>
        <v>3.1333333333333333</v>
      </c>
      <c r="P119" s="437" t="e">
        <f t="shared" si="41"/>
        <v>#DIV/0!</v>
      </c>
      <c r="Q119" s="440" t="e">
        <f t="shared" si="41"/>
        <v>#DIV/0!</v>
      </c>
      <c r="R119" s="439">
        <f>+R16/R18</f>
        <v>3.1333333333333333</v>
      </c>
      <c r="S119" s="441">
        <f>+S16/S18</f>
        <v>3.6337719298245612</v>
      </c>
      <c r="T119" s="191"/>
      <c r="U119" s="191"/>
      <c r="V119" s="191"/>
      <c r="W119" s="191"/>
    </row>
    <row r="120" spans="2:23" ht="16.5">
      <c r="B120" s="436" t="s">
        <v>610</v>
      </c>
      <c r="C120" s="437">
        <f t="shared" ref="C120:R120" si="42">(100-C118)*C119/C118</f>
        <v>39.666666666666664</v>
      </c>
      <c r="D120" s="437">
        <f t="shared" si="42"/>
        <v>43.428571428571431</v>
      </c>
      <c r="E120" s="438">
        <f t="shared" si="42"/>
        <v>51.043010752688168</v>
      </c>
      <c r="F120" s="439">
        <f t="shared" si="42"/>
        <v>38.644444444444446</v>
      </c>
      <c r="G120" s="437">
        <f t="shared" si="42"/>
        <v>39.692307692307693</v>
      </c>
      <c r="H120" s="437">
        <f t="shared" si="42"/>
        <v>39.848837209302324</v>
      </c>
      <c r="I120" s="438">
        <f t="shared" si="42"/>
        <v>27.898809523809526</v>
      </c>
      <c r="J120" s="439">
        <f t="shared" si="42"/>
        <v>120.23846153846154</v>
      </c>
      <c r="K120" s="437">
        <f t="shared" si="42"/>
        <v>31.941176470588232</v>
      </c>
      <c r="L120" s="437">
        <f t="shared" si="42"/>
        <v>27.897058823529409</v>
      </c>
      <c r="M120" s="437">
        <f t="shared" si="42"/>
        <v>23.842615012106535</v>
      </c>
      <c r="N120" s="439">
        <f t="shared" si="42"/>
        <v>25.98314108251996</v>
      </c>
      <c r="O120" s="437">
        <f t="shared" si="42"/>
        <v>36.033333333333331</v>
      </c>
      <c r="P120" s="437" t="e">
        <f t="shared" si="42"/>
        <v>#DIV/0!</v>
      </c>
      <c r="Q120" s="440" t="e">
        <f t="shared" si="42"/>
        <v>#DIV/0!</v>
      </c>
      <c r="R120" s="439" t="e">
        <f t="shared" si="42"/>
        <v>#DIV/0!</v>
      </c>
      <c r="S120" s="441" t="e">
        <f>+(100-S118)*S119/S118</f>
        <v>#DIV/0!</v>
      </c>
      <c r="T120" s="442"/>
      <c r="U120" s="191"/>
      <c r="V120" s="191"/>
      <c r="W120" s="191"/>
    </row>
    <row r="121" spans="2:23" ht="16.5">
      <c r="B121" s="436" t="s">
        <v>611</v>
      </c>
      <c r="C121" s="437">
        <f t="shared" ref="C121:S121" si="43">C18/C15</f>
        <v>0.94</v>
      </c>
      <c r="D121" s="437">
        <f t="shared" si="43"/>
        <v>0.84</v>
      </c>
      <c r="E121" s="437">
        <f t="shared" si="43"/>
        <v>0.62</v>
      </c>
      <c r="F121" s="443">
        <f t="shared" si="43"/>
        <v>2.4</v>
      </c>
      <c r="G121" s="437">
        <f t="shared" si="43"/>
        <v>0.78</v>
      </c>
      <c r="H121" s="437">
        <f t="shared" si="43"/>
        <v>0.86</v>
      </c>
      <c r="I121" s="437">
        <f t="shared" si="43"/>
        <v>0.96</v>
      </c>
      <c r="J121" s="443">
        <f t="shared" si="43"/>
        <v>2.6</v>
      </c>
      <c r="K121" s="437">
        <f t="shared" si="43"/>
        <v>1.02</v>
      </c>
      <c r="L121" s="437">
        <f t="shared" si="43"/>
        <v>1.02</v>
      </c>
      <c r="M121" s="437">
        <f t="shared" si="43"/>
        <v>1.18</v>
      </c>
      <c r="N121" s="443">
        <f t="shared" si="43"/>
        <v>3.22</v>
      </c>
      <c r="O121" s="437">
        <f t="shared" si="43"/>
        <v>0.9</v>
      </c>
      <c r="P121" s="437" t="e">
        <f t="shared" si="43"/>
        <v>#DIV/0!</v>
      </c>
      <c r="Q121" s="437" t="e">
        <f t="shared" si="43"/>
        <v>#DIV/0!</v>
      </c>
      <c r="R121" s="443" t="e">
        <f t="shared" si="43"/>
        <v>#DIV/0!</v>
      </c>
      <c r="S121" s="444" t="e">
        <f t="shared" si="43"/>
        <v>#DIV/0!</v>
      </c>
      <c r="T121" s="191"/>
      <c r="U121" s="191"/>
      <c r="V121" s="191"/>
      <c r="W121" s="191"/>
    </row>
    <row r="122" spans="2:23" ht="16.5">
      <c r="B122" s="436" t="s">
        <v>612</v>
      </c>
      <c r="C122" s="437">
        <f>ROUNDDOWN(C16/C13,0)</f>
        <v>3</v>
      </c>
      <c r="D122" s="437">
        <f t="shared" ref="D122:R122" si="44">ROUNDDOWN(D16/D13,0)</f>
        <v>2</v>
      </c>
      <c r="E122" s="437">
        <f t="shared" si="44"/>
        <v>3</v>
      </c>
      <c r="F122" s="445">
        <f t="shared" si="44"/>
        <v>3</v>
      </c>
      <c r="G122" s="437">
        <f t="shared" si="44"/>
        <v>5</v>
      </c>
      <c r="H122" s="437">
        <f t="shared" si="44"/>
        <v>4</v>
      </c>
      <c r="I122" s="437">
        <f t="shared" si="44"/>
        <v>7</v>
      </c>
      <c r="J122" s="445">
        <f t="shared" si="44"/>
        <v>5</v>
      </c>
      <c r="K122" s="437">
        <f t="shared" si="44"/>
        <v>5</v>
      </c>
      <c r="L122" s="437">
        <f t="shared" si="44"/>
        <v>8</v>
      </c>
      <c r="M122" s="437">
        <f t="shared" si="44"/>
        <v>7</v>
      </c>
      <c r="N122" s="445">
        <f t="shared" si="44"/>
        <v>7</v>
      </c>
      <c r="O122" s="437">
        <f t="shared" si="44"/>
        <v>4</v>
      </c>
      <c r="P122" s="437">
        <f t="shared" si="44"/>
        <v>0</v>
      </c>
      <c r="Q122" s="437">
        <f t="shared" si="44"/>
        <v>0</v>
      </c>
      <c r="R122" s="445">
        <f t="shared" si="44"/>
        <v>1</v>
      </c>
      <c r="S122" s="441">
        <f>+S16/S13</f>
        <v>4.5397260273972604</v>
      </c>
      <c r="T122" s="191"/>
      <c r="U122" s="191"/>
      <c r="V122" s="191"/>
      <c r="W122" s="191"/>
    </row>
    <row r="123" spans="2:23" ht="17.25" thickBot="1">
      <c r="B123" s="446" t="s">
        <v>613</v>
      </c>
      <c r="C123" s="447">
        <f t="shared" ref="C123:Q123" si="45">C15*C13</f>
        <v>1550</v>
      </c>
      <c r="D123" s="447">
        <f t="shared" si="45"/>
        <v>1400</v>
      </c>
      <c r="E123" s="447">
        <f t="shared" si="45"/>
        <v>1550</v>
      </c>
      <c r="F123" s="448">
        <f t="shared" si="45"/>
        <v>4500</v>
      </c>
      <c r="G123" s="447">
        <f t="shared" si="45"/>
        <v>1500</v>
      </c>
      <c r="H123" s="447">
        <f t="shared" si="45"/>
        <v>1550</v>
      </c>
      <c r="I123" s="447">
        <f t="shared" si="45"/>
        <v>1500</v>
      </c>
      <c r="J123" s="448">
        <f t="shared" si="45"/>
        <v>4550</v>
      </c>
      <c r="K123" s="447">
        <f t="shared" si="45"/>
        <v>1550</v>
      </c>
      <c r="L123" s="447">
        <f t="shared" si="45"/>
        <v>1550</v>
      </c>
      <c r="M123" s="447">
        <f t="shared" si="45"/>
        <v>1500</v>
      </c>
      <c r="N123" s="448">
        <f t="shared" si="45"/>
        <v>4600</v>
      </c>
      <c r="O123" s="447">
        <f t="shared" si="45"/>
        <v>1550</v>
      </c>
      <c r="P123" s="447">
        <f t="shared" si="45"/>
        <v>0</v>
      </c>
      <c r="Q123" s="447">
        <f t="shared" si="45"/>
        <v>0</v>
      </c>
      <c r="R123" s="448">
        <f>+R15*R13</f>
        <v>0</v>
      </c>
      <c r="S123" s="449">
        <f>+S15*S13</f>
        <v>0</v>
      </c>
      <c r="T123" s="191"/>
      <c r="U123" s="191"/>
      <c r="V123" s="191"/>
      <c r="W123" s="191"/>
    </row>
    <row r="124" spans="2:23" ht="17.25" thickBot="1">
      <c r="B124" s="425" t="s">
        <v>614</v>
      </c>
      <c r="C124" s="450"/>
      <c r="D124" s="450"/>
      <c r="E124" s="450"/>
      <c r="F124" s="451"/>
      <c r="G124" s="450"/>
      <c r="H124" s="450"/>
      <c r="I124" s="450"/>
      <c r="J124" s="451"/>
      <c r="K124" s="450"/>
      <c r="L124" s="450"/>
      <c r="M124" s="450"/>
      <c r="N124" s="450"/>
      <c r="O124" s="450"/>
      <c r="P124" s="450"/>
      <c r="Q124" s="450"/>
      <c r="R124" s="452"/>
      <c r="S124" s="453"/>
      <c r="T124" s="191"/>
      <c r="U124" s="191"/>
      <c r="V124" s="191"/>
      <c r="W124" s="191"/>
    </row>
    <row r="125" spans="2:23" ht="16.5">
      <c r="B125" s="454" t="s">
        <v>615</v>
      </c>
      <c r="C125" s="455">
        <f t="shared" ref="C125:M125" si="46">C74/C14</f>
        <v>3.6363636363636362</v>
      </c>
      <c r="D125" s="456">
        <f t="shared" si="46"/>
        <v>9.3000000000000007</v>
      </c>
      <c r="E125" s="457">
        <f t="shared" si="46"/>
        <v>10.304347826086957</v>
      </c>
      <c r="F125" s="458">
        <f t="shared" si="46"/>
        <v>7.7384615384615385</v>
      </c>
      <c r="G125" s="455">
        <f t="shared" si="46"/>
        <v>12.529411764705882</v>
      </c>
      <c r="H125" s="456">
        <f t="shared" si="46"/>
        <v>11.318181818181818</v>
      </c>
      <c r="I125" s="457">
        <f t="shared" si="46"/>
        <v>8.954545454545455</v>
      </c>
      <c r="J125" s="458">
        <f t="shared" si="46"/>
        <v>10.803278688524591</v>
      </c>
      <c r="K125" s="455">
        <f t="shared" si="46"/>
        <v>13.111111111111111</v>
      </c>
      <c r="L125" s="456">
        <f t="shared" si="46"/>
        <v>11.739130434782609</v>
      </c>
      <c r="M125" s="457">
        <f t="shared" si="46"/>
        <v>13.421052631578947</v>
      </c>
      <c r="N125" s="458">
        <f>+N74/N14</f>
        <v>12.683333333333334</v>
      </c>
      <c r="O125" s="455">
        <f>O74/O14</f>
        <v>11.380952380952381</v>
      </c>
      <c r="P125" s="456" t="e">
        <f>P74/P14</f>
        <v>#DIV/0!</v>
      </c>
      <c r="Q125" s="457" t="e">
        <f>Q74/Q14</f>
        <v>#DIV/0!</v>
      </c>
      <c r="R125" s="458">
        <f>R74/R14</f>
        <v>11.380952380952381</v>
      </c>
      <c r="S125" s="459">
        <f>S74/S14</f>
        <v>10.444444444444445</v>
      </c>
      <c r="T125" s="191"/>
      <c r="U125" s="191"/>
      <c r="V125" s="191"/>
      <c r="W125" s="191"/>
    </row>
    <row r="126" spans="2:23" ht="16.5">
      <c r="B126" s="436" t="s">
        <v>616</v>
      </c>
      <c r="C126" s="437">
        <f t="shared" ref="C126:M126" si="47">C75/C13</f>
        <v>33.677419354838712</v>
      </c>
      <c r="D126" s="440">
        <f t="shared" si="47"/>
        <v>31.642857142857142</v>
      </c>
      <c r="E126" s="460">
        <f t="shared" si="47"/>
        <v>30.612903225806452</v>
      </c>
      <c r="F126" s="439">
        <f t="shared" si="47"/>
        <v>31.988888888888887</v>
      </c>
      <c r="G126" s="437">
        <f t="shared" si="47"/>
        <v>42.9</v>
      </c>
      <c r="H126" s="440">
        <f t="shared" si="47"/>
        <v>43.903225806451616</v>
      </c>
      <c r="I126" s="460">
        <f t="shared" si="47"/>
        <v>44.366666666666667</v>
      </c>
      <c r="J126" s="439">
        <f t="shared" si="47"/>
        <v>43.725274725274723</v>
      </c>
      <c r="K126" s="437">
        <f t="shared" si="47"/>
        <v>44.064516129032256</v>
      </c>
      <c r="L126" s="440">
        <f t="shared" si="47"/>
        <v>46.806451612903224</v>
      </c>
      <c r="M126" s="460">
        <f t="shared" si="47"/>
        <v>58.9</v>
      </c>
      <c r="N126" s="439">
        <f>+N75/N13</f>
        <v>49.826086956521742</v>
      </c>
      <c r="O126" s="437">
        <f>O75/O13</f>
        <v>51.354838709677416</v>
      </c>
      <c r="P126" s="440">
        <f>P75/P13</f>
        <v>0</v>
      </c>
      <c r="Q126" s="460">
        <f>Q75/Q13</f>
        <v>0</v>
      </c>
      <c r="R126" s="439">
        <f>R75/R13</f>
        <v>17.304347826086957</v>
      </c>
      <c r="S126" s="444">
        <f>S75/S13</f>
        <v>35.709589041095889</v>
      </c>
      <c r="T126" s="191"/>
      <c r="U126" s="191"/>
      <c r="V126" s="191"/>
      <c r="W126" s="191"/>
    </row>
    <row r="127" spans="2:23" ht="16.5">
      <c r="B127" s="436" t="s">
        <v>617</v>
      </c>
      <c r="C127" s="437">
        <f t="shared" ref="C127:M127" si="48">C84/C14</f>
        <v>0</v>
      </c>
      <c r="D127" s="440">
        <f t="shared" si="48"/>
        <v>0</v>
      </c>
      <c r="E127" s="460">
        <f t="shared" si="48"/>
        <v>0</v>
      </c>
      <c r="F127" s="439">
        <f t="shared" si="48"/>
        <v>0</v>
      </c>
      <c r="G127" s="437">
        <f t="shared" si="48"/>
        <v>0</v>
      </c>
      <c r="H127" s="440">
        <f t="shared" si="48"/>
        <v>0</v>
      </c>
      <c r="I127" s="460">
        <f t="shared" si="48"/>
        <v>0</v>
      </c>
      <c r="J127" s="439">
        <f t="shared" si="48"/>
        <v>0</v>
      </c>
      <c r="K127" s="437">
        <f t="shared" si="48"/>
        <v>0</v>
      </c>
      <c r="L127" s="440">
        <f t="shared" si="48"/>
        <v>0</v>
      </c>
      <c r="M127" s="460">
        <f t="shared" si="48"/>
        <v>0</v>
      </c>
      <c r="N127" s="439">
        <f>+N84/N14</f>
        <v>0</v>
      </c>
      <c r="O127" s="437">
        <f>O84/O14</f>
        <v>0</v>
      </c>
      <c r="P127" s="440" t="e">
        <f>P84/P14</f>
        <v>#DIV/0!</v>
      </c>
      <c r="Q127" s="460" t="e">
        <f>Q84/Q14</f>
        <v>#DIV/0!</v>
      </c>
      <c r="R127" s="439">
        <f>R84/R14</f>
        <v>0</v>
      </c>
      <c r="S127" s="444">
        <f>S84/S14</f>
        <v>0</v>
      </c>
      <c r="T127" s="191"/>
      <c r="U127" s="191"/>
      <c r="V127" s="191"/>
      <c r="W127" s="191"/>
    </row>
    <row r="128" spans="2:23" ht="16.5">
      <c r="B128" s="436" t="s">
        <v>618</v>
      </c>
      <c r="C128" s="437">
        <f t="shared" ref="C128:M128" si="49">C83/C13</f>
        <v>0</v>
      </c>
      <c r="D128" s="440">
        <f t="shared" si="49"/>
        <v>0</v>
      </c>
      <c r="E128" s="460">
        <f t="shared" si="49"/>
        <v>0</v>
      </c>
      <c r="F128" s="439">
        <f t="shared" si="49"/>
        <v>0</v>
      </c>
      <c r="G128" s="437">
        <f t="shared" si="49"/>
        <v>0</v>
      </c>
      <c r="H128" s="440">
        <f t="shared" si="49"/>
        <v>0</v>
      </c>
      <c r="I128" s="460">
        <f t="shared" si="49"/>
        <v>0</v>
      </c>
      <c r="J128" s="439">
        <f t="shared" si="49"/>
        <v>0</v>
      </c>
      <c r="K128" s="437">
        <f t="shared" si="49"/>
        <v>0</v>
      </c>
      <c r="L128" s="440">
        <f t="shared" si="49"/>
        <v>0</v>
      </c>
      <c r="M128" s="460">
        <f t="shared" si="49"/>
        <v>0</v>
      </c>
      <c r="N128" s="439">
        <f>+N83/N13</f>
        <v>0</v>
      </c>
      <c r="O128" s="437">
        <f>O83/O13</f>
        <v>0</v>
      </c>
      <c r="P128" s="440">
        <f>P83/P13</f>
        <v>0</v>
      </c>
      <c r="Q128" s="460">
        <f>Q83/Q13</f>
        <v>0</v>
      </c>
      <c r="R128" s="439">
        <f>R83/R13</f>
        <v>0</v>
      </c>
      <c r="S128" s="444">
        <f>S83/S13</f>
        <v>0</v>
      </c>
      <c r="T128" s="191"/>
      <c r="U128" s="191"/>
      <c r="V128" s="191"/>
      <c r="W128" s="191"/>
    </row>
    <row r="129" spans="2:23" ht="16.5">
      <c r="B129" s="461" t="s">
        <v>619</v>
      </c>
      <c r="C129" s="437">
        <f>ROUNDDOWN((P253+Q253)/C13,0)</f>
        <v>0</v>
      </c>
      <c r="D129" s="440">
        <f>ROUNDDOWN((P254+Q254)/D13,0)</f>
        <v>0</v>
      </c>
      <c r="E129" s="460">
        <f>ROUNDDOWN((P255+Q255)/E13,0)</f>
        <v>0</v>
      </c>
      <c r="F129" s="439">
        <f>ROUNDDOWN((P256+Q256)/F13,0)</f>
        <v>0</v>
      </c>
      <c r="G129" s="437">
        <f>ROUNDDOWN((P258+Q258)/G13,0)</f>
        <v>0</v>
      </c>
      <c r="H129" s="440">
        <f>ROUNDDOWN((P259+Q259)/H13,0)</f>
        <v>0</v>
      </c>
      <c r="I129" s="460">
        <f>ROUNDDOWN((P260+Q260)/I13,0)</f>
        <v>0</v>
      </c>
      <c r="J129" s="439">
        <f>ROUNDDOWN((P261+Q261)/J13,0)</f>
        <v>0</v>
      </c>
      <c r="K129" s="437">
        <f>ROUNDDOWN((P263+Q263)/K13,0)</f>
        <v>0</v>
      </c>
      <c r="L129" s="440">
        <f>ROUNDDOWN((P264+Q264)/L13,0)</f>
        <v>0</v>
      </c>
      <c r="M129" s="460">
        <f>ROUNDDOWN((P265+Q265)/M13,0)</f>
        <v>0</v>
      </c>
      <c r="N129" s="439">
        <f>ROUNDDOWN((P266+Q266)/N13,0)</f>
        <v>0</v>
      </c>
      <c r="O129" s="437">
        <f>ROUNDDOWN((P268+Q268)/O13,0)</f>
        <v>0</v>
      </c>
      <c r="P129" s="440">
        <f>ROUNDDOWN((P269+Q269)/P13,0)</f>
        <v>0</v>
      </c>
      <c r="Q129" s="460">
        <f>ROUNDDOWN((P270+Q270)/Q13,0)</f>
        <v>0</v>
      </c>
      <c r="R129" s="439">
        <f>ROUNDDOWN((P271+Q271)/R13,0)</f>
        <v>0</v>
      </c>
      <c r="S129" s="444">
        <f>ROUNDDOWN((P272+Q272)/S13,0)</f>
        <v>0</v>
      </c>
      <c r="T129" s="191"/>
      <c r="U129" s="191"/>
      <c r="V129" s="191"/>
      <c r="W129" s="191"/>
    </row>
    <row r="130" spans="2:23" ht="16.5">
      <c r="B130" s="436" t="s">
        <v>620</v>
      </c>
      <c r="C130" s="437">
        <f t="shared" ref="C130:M130" si="50">C87/C13</f>
        <v>0.83870967741935487</v>
      </c>
      <c r="D130" s="440">
        <f t="shared" si="50"/>
        <v>0.9285714285714286</v>
      </c>
      <c r="E130" s="460">
        <f t="shared" si="50"/>
        <v>0.77419354838709675</v>
      </c>
      <c r="F130" s="439">
        <f t="shared" si="50"/>
        <v>0.84444444444444444</v>
      </c>
      <c r="G130" s="437">
        <f t="shared" si="50"/>
        <v>0.6</v>
      </c>
      <c r="H130" s="440">
        <f t="shared" si="50"/>
        <v>0.80645161290322576</v>
      </c>
      <c r="I130" s="460">
        <f t="shared" si="50"/>
        <v>0.8666666666666667</v>
      </c>
      <c r="J130" s="439">
        <f t="shared" si="50"/>
        <v>0.75824175824175821</v>
      </c>
      <c r="K130" s="437">
        <f t="shared" si="50"/>
        <v>0.90322580645161288</v>
      </c>
      <c r="L130" s="440">
        <f t="shared" si="50"/>
        <v>0.967741935483871</v>
      </c>
      <c r="M130" s="460">
        <f t="shared" si="50"/>
        <v>1.1666666666666667</v>
      </c>
      <c r="N130" s="439">
        <f>+N87/N13</f>
        <v>1.0108695652173914</v>
      </c>
      <c r="O130" s="437">
        <f>O87/O13</f>
        <v>0.967741935483871</v>
      </c>
      <c r="P130" s="440">
        <f>P87/P13</f>
        <v>0</v>
      </c>
      <c r="Q130" s="460">
        <f>Q87/Q13</f>
        <v>0</v>
      </c>
      <c r="R130" s="439">
        <f>R87/R13</f>
        <v>0.32608695652173914</v>
      </c>
      <c r="S130" s="444">
        <f>S87/S13</f>
        <v>0.73424657534246573</v>
      </c>
      <c r="T130" s="191"/>
      <c r="U130" s="191"/>
      <c r="V130" s="191"/>
      <c r="W130" s="191"/>
    </row>
    <row r="131" spans="2:23" ht="16.5">
      <c r="B131" s="436" t="s">
        <v>621</v>
      </c>
      <c r="C131" s="437">
        <f t="shared" ref="C131:M131" si="51">C55/C13</f>
        <v>0</v>
      </c>
      <c r="D131" s="440">
        <f t="shared" si="51"/>
        <v>0</v>
      </c>
      <c r="E131" s="460">
        <f t="shared" si="51"/>
        <v>0</v>
      </c>
      <c r="F131" s="439">
        <f t="shared" si="51"/>
        <v>0</v>
      </c>
      <c r="G131" s="437">
        <f t="shared" si="51"/>
        <v>0</v>
      </c>
      <c r="H131" s="440">
        <f t="shared" si="51"/>
        <v>0</v>
      </c>
      <c r="I131" s="460">
        <f t="shared" si="51"/>
        <v>0</v>
      </c>
      <c r="J131" s="439">
        <f t="shared" si="51"/>
        <v>0</v>
      </c>
      <c r="K131" s="437">
        <f t="shared" si="51"/>
        <v>0</v>
      </c>
      <c r="L131" s="440">
        <f t="shared" si="51"/>
        <v>0</v>
      </c>
      <c r="M131" s="460">
        <f t="shared" si="51"/>
        <v>0</v>
      </c>
      <c r="N131" s="439">
        <f>+N55/N13</f>
        <v>0</v>
      </c>
      <c r="O131" s="437">
        <f>O55/O13</f>
        <v>0</v>
      </c>
      <c r="P131" s="440">
        <f>P55/P13</f>
        <v>0</v>
      </c>
      <c r="Q131" s="460">
        <f>Q55/Q13</f>
        <v>0</v>
      </c>
      <c r="R131" s="439">
        <f>R55/R13</f>
        <v>0</v>
      </c>
      <c r="S131" s="444">
        <f>S55/S13</f>
        <v>0</v>
      </c>
      <c r="T131" s="191"/>
      <c r="U131" s="191"/>
      <c r="V131" s="191"/>
      <c r="W131" s="191"/>
    </row>
    <row r="132" spans="2:23" ht="16.5">
      <c r="B132" s="436" t="s">
        <v>622</v>
      </c>
      <c r="C132" s="437">
        <f t="shared" ref="C132:M132" si="52">C54/C13</f>
        <v>0</v>
      </c>
      <c r="D132" s="440">
        <f t="shared" si="52"/>
        <v>0</v>
      </c>
      <c r="E132" s="460">
        <f t="shared" si="52"/>
        <v>0</v>
      </c>
      <c r="F132" s="439">
        <f t="shared" si="52"/>
        <v>0</v>
      </c>
      <c r="G132" s="437">
        <f t="shared" si="52"/>
        <v>0</v>
      </c>
      <c r="H132" s="440">
        <f t="shared" si="52"/>
        <v>0</v>
      </c>
      <c r="I132" s="460">
        <f t="shared" si="52"/>
        <v>0</v>
      </c>
      <c r="J132" s="439">
        <f t="shared" si="52"/>
        <v>0</v>
      </c>
      <c r="K132" s="437">
        <f t="shared" si="52"/>
        <v>0</v>
      </c>
      <c r="L132" s="440">
        <f t="shared" si="52"/>
        <v>0</v>
      </c>
      <c r="M132" s="460">
        <f t="shared" si="52"/>
        <v>0</v>
      </c>
      <c r="N132" s="439">
        <f>+N54/N13</f>
        <v>0</v>
      </c>
      <c r="O132" s="437">
        <f>O54/O13</f>
        <v>0</v>
      </c>
      <c r="P132" s="440">
        <f>P54/P13</f>
        <v>0</v>
      </c>
      <c r="Q132" s="460">
        <f>Q54/Q13</f>
        <v>0</v>
      </c>
      <c r="R132" s="439">
        <f>R54/R13</f>
        <v>0</v>
      </c>
      <c r="S132" s="444">
        <f>S54/S13</f>
        <v>0</v>
      </c>
      <c r="T132" s="191"/>
      <c r="U132" s="191"/>
      <c r="V132" s="191"/>
      <c r="W132" s="191"/>
    </row>
    <row r="133" spans="2:23" ht="16.5">
      <c r="B133" s="436" t="s">
        <v>623</v>
      </c>
      <c r="C133" s="437">
        <f t="shared" ref="C133:S133" si="53">SUM(C62+C65+C68+C71)/C13</f>
        <v>1</v>
      </c>
      <c r="D133" s="437">
        <f t="shared" si="53"/>
        <v>3.8571428571428572</v>
      </c>
      <c r="E133" s="438">
        <f t="shared" si="53"/>
        <v>39.774193548387096</v>
      </c>
      <c r="F133" s="439">
        <f t="shared" si="53"/>
        <v>15.244444444444444</v>
      </c>
      <c r="G133" s="437">
        <f t="shared" si="53"/>
        <v>0</v>
      </c>
      <c r="H133" s="437">
        <f t="shared" si="53"/>
        <v>0</v>
      </c>
      <c r="I133" s="438">
        <f t="shared" si="53"/>
        <v>3.2666666666666666</v>
      </c>
      <c r="J133" s="439">
        <f t="shared" si="53"/>
        <v>1.0769230769230769</v>
      </c>
      <c r="K133" s="437">
        <f t="shared" si="53"/>
        <v>0</v>
      </c>
      <c r="L133" s="437">
        <f t="shared" si="53"/>
        <v>1.5161290322580645</v>
      </c>
      <c r="M133" s="438">
        <f t="shared" si="53"/>
        <v>3.9666666666666668</v>
      </c>
      <c r="N133" s="439">
        <f t="shared" si="53"/>
        <v>1.8043478260869565</v>
      </c>
      <c r="O133" s="437">
        <f t="shared" si="53"/>
        <v>7.096774193548387</v>
      </c>
      <c r="P133" s="437">
        <f t="shared" si="53"/>
        <v>0</v>
      </c>
      <c r="Q133" s="438">
        <f t="shared" si="53"/>
        <v>0</v>
      </c>
      <c r="R133" s="439">
        <f t="shared" si="53"/>
        <v>2.3913043478260869</v>
      </c>
      <c r="S133" s="444">
        <f t="shared" si="53"/>
        <v>5.0849315068493155</v>
      </c>
      <c r="T133" s="191"/>
      <c r="U133" s="191"/>
      <c r="V133" s="191"/>
      <c r="W133" s="191"/>
    </row>
    <row r="134" spans="2:23" ht="17.25" thickBot="1">
      <c r="B134" s="462" t="s">
        <v>624</v>
      </c>
      <c r="C134" s="463">
        <f t="shared" ref="C134:S134" si="54">SUM(C25+C27+C29+C31+C33+C35+C40)/C13</f>
        <v>0</v>
      </c>
      <c r="D134" s="463">
        <f t="shared" si="54"/>
        <v>0</v>
      </c>
      <c r="E134" s="464">
        <f t="shared" si="54"/>
        <v>0</v>
      </c>
      <c r="F134" s="465">
        <f t="shared" si="54"/>
        <v>0</v>
      </c>
      <c r="G134" s="463">
        <f t="shared" si="54"/>
        <v>0</v>
      </c>
      <c r="H134" s="463">
        <f t="shared" si="54"/>
        <v>0</v>
      </c>
      <c r="I134" s="464">
        <f t="shared" si="54"/>
        <v>0</v>
      </c>
      <c r="J134" s="465">
        <f t="shared" si="54"/>
        <v>0</v>
      </c>
      <c r="K134" s="463">
        <f t="shared" si="54"/>
        <v>0</v>
      </c>
      <c r="L134" s="463">
        <f t="shared" si="54"/>
        <v>0</v>
      </c>
      <c r="M134" s="464">
        <f t="shared" si="54"/>
        <v>0</v>
      </c>
      <c r="N134" s="465">
        <f t="shared" si="54"/>
        <v>0</v>
      </c>
      <c r="O134" s="463">
        <f t="shared" si="54"/>
        <v>0</v>
      </c>
      <c r="P134" s="463">
        <f t="shared" si="54"/>
        <v>0</v>
      </c>
      <c r="Q134" s="464">
        <f t="shared" si="54"/>
        <v>0</v>
      </c>
      <c r="R134" s="465">
        <f t="shared" si="54"/>
        <v>0</v>
      </c>
      <c r="S134" s="466">
        <f t="shared" si="54"/>
        <v>0</v>
      </c>
      <c r="T134" s="191"/>
      <c r="U134" s="191"/>
      <c r="V134" s="191"/>
      <c r="W134" s="191"/>
    </row>
    <row r="135" spans="2:23" ht="17.25" thickBot="1">
      <c r="B135" s="425" t="s">
        <v>625</v>
      </c>
      <c r="C135" s="467"/>
      <c r="D135" s="467"/>
      <c r="E135" s="467"/>
      <c r="F135" s="468"/>
      <c r="G135" s="467"/>
      <c r="H135" s="467"/>
      <c r="I135" s="467"/>
      <c r="J135" s="468"/>
      <c r="K135" s="467"/>
      <c r="L135" s="467"/>
      <c r="M135" s="467"/>
      <c r="N135" s="468"/>
      <c r="O135" s="467"/>
      <c r="P135" s="469"/>
      <c r="Q135" s="469"/>
      <c r="R135" s="470"/>
      <c r="S135" s="471"/>
      <c r="T135" s="191"/>
      <c r="U135" s="191"/>
      <c r="V135" s="191"/>
      <c r="W135" s="191"/>
    </row>
    <row r="136" spans="2:23" ht="16.5">
      <c r="B136" s="432" t="s">
        <v>626</v>
      </c>
      <c r="C136" s="433">
        <f t="shared" ref="C136:S136" si="55">C21/C18*100</f>
        <v>0</v>
      </c>
      <c r="D136" s="472">
        <f t="shared" si="55"/>
        <v>2.3809523809523809</v>
      </c>
      <c r="E136" s="473">
        <f t="shared" si="55"/>
        <v>0</v>
      </c>
      <c r="F136" s="434">
        <f t="shared" si="55"/>
        <v>0.83333333333333337</v>
      </c>
      <c r="G136" s="433">
        <f t="shared" si="55"/>
        <v>0</v>
      </c>
      <c r="H136" s="472">
        <f t="shared" si="55"/>
        <v>0</v>
      </c>
      <c r="I136" s="473">
        <f t="shared" si="55"/>
        <v>0</v>
      </c>
      <c r="J136" s="434">
        <f t="shared" si="55"/>
        <v>0</v>
      </c>
      <c r="K136" s="433">
        <f t="shared" si="55"/>
        <v>0</v>
      </c>
      <c r="L136" s="472">
        <f t="shared" si="55"/>
        <v>0</v>
      </c>
      <c r="M136" s="473">
        <f t="shared" si="55"/>
        <v>0</v>
      </c>
      <c r="N136" s="434">
        <f t="shared" si="55"/>
        <v>0</v>
      </c>
      <c r="O136" s="433">
        <f t="shared" si="55"/>
        <v>0</v>
      </c>
      <c r="P136" s="472" t="e">
        <f t="shared" si="55"/>
        <v>#DIV/0!</v>
      </c>
      <c r="Q136" s="473" t="e">
        <f t="shared" si="55"/>
        <v>#DIV/0!</v>
      </c>
      <c r="R136" s="434">
        <f t="shared" si="55"/>
        <v>0</v>
      </c>
      <c r="S136" s="435">
        <f t="shared" si="55"/>
        <v>0.21929824561403508</v>
      </c>
      <c r="T136" s="191"/>
      <c r="U136" s="191"/>
      <c r="V136" s="191"/>
      <c r="W136" s="191"/>
    </row>
    <row r="137" spans="2:23" ht="16.5">
      <c r="B137" s="436" t="s">
        <v>627</v>
      </c>
      <c r="C137" s="474">
        <f>(C106/(C178+C203))*100</f>
        <v>0</v>
      </c>
      <c r="D137" s="474">
        <f>(D106/(C179+C204))*100</f>
        <v>0</v>
      </c>
      <c r="E137" s="475">
        <f>(E106/(C180+C205))*100</f>
        <v>0</v>
      </c>
      <c r="F137" s="476">
        <f>(F106/(C181+C206))*100</f>
        <v>0</v>
      </c>
      <c r="G137" s="474">
        <f>(G106/(C183+C208))*100</f>
        <v>0</v>
      </c>
      <c r="H137" s="474">
        <f>(H106/(C184+C209))*100</f>
        <v>0</v>
      </c>
      <c r="I137" s="475">
        <f>(I106/(C185+C210))*100</f>
        <v>0</v>
      </c>
      <c r="J137" s="476">
        <f>(J106/(C186+C211))*100</f>
        <v>0</v>
      </c>
      <c r="K137" s="474">
        <f>(K106/(C188+C213))*100</f>
        <v>0</v>
      </c>
      <c r="L137" s="474">
        <f>(L106/(C189+C214))*100</f>
        <v>0</v>
      </c>
      <c r="M137" s="475">
        <f>(M106/(C190+C215))*100</f>
        <v>0</v>
      </c>
      <c r="N137" s="476">
        <f>(N106/(C191+C216))*100</f>
        <v>0</v>
      </c>
      <c r="O137" s="474">
        <f>(O106/(C193+C218))*100</f>
        <v>0</v>
      </c>
      <c r="P137" s="474" t="e">
        <f>(P106/(C194+C219))*100</f>
        <v>#DIV/0!</v>
      </c>
      <c r="Q137" s="475" t="e">
        <f>(Q106/(C195+C220))*100</f>
        <v>#DIV/0!</v>
      </c>
      <c r="R137" s="476">
        <f>(R106/(C196+C221))*100</f>
        <v>0</v>
      </c>
      <c r="S137" s="477">
        <f>(S106/(C198+C223))*100</f>
        <v>0</v>
      </c>
      <c r="T137" s="191"/>
      <c r="U137" s="191"/>
      <c r="V137" s="191"/>
      <c r="W137" s="191"/>
    </row>
    <row r="138" spans="2:23" ht="16.5">
      <c r="B138" s="436" t="s">
        <v>628</v>
      </c>
      <c r="C138" s="474">
        <f t="shared" ref="C138:S138" si="56">C91/C87*100</f>
        <v>0</v>
      </c>
      <c r="D138" s="474">
        <f t="shared" si="56"/>
        <v>0</v>
      </c>
      <c r="E138" s="475">
        <f t="shared" si="56"/>
        <v>0</v>
      </c>
      <c r="F138" s="476">
        <f t="shared" si="56"/>
        <v>0</v>
      </c>
      <c r="G138" s="474">
        <f t="shared" si="56"/>
        <v>0</v>
      </c>
      <c r="H138" s="474">
        <f t="shared" si="56"/>
        <v>0</v>
      </c>
      <c r="I138" s="475">
        <f t="shared" si="56"/>
        <v>0</v>
      </c>
      <c r="J138" s="476">
        <f t="shared" si="56"/>
        <v>0</v>
      </c>
      <c r="K138" s="474">
        <f t="shared" si="56"/>
        <v>0</v>
      </c>
      <c r="L138" s="474">
        <f t="shared" si="56"/>
        <v>0</v>
      </c>
      <c r="M138" s="475">
        <f t="shared" si="56"/>
        <v>0</v>
      </c>
      <c r="N138" s="476">
        <f t="shared" si="56"/>
        <v>0</v>
      </c>
      <c r="O138" s="474">
        <f t="shared" si="56"/>
        <v>0</v>
      </c>
      <c r="P138" s="474" t="e">
        <f t="shared" si="56"/>
        <v>#DIV/0!</v>
      </c>
      <c r="Q138" s="475" t="e">
        <f t="shared" si="56"/>
        <v>#DIV/0!</v>
      </c>
      <c r="R138" s="476">
        <f t="shared" si="56"/>
        <v>0</v>
      </c>
      <c r="S138" s="477">
        <f t="shared" si="56"/>
        <v>0</v>
      </c>
      <c r="T138" s="191"/>
      <c r="U138" s="191"/>
      <c r="V138" s="191"/>
      <c r="W138" s="191"/>
    </row>
    <row r="139" spans="2:23" ht="16.5">
      <c r="B139" s="436" t="s">
        <v>629</v>
      </c>
      <c r="C139" s="474">
        <f t="shared" ref="C139:N139" si="57">C101/C94*100</f>
        <v>0</v>
      </c>
      <c r="D139" s="478">
        <f t="shared" si="57"/>
        <v>0</v>
      </c>
      <c r="E139" s="479">
        <f t="shared" si="57"/>
        <v>0</v>
      </c>
      <c r="F139" s="476">
        <f t="shared" si="57"/>
        <v>0</v>
      </c>
      <c r="G139" s="474">
        <f t="shared" si="57"/>
        <v>0</v>
      </c>
      <c r="H139" s="478">
        <f t="shared" si="57"/>
        <v>0</v>
      </c>
      <c r="I139" s="479">
        <f t="shared" si="57"/>
        <v>0</v>
      </c>
      <c r="J139" s="476">
        <f t="shared" si="57"/>
        <v>0</v>
      </c>
      <c r="K139" s="474">
        <f t="shared" si="57"/>
        <v>3.5714285714285712</v>
      </c>
      <c r="L139" s="478">
        <f t="shared" si="57"/>
        <v>0</v>
      </c>
      <c r="M139" s="479">
        <f t="shared" si="57"/>
        <v>2.8571428571428572</v>
      </c>
      <c r="N139" s="476">
        <f t="shared" si="57"/>
        <v>2.1505376344086025</v>
      </c>
      <c r="O139" s="474">
        <f>O101/O94</f>
        <v>0</v>
      </c>
      <c r="P139" s="478" t="e">
        <f>P101/P94</f>
        <v>#DIV/0!</v>
      </c>
      <c r="Q139" s="479" t="e">
        <f>Q101/Q94</f>
        <v>#DIV/0!</v>
      </c>
      <c r="R139" s="476">
        <f>R101/R94*100</f>
        <v>0</v>
      </c>
      <c r="S139" s="477">
        <f>S101/S94*100</f>
        <v>0.74626865671641784</v>
      </c>
      <c r="T139" s="191"/>
      <c r="U139" s="191"/>
      <c r="V139" s="191"/>
      <c r="W139" s="191"/>
    </row>
    <row r="140" spans="2:23" ht="16.5">
      <c r="B140" s="436" t="s">
        <v>630</v>
      </c>
      <c r="C140" s="480" t="e">
        <f t="shared" ref="C140:S140" si="58">C84/SUM(C83:C84)*100</f>
        <v>#DIV/0!</v>
      </c>
      <c r="D140" s="480" t="e">
        <f t="shared" si="58"/>
        <v>#DIV/0!</v>
      </c>
      <c r="E140" s="481" t="e">
        <f t="shared" si="58"/>
        <v>#DIV/0!</v>
      </c>
      <c r="F140" s="482" t="e">
        <f t="shared" si="58"/>
        <v>#DIV/0!</v>
      </c>
      <c r="G140" s="480" t="e">
        <f t="shared" si="58"/>
        <v>#DIV/0!</v>
      </c>
      <c r="H140" s="480" t="e">
        <f t="shared" si="58"/>
        <v>#DIV/0!</v>
      </c>
      <c r="I140" s="481" t="e">
        <f t="shared" si="58"/>
        <v>#DIV/0!</v>
      </c>
      <c r="J140" s="482" t="e">
        <f t="shared" si="58"/>
        <v>#DIV/0!</v>
      </c>
      <c r="K140" s="480" t="e">
        <f t="shared" si="58"/>
        <v>#DIV/0!</v>
      </c>
      <c r="L140" s="480" t="e">
        <f t="shared" si="58"/>
        <v>#DIV/0!</v>
      </c>
      <c r="M140" s="481" t="e">
        <f t="shared" si="58"/>
        <v>#DIV/0!</v>
      </c>
      <c r="N140" s="482" t="e">
        <f t="shared" si="58"/>
        <v>#DIV/0!</v>
      </c>
      <c r="O140" s="480" t="e">
        <f t="shared" si="58"/>
        <v>#DIV/0!</v>
      </c>
      <c r="P140" s="480" t="e">
        <f t="shared" si="58"/>
        <v>#DIV/0!</v>
      </c>
      <c r="Q140" s="481" t="e">
        <f t="shared" si="58"/>
        <v>#DIV/0!</v>
      </c>
      <c r="R140" s="482" t="e">
        <f t="shared" si="58"/>
        <v>#DIV/0!</v>
      </c>
      <c r="S140" s="483" t="e">
        <f t="shared" si="58"/>
        <v>#DIV/0!</v>
      </c>
      <c r="T140" s="191"/>
      <c r="U140" s="191"/>
      <c r="V140" s="191"/>
      <c r="W140" s="191"/>
    </row>
    <row r="141" spans="2:23" ht="16.5">
      <c r="B141" s="436" t="s">
        <v>631</v>
      </c>
      <c r="C141" s="480" t="e">
        <f t="shared" ref="C141:S141" si="59">C83/SUM(C83:C84)*100</f>
        <v>#DIV/0!</v>
      </c>
      <c r="D141" s="480" t="e">
        <f t="shared" si="59"/>
        <v>#DIV/0!</v>
      </c>
      <c r="E141" s="481" t="e">
        <f t="shared" si="59"/>
        <v>#DIV/0!</v>
      </c>
      <c r="F141" s="482" t="e">
        <f t="shared" si="59"/>
        <v>#DIV/0!</v>
      </c>
      <c r="G141" s="480" t="e">
        <f t="shared" si="59"/>
        <v>#DIV/0!</v>
      </c>
      <c r="H141" s="480" t="e">
        <f t="shared" si="59"/>
        <v>#DIV/0!</v>
      </c>
      <c r="I141" s="481" t="e">
        <f t="shared" si="59"/>
        <v>#DIV/0!</v>
      </c>
      <c r="J141" s="482" t="e">
        <f t="shared" si="59"/>
        <v>#DIV/0!</v>
      </c>
      <c r="K141" s="480" t="e">
        <f t="shared" si="59"/>
        <v>#DIV/0!</v>
      </c>
      <c r="L141" s="480" t="e">
        <f t="shared" si="59"/>
        <v>#DIV/0!</v>
      </c>
      <c r="M141" s="481" t="e">
        <f t="shared" si="59"/>
        <v>#DIV/0!</v>
      </c>
      <c r="N141" s="482" t="e">
        <f t="shared" si="59"/>
        <v>#DIV/0!</v>
      </c>
      <c r="O141" s="480" t="e">
        <f t="shared" si="59"/>
        <v>#DIV/0!</v>
      </c>
      <c r="P141" s="480" t="e">
        <f t="shared" si="59"/>
        <v>#DIV/0!</v>
      </c>
      <c r="Q141" s="481" t="e">
        <f t="shared" si="59"/>
        <v>#DIV/0!</v>
      </c>
      <c r="R141" s="482" t="e">
        <f t="shared" si="59"/>
        <v>#DIV/0!</v>
      </c>
      <c r="S141" s="483" t="e">
        <f t="shared" si="59"/>
        <v>#DIV/0!</v>
      </c>
      <c r="T141" s="191"/>
      <c r="U141" s="191"/>
      <c r="V141" s="191"/>
      <c r="W141" s="191"/>
    </row>
    <row r="142" spans="2:23" ht="16.5">
      <c r="B142" s="436" t="s">
        <v>632</v>
      </c>
      <c r="C142" s="480" t="e">
        <f>(P228/(P178+P203))*100</f>
        <v>#DIV/0!</v>
      </c>
      <c r="D142" s="480" t="e">
        <f>(P229/(P179+P204))*100</f>
        <v>#DIV/0!</v>
      </c>
      <c r="E142" s="481" t="e">
        <f>(P230/(P180+P205))*100</f>
        <v>#DIV/0!</v>
      </c>
      <c r="F142" s="482" t="e">
        <f>(P231/(P181+P206))*100</f>
        <v>#DIV/0!</v>
      </c>
      <c r="G142" s="480" t="e">
        <f>(P233/(P183+P208))*100</f>
        <v>#DIV/0!</v>
      </c>
      <c r="H142" s="480" t="e">
        <f>(P234/(P184+P209))*100</f>
        <v>#DIV/0!</v>
      </c>
      <c r="I142" s="481" t="e">
        <f>(P235/(P185+P210))*100</f>
        <v>#DIV/0!</v>
      </c>
      <c r="J142" s="482" t="e">
        <f>(P236/(P186+P211))*100</f>
        <v>#DIV/0!</v>
      </c>
      <c r="K142" s="480" t="e">
        <f>(P238/(P188+P213))*100</f>
        <v>#DIV/0!</v>
      </c>
      <c r="L142" s="480" t="e">
        <f>(P239/(P189+P214))*100</f>
        <v>#DIV/0!</v>
      </c>
      <c r="M142" s="481" t="e">
        <f>(P240/(P190+P215))*100</f>
        <v>#DIV/0!</v>
      </c>
      <c r="N142" s="482" t="e">
        <f>(P241/(P191+P216))*100</f>
        <v>#DIV/0!</v>
      </c>
      <c r="O142" s="480" t="e">
        <f>(P243/(P193+P218))*100</f>
        <v>#DIV/0!</v>
      </c>
      <c r="P142" s="480" t="e">
        <f>(P244/(P194+P219))*100</f>
        <v>#DIV/0!</v>
      </c>
      <c r="Q142" s="481" t="e">
        <f>(P245/(P195+P220))*100</f>
        <v>#DIV/0!</v>
      </c>
      <c r="R142" s="482" t="e">
        <f>(P246/(P196+P221))*100</f>
        <v>#DIV/0!</v>
      </c>
      <c r="S142" s="483" t="e">
        <f>(P248/(P198+P223))*100</f>
        <v>#DIV/0!</v>
      </c>
      <c r="T142" s="191"/>
      <c r="U142" s="191"/>
      <c r="V142" s="191"/>
      <c r="W142" s="191"/>
    </row>
    <row r="143" spans="2:23" ht="16.5">
      <c r="B143" s="436" t="s">
        <v>633</v>
      </c>
      <c r="C143" s="480" t="e">
        <f>(Q228/(Q178+Q203))*100</f>
        <v>#DIV/0!</v>
      </c>
      <c r="D143" s="480" t="e">
        <f>(Q229/(Q179+Q204))*100</f>
        <v>#DIV/0!</v>
      </c>
      <c r="E143" s="481" t="e">
        <f>(Q230/(Q180+Q205))*100</f>
        <v>#DIV/0!</v>
      </c>
      <c r="F143" s="482" t="e">
        <f>(Q231/(Q181+Q206))*100</f>
        <v>#DIV/0!</v>
      </c>
      <c r="G143" s="480" t="e">
        <f>(Q233/(Q183+Q208))*100</f>
        <v>#DIV/0!</v>
      </c>
      <c r="H143" s="480" t="e">
        <f>(Q234/(Q184+Q209))*100</f>
        <v>#DIV/0!</v>
      </c>
      <c r="I143" s="481" t="e">
        <f>(Q235/(Q185+Q210))*100</f>
        <v>#DIV/0!</v>
      </c>
      <c r="J143" s="482" t="e">
        <f>(Q236/(Q186+Q211))*100</f>
        <v>#DIV/0!</v>
      </c>
      <c r="K143" s="480" t="e">
        <f>(Q238/(Q188+Q213))*100</f>
        <v>#DIV/0!</v>
      </c>
      <c r="L143" s="480" t="e">
        <f>(Q239/(Q189+Q214))*100</f>
        <v>#DIV/0!</v>
      </c>
      <c r="M143" s="481" t="e">
        <f>(Q240/(Q190+Q215))*100</f>
        <v>#DIV/0!</v>
      </c>
      <c r="N143" s="482" t="e">
        <f>(Q241/(Q191+Q216))*100</f>
        <v>#DIV/0!</v>
      </c>
      <c r="O143" s="480" t="e">
        <f>(Q243/(Q193+Q218))*100</f>
        <v>#DIV/0!</v>
      </c>
      <c r="P143" s="480" t="e">
        <f>(Q244/(Q194+Q219))*100</f>
        <v>#DIV/0!</v>
      </c>
      <c r="Q143" s="481" t="e">
        <f>(Q245/(Q195+Q220))*100</f>
        <v>#DIV/0!</v>
      </c>
      <c r="R143" s="482" t="e">
        <f>(Q246/(Q196+Q221))*100</f>
        <v>#DIV/0!</v>
      </c>
      <c r="S143" s="483" t="e">
        <f>(Q248/(Q198+Q223))*100</f>
        <v>#DIV/0!</v>
      </c>
      <c r="T143" s="191"/>
      <c r="U143" s="191"/>
      <c r="V143" s="191"/>
      <c r="W143" s="191"/>
    </row>
    <row r="144" spans="2:23" ht="16.5">
      <c r="B144" s="484" t="s">
        <v>634</v>
      </c>
      <c r="C144" s="474">
        <f>SUM(C278:T278)/C18</f>
        <v>0</v>
      </c>
      <c r="D144" s="474">
        <f>SUM(C279:T279)/D18</f>
        <v>0</v>
      </c>
      <c r="E144" s="479">
        <f>SUM(C280:T280)/E18</f>
        <v>0</v>
      </c>
      <c r="F144" s="476">
        <f>SUM(C281:T281)/F18</f>
        <v>0</v>
      </c>
      <c r="G144" s="474">
        <f>SUM(C283:T283)/G18</f>
        <v>0</v>
      </c>
      <c r="H144" s="478">
        <f>SUM(C284:T284)/H18</f>
        <v>0</v>
      </c>
      <c r="I144" s="479">
        <f>SUM(C285:T285)/I18</f>
        <v>0</v>
      </c>
      <c r="J144" s="476">
        <f>SUM(C286:T286)/J18</f>
        <v>0</v>
      </c>
      <c r="K144" s="474">
        <f>SUM(C288:T288)/K18</f>
        <v>0</v>
      </c>
      <c r="L144" s="478">
        <f>SUM(C289:T289)/L18</f>
        <v>0</v>
      </c>
      <c r="M144" s="479">
        <f>SUM(C290:T290)/M18</f>
        <v>0</v>
      </c>
      <c r="N144" s="476">
        <f>SUM(C291:T291)/N18</f>
        <v>0</v>
      </c>
      <c r="O144" s="474">
        <f>SUM(C293:T293)/O18</f>
        <v>0</v>
      </c>
      <c r="P144" s="478" t="e">
        <f>SUM(C294:T294)/P18</f>
        <v>#DIV/0!</v>
      </c>
      <c r="Q144" s="485" t="e">
        <f>SUM(C295:T295)/Q18</f>
        <v>#DIV/0!</v>
      </c>
      <c r="R144" s="482">
        <f>SUM(C296:T296)/R18</f>
        <v>0</v>
      </c>
      <c r="S144" s="483">
        <f>SUM(C298:T298)/S18</f>
        <v>0</v>
      </c>
      <c r="T144" s="191"/>
      <c r="U144" s="191"/>
      <c r="V144" s="191"/>
      <c r="W144" s="191"/>
    </row>
    <row r="145" spans="2:23" ht="17.25" thickBot="1">
      <c r="B145" s="462" t="s">
        <v>635</v>
      </c>
      <c r="C145" s="463" t="e">
        <f>SUM(C55)/C21*100</f>
        <v>#DIV/0!</v>
      </c>
      <c r="D145" s="463">
        <f>SUM(D55)/D21*100</f>
        <v>0</v>
      </c>
      <c r="E145" s="463" t="e">
        <f>SUM(E55)/E21*100</f>
        <v>#DIV/0!</v>
      </c>
      <c r="F145" s="465">
        <f>SUM(F54:F55)/F21*100</f>
        <v>0</v>
      </c>
      <c r="G145" s="463" t="e">
        <f>SUM(G54:G55)/G21*100</f>
        <v>#DIV/0!</v>
      </c>
      <c r="H145" s="463" t="e">
        <f>SUM(H55)/H21*100</f>
        <v>#DIV/0!</v>
      </c>
      <c r="I145" s="464" t="e">
        <f t="shared" ref="I145:S145" si="60">SUM(I54:I55)/I21*100</f>
        <v>#DIV/0!</v>
      </c>
      <c r="J145" s="465" t="e">
        <f t="shared" si="60"/>
        <v>#DIV/0!</v>
      </c>
      <c r="K145" s="463" t="e">
        <f t="shared" si="60"/>
        <v>#DIV/0!</v>
      </c>
      <c r="L145" s="463" t="e">
        <f t="shared" si="60"/>
        <v>#DIV/0!</v>
      </c>
      <c r="M145" s="464" t="e">
        <f t="shared" si="60"/>
        <v>#DIV/0!</v>
      </c>
      <c r="N145" s="465" t="e">
        <f t="shared" si="60"/>
        <v>#DIV/0!</v>
      </c>
      <c r="O145" s="463" t="e">
        <f t="shared" si="60"/>
        <v>#DIV/0!</v>
      </c>
      <c r="P145" s="463" t="e">
        <f t="shared" si="60"/>
        <v>#DIV/0!</v>
      </c>
      <c r="Q145" s="464" t="e">
        <f t="shared" si="60"/>
        <v>#DIV/0!</v>
      </c>
      <c r="R145" s="465" t="e">
        <f t="shared" si="60"/>
        <v>#DIV/0!</v>
      </c>
      <c r="S145" s="466">
        <f t="shared" si="60"/>
        <v>0</v>
      </c>
      <c r="T145" s="191"/>
      <c r="U145" s="191"/>
      <c r="V145" s="191"/>
      <c r="W145" s="191"/>
    </row>
    <row r="146" spans="2:23" ht="17.25" thickBot="1">
      <c r="B146" s="425" t="s">
        <v>636</v>
      </c>
      <c r="C146" s="467"/>
      <c r="D146" s="467"/>
      <c r="E146" s="467"/>
      <c r="F146" s="468"/>
      <c r="G146" s="467"/>
      <c r="H146" s="467"/>
      <c r="I146" s="467"/>
      <c r="J146" s="468"/>
      <c r="K146" s="467"/>
      <c r="L146" s="467"/>
      <c r="M146" s="467"/>
      <c r="N146" s="467"/>
      <c r="O146" s="467"/>
      <c r="P146" s="469"/>
      <c r="Q146" s="469"/>
      <c r="R146" s="470"/>
      <c r="S146" s="471"/>
      <c r="T146" s="191"/>
      <c r="U146" s="191"/>
      <c r="V146" s="191"/>
      <c r="W146" s="191"/>
    </row>
    <row r="147" spans="2:23" ht="17.25" thickBot="1">
      <c r="B147" s="486" t="s">
        <v>637</v>
      </c>
      <c r="C147" s="487">
        <f t="shared" ref="C147:S147" si="61">C74/C73</f>
        <v>1.7021276595744681</v>
      </c>
      <c r="D147" s="487">
        <f t="shared" si="61"/>
        <v>1.5</v>
      </c>
      <c r="E147" s="488">
        <f t="shared" si="61"/>
        <v>1.3240223463687151</v>
      </c>
      <c r="F147" s="489">
        <f t="shared" si="61"/>
        <v>1.4371428571428571</v>
      </c>
      <c r="G147" s="487">
        <f t="shared" si="61"/>
        <v>1.33125</v>
      </c>
      <c r="H147" s="487">
        <f t="shared" si="61"/>
        <v>1.8043478260869565</v>
      </c>
      <c r="I147" s="488">
        <f t="shared" si="61"/>
        <v>1.8584905660377358</v>
      </c>
      <c r="J147" s="489">
        <f t="shared" si="61"/>
        <v>1.6311881188118811</v>
      </c>
      <c r="K147" s="487">
        <f t="shared" si="61"/>
        <v>1.4842767295597483</v>
      </c>
      <c r="L147" s="487">
        <f t="shared" si="61"/>
        <v>1.35</v>
      </c>
      <c r="M147" s="488">
        <f t="shared" si="61"/>
        <v>1.6776315789473684</v>
      </c>
      <c r="N147" s="489">
        <f t="shared" si="61"/>
        <v>1.4892367906066537</v>
      </c>
      <c r="O147" s="487">
        <f t="shared" si="61"/>
        <v>1.5126582278481013</v>
      </c>
      <c r="P147" s="487" t="e">
        <f t="shared" si="61"/>
        <v>#DIV/0!</v>
      </c>
      <c r="Q147" s="488" t="e">
        <f t="shared" si="61"/>
        <v>#DIV/0!</v>
      </c>
      <c r="R147" s="489">
        <f t="shared" si="61"/>
        <v>1.5126582278481013</v>
      </c>
      <c r="S147" s="490">
        <f t="shared" si="61"/>
        <v>1.5193253689388615</v>
      </c>
      <c r="T147" s="191"/>
      <c r="U147" s="191"/>
      <c r="V147" s="191"/>
      <c r="W147" s="191"/>
    </row>
    <row r="148" spans="2:23" ht="16.5">
      <c r="B148" s="491"/>
      <c r="C148" s="492"/>
      <c r="D148" s="492"/>
      <c r="E148" s="492"/>
      <c r="F148" s="492"/>
      <c r="G148" s="492"/>
      <c r="H148" s="492"/>
      <c r="I148" s="492"/>
      <c r="J148" s="492"/>
      <c r="K148" s="492"/>
      <c r="L148" s="492"/>
      <c r="M148" s="492"/>
      <c r="N148" s="492"/>
      <c r="O148" s="492"/>
      <c r="P148" s="492"/>
      <c r="Q148" s="492"/>
      <c r="R148" s="492"/>
      <c r="S148" s="492"/>
      <c r="T148" s="191"/>
      <c r="U148" s="191"/>
      <c r="V148" s="191"/>
      <c r="W148" s="191"/>
    </row>
    <row r="149" spans="2:23" ht="17.25" thickBot="1">
      <c r="B149" s="493" t="s">
        <v>638</v>
      </c>
      <c r="C149" s="311"/>
      <c r="D149" s="311"/>
      <c r="E149" s="311"/>
      <c r="F149" s="311"/>
      <c r="G149" s="311"/>
      <c r="H149" s="311"/>
      <c r="I149" s="311"/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3"/>
      <c r="U149" s="207"/>
      <c r="V149" s="207"/>
      <c r="W149" s="207"/>
    </row>
    <row r="150" spans="2:23" ht="17.25" thickBot="1">
      <c r="B150" s="494" t="s">
        <v>45</v>
      </c>
      <c r="C150" s="495" t="s">
        <v>639</v>
      </c>
      <c r="D150" s="496"/>
      <c r="E150" s="497"/>
      <c r="F150" s="498"/>
      <c r="G150" s="497"/>
      <c r="H150" s="497"/>
      <c r="I150" s="497"/>
      <c r="J150" s="498"/>
      <c r="K150" s="497"/>
      <c r="L150" s="497"/>
      <c r="M150" s="497"/>
      <c r="N150" s="498"/>
      <c r="O150" s="497"/>
      <c r="P150" s="497"/>
      <c r="Q150" s="497"/>
      <c r="R150" s="498"/>
      <c r="S150" s="497"/>
      <c r="T150" s="497"/>
      <c r="U150" s="499"/>
      <c r="V150" s="207"/>
      <c r="W150" s="207"/>
    </row>
    <row r="151" spans="2:23" ht="39" thickBot="1">
      <c r="B151" s="500"/>
      <c r="C151" s="501" t="s">
        <v>640</v>
      </c>
      <c r="D151" s="502" t="s">
        <v>641</v>
      </c>
      <c r="E151" s="503" t="s">
        <v>642</v>
      </c>
      <c r="F151" s="504"/>
      <c r="G151" s="505" t="s">
        <v>643</v>
      </c>
      <c r="H151" s="502" t="s">
        <v>644</v>
      </c>
      <c r="I151" s="506" t="s">
        <v>645</v>
      </c>
      <c r="J151" s="504"/>
      <c r="K151" s="505" t="s">
        <v>646</v>
      </c>
      <c r="L151" s="502" t="s">
        <v>647</v>
      </c>
      <c r="M151" s="503" t="s">
        <v>648</v>
      </c>
      <c r="N151" s="504"/>
      <c r="O151" s="505" t="s">
        <v>649</v>
      </c>
      <c r="P151" s="507" t="s">
        <v>650</v>
      </c>
      <c r="Q151" s="508" t="s">
        <v>651</v>
      </c>
      <c r="R151" s="509"/>
      <c r="S151" s="505" t="s">
        <v>652</v>
      </c>
      <c r="T151" s="510" t="s">
        <v>1172</v>
      </c>
      <c r="U151" s="511" t="s">
        <v>653</v>
      </c>
      <c r="V151" s="512" t="s">
        <v>654</v>
      </c>
      <c r="W151" s="513" t="s">
        <v>655</v>
      </c>
    </row>
    <row r="152" spans="2:23" ht="17.25" thickBot="1">
      <c r="B152" s="514" t="s">
        <v>656</v>
      </c>
      <c r="C152" s="515">
        <v>8</v>
      </c>
      <c r="D152" s="516">
        <v>4</v>
      </c>
      <c r="E152" s="504">
        <v>6</v>
      </c>
      <c r="F152" s="506"/>
      <c r="G152" s="517">
        <v>0</v>
      </c>
      <c r="H152" s="497">
        <v>15</v>
      </c>
      <c r="I152" s="517"/>
      <c r="J152" s="506"/>
      <c r="K152" s="517">
        <v>17</v>
      </c>
      <c r="L152" s="497"/>
      <c r="M152" s="517"/>
      <c r="N152" s="506"/>
      <c r="O152" s="517"/>
      <c r="P152" s="497"/>
      <c r="Q152" s="517"/>
      <c r="R152" s="506"/>
      <c r="S152" s="517"/>
      <c r="T152" s="518"/>
      <c r="U152" s="519">
        <f t="shared" ref="U152:U173" si="62">C152+D152+E152+G152+H152+I152+K152+L152+M152+O152+P152+Q152+S152+T152</f>
        <v>50</v>
      </c>
      <c r="V152" s="520">
        <f>C152+D152+E152+G152+H152+I152+K152+O152</f>
        <v>50</v>
      </c>
      <c r="W152" s="521">
        <f>L152+M152+P152+Q152+S152</f>
        <v>0</v>
      </c>
    </row>
    <row r="153" spans="2:23" ht="16.5">
      <c r="B153" s="522" t="s">
        <v>0</v>
      </c>
      <c r="C153" s="266">
        <v>35</v>
      </c>
      <c r="D153" s="280">
        <v>0</v>
      </c>
      <c r="E153" s="281">
        <v>0</v>
      </c>
      <c r="F153" s="523"/>
      <c r="G153" s="266">
        <v>0</v>
      </c>
      <c r="H153" s="280">
        <v>5</v>
      </c>
      <c r="I153" s="281"/>
      <c r="J153" s="524"/>
      <c r="K153" s="266">
        <v>4</v>
      </c>
      <c r="L153" s="280"/>
      <c r="M153" s="281"/>
      <c r="N153" s="524"/>
      <c r="O153" s="266"/>
      <c r="P153" s="280"/>
      <c r="Q153" s="281"/>
      <c r="R153" s="511"/>
      <c r="S153" s="266"/>
      <c r="T153" s="280"/>
      <c r="U153" s="525">
        <f t="shared" si="62"/>
        <v>44</v>
      </c>
      <c r="V153" s="526">
        <f t="shared" ref="V153:V173" si="63">C153+D153+E153+G153+H153+I153+K153+O153</f>
        <v>44</v>
      </c>
      <c r="W153" s="527">
        <f t="shared" ref="W153:W173" si="64">L153+M153+P153+Q153+S153</f>
        <v>0</v>
      </c>
    </row>
    <row r="154" spans="2:23" ht="16.5">
      <c r="B154" s="286" t="s">
        <v>1</v>
      </c>
      <c r="C154" s="254">
        <v>28</v>
      </c>
      <c r="D154" s="287">
        <v>0</v>
      </c>
      <c r="E154" s="288">
        <v>0</v>
      </c>
      <c r="F154" s="523"/>
      <c r="G154" s="254">
        <v>0</v>
      </c>
      <c r="H154" s="287">
        <v>6</v>
      </c>
      <c r="I154" s="288"/>
      <c r="J154" s="524"/>
      <c r="K154" s="254">
        <v>3</v>
      </c>
      <c r="L154" s="287"/>
      <c r="M154" s="288"/>
      <c r="N154" s="524"/>
      <c r="O154" s="254"/>
      <c r="P154" s="287"/>
      <c r="Q154" s="288"/>
      <c r="R154" s="511"/>
      <c r="S154" s="254"/>
      <c r="T154" s="287"/>
      <c r="U154" s="525">
        <f t="shared" si="62"/>
        <v>37</v>
      </c>
      <c r="V154" s="526">
        <f t="shared" si="63"/>
        <v>37</v>
      </c>
      <c r="W154" s="527">
        <f t="shared" si="64"/>
        <v>0</v>
      </c>
    </row>
    <row r="155" spans="2:23" ht="17.25" thickBot="1">
      <c r="B155" s="529" t="s">
        <v>2</v>
      </c>
      <c r="C155" s="271">
        <v>24</v>
      </c>
      <c r="D155" s="294">
        <v>2</v>
      </c>
      <c r="E155" s="295">
        <v>0</v>
      </c>
      <c r="F155" s="523"/>
      <c r="G155" s="271">
        <v>0</v>
      </c>
      <c r="H155" s="294">
        <v>6</v>
      </c>
      <c r="I155" s="295"/>
      <c r="J155" s="524"/>
      <c r="K155" s="271">
        <v>3</v>
      </c>
      <c r="L155" s="294"/>
      <c r="M155" s="295"/>
      <c r="N155" s="524"/>
      <c r="O155" s="271"/>
      <c r="P155" s="294"/>
      <c r="Q155" s="295"/>
      <c r="R155" s="511"/>
      <c r="S155" s="271"/>
      <c r="T155" s="294"/>
      <c r="U155" s="530">
        <f t="shared" si="62"/>
        <v>35</v>
      </c>
      <c r="V155" s="526">
        <f t="shared" si="63"/>
        <v>35</v>
      </c>
      <c r="W155" s="527">
        <f t="shared" si="64"/>
        <v>0</v>
      </c>
    </row>
    <row r="156" spans="2:23" ht="17.25" thickBot="1">
      <c r="B156" s="531" t="s">
        <v>46</v>
      </c>
      <c r="C156" s="532">
        <f>SUM(C153:C155)</f>
        <v>87</v>
      </c>
      <c r="D156" s="533">
        <f>SUM(D153:D155)</f>
        <v>2</v>
      </c>
      <c r="E156" s="534">
        <f>SUM(E153:E155)</f>
        <v>0</v>
      </c>
      <c r="F156" s="524"/>
      <c r="G156" s="535">
        <f>SUM(G153:G155)</f>
        <v>0</v>
      </c>
      <c r="H156" s="536">
        <f>SUM(H153:H155)</f>
        <v>17</v>
      </c>
      <c r="I156" s="537">
        <f>SUM(I153:I155)</f>
        <v>0</v>
      </c>
      <c r="J156" s="524"/>
      <c r="K156" s="535">
        <f>SUM(K153:K155)</f>
        <v>10</v>
      </c>
      <c r="L156" s="536">
        <f>SUM(L153:L155)</f>
        <v>0</v>
      </c>
      <c r="M156" s="537">
        <f>SUM(M153:M155)</f>
        <v>0</v>
      </c>
      <c r="N156" s="524"/>
      <c r="O156" s="535">
        <f>SUM(O153:O155)</f>
        <v>0</v>
      </c>
      <c r="P156" s="536">
        <f>SUM(P153:P155)</f>
        <v>0</v>
      </c>
      <c r="Q156" s="537">
        <f>SUM(Q153:Q155)</f>
        <v>0</v>
      </c>
      <c r="R156" s="538"/>
      <c r="S156" s="532">
        <f>SUM(S153:S155)</f>
        <v>0</v>
      </c>
      <c r="T156" s="534">
        <f>SUM(T153:T155)</f>
        <v>0</v>
      </c>
      <c r="U156" s="539">
        <f t="shared" si="62"/>
        <v>116</v>
      </c>
      <c r="V156" s="520">
        <f t="shared" si="63"/>
        <v>116</v>
      </c>
      <c r="W156" s="521">
        <f t="shared" si="64"/>
        <v>0</v>
      </c>
    </row>
    <row r="157" spans="2:23" ht="17.25" thickBot="1">
      <c r="B157" s="514" t="s">
        <v>657</v>
      </c>
      <c r="C157" s="515"/>
      <c r="D157" s="516"/>
      <c r="E157" s="504"/>
      <c r="F157" s="506"/>
      <c r="G157" s="517"/>
      <c r="H157" s="497"/>
      <c r="I157" s="517"/>
      <c r="J157" s="506"/>
      <c r="K157" s="517"/>
      <c r="L157" s="497"/>
      <c r="M157" s="517"/>
      <c r="N157" s="506"/>
      <c r="O157" s="517"/>
      <c r="P157" s="497"/>
      <c r="Q157" s="517"/>
      <c r="R157" s="506"/>
      <c r="S157" s="517"/>
      <c r="T157" s="518"/>
      <c r="U157" s="540">
        <f t="shared" si="62"/>
        <v>0</v>
      </c>
      <c r="V157" s="520">
        <f t="shared" si="63"/>
        <v>0</v>
      </c>
      <c r="W157" s="521">
        <f t="shared" si="64"/>
        <v>0</v>
      </c>
    </row>
    <row r="158" spans="2:23" ht="16.5">
      <c r="B158" s="541" t="s">
        <v>3</v>
      </c>
      <c r="C158" s="266">
        <v>19</v>
      </c>
      <c r="D158" s="280">
        <v>0</v>
      </c>
      <c r="E158" s="281">
        <v>0</v>
      </c>
      <c r="F158" s="523"/>
      <c r="G158" s="266">
        <v>0</v>
      </c>
      <c r="H158" s="280">
        <v>12</v>
      </c>
      <c r="I158" s="281"/>
      <c r="J158" s="524"/>
      <c r="K158" s="266">
        <v>9</v>
      </c>
      <c r="L158" s="280"/>
      <c r="M158" s="281"/>
      <c r="N158" s="524"/>
      <c r="O158" s="266"/>
      <c r="P158" s="280"/>
      <c r="Q158" s="281"/>
      <c r="R158" s="511"/>
      <c r="S158" s="266"/>
      <c r="T158" s="280"/>
      <c r="U158" s="542">
        <f t="shared" si="62"/>
        <v>40</v>
      </c>
      <c r="V158" s="543">
        <f t="shared" si="63"/>
        <v>40</v>
      </c>
      <c r="W158" s="544">
        <f t="shared" si="64"/>
        <v>0</v>
      </c>
    </row>
    <row r="159" spans="2:23" ht="16.5">
      <c r="B159" s="545" t="s">
        <v>4</v>
      </c>
      <c r="C159" s="254">
        <v>28</v>
      </c>
      <c r="D159" s="287">
        <v>0</v>
      </c>
      <c r="E159" s="288">
        <v>0</v>
      </c>
      <c r="F159" s="523"/>
      <c r="G159" s="254">
        <v>0</v>
      </c>
      <c r="H159" s="287">
        <v>11</v>
      </c>
      <c r="I159" s="288"/>
      <c r="J159" s="524"/>
      <c r="K159" s="254">
        <v>5</v>
      </c>
      <c r="L159" s="287"/>
      <c r="M159" s="288"/>
      <c r="N159" s="524"/>
      <c r="O159" s="254"/>
      <c r="P159" s="287"/>
      <c r="Q159" s="288"/>
      <c r="R159" s="511"/>
      <c r="S159" s="254"/>
      <c r="T159" s="287"/>
      <c r="U159" s="546">
        <f t="shared" si="62"/>
        <v>44</v>
      </c>
      <c r="V159" s="543">
        <f t="shared" si="63"/>
        <v>44</v>
      </c>
      <c r="W159" s="544">
        <f t="shared" si="64"/>
        <v>0</v>
      </c>
    </row>
    <row r="160" spans="2:23" ht="17.25" thickBot="1">
      <c r="B160" s="547" t="s">
        <v>5</v>
      </c>
      <c r="C160" s="271">
        <v>28</v>
      </c>
      <c r="D160" s="294">
        <v>0</v>
      </c>
      <c r="E160" s="295">
        <v>1</v>
      </c>
      <c r="F160" s="523"/>
      <c r="G160" s="271">
        <v>0</v>
      </c>
      <c r="H160" s="294">
        <v>15</v>
      </c>
      <c r="I160" s="295"/>
      <c r="J160" s="524"/>
      <c r="K160" s="271">
        <v>2</v>
      </c>
      <c r="L160" s="294"/>
      <c r="M160" s="295"/>
      <c r="N160" s="524"/>
      <c r="O160" s="271"/>
      <c r="P160" s="294"/>
      <c r="Q160" s="295"/>
      <c r="R160" s="511"/>
      <c r="S160" s="271"/>
      <c r="T160" s="294"/>
      <c r="U160" s="548">
        <f t="shared" si="62"/>
        <v>46</v>
      </c>
      <c r="V160" s="543">
        <f t="shared" si="63"/>
        <v>46</v>
      </c>
      <c r="W160" s="544">
        <f t="shared" si="64"/>
        <v>0</v>
      </c>
    </row>
    <row r="161" spans="2:23" ht="17.25" thickBot="1">
      <c r="B161" s="531" t="s">
        <v>46</v>
      </c>
      <c r="C161" s="535">
        <f>SUM(C158:C160)</f>
        <v>75</v>
      </c>
      <c r="D161" s="536">
        <f>SUM(D158:D160)</f>
        <v>0</v>
      </c>
      <c r="E161" s="537">
        <f>SUM(E158:E160)</f>
        <v>1</v>
      </c>
      <c r="F161" s="524"/>
      <c r="G161" s="535">
        <f>SUM(G158:G160)</f>
        <v>0</v>
      </c>
      <c r="H161" s="536">
        <f>SUM(H158:H160)</f>
        <v>38</v>
      </c>
      <c r="I161" s="537">
        <f>SUM(I158:I160)</f>
        <v>0</v>
      </c>
      <c r="J161" s="524"/>
      <c r="K161" s="535">
        <f>SUM(K158:K160)</f>
        <v>16</v>
      </c>
      <c r="L161" s="536">
        <f>SUM(L158:L160)</f>
        <v>0</v>
      </c>
      <c r="M161" s="537">
        <f>SUM(M158:M160)</f>
        <v>0</v>
      </c>
      <c r="N161" s="524"/>
      <c r="O161" s="535">
        <f>SUM(O158:O160)</f>
        <v>0</v>
      </c>
      <c r="P161" s="536">
        <f>SUM(P158:P160)</f>
        <v>0</v>
      </c>
      <c r="Q161" s="537">
        <f>SUM(Q158:Q160)</f>
        <v>0</v>
      </c>
      <c r="R161" s="538"/>
      <c r="S161" s="535">
        <f>SUM(S158:S160)</f>
        <v>0</v>
      </c>
      <c r="T161" s="537">
        <f>SUM(T158:T160)</f>
        <v>0</v>
      </c>
      <c r="U161" s="549">
        <f t="shared" si="62"/>
        <v>130</v>
      </c>
      <c r="V161" s="520">
        <f t="shared" si="63"/>
        <v>130</v>
      </c>
      <c r="W161" s="521">
        <f t="shared" si="64"/>
        <v>0</v>
      </c>
    </row>
    <row r="162" spans="2:23" ht="17.25" thickBot="1">
      <c r="B162" s="514" t="s">
        <v>658</v>
      </c>
      <c r="C162" s="515"/>
      <c r="D162" s="516"/>
      <c r="E162" s="504"/>
      <c r="F162" s="506"/>
      <c r="G162" s="517"/>
      <c r="H162" s="497"/>
      <c r="I162" s="517"/>
      <c r="J162" s="506"/>
      <c r="K162" s="517"/>
      <c r="L162" s="497"/>
      <c r="M162" s="517"/>
      <c r="N162" s="506"/>
      <c r="O162" s="517"/>
      <c r="P162" s="497"/>
      <c r="Q162" s="517"/>
      <c r="R162" s="506"/>
      <c r="S162" s="517"/>
      <c r="T162" s="518"/>
      <c r="U162" s="540">
        <f t="shared" si="62"/>
        <v>0</v>
      </c>
      <c r="V162" s="520">
        <f t="shared" si="63"/>
        <v>0</v>
      </c>
      <c r="W162" s="521">
        <f t="shared" si="64"/>
        <v>0</v>
      </c>
    </row>
    <row r="163" spans="2:23" ht="16.5">
      <c r="B163" s="541" t="s">
        <v>6</v>
      </c>
      <c r="C163" s="266">
        <v>32</v>
      </c>
      <c r="D163" s="280">
        <v>0</v>
      </c>
      <c r="E163" s="281">
        <v>2</v>
      </c>
      <c r="F163" s="523"/>
      <c r="G163" s="266">
        <v>0</v>
      </c>
      <c r="H163" s="280">
        <v>20</v>
      </c>
      <c r="I163" s="281">
        <v>0</v>
      </c>
      <c r="J163" s="524"/>
      <c r="K163" s="266">
        <v>2</v>
      </c>
      <c r="L163" s="280"/>
      <c r="M163" s="281"/>
      <c r="N163" s="524"/>
      <c r="O163" s="266"/>
      <c r="P163" s="280"/>
      <c r="Q163" s="281"/>
      <c r="R163" s="511"/>
      <c r="S163" s="266"/>
      <c r="T163" s="280"/>
      <c r="U163" s="542">
        <f t="shared" si="62"/>
        <v>56</v>
      </c>
      <c r="V163" s="543">
        <f t="shared" si="63"/>
        <v>56</v>
      </c>
      <c r="W163" s="544">
        <f t="shared" si="64"/>
        <v>0</v>
      </c>
    </row>
    <row r="164" spans="2:23" ht="16.5">
      <c r="B164" s="545" t="s">
        <v>7</v>
      </c>
      <c r="C164" s="254">
        <v>34</v>
      </c>
      <c r="D164" s="287">
        <v>0</v>
      </c>
      <c r="E164" s="288">
        <v>0</v>
      </c>
      <c r="F164" s="523"/>
      <c r="G164" s="254">
        <v>0</v>
      </c>
      <c r="H164" s="287">
        <v>18</v>
      </c>
      <c r="I164" s="288">
        <v>0</v>
      </c>
      <c r="J164" s="524"/>
      <c r="K164" s="254">
        <v>5</v>
      </c>
      <c r="L164" s="287"/>
      <c r="M164" s="288"/>
      <c r="N164" s="524"/>
      <c r="O164" s="254"/>
      <c r="P164" s="287"/>
      <c r="Q164" s="288"/>
      <c r="R164" s="511"/>
      <c r="S164" s="254"/>
      <c r="T164" s="287"/>
      <c r="U164" s="546">
        <f t="shared" si="62"/>
        <v>57</v>
      </c>
      <c r="V164" s="543">
        <f t="shared" si="63"/>
        <v>57</v>
      </c>
      <c r="W164" s="544">
        <f t="shared" si="64"/>
        <v>0</v>
      </c>
    </row>
    <row r="165" spans="2:23" ht="17.25" thickBot="1">
      <c r="B165" s="547" t="s">
        <v>8</v>
      </c>
      <c r="C165" s="271">
        <v>36</v>
      </c>
      <c r="D165" s="294">
        <v>0</v>
      </c>
      <c r="E165" s="295">
        <v>0</v>
      </c>
      <c r="F165" s="523"/>
      <c r="G165" s="271">
        <v>0</v>
      </c>
      <c r="H165" s="294">
        <v>8</v>
      </c>
      <c r="I165" s="295"/>
      <c r="J165" s="524"/>
      <c r="K165" s="271">
        <v>5</v>
      </c>
      <c r="L165" s="294"/>
      <c r="M165" s="295"/>
      <c r="N165" s="524"/>
      <c r="O165" s="271"/>
      <c r="P165" s="294"/>
      <c r="Q165" s="295"/>
      <c r="R165" s="511"/>
      <c r="S165" s="271"/>
      <c r="T165" s="294"/>
      <c r="U165" s="548">
        <f t="shared" si="62"/>
        <v>49</v>
      </c>
      <c r="V165" s="543">
        <f t="shared" si="63"/>
        <v>49</v>
      </c>
      <c r="W165" s="544">
        <f t="shared" si="64"/>
        <v>0</v>
      </c>
    </row>
    <row r="166" spans="2:23" ht="17.25" thickBot="1">
      <c r="B166" s="531" t="s">
        <v>46</v>
      </c>
      <c r="C166" s="535">
        <f>SUM(C163:C165)</f>
        <v>102</v>
      </c>
      <c r="D166" s="536">
        <f>SUM(D163:D165)</f>
        <v>0</v>
      </c>
      <c r="E166" s="537">
        <f>SUM(E163:E165)</f>
        <v>2</v>
      </c>
      <c r="F166" s="524"/>
      <c r="G166" s="535">
        <f>SUM(G163:G165)</f>
        <v>0</v>
      </c>
      <c r="H166" s="536">
        <f>SUM(H163:H165)</f>
        <v>46</v>
      </c>
      <c r="I166" s="537">
        <f>SUM(I163:I165)</f>
        <v>0</v>
      </c>
      <c r="J166" s="524"/>
      <c r="K166" s="535">
        <f>SUM(K163:K165)</f>
        <v>12</v>
      </c>
      <c r="L166" s="536">
        <f>SUM(L163:L165)</f>
        <v>0</v>
      </c>
      <c r="M166" s="537">
        <f>SUM(M163:M165)</f>
        <v>0</v>
      </c>
      <c r="N166" s="524"/>
      <c r="O166" s="535">
        <f>SUM(O163:O165)</f>
        <v>0</v>
      </c>
      <c r="P166" s="536">
        <f>SUM(P163:P165)</f>
        <v>0</v>
      </c>
      <c r="Q166" s="537">
        <f>SUM(Q163:Q165)</f>
        <v>0</v>
      </c>
      <c r="R166" s="538"/>
      <c r="S166" s="535">
        <f>SUM(S163:S165)</f>
        <v>0</v>
      </c>
      <c r="T166" s="537">
        <f>SUM(T163:T165)</f>
        <v>0</v>
      </c>
      <c r="U166" s="549">
        <f t="shared" si="62"/>
        <v>162</v>
      </c>
      <c r="V166" s="520">
        <f t="shared" si="63"/>
        <v>162</v>
      </c>
      <c r="W166" s="521">
        <f t="shared" si="64"/>
        <v>0</v>
      </c>
    </row>
    <row r="167" spans="2:23" ht="17.25" thickBot="1">
      <c r="B167" s="514" t="s">
        <v>659</v>
      </c>
      <c r="C167" s="515"/>
      <c r="D167" s="516"/>
      <c r="E167" s="504"/>
      <c r="F167" s="506"/>
      <c r="G167" s="517"/>
      <c r="H167" s="497"/>
      <c r="I167" s="517"/>
      <c r="J167" s="506"/>
      <c r="K167" s="517"/>
      <c r="L167" s="497"/>
      <c r="M167" s="517"/>
      <c r="N167" s="506"/>
      <c r="O167" s="517"/>
      <c r="P167" s="497"/>
      <c r="Q167" s="517"/>
      <c r="R167" s="506"/>
      <c r="S167" s="517"/>
      <c r="T167" s="518"/>
      <c r="U167" s="540">
        <f t="shared" si="62"/>
        <v>0</v>
      </c>
      <c r="V167" s="520">
        <f t="shared" si="63"/>
        <v>0</v>
      </c>
      <c r="W167" s="521">
        <f t="shared" si="64"/>
        <v>0</v>
      </c>
    </row>
    <row r="168" spans="2:23" ht="16.5">
      <c r="B168" s="541" t="s">
        <v>9</v>
      </c>
      <c r="C168" s="266">
        <v>35</v>
      </c>
      <c r="D168" s="280">
        <v>0</v>
      </c>
      <c r="E168" s="281">
        <v>0</v>
      </c>
      <c r="F168" s="523"/>
      <c r="G168" s="266">
        <v>0</v>
      </c>
      <c r="H168" s="280">
        <v>10</v>
      </c>
      <c r="I168" s="281"/>
      <c r="J168" s="524"/>
      <c r="K168" s="266">
        <v>2</v>
      </c>
      <c r="L168" s="280"/>
      <c r="M168" s="281"/>
      <c r="N168" s="524"/>
      <c r="O168" s="266"/>
      <c r="P168" s="280"/>
      <c r="Q168" s="281"/>
      <c r="R168" s="511"/>
      <c r="S168" s="266"/>
      <c r="T168" s="280"/>
      <c r="U168" s="542">
        <f t="shared" si="62"/>
        <v>47</v>
      </c>
      <c r="V168" s="543">
        <f t="shared" si="63"/>
        <v>47</v>
      </c>
      <c r="W168" s="544">
        <f t="shared" si="64"/>
        <v>0</v>
      </c>
    </row>
    <row r="169" spans="2:23" ht="16.5">
      <c r="B169" s="545" t="s">
        <v>10</v>
      </c>
      <c r="C169" s="254"/>
      <c r="D169" s="287"/>
      <c r="E169" s="288"/>
      <c r="F169" s="523"/>
      <c r="G169" s="254"/>
      <c r="H169" s="287"/>
      <c r="I169" s="288"/>
      <c r="J169" s="524"/>
      <c r="K169" s="254"/>
      <c r="L169" s="287"/>
      <c r="M169" s="288"/>
      <c r="N169" s="524"/>
      <c r="O169" s="254"/>
      <c r="P169" s="287"/>
      <c r="Q169" s="288"/>
      <c r="R169" s="511"/>
      <c r="S169" s="254"/>
      <c r="T169" s="287"/>
      <c r="U169" s="546">
        <f t="shared" si="62"/>
        <v>0</v>
      </c>
      <c r="V169" s="543">
        <f t="shared" si="63"/>
        <v>0</v>
      </c>
      <c r="W169" s="544">
        <f t="shared" si="64"/>
        <v>0</v>
      </c>
    </row>
    <row r="170" spans="2:23" ht="17.25" thickBot="1">
      <c r="B170" s="547" t="s">
        <v>11</v>
      </c>
      <c r="C170" s="271"/>
      <c r="D170" s="294"/>
      <c r="E170" s="295"/>
      <c r="F170" s="523"/>
      <c r="G170" s="271"/>
      <c r="H170" s="294"/>
      <c r="I170" s="295"/>
      <c r="J170" s="524"/>
      <c r="K170" s="271"/>
      <c r="L170" s="294"/>
      <c r="M170" s="295"/>
      <c r="N170" s="524"/>
      <c r="O170" s="271"/>
      <c r="P170" s="294"/>
      <c r="Q170" s="295"/>
      <c r="R170" s="511"/>
      <c r="S170" s="271"/>
      <c r="T170" s="294"/>
      <c r="U170" s="548">
        <f t="shared" si="62"/>
        <v>0</v>
      </c>
      <c r="V170" s="543">
        <f t="shared" si="63"/>
        <v>0</v>
      </c>
      <c r="W170" s="544">
        <f t="shared" si="64"/>
        <v>0</v>
      </c>
    </row>
    <row r="171" spans="2:23" ht="17.25" thickBot="1">
      <c r="B171" s="514" t="s">
        <v>46</v>
      </c>
      <c r="C171" s="550">
        <f>SUM(C168:C170)</f>
        <v>35</v>
      </c>
      <c r="D171" s="551">
        <f>SUM(D168:D170)</f>
        <v>0</v>
      </c>
      <c r="E171" s="552">
        <f>SUM(E168:E170)</f>
        <v>0</v>
      </c>
      <c r="F171" s="386"/>
      <c r="G171" s="550">
        <f>SUM(G168:G170)</f>
        <v>0</v>
      </c>
      <c r="H171" s="551">
        <f>SUM(H168:H170)</f>
        <v>10</v>
      </c>
      <c r="I171" s="552">
        <f>SUM(I168:I170)</f>
        <v>0</v>
      </c>
      <c r="J171" s="386"/>
      <c r="K171" s="553">
        <f>SUM(K168:K170)</f>
        <v>2</v>
      </c>
      <c r="L171" s="551">
        <f>SUM(L168:L170)</f>
        <v>0</v>
      </c>
      <c r="M171" s="554">
        <f>SUM(M168:M170)</f>
        <v>0</v>
      </c>
      <c r="N171" s="386"/>
      <c r="O171" s="553">
        <f>SUM(O168:O170)</f>
        <v>0</v>
      </c>
      <c r="P171" s="551">
        <f>SUM(P168:P170)</f>
        <v>0</v>
      </c>
      <c r="Q171" s="554">
        <f>SUM(Q168:Q170)</f>
        <v>0</v>
      </c>
      <c r="R171" s="555"/>
      <c r="S171" s="550">
        <f>SUM(S168:S170)</f>
        <v>0</v>
      </c>
      <c r="T171" s="552">
        <f>SUM(T168:T170)</f>
        <v>0</v>
      </c>
      <c r="U171" s="556">
        <f t="shared" si="62"/>
        <v>47</v>
      </c>
      <c r="V171" s="520">
        <f t="shared" si="63"/>
        <v>47</v>
      </c>
      <c r="W171" s="521">
        <f t="shared" si="64"/>
        <v>0</v>
      </c>
    </row>
    <row r="172" spans="2:23" ht="17.25" thickBot="1">
      <c r="B172" s="557" t="s">
        <v>660</v>
      </c>
      <c r="C172" s="558">
        <f>(C152+C157+C162+C167)/4</f>
        <v>2</v>
      </c>
      <c r="D172" s="558">
        <f>(D152+D157+D162+D167)/4</f>
        <v>1</v>
      </c>
      <c r="E172" s="559">
        <f>(E152+E157+E162+E167)/4</f>
        <v>1.5</v>
      </c>
      <c r="F172" s="386"/>
      <c r="G172" s="558">
        <f>(G152+G157+G162+G167)/4</f>
        <v>0</v>
      </c>
      <c r="H172" s="558">
        <f>(H152+H157+H162+H167)/4</f>
        <v>3.75</v>
      </c>
      <c r="I172" s="559">
        <f>(I152+I157+I162+I167)/4</f>
        <v>0</v>
      </c>
      <c r="J172" s="386"/>
      <c r="K172" s="560">
        <f>(K152+K157+K162+K167)/4</f>
        <v>4.25</v>
      </c>
      <c r="L172" s="558">
        <f>(L152+L157+L162+L167)/4</f>
        <v>0</v>
      </c>
      <c r="M172" s="561">
        <f>(M152+M157+M162+M167)/4</f>
        <v>0</v>
      </c>
      <c r="N172" s="386"/>
      <c r="O172" s="560">
        <f>(O152+O157+O162+O167)/4</f>
        <v>0</v>
      </c>
      <c r="P172" s="558">
        <f>(P152+P157+P162+P167)/4</f>
        <v>0</v>
      </c>
      <c r="Q172" s="561">
        <f>(Q152+Q157+Q162+Q167)/4</f>
        <v>0</v>
      </c>
      <c r="R172" s="555"/>
      <c r="S172" s="558">
        <f>(S152+S157+S162+S167)/4</f>
        <v>0</v>
      </c>
      <c r="T172" s="559">
        <f>(T152+T157+T162+T167)/4</f>
        <v>0</v>
      </c>
      <c r="U172" s="562">
        <f t="shared" si="62"/>
        <v>12.5</v>
      </c>
      <c r="V172" s="520">
        <f t="shared" si="63"/>
        <v>12.5</v>
      </c>
      <c r="W172" s="521">
        <f t="shared" si="64"/>
        <v>0</v>
      </c>
    </row>
    <row r="173" spans="2:23" ht="17.25" thickBot="1">
      <c r="B173" s="514" t="s">
        <v>661</v>
      </c>
      <c r="C173" s="563">
        <f>C156+C161+C166+C171</f>
        <v>299</v>
      </c>
      <c r="D173" s="563">
        <f>D156+D161+D166+D171</f>
        <v>2</v>
      </c>
      <c r="E173" s="564">
        <f>E156+E161+E166+E171</f>
        <v>3</v>
      </c>
      <c r="F173" s="565"/>
      <c r="G173" s="563">
        <f>G156+G161+G166+G171</f>
        <v>0</v>
      </c>
      <c r="H173" s="563">
        <f>H156+H161+H166+H171</f>
        <v>111</v>
      </c>
      <c r="I173" s="564">
        <f>I156+I161+I166+I171</f>
        <v>0</v>
      </c>
      <c r="J173" s="565"/>
      <c r="K173" s="566">
        <f>K156+K161+K166+K171</f>
        <v>40</v>
      </c>
      <c r="L173" s="563">
        <f>L156+L161+L166+L171</f>
        <v>0</v>
      </c>
      <c r="M173" s="567">
        <f>M156+M161+M166+M171</f>
        <v>0</v>
      </c>
      <c r="N173" s="565"/>
      <c r="O173" s="566">
        <f>O156+O161+O166+O171</f>
        <v>0</v>
      </c>
      <c r="P173" s="563">
        <f>P156+P161+P166+P171</f>
        <v>0</v>
      </c>
      <c r="Q173" s="567">
        <f>Q156+Q161+Q166+Q171</f>
        <v>0</v>
      </c>
      <c r="R173" s="568"/>
      <c r="S173" s="563">
        <f>S156+S161+S166+S171</f>
        <v>0</v>
      </c>
      <c r="T173" s="564">
        <f>T156+T161+T166+T171</f>
        <v>0</v>
      </c>
      <c r="U173" s="556">
        <f t="shared" si="62"/>
        <v>455</v>
      </c>
      <c r="V173" s="569">
        <f t="shared" si="63"/>
        <v>455</v>
      </c>
      <c r="W173" s="570">
        <f t="shared" si="64"/>
        <v>0</v>
      </c>
    </row>
    <row r="174" spans="2:23" ht="17.25" thickBot="1">
      <c r="B174" s="276" t="s">
        <v>662</v>
      </c>
      <c r="C174" s="313"/>
      <c r="D174" s="313"/>
      <c r="E174" s="299" t="s">
        <v>663</v>
      </c>
      <c r="F174" s="571"/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  <c r="T174" s="313"/>
      <c r="U174" s="207"/>
      <c r="V174" s="207"/>
      <c r="W174" s="207"/>
    </row>
    <row r="175" spans="2:23" ht="17.25" thickBot="1">
      <c r="B175" s="494" t="s">
        <v>45</v>
      </c>
      <c r="C175" s="495" t="s">
        <v>664</v>
      </c>
      <c r="D175" s="496"/>
      <c r="E175" s="497"/>
      <c r="F175" s="498"/>
      <c r="G175" s="497"/>
      <c r="H175" s="497"/>
      <c r="I175" s="497"/>
      <c r="J175" s="498"/>
      <c r="K175" s="497"/>
      <c r="L175" s="497"/>
      <c r="M175" s="497"/>
      <c r="N175" s="498"/>
      <c r="O175" s="497"/>
      <c r="P175" s="497"/>
      <c r="Q175" s="497"/>
      <c r="R175" s="498"/>
      <c r="S175" s="497"/>
      <c r="T175" s="497"/>
      <c r="U175" s="499"/>
      <c r="V175" s="207"/>
      <c r="W175" s="207"/>
    </row>
    <row r="176" spans="2:23" ht="33.75" thickBot="1">
      <c r="B176" s="500"/>
      <c r="C176" s="501" t="s">
        <v>640</v>
      </c>
      <c r="D176" s="502" t="s">
        <v>641</v>
      </c>
      <c r="E176" s="503" t="s">
        <v>642</v>
      </c>
      <c r="F176" s="504"/>
      <c r="G176" s="505" t="s">
        <v>643</v>
      </c>
      <c r="H176" s="502" t="s">
        <v>644</v>
      </c>
      <c r="I176" s="506" t="s">
        <v>645</v>
      </c>
      <c r="J176" s="504"/>
      <c r="K176" s="505" t="s">
        <v>646</v>
      </c>
      <c r="L176" s="502" t="s">
        <v>647</v>
      </c>
      <c r="M176" s="503" t="s">
        <v>648</v>
      </c>
      <c r="N176" s="504"/>
      <c r="O176" s="505" t="s">
        <v>649</v>
      </c>
      <c r="P176" s="507" t="s">
        <v>650</v>
      </c>
      <c r="Q176" s="508" t="s">
        <v>651</v>
      </c>
      <c r="R176" s="509"/>
      <c r="S176" s="505" t="s">
        <v>652</v>
      </c>
      <c r="T176" s="510" t="s">
        <v>1172</v>
      </c>
      <c r="U176" s="511" t="s">
        <v>653</v>
      </c>
      <c r="V176" s="572" t="s">
        <v>665</v>
      </c>
      <c r="W176" s="513" t="s">
        <v>666</v>
      </c>
    </row>
    <row r="177" spans="2:23" ht="17.25" thickBot="1">
      <c r="B177" s="514" t="s">
        <v>656</v>
      </c>
      <c r="C177" s="515">
        <v>8</v>
      </c>
      <c r="D177" s="516">
        <v>4</v>
      </c>
      <c r="E177" s="504">
        <v>6</v>
      </c>
      <c r="F177" s="506"/>
      <c r="G177" s="517">
        <v>0</v>
      </c>
      <c r="H177" s="497">
        <v>15</v>
      </c>
      <c r="I177" s="517"/>
      <c r="J177" s="506"/>
      <c r="K177" s="517">
        <v>17</v>
      </c>
      <c r="L177" s="497"/>
      <c r="M177" s="517"/>
      <c r="N177" s="506"/>
      <c r="O177" s="517"/>
      <c r="P177" s="497"/>
      <c r="Q177" s="517"/>
      <c r="R177" s="506"/>
      <c r="S177" s="517"/>
      <c r="T177" s="518"/>
      <c r="U177" s="556"/>
      <c r="V177" s="520">
        <f>C177+D177+E177+G177+H177+I177+K177+O177</f>
        <v>50</v>
      </c>
      <c r="W177" s="521">
        <f>L177+M177+P177+Q177+S177</f>
        <v>0</v>
      </c>
    </row>
    <row r="178" spans="2:23" ht="16.5">
      <c r="B178" s="541" t="s">
        <v>0</v>
      </c>
      <c r="C178" s="266">
        <v>0</v>
      </c>
      <c r="D178" s="280">
        <v>0</v>
      </c>
      <c r="E178" s="281">
        <v>0</v>
      </c>
      <c r="F178" s="523"/>
      <c r="G178" s="266">
        <v>0</v>
      </c>
      <c r="H178" s="280">
        <v>0</v>
      </c>
      <c r="I178" s="281"/>
      <c r="J178" s="524"/>
      <c r="K178" s="266">
        <v>0</v>
      </c>
      <c r="L178" s="280"/>
      <c r="M178" s="281"/>
      <c r="N178" s="524"/>
      <c r="O178" s="266"/>
      <c r="P178" s="280"/>
      <c r="Q178" s="281"/>
      <c r="R178" s="511"/>
      <c r="S178" s="266"/>
      <c r="T178" s="280"/>
      <c r="U178" s="542">
        <f>C178+D178+E178+G178+H178+I178+K178+L178+M178+O178+P178+Q178+S178+T178</f>
        <v>0</v>
      </c>
      <c r="V178" s="526">
        <f t="shared" ref="V178:V198" si="65">C178+D178+E178+G178+H178+I178+K178+O178</f>
        <v>0</v>
      </c>
      <c r="W178" s="527">
        <f t="shared" ref="W178:W198" si="66">L178+M178+P178+Q178+S178</f>
        <v>0</v>
      </c>
    </row>
    <row r="179" spans="2:23" ht="16.5">
      <c r="B179" s="545" t="s">
        <v>1</v>
      </c>
      <c r="C179" s="254"/>
      <c r="D179" s="287"/>
      <c r="E179" s="288"/>
      <c r="F179" s="523"/>
      <c r="G179" s="254"/>
      <c r="H179" s="287"/>
      <c r="I179" s="288"/>
      <c r="J179" s="524"/>
      <c r="K179" s="254"/>
      <c r="L179" s="287"/>
      <c r="M179" s="288"/>
      <c r="N179" s="524"/>
      <c r="O179" s="254"/>
      <c r="P179" s="287"/>
      <c r="Q179" s="288"/>
      <c r="R179" s="511"/>
      <c r="S179" s="254"/>
      <c r="T179" s="287"/>
      <c r="U179" s="546">
        <f>C179+D179+E179+G179+H179+I179+K179+L179+M179+O179+P179+Q179+S179+T179</f>
        <v>0</v>
      </c>
      <c r="V179" s="526">
        <f t="shared" si="65"/>
        <v>0</v>
      </c>
      <c r="W179" s="527">
        <f t="shared" si="66"/>
        <v>0</v>
      </c>
    </row>
    <row r="180" spans="2:23" ht="17.25" thickBot="1">
      <c r="B180" s="547" t="s">
        <v>2</v>
      </c>
      <c r="C180" s="271"/>
      <c r="D180" s="294"/>
      <c r="E180" s="295"/>
      <c r="F180" s="523"/>
      <c r="G180" s="271"/>
      <c r="H180" s="294"/>
      <c r="I180" s="295"/>
      <c r="J180" s="524"/>
      <c r="K180" s="271"/>
      <c r="L180" s="294"/>
      <c r="M180" s="295"/>
      <c r="N180" s="524"/>
      <c r="O180" s="271"/>
      <c r="P180" s="294"/>
      <c r="Q180" s="295"/>
      <c r="R180" s="511"/>
      <c r="S180" s="271"/>
      <c r="T180" s="294"/>
      <c r="U180" s="548">
        <f>C180+D180+E180+G180+H180+I180+K180+L180+M180+O180+P180+Q180+S180+T180</f>
        <v>0</v>
      </c>
      <c r="V180" s="526">
        <f t="shared" si="65"/>
        <v>0</v>
      </c>
      <c r="W180" s="527">
        <f t="shared" si="66"/>
        <v>0</v>
      </c>
    </row>
    <row r="181" spans="2:23" ht="17.25" thickBot="1">
      <c r="B181" s="531" t="s">
        <v>46</v>
      </c>
      <c r="C181" s="535">
        <f>SUM(C178:C180)</f>
        <v>0</v>
      </c>
      <c r="D181" s="535">
        <f>SUM(D178:D180)</f>
        <v>0</v>
      </c>
      <c r="E181" s="575">
        <f>SUM(E178:E180)</f>
        <v>0</v>
      </c>
      <c r="F181" s="524"/>
      <c r="G181" s="535">
        <f>SUM(G178:G180)</f>
        <v>0</v>
      </c>
      <c r="H181" s="536">
        <f>SUM(H178:H180)</f>
        <v>0</v>
      </c>
      <c r="I181" s="537">
        <f>SUM(I178:I180)</f>
        <v>0</v>
      </c>
      <c r="J181" s="524"/>
      <c r="K181" s="535">
        <f>SUM(K178:K180)</f>
        <v>0</v>
      </c>
      <c r="L181" s="536">
        <f>SUM(L178:L180)</f>
        <v>0</v>
      </c>
      <c r="M181" s="537">
        <f>SUM(M178:M180)</f>
        <v>0</v>
      </c>
      <c r="N181" s="524"/>
      <c r="O181" s="535">
        <f>SUM(O178:O180)</f>
        <v>0</v>
      </c>
      <c r="P181" s="536">
        <f>SUM(P178:P180)</f>
        <v>0</v>
      </c>
      <c r="Q181" s="537">
        <f>SUM(Q178:Q180)</f>
        <v>0</v>
      </c>
      <c r="R181" s="538"/>
      <c r="S181" s="535">
        <f>SUM(S178:S180)</f>
        <v>0</v>
      </c>
      <c r="T181" s="537">
        <f>SUM(T178:T180)</f>
        <v>0</v>
      </c>
      <c r="U181" s="539">
        <f>C181+D181+E181+G181+H181+I181+K181+L181+M181+O181+P181+Q181+S181+T181</f>
        <v>0</v>
      </c>
      <c r="V181" s="520">
        <f t="shared" si="65"/>
        <v>0</v>
      </c>
      <c r="W181" s="521">
        <f t="shared" si="66"/>
        <v>0</v>
      </c>
    </row>
    <row r="182" spans="2:23" ht="17.25" thickBot="1">
      <c r="B182" s="514" t="s">
        <v>657</v>
      </c>
      <c r="C182" s="515"/>
      <c r="D182" s="516"/>
      <c r="E182" s="504"/>
      <c r="F182" s="506"/>
      <c r="G182" s="517"/>
      <c r="H182" s="497"/>
      <c r="I182" s="517"/>
      <c r="J182" s="506"/>
      <c r="K182" s="517"/>
      <c r="L182" s="497"/>
      <c r="M182" s="517"/>
      <c r="N182" s="506"/>
      <c r="O182" s="517"/>
      <c r="P182" s="497"/>
      <c r="Q182" s="517"/>
      <c r="R182" s="506"/>
      <c r="S182" s="517"/>
      <c r="T182" s="518"/>
      <c r="U182" s="540"/>
      <c r="V182" s="520">
        <f t="shared" si="65"/>
        <v>0</v>
      </c>
      <c r="W182" s="521">
        <f t="shared" si="66"/>
        <v>0</v>
      </c>
    </row>
    <row r="183" spans="2:23" ht="16.5">
      <c r="B183" s="541" t="s">
        <v>3</v>
      </c>
      <c r="C183" s="266"/>
      <c r="D183" s="280"/>
      <c r="E183" s="281"/>
      <c r="F183" s="523"/>
      <c r="G183" s="266"/>
      <c r="H183" s="280"/>
      <c r="I183" s="281"/>
      <c r="J183" s="524"/>
      <c r="K183" s="266"/>
      <c r="L183" s="280"/>
      <c r="M183" s="281"/>
      <c r="N183" s="524"/>
      <c r="O183" s="266"/>
      <c r="P183" s="280"/>
      <c r="Q183" s="281"/>
      <c r="R183" s="511"/>
      <c r="S183" s="266"/>
      <c r="T183" s="280"/>
      <c r="U183" s="542">
        <f t="shared" ref="U183:U198" si="67">C183+D183+E183+G183+H183+I183+K183+L183+M183+O183+P183+Q183+S183+T183</f>
        <v>0</v>
      </c>
      <c r="V183" s="543">
        <f t="shared" si="65"/>
        <v>0</v>
      </c>
      <c r="W183" s="544">
        <f t="shared" si="66"/>
        <v>0</v>
      </c>
    </row>
    <row r="184" spans="2:23" ht="16.5">
      <c r="B184" s="545" t="s">
        <v>4</v>
      </c>
      <c r="C184" s="254"/>
      <c r="D184" s="287"/>
      <c r="E184" s="288"/>
      <c r="F184" s="523"/>
      <c r="G184" s="254"/>
      <c r="H184" s="287"/>
      <c r="I184" s="288"/>
      <c r="J184" s="524"/>
      <c r="K184" s="254"/>
      <c r="L184" s="287"/>
      <c r="M184" s="288"/>
      <c r="N184" s="524"/>
      <c r="O184" s="254"/>
      <c r="P184" s="287"/>
      <c r="Q184" s="288"/>
      <c r="R184" s="511"/>
      <c r="S184" s="254"/>
      <c r="T184" s="287"/>
      <c r="U184" s="546">
        <f t="shared" si="67"/>
        <v>0</v>
      </c>
      <c r="V184" s="543">
        <f t="shared" si="65"/>
        <v>0</v>
      </c>
      <c r="W184" s="544">
        <f t="shared" si="66"/>
        <v>0</v>
      </c>
    </row>
    <row r="185" spans="2:23" ht="17.25" thickBot="1">
      <c r="B185" s="547" t="s">
        <v>5</v>
      </c>
      <c r="C185" s="271"/>
      <c r="D185" s="294"/>
      <c r="E185" s="295"/>
      <c r="F185" s="523"/>
      <c r="G185" s="271"/>
      <c r="H185" s="294"/>
      <c r="I185" s="295"/>
      <c r="J185" s="524"/>
      <c r="K185" s="271"/>
      <c r="L185" s="294"/>
      <c r="M185" s="295"/>
      <c r="N185" s="524"/>
      <c r="O185" s="271"/>
      <c r="P185" s="294"/>
      <c r="Q185" s="295"/>
      <c r="R185" s="511"/>
      <c r="S185" s="271"/>
      <c r="T185" s="294"/>
      <c r="U185" s="548">
        <f t="shared" si="67"/>
        <v>0</v>
      </c>
      <c r="V185" s="543">
        <f t="shared" si="65"/>
        <v>0</v>
      </c>
      <c r="W185" s="544">
        <f t="shared" si="66"/>
        <v>0</v>
      </c>
    </row>
    <row r="186" spans="2:23" ht="17.25" thickBot="1">
      <c r="B186" s="531" t="s">
        <v>46</v>
      </c>
      <c r="C186" s="535">
        <f>SUM(C183:C185)</f>
        <v>0</v>
      </c>
      <c r="D186" s="536">
        <f>SUM(D183:D185)</f>
        <v>0</v>
      </c>
      <c r="E186" s="537">
        <f>SUM(E183:E185)</f>
        <v>0</v>
      </c>
      <c r="F186" s="524"/>
      <c r="G186" s="535">
        <f>SUM(G183:G185)</f>
        <v>0</v>
      </c>
      <c r="H186" s="536">
        <f>SUM(H183:H185)</f>
        <v>0</v>
      </c>
      <c r="I186" s="537">
        <f>SUM(I183:I185)</f>
        <v>0</v>
      </c>
      <c r="J186" s="524"/>
      <c r="K186" s="535">
        <f>SUM(K183:K185)</f>
        <v>0</v>
      </c>
      <c r="L186" s="536">
        <f>SUM(L183:L185)</f>
        <v>0</v>
      </c>
      <c r="M186" s="537">
        <f>SUM(M183:M185)</f>
        <v>0</v>
      </c>
      <c r="N186" s="524"/>
      <c r="O186" s="535">
        <f>SUM(O183:O185)</f>
        <v>0</v>
      </c>
      <c r="P186" s="536">
        <f>SUM(P183:P185)</f>
        <v>0</v>
      </c>
      <c r="Q186" s="537">
        <f>SUM(Q183:Q185)</f>
        <v>0</v>
      </c>
      <c r="R186" s="538"/>
      <c r="S186" s="535">
        <f>SUM(S183:S185)</f>
        <v>0</v>
      </c>
      <c r="T186" s="537">
        <f>SUM(T183:T185)</f>
        <v>0</v>
      </c>
      <c r="U186" s="549">
        <f t="shared" si="67"/>
        <v>0</v>
      </c>
      <c r="V186" s="520">
        <f t="shared" si="65"/>
        <v>0</v>
      </c>
      <c r="W186" s="521">
        <f t="shared" si="66"/>
        <v>0</v>
      </c>
    </row>
    <row r="187" spans="2:23" ht="17.25" thickBot="1">
      <c r="B187" s="514" t="s">
        <v>658</v>
      </c>
      <c r="C187" s="515"/>
      <c r="D187" s="516"/>
      <c r="E187" s="504"/>
      <c r="F187" s="506"/>
      <c r="G187" s="517"/>
      <c r="H187" s="497"/>
      <c r="I187" s="517"/>
      <c r="J187" s="506"/>
      <c r="K187" s="517"/>
      <c r="L187" s="497"/>
      <c r="M187" s="517"/>
      <c r="N187" s="506"/>
      <c r="O187" s="517"/>
      <c r="P187" s="497"/>
      <c r="Q187" s="517"/>
      <c r="R187" s="506"/>
      <c r="S187" s="517"/>
      <c r="T187" s="518"/>
      <c r="U187" s="540">
        <f t="shared" si="67"/>
        <v>0</v>
      </c>
      <c r="V187" s="520">
        <f t="shared" si="65"/>
        <v>0</v>
      </c>
      <c r="W187" s="521">
        <f t="shared" si="66"/>
        <v>0</v>
      </c>
    </row>
    <row r="188" spans="2:23" ht="16.5">
      <c r="B188" s="541" t="s">
        <v>6</v>
      </c>
      <c r="C188" s="266"/>
      <c r="D188" s="280"/>
      <c r="E188" s="281"/>
      <c r="F188" s="523"/>
      <c r="G188" s="266"/>
      <c r="H188" s="280"/>
      <c r="I188" s="281"/>
      <c r="J188" s="524"/>
      <c r="K188" s="266"/>
      <c r="L188" s="280"/>
      <c r="M188" s="281"/>
      <c r="N188" s="524"/>
      <c r="O188" s="266"/>
      <c r="P188" s="280"/>
      <c r="Q188" s="281"/>
      <c r="R188" s="511"/>
      <c r="S188" s="266"/>
      <c r="T188" s="280"/>
      <c r="U188" s="542">
        <f t="shared" si="67"/>
        <v>0</v>
      </c>
      <c r="V188" s="543">
        <f t="shared" si="65"/>
        <v>0</v>
      </c>
      <c r="W188" s="544">
        <f t="shared" si="66"/>
        <v>0</v>
      </c>
    </row>
    <row r="189" spans="2:23" ht="16.5">
      <c r="B189" s="545" t="s">
        <v>7</v>
      </c>
      <c r="C189" s="254"/>
      <c r="D189" s="287"/>
      <c r="E189" s="288"/>
      <c r="F189" s="523"/>
      <c r="G189" s="254"/>
      <c r="H189" s="287"/>
      <c r="I189" s="288"/>
      <c r="J189" s="524"/>
      <c r="K189" s="254"/>
      <c r="L189" s="287"/>
      <c r="M189" s="288"/>
      <c r="N189" s="524"/>
      <c r="O189" s="254"/>
      <c r="P189" s="287"/>
      <c r="Q189" s="288"/>
      <c r="R189" s="511"/>
      <c r="S189" s="254"/>
      <c r="T189" s="287"/>
      <c r="U189" s="546">
        <f t="shared" si="67"/>
        <v>0</v>
      </c>
      <c r="V189" s="543">
        <f t="shared" si="65"/>
        <v>0</v>
      </c>
      <c r="W189" s="544">
        <f t="shared" si="66"/>
        <v>0</v>
      </c>
    </row>
    <row r="190" spans="2:23" ht="17.25" thickBot="1">
      <c r="B190" s="547" t="s">
        <v>8</v>
      </c>
      <c r="C190" s="271"/>
      <c r="D190" s="294"/>
      <c r="E190" s="295"/>
      <c r="F190" s="523"/>
      <c r="G190" s="271"/>
      <c r="H190" s="294"/>
      <c r="I190" s="295"/>
      <c r="J190" s="524"/>
      <c r="K190" s="271"/>
      <c r="L190" s="294"/>
      <c r="M190" s="295"/>
      <c r="N190" s="524"/>
      <c r="O190" s="271"/>
      <c r="P190" s="294"/>
      <c r="Q190" s="295"/>
      <c r="R190" s="511"/>
      <c r="S190" s="271"/>
      <c r="T190" s="294"/>
      <c r="U190" s="548">
        <f t="shared" si="67"/>
        <v>0</v>
      </c>
      <c r="V190" s="543">
        <f t="shared" si="65"/>
        <v>0</v>
      </c>
      <c r="W190" s="544">
        <f t="shared" si="66"/>
        <v>0</v>
      </c>
    </row>
    <row r="191" spans="2:23" ht="17.25" thickBot="1">
      <c r="B191" s="531" t="s">
        <v>46</v>
      </c>
      <c r="C191" s="535">
        <f>SUM(C188:C190)</f>
        <v>0</v>
      </c>
      <c r="D191" s="536">
        <f>SUM(D188:D190)</f>
        <v>0</v>
      </c>
      <c r="E191" s="537">
        <f>SUM(E188:E190)</f>
        <v>0</v>
      </c>
      <c r="F191" s="524"/>
      <c r="G191" s="535">
        <f>SUM(G188:G190)</f>
        <v>0</v>
      </c>
      <c r="H191" s="536">
        <f>SUM(H188:H190)</f>
        <v>0</v>
      </c>
      <c r="I191" s="537">
        <f>SUM(I188:I190)</f>
        <v>0</v>
      </c>
      <c r="J191" s="524"/>
      <c r="K191" s="535">
        <f>SUM(K188:K190)</f>
        <v>0</v>
      </c>
      <c r="L191" s="536">
        <f>SUM(L188:L190)</f>
        <v>0</v>
      </c>
      <c r="M191" s="537">
        <f>SUM(M188:M190)</f>
        <v>0</v>
      </c>
      <c r="N191" s="524"/>
      <c r="O191" s="535">
        <f>SUM(O188:O190)</f>
        <v>0</v>
      </c>
      <c r="P191" s="536">
        <f>SUM(P188:P190)</f>
        <v>0</v>
      </c>
      <c r="Q191" s="537">
        <f>SUM(Q188:Q190)</f>
        <v>0</v>
      </c>
      <c r="R191" s="538"/>
      <c r="S191" s="535">
        <f>SUM(S188:S190)</f>
        <v>0</v>
      </c>
      <c r="T191" s="537">
        <f>SUM(T188:T190)</f>
        <v>0</v>
      </c>
      <c r="U191" s="549">
        <f t="shared" si="67"/>
        <v>0</v>
      </c>
      <c r="V191" s="520">
        <f t="shared" si="65"/>
        <v>0</v>
      </c>
      <c r="W191" s="521">
        <f t="shared" si="66"/>
        <v>0</v>
      </c>
    </row>
    <row r="192" spans="2:23" ht="17.25" thickBot="1">
      <c r="B192" s="514" t="s">
        <v>659</v>
      </c>
      <c r="C192" s="515"/>
      <c r="D192" s="516"/>
      <c r="E192" s="504"/>
      <c r="F192" s="506"/>
      <c r="G192" s="517"/>
      <c r="H192" s="497"/>
      <c r="I192" s="517"/>
      <c r="J192" s="506"/>
      <c r="K192" s="517"/>
      <c r="L192" s="497"/>
      <c r="M192" s="517"/>
      <c r="N192" s="506"/>
      <c r="O192" s="517"/>
      <c r="P192" s="497"/>
      <c r="Q192" s="517"/>
      <c r="R192" s="506"/>
      <c r="S192" s="517"/>
      <c r="T192" s="518"/>
      <c r="U192" s="540">
        <f t="shared" si="67"/>
        <v>0</v>
      </c>
      <c r="V192" s="520">
        <f t="shared" si="65"/>
        <v>0</v>
      </c>
      <c r="W192" s="521">
        <f t="shared" si="66"/>
        <v>0</v>
      </c>
    </row>
    <row r="193" spans="2:23" ht="16.5">
      <c r="B193" s="541" t="s">
        <v>9</v>
      </c>
      <c r="C193" s="266"/>
      <c r="D193" s="280"/>
      <c r="E193" s="281"/>
      <c r="F193" s="523"/>
      <c r="G193" s="266"/>
      <c r="H193" s="280"/>
      <c r="I193" s="281"/>
      <c r="J193" s="524"/>
      <c r="K193" s="266"/>
      <c r="L193" s="280"/>
      <c r="M193" s="281"/>
      <c r="N193" s="524"/>
      <c r="O193" s="266"/>
      <c r="P193" s="280"/>
      <c r="Q193" s="281"/>
      <c r="R193" s="511"/>
      <c r="S193" s="266"/>
      <c r="T193" s="280"/>
      <c r="U193" s="542">
        <f t="shared" si="67"/>
        <v>0</v>
      </c>
      <c r="V193" s="543">
        <f t="shared" si="65"/>
        <v>0</v>
      </c>
      <c r="W193" s="544">
        <f t="shared" si="66"/>
        <v>0</v>
      </c>
    </row>
    <row r="194" spans="2:23" ht="16.5">
      <c r="B194" s="545" t="s">
        <v>10</v>
      </c>
      <c r="C194" s="254"/>
      <c r="D194" s="287"/>
      <c r="E194" s="288"/>
      <c r="F194" s="523"/>
      <c r="G194" s="254"/>
      <c r="H194" s="287"/>
      <c r="I194" s="288"/>
      <c r="J194" s="524"/>
      <c r="K194" s="254"/>
      <c r="L194" s="287"/>
      <c r="M194" s="288"/>
      <c r="N194" s="524"/>
      <c r="O194" s="254"/>
      <c r="P194" s="287"/>
      <c r="Q194" s="288"/>
      <c r="R194" s="511"/>
      <c r="S194" s="254"/>
      <c r="T194" s="287"/>
      <c r="U194" s="546">
        <f t="shared" si="67"/>
        <v>0</v>
      </c>
      <c r="V194" s="543">
        <f t="shared" si="65"/>
        <v>0</v>
      </c>
      <c r="W194" s="544">
        <f t="shared" si="66"/>
        <v>0</v>
      </c>
    </row>
    <row r="195" spans="2:23" ht="17.25" thickBot="1">
      <c r="B195" s="547" t="s">
        <v>11</v>
      </c>
      <c r="C195" s="271"/>
      <c r="D195" s="294"/>
      <c r="E195" s="295"/>
      <c r="F195" s="523"/>
      <c r="G195" s="271"/>
      <c r="H195" s="294"/>
      <c r="I195" s="295"/>
      <c r="J195" s="524"/>
      <c r="K195" s="271"/>
      <c r="L195" s="294"/>
      <c r="M195" s="295"/>
      <c r="N195" s="524"/>
      <c r="O195" s="271"/>
      <c r="P195" s="294"/>
      <c r="Q195" s="295"/>
      <c r="R195" s="511"/>
      <c r="S195" s="271"/>
      <c r="T195" s="294"/>
      <c r="U195" s="548">
        <f t="shared" si="67"/>
        <v>0</v>
      </c>
      <c r="V195" s="543">
        <f t="shared" si="65"/>
        <v>0</v>
      </c>
      <c r="W195" s="544">
        <f t="shared" si="66"/>
        <v>0</v>
      </c>
    </row>
    <row r="196" spans="2:23" ht="17.25" thickBot="1">
      <c r="B196" s="514" t="s">
        <v>46</v>
      </c>
      <c r="C196" s="550">
        <f>SUM(C193:C195)</f>
        <v>0</v>
      </c>
      <c r="D196" s="551">
        <f>SUM(D193:D195)</f>
        <v>0</v>
      </c>
      <c r="E196" s="552">
        <f>SUM(E193:E195)</f>
        <v>0</v>
      </c>
      <c r="F196" s="386"/>
      <c r="G196" s="550">
        <f>SUM(G193:G195)</f>
        <v>0</v>
      </c>
      <c r="H196" s="551">
        <f>SUM(H193:H195)</f>
        <v>0</v>
      </c>
      <c r="I196" s="552">
        <f>SUM(I193:I195)</f>
        <v>0</v>
      </c>
      <c r="J196" s="386"/>
      <c r="K196" s="550">
        <f>SUM(K193:K195)</f>
        <v>0</v>
      </c>
      <c r="L196" s="551">
        <f>SUM(L193:L195)</f>
        <v>0</v>
      </c>
      <c r="M196" s="552">
        <f>SUM(M193:M195)</f>
        <v>0</v>
      </c>
      <c r="N196" s="386"/>
      <c r="O196" s="550">
        <f>SUM(O193:O195)</f>
        <v>0</v>
      </c>
      <c r="P196" s="551">
        <f>SUM(P193:P195)</f>
        <v>0</v>
      </c>
      <c r="Q196" s="552">
        <f>SUM(Q193:Q195)</f>
        <v>0</v>
      </c>
      <c r="R196" s="555"/>
      <c r="S196" s="550">
        <f>SUM(S193:S195)</f>
        <v>0</v>
      </c>
      <c r="T196" s="552">
        <f>SUM(T193:T195)</f>
        <v>0</v>
      </c>
      <c r="U196" s="556">
        <f t="shared" si="67"/>
        <v>0</v>
      </c>
      <c r="V196" s="520">
        <f t="shared" si="65"/>
        <v>0</v>
      </c>
      <c r="W196" s="521">
        <f t="shared" si="66"/>
        <v>0</v>
      </c>
    </row>
    <row r="197" spans="2:23" ht="17.25" thickBot="1">
      <c r="B197" s="557" t="s">
        <v>660</v>
      </c>
      <c r="C197" s="558">
        <f>(C177+C182+C187+C192)/4</f>
        <v>2</v>
      </c>
      <c r="D197" s="558">
        <f>(D177+D182+D187+D192)/4</f>
        <v>1</v>
      </c>
      <c r="E197" s="559">
        <f>(E177+E182+E187+E192)/4</f>
        <v>1.5</v>
      </c>
      <c r="F197" s="386"/>
      <c r="G197" s="558">
        <f>(G177+G182+G187+G192)/4</f>
        <v>0</v>
      </c>
      <c r="H197" s="558">
        <f>(H177+H182+H187+H192)/4</f>
        <v>3.75</v>
      </c>
      <c r="I197" s="559">
        <f>(I177+I182+I187+I192)/4</f>
        <v>0</v>
      </c>
      <c r="J197" s="386"/>
      <c r="K197" s="558">
        <f>(K177+K182+K187+K192)/4</f>
        <v>4.25</v>
      </c>
      <c r="L197" s="558">
        <f>(L177+L182+L187+L192)/4</f>
        <v>0</v>
      </c>
      <c r="M197" s="559">
        <f>(M177+M182+M187+M192)/4</f>
        <v>0</v>
      </c>
      <c r="N197" s="386"/>
      <c r="O197" s="558">
        <f>(O177+O182+O187+O192)/4</f>
        <v>0</v>
      </c>
      <c r="P197" s="558">
        <f>(P177+P182+P187+P192)/4</f>
        <v>0</v>
      </c>
      <c r="Q197" s="559">
        <f>(Q177+Q182+Q187+Q192)/4</f>
        <v>0</v>
      </c>
      <c r="R197" s="555"/>
      <c r="S197" s="558">
        <f>(S177+S182+S187+S192)/4</f>
        <v>0</v>
      </c>
      <c r="T197" s="559">
        <f>(T177+T182+T187+T192)/4</f>
        <v>0</v>
      </c>
      <c r="U197" s="562">
        <f t="shared" si="67"/>
        <v>12.5</v>
      </c>
      <c r="V197" s="520">
        <f t="shared" si="65"/>
        <v>12.5</v>
      </c>
      <c r="W197" s="521">
        <f t="shared" si="66"/>
        <v>0</v>
      </c>
    </row>
    <row r="198" spans="2:23" ht="17.25" thickBot="1">
      <c r="B198" s="514" t="s">
        <v>661</v>
      </c>
      <c r="C198" s="563">
        <f>C181+C186+C191+C196</f>
        <v>0</v>
      </c>
      <c r="D198" s="563">
        <f>D181+D186+D191+D196</f>
        <v>0</v>
      </c>
      <c r="E198" s="564">
        <f>E181+E186+E191+E196</f>
        <v>0</v>
      </c>
      <c r="F198" s="565"/>
      <c r="G198" s="563">
        <f>G181+G186+G191+G196</f>
        <v>0</v>
      </c>
      <c r="H198" s="563">
        <f>H181+H186+H191+H196</f>
        <v>0</v>
      </c>
      <c r="I198" s="564">
        <f>I181+I186+I191+I196</f>
        <v>0</v>
      </c>
      <c r="J198" s="565"/>
      <c r="K198" s="563">
        <f>K181+K186+K191+K196</f>
        <v>0</v>
      </c>
      <c r="L198" s="563">
        <f>L181+L186+L191+L196</f>
        <v>0</v>
      </c>
      <c r="M198" s="564">
        <f>M181+M186+M191+M196</f>
        <v>0</v>
      </c>
      <c r="N198" s="565"/>
      <c r="O198" s="563">
        <f>O181+O186+O191+O196</f>
        <v>0</v>
      </c>
      <c r="P198" s="563">
        <f>P181+P186+P191+P196</f>
        <v>0</v>
      </c>
      <c r="Q198" s="564">
        <f>Q181+Q186+Q191+Q196</f>
        <v>0</v>
      </c>
      <c r="R198" s="568"/>
      <c r="S198" s="563">
        <f>S181+S186+S191+S196</f>
        <v>0</v>
      </c>
      <c r="T198" s="564">
        <f>T181+T186+T191+T196</f>
        <v>0</v>
      </c>
      <c r="U198" s="556">
        <f t="shared" si="67"/>
        <v>0</v>
      </c>
      <c r="V198" s="569">
        <f t="shared" si="65"/>
        <v>0</v>
      </c>
      <c r="W198" s="570">
        <f t="shared" si="66"/>
        <v>0</v>
      </c>
    </row>
    <row r="199" spans="2:23" ht="17.25" thickBot="1">
      <c r="B199" s="276" t="s">
        <v>667</v>
      </c>
      <c r="C199" s="313"/>
      <c r="D199" s="313"/>
      <c r="E199" s="313"/>
      <c r="F199" s="576"/>
      <c r="G199" s="299" t="s">
        <v>668</v>
      </c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  <c r="T199" s="313"/>
      <c r="U199" s="207"/>
      <c r="V199" s="207"/>
      <c r="W199" s="207"/>
    </row>
    <row r="200" spans="2:23" ht="17.25" thickBot="1">
      <c r="B200" s="494" t="s">
        <v>45</v>
      </c>
      <c r="C200" s="577" t="s">
        <v>669</v>
      </c>
      <c r="D200" s="497"/>
      <c r="E200" s="497"/>
      <c r="F200" s="498"/>
      <c r="G200" s="497"/>
      <c r="H200" s="497"/>
      <c r="I200" s="497"/>
      <c r="J200" s="498"/>
      <c r="K200" s="497"/>
      <c r="L200" s="497"/>
      <c r="M200" s="497"/>
      <c r="N200" s="498"/>
      <c r="O200" s="497"/>
      <c r="P200" s="497"/>
      <c r="Q200" s="497"/>
      <c r="R200" s="498"/>
      <c r="S200" s="497"/>
      <c r="T200" s="497"/>
      <c r="U200" s="499"/>
      <c r="V200" s="207"/>
      <c r="W200" s="207"/>
    </row>
    <row r="201" spans="2:23" ht="33.75" thickBot="1">
      <c r="B201" s="500"/>
      <c r="C201" s="501" t="s">
        <v>640</v>
      </c>
      <c r="D201" s="502" t="s">
        <v>641</v>
      </c>
      <c r="E201" s="503" t="s">
        <v>642</v>
      </c>
      <c r="F201" s="504"/>
      <c r="G201" s="505" t="s">
        <v>643</v>
      </c>
      <c r="H201" s="502" t="s">
        <v>644</v>
      </c>
      <c r="I201" s="506" t="s">
        <v>645</v>
      </c>
      <c r="J201" s="504"/>
      <c r="K201" s="505" t="s">
        <v>646</v>
      </c>
      <c r="L201" s="502" t="s">
        <v>647</v>
      </c>
      <c r="M201" s="503" t="s">
        <v>648</v>
      </c>
      <c r="N201" s="504"/>
      <c r="O201" s="505" t="s">
        <v>649</v>
      </c>
      <c r="P201" s="507" t="s">
        <v>650</v>
      </c>
      <c r="Q201" s="508" t="s">
        <v>651</v>
      </c>
      <c r="R201" s="509"/>
      <c r="S201" s="505" t="s">
        <v>652</v>
      </c>
      <c r="T201" s="510" t="s">
        <v>1172</v>
      </c>
      <c r="U201" s="511" t="s">
        <v>653</v>
      </c>
      <c r="V201" s="572" t="s">
        <v>665</v>
      </c>
      <c r="W201" s="513" t="s">
        <v>666</v>
      </c>
    </row>
    <row r="202" spans="2:23" ht="17.25" thickBot="1">
      <c r="B202" s="514" t="s">
        <v>656</v>
      </c>
      <c r="C202" s="515">
        <v>8</v>
      </c>
      <c r="D202" s="516">
        <v>4</v>
      </c>
      <c r="E202" s="504">
        <v>6</v>
      </c>
      <c r="F202" s="506"/>
      <c r="G202" s="517">
        <v>0</v>
      </c>
      <c r="H202" s="497">
        <v>15</v>
      </c>
      <c r="I202" s="517"/>
      <c r="J202" s="506"/>
      <c r="K202" s="517">
        <v>17</v>
      </c>
      <c r="L202" s="497"/>
      <c r="M202" s="517"/>
      <c r="N202" s="506"/>
      <c r="O202" s="517"/>
      <c r="P202" s="497"/>
      <c r="Q202" s="517"/>
      <c r="R202" s="506"/>
      <c r="S202" s="517"/>
      <c r="T202" s="518"/>
      <c r="U202" s="540">
        <f t="shared" ref="U202:U223" si="68">C202+D202+E202+G202+H202+I202+K202+L202+M202+O202+P202+Q202+S202+T202</f>
        <v>50</v>
      </c>
      <c r="V202" s="578">
        <f>C202+D202+E202+G202+H202+I202+K202+O202</f>
        <v>50</v>
      </c>
      <c r="W202" s="521">
        <f>L202+M202+P202+Q202+S202</f>
        <v>0</v>
      </c>
    </row>
    <row r="203" spans="2:23" ht="16.5">
      <c r="B203" s="541" t="s">
        <v>0</v>
      </c>
      <c r="C203" s="266">
        <v>35</v>
      </c>
      <c r="D203" s="280">
        <v>0</v>
      </c>
      <c r="E203" s="281">
        <v>0</v>
      </c>
      <c r="F203" s="523"/>
      <c r="G203" s="266">
        <v>0</v>
      </c>
      <c r="H203" s="280">
        <v>6</v>
      </c>
      <c r="I203" s="281"/>
      <c r="J203" s="524"/>
      <c r="K203" s="266">
        <v>6</v>
      </c>
      <c r="L203" s="280"/>
      <c r="M203" s="281"/>
      <c r="N203" s="524"/>
      <c r="O203" s="266"/>
      <c r="P203" s="280"/>
      <c r="Q203" s="281"/>
      <c r="R203" s="511"/>
      <c r="S203" s="266"/>
      <c r="T203" s="280"/>
      <c r="U203" s="579">
        <f t="shared" si="68"/>
        <v>47</v>
      </c>
      <c r="V203" s="580">
        <f t="shared" ref="V203:V223" si="69">C203+D203+E203+G203+H203+I203+K203+O203</f>
        <v>47</v>
      </c>
      <c r="W203" s="527">
        <f t="shared" ref="W203:W223" si="70">L203+M203+P203+Q203+S203</f>
        <v>0</v>
      </c>
    </row>
    <row r="204" spans="2:23" ht="16.5">
      <c r="B204" s="545" t="s">
        <v>1</v>
      </c>
      <c r="C204" s="254">
        <v>31</v>
      </c>
      <c r="D204" s="287">
        <v>0</v>
      </c>
      <c r="E204" s="288">
        <v>0</v>
      </c>
      <c r="F204" s="523"/>
      <c r="G204" s="254">
        <v>0</v>
      </c>
      <c r="H204" s="287">
        <v>8</v>
      </c>
      <c r="I204" s="288"/>
      <c r="J204" s="524"/>
      <c r="K204" s="254">
        <v>3</v>
      </c>
      <c r="L204" s="287"/>
      <c r="M204" s="288"/>
      <c r="N204" s="524"/>
      <c r="O204" s="254"/>
      <c r="P204" s="287"/>
      <c r="Q204" s="288"/>
      <c r="R204" s="511"/>
      <c r="S204" s="254"/>
      <c r="T204" s="287"/>
      <c r="U204" s="579">
        <f t="shared" si="68"/>
        <v>42</v>
      </c>
      <c r="V204" s="580">
        <f t="shared" si="69"/>
        <v>42</v>
      </c>
      <c r="W204" s="527">
        <f t="shared" si="70"/>
        <v>0</v>
      </c>
    </row>
    <row r="205" spans="2:23" ht="17.25" thickBot="1">
      <c r="B205" s="547" t="s">
        <v>2</v>
      </c>
      <c r="C205" s="271">
        <v>23</v>
      </c>
      <c r="D205" s="294">
        <v>1</v>
      </c>
      <c r="E205" s="295">
        <v>0</v>
      </c>
      <c r="F205" s="523"/>
      <c r="G205" s="271">
        <v>0</v>
      </c>
      <c r="H205" s="294">
        <v>4</v>
      </c>
      <c r="I205" s="295"/>
      <c r="J205" s="524"/>
      <c r="K205" s="271">
        <v>3</v>
      </c>
      <c r="L205" s="294"/>
      <c r="M205" s="295"/>
      <c r="N205" s="524"/>
      <c r="O205" s="271"/>
      <c r="P205" s="294"/>
      <c r="Q205" s="295"/>
      <c r="R205" s="511"/>
      <c r="S205" s="271"/>
      <c r="T205" s="294"/>
      <c r="U205" s="579">
        <f t="shared" si="68"/>
        <v>31</v>
      </c>
      <c r="V205" s="580">
        <f t="shared" si="69"/>
        <v>31</v>
      </c>
      <c r="W205" s="527">
        <f t="shared" si="70"/>
        <v>0</v>
      </c>
    </row>
    <row r="206" spans="2:23" ht="17.25" thickBot="1">
      <c r="B206" s="531" t="s">
        <v>46</v>
      </c>
      <c r="C206" s="535">
        <f>SUM(C203:C205)</f>
        <v>89</v>
      </c>
      <c r="D206" s="535">
        <f>SUM(D203:D205)</f>
        <v>1</v>
      </c>
      <c r="E206" s="535">
        <f>SUM(E203:E205)</f>
        <v>0</v>
      </c>
      <c r="F206" s="524"/>
      <c r="G206" s="535">
        <f>SUM(G203:G205)</f>
        <v>0</v>
      </c>
      <c r="H206" s="536">
        <f>SUM(H203:H205)</f>
        <v>18</v>
      </c>
      <c r="I206" s="537">
        <f>SUM(I203:I205)</f>
        <v>0</v>
      </c>
      <c r="J206" s="524"/>
      <c r="K206" s="535">
        <f>SUM(K203:K205)</f>
        <v>12</v>
      </c>
      <c r="L206" s="536">
        <f>SUM(L203:L205)</f>
        <v>0</v>
      </c>
      <c r="M206" s="537">
        <f>SUM(M203:M205)</f>
        <v>0</v>
      </c>
      <c r="N206" s="524"/>
      <c r="O206" s="535">
        <f>SUM(O203:O205)</f>
        <v>0</v>
      </c>
      <c r="P206" s="536">
        <f>SUM(P203:P205)</f>
        <v>0</v>
      </c>
      <c r="Q206" s="537">
        <f>SUM(Q203:Q205)</f>
        <v>0</v>
      </c>
      <c r="R206" s="538"/>
      <c r="S206" s="535">
        <f>SUM(S203:S205)</f>
        <v>0</v>
      </c>
      <c r="T206" s="581">
        <f>SUM(T203:T205)</f>
        <v>0</v>
      </c>
      <c r="U206" s="582">
        <f t="shared" si="68"/>
        <v>120</v>
      </c>
      <c r="V206" s="578">
        <f t="shared" si="69"/>
        <v>120</v>
      </c>
      <c r="W206" s="521">
        <f t="shared" si="70"/>
        <v>0</v>
      </c>
    </row>
    <row r="207" spans="2:23" ht="17.25" thickBot="1">
      <c r="B207" s="514" t="s">
        <v>657</v>
      </c>
      <c r="C207" s="515"/>
      <c r="D207" s="516"/>
      <c r="E207" s="504"/>
      <c r="F207" s="506"/>
      <c r="G207" s="517"/>
      <c r="H207" s="497"/>
      <c r="I207" s="517"/>
      <c r="J207" s="506"/>
      <c r="K207" s="517"/>
      <c r="L207" s="497"/>
      <c r="M207" s="517"/>
      <c r="N207" s="506"/>
      <c r="O207" s="517"/>
      <c r="P207" s="497"/>
      <c r="Q207" s="517"/>
      <c r="R207" s="506"/>
      <c r="S207" s="517"/>
      <c r="T207" s="518"/>
      <c r="U207" s="583">
        <f t="shared" si="68"/>
        <v>0</v>
      </c>
      <c r="V207" s="520">
        <f t="shared" si="69"/>
        <v>0</v>
      </c>
      <c r="W207" s="521">
        <f t="shared" si="70"/>
        <v>0</v>
      </c>
    </row>
    <row r="208" spans="2:23" ht="16.5">
      <c r="B208" s="541" t="s">
        <v>3</v>
      </c>
      <c r="C208" s="266">
        <v>18</v>
      </c>
      <c r="D208" s="280">
        <v>1</v>
      </c>
      <c r="E208" s="281">
        <v>0</v>
      </c>
      <c r="F208" s="523"/>
      <c r="G208" s="266">
        <v>0</v>
      </c>
      <c r="H208" s="280">
        <v>11</v>
      </c>
      <c r="I208" s="281"/>
      <c r="J208" s="524"/>
      <c r="K208" s="266">
        <v>9</v>
      </c>
      <c r="L208" s="280"/>
      <c r="M208" s="281"/>
      <c r="N208" s="524"/>
      <c r="O208" s="266"/>
      <c r="P208" s="280"/>
      <c r="Q208" s="281"/>
      <c r="R208" s="511"/>
      <c r="S208" s="266"/>
      <c r="T208" s="280"/>
      <c r="U208" s="542">
        <f t="shared" si="68"/>
        <v>39</v>
      </c>
      <c r="V208" s="543">
        <f t="shared" si="69"/>
        <v>39</v>
      </c>
      <c r="W208" s="544">
        <f t="shared" si="70"/>
        <v>0</v>
      </c>
    </row>
    <row r="209" spans="2:23" ht="16.5">
      <c r="B209" s="545" t="s">
        <v>4</v>
      </c>
      <c r="C209" s="254">
        <v>30</v>
      </c>
      <c r="D209" s="287">
        <v>0</v>
      </c>
      <c r="E209" s="288">
        <v>0</v>
      </c>
      <c r="F209" s="523"/>
      <c r="G209" s="254">
        <v>0</v>
      </c>
      <c r="H209" s="287">
        <v>8</v>
      </c>
      <c r="I209" s="288"/>
      <c r="J209" s="524"/>
      <c r="K209" s="254">
        <v>5</v>
      </c>
      <c r="L209" s="287"/>
      <c r="M209" s="288"/>
      <c r="N209" s="524"/>
      <c r="O209" s="254"/>
      <c r="P209" s="287"/>
      <c r="Q209" s="288"/>
      <c r="R209" s="511"/>
      <c r="S209" s="254"/>
      <c r="T209" s="287"/>
      <c r="U209" s="546">
        <f t="shared" si="68"/>
        <v>43</v>
      </c>
      <c r="V209" s="543">
        <f t="shared" si="69"/>
        <v>43</v>
      </c>
      <c r="W209" s="544">
        <f t="shared" si="70"/>
        <v>0</v>
      </c>
    </row>
    <row r="210" spans="2:23" ht="17.25" thickBot="1">
      <c r="B210" s="547" t="s">
        <v>5</v>
      </c>
      <c r="C210" s="271">
        <v>28</v>
      </c>
      <c r="D210" s="294">
        <v>0</v>
      </c>
      <c r="E210" s="295">
        <v>1</v>
      </c>
      <c r="F210" s="523"/>
      <c r="G210" s="271">
        <v>0</v>
      </c>
      <c r="H210" s="294">
        <v>17</v>
      </c>
      <c r="I210" s="295"/>
      <c r="J210" s="524"/>
      <c r="K210" s="271">
        <v>2</v>
      </c>
      <c r="L210" s="294"/>
      <c r="M210" s="295"/>
      <c r="N210" s="524"/>
      <c r="O210" s="271"/>
      <c r="P210" s="294"/>
      <c r="Q210" s="295"/>
      <c r="R210" s="511"/>
      <c r="S210" s="271"/>
      <c r="T210" s="294"/>
      <c r="U210" s="548">
        <f t="shared" si="68"/>
        <v>48</v>
      </c>
      <c r="V210" s="543">
        <f t="shared" si="69"/>
        <v>48</v>
      </c>
      <c r="W210" s="544">
        <f t="shared" si="70"/>
        <v>0</v>
      </c>
    </row>
    <row r="211" spans="2:23" ht="17.25" thickBot="1">
      <c r="B211" s="531" t="s">
        <v>46</v>
      </c>
      <c r="C211" s="535">
        <f>SUM(C208:C210)</f>
        <v>76</v>
      </c>
      <c r="D211" s="536">
        <f>SUM(D208:D210)</f>
        <v>1</v>
      </c>
      <c r="E211" s="537">
        <f>SUM(E208:E210)</f>
        <v>1</v>
      </c>
      <c r="F211" s="524"/>
      <c r="G211" s="535">
        <f>SUM(G208:G210)</f>
        <v>0</v>
      </c>
      <c r="H211" s="536">
        <f>SUM(H208:H210)</f>
        <v>36</v>
      </c>
      <c r="I211" s="537">
        <f>SUM(I208:I210)</f>
        <v>0</v>
      </c>
      <c r="J211" s="524"/>
      <c r="K211" s="535">
        <f>SUM(K208:K210)</f>
        <v>16</v>
      </c>
      <c r="L211" s="536">
        <f>SUM(L208:L210)</f>
        <v>0</v>
      </c>
      <c r="M211" s="537">
        <f>SUM(M208:M210)</f>
        <v>0</v>
      </c>
      <c r="N211" s="524"/>
      <c r="O211" s="535">
        <f>SUM(O208:O210)</f>
        <v>0</v>
      </c>
      <c r="P211" s="536">
        <f>SUM(P208:P210)</f>
        <v>0</v>
      </c>
      <c r="Q211" s="537">
        <f>SUM(Q208:Q210)</f>
        <v>0</v>
      </c>
      <c r="R211" s="538"/>
      <c r="S211" s="535">
        <f>SUM(S208:S210)</f>
        <v>0</v>
      </c>
      <c r="T211" s="537">
        <f>SUM(T208:T210)</f>
        <v>0</v>
      </c>
      <c r="U211" s="549">
        <f t="shared" si="68"/>
        <v>130</v>
      </c>
      <c r="V211" s="520">
        <f t="shared" si="69"/>
        <v>130</v>
      </c>
      <c r="W211" s="521">
        <f t="shared" si="70"/>
        <v>0</v>
      </c>
    </row>
    <row r="212" spans="2:23" ht="17.25" thickBot="1">
      <c r="B212" s="514" t="s">
        <v>658</v>
      </c>
      <c r="C212" s="515"/>
      <c r="D212" s="516"/>
      <c r="E212" s="504"/>
      <c r="F212" s="506"/>
      <c r="G212" s="517"/>
      <c r="H212" s="497"/>
      <c r="I212" s="517"/>
      <c r="J212" s="506"/>
      <c r="K212" s="517"/>
      <c r="L212" s="497"/>
      <c r="M212" s="517"/>
      <c r="N212" s="506"/>
      <c r="O212" s="517"/>
      <c r="P212" s="497"/>
      <c r="Q212" s="517"/>
      <c r="R212" s="506"/>
      <c r="S212" s="517"/>
      <c r="T212" s="518"/>
      <c r="U212" s="540">
        <f t="shared" si="68"/>
        <v>0</v>
      </c>
      <c r="V212" s="520">
        <f t="shared" si="69"/>
        <v>0</v>
      </c>
      <c r="W212" s="521">
        <f t="shared" si="70"/>
        <v>0</v>
      </c>
    </row>
    <row r="213" spans="2:23" ht="16.5">
      <c r="B213" s="541" t="s">
        <v>6</v>
      </c>
      <c r="C213" s="266">
        <v>31</v>
      </c>
      <c r="D213" s="280">
        <v>0</v>
      </c>
      <c r="E213" s="281">
        <v>2</v>
      </c>
      <c r="F213" s="523"/>
      <c r="G213" s="266">
        <v>0</v>
      </c>
      <c r="H213" s="280">
        <v>16</v>
      </c>
      <c r="I213" s="281"/>
      <c r="J213" s="524"/>
      <c r="K213" s="266">
        <v>2</v>
      </c>
      <c r="L213" s="280"/>
      <c r="M213" s="281"/>
      <c r="N213" s="524"/>
      <c r="O213" s="266"/>
      <c r="P213" s="280"/>
      <c r="Q213" s="281"/>
      <c r="R213" s="511"/>
      <c r="S213" s="266"/>
      <c r="T213" s="280"/>
      <c r="U213" s="542">
        <f t="shared" si="68"/>
        <v>51</v>
      </c>
      <c r="V213" s="543">
        <f t="shared" si="69"/>
        <v>51</v>
      </c>
      <c r="W213" s="544">
        <f t="shared" si="70"/>
        <v>0</v>
      </c>
    </row>
    <row r="214" spans="2:23" ht="16.5">
      <c r="B214" s="545" t="s">
        <v>7</v>
      </c>
      <c r="C214" s="254">
        <v>33</v>
      </c>
      <c r="D214" s="287">
        <v>0</v>
      </c>
      <c r="E214" s="288">
        <v>0</v>
      </c>
      <c r="F214" s="523"/>
      <c r="G214" s="254">
        <v>0</v>
      </c>
      <c r="H214" s="287">
        <v>16</v>
      </c>
      <c r="I214" s="288"/>
      <c r="J214" s="524"/>
      <c r="K214" s="254">
        <v>2</v>
      </c>
      <c r="L214" s="287"/>
      <c r="M214" s="288"/>
      <c r="N214" s="524"/>
      <c r="O214" s="254"/>
      <c r="P214" s="287"/>
      <c r="Q214" s="288"/>
      <c r="R214" s="511"/>
      <c r="S214" s="254"/>
      <c r="T214" s="287"/>
      <c r="U214" s="546">
        <f t="shared" si="68"/>
        <v>51</v>
      </c>
      <c r="V214" s="543">
        <f t="shared" si="69"/>
        <v>51</v>
      </c>
      <c r="W214" s="544">
        <f t="shared" si="70"/>
        <v>0</v>
      </c>
    </row>
    <row r="215" spans="2:23" ht="17.25" thickBot="1">
      <c r="B215" s="547" t="s">
        <v>8</v>
      </c>
      <c r="C215" s="271">
        <v>38</v>
      </c>
      <c r="D215" s="294">
        <v>0</v>
      </c>
      <c r="E215" s="295">
        <v>0</v>
      </c>
      <c r="F215" s="523"/>
      <c r="G215" s="271">
        <v>0</v>
      </c>
      <c r="H215" s="294">
        <v>13</v>
      </c>
      <c r="I215" s="295"/>
      <c r="J215" s="524"/>
      <c r="K215" s="271">
        <v>8</v>
      </c>
      <c r="L215" s="294"/>
      <c r="M215" s="295"/>
      <c r="N215" s="524"/>
      <c r="O215" s="271"/>
      <c r="P215" s="294"/>
      <c r="Q215" s="295"/>
      <c r="R215" s="511"/>
      <c r="S215" s="271"/>
      <c r="T215" s="294"/>
      <c r="U215" s="548">
        <f t="shared" si="68"/>
        <v>59</v>
      </c>
      <c r="V215" s="543">
        <f t="shared" si="69"/>
        <v>59</v>
      </c>
      <c r="W215" s="544">
        <f t="shared" si="70"/>
        <v>0</v>
      </c>
    </row>
    <row r="216" spans="2:23" ht="17.25" thickBot="1">
      <c r="B216" s="531" t="s">
        <v>46</v>
      </c>
      <c r="C216" s="535">
        <f>SUM(C213:C215)</f>
        <v>102</v>
      </c>
      <c r="D216" s="536">
        <f>SUM(D213:D215)</f>
        <v>0</v>
      </c>
      <c r="E216" s="537">
        <f>SUM(E213:E215)</f>
        <v>2</v>
      </c>
      <c r="F216" s="524"/>
      <c r="G216" s="535">
        <f>SUM(G213:G215)</f>
        <v>0</v>
      </c>
      <c r="H216" s="536">
        <f>SUM(H213:H215)</f>
        <v>45</v>
      </c>
      <c r="I216" s="537">
        <f>SUM(I213:I215)</f>
        <v>0</v>
      </c>
      <c r="J216" s="524"/>
      <c r="K216" s="535">
        <f>SUM(K213:K215)</f>
        <v>12</v>
      </c>
      <c r="L216" s="536">
        <f>SUM(L213:L215)</f>
        <v>0</v>
      </c>
      <c r="M216" s="537">
        <f>SUM(M213:M215)</f>
        <v>0</v>
      </c>
      <c r="N216" s="524"/>
      <c r="O216" s="535">
        <f>SUM(O213:O215)</f>
        <v>0</v>
      </c>
      <c r="P216" s="536">
        <f>SUM(P213:P215)</f>
        <v>0</v>
      </c>
      <c r="Q216" s="537">
        <f>SUM(Q213:Q215)</f>
        <v>0</v>
      </c>
      <c r="R216" s="538"/>
      <c r="S216" s="535">
        <f>SUM(S213:S215)</f>
        <v>0</v>
      </c>
      <c r="T216" s="537">
        <f>SUM(T213:T215)</f>
        <v>0</v>
      </c>
      <c r="U216" s="549">
        <f t="shared" si="68"/>
        <v>161</v>
      </c>
      <c r="V216" s="520">
        <f t="shared" si="69"/>
        <v>161</v>
      </c>
      <c r="W216" s="521">
        <f t="shared" si="70"/>
        <v>0</v>
      </c>
    </row>
    <row r="217" spans="2:23" ht="17.25" thickBot="1">
      <c r="B217" s="514" t="s">
        <v>659</v>
      </c>
      <c r="C217" s="515"/>
      <c r="D217" s="516"/>
      <c r="E217" s="504"/>
      <c r="F217" s="506"/>
      <c r="G217" s="517"/>
      <c r="H217" s="497"/>
      <c r="I217" s="517"/>
      <c r="J217" s="506"/>
      <c r="K217" s="517"/>
      <c r="L217" s="497"/>
      <c r="M217" s="517"/>
      <c r="N217" s="506"/>
      <c r="O217" s="517"/>
      <c r="P217" s="497"/>
      <c r="Q217" s="517"/>
      <c r="R217" s="506"/>
      <c r="S217" s="517"/>
      <c r="T217" s="518"/>
      <c r="U217" s="540">
        <f t="shared" si="68"/>
        <v>0</v>
      </c>
      <c r="V217" s="520">
        <f t="shared" si="69"/>
        <v>0</v>
      </c>
      <c r="W217" s="521">
        <f t="shared" si="70"/>
        <v>0</v>
      </c>
    </row>
    <row r="218" spans="2:23" ht="16.5">
      <c r="B218" s="541" t="s">
        <v>9</v>
      </c>
      <c r="C218" s="266">
        <v>33</v>
      </c>
      <c r="D218" s="280">
        <v>0</v>
      </c>
      <c r="E218" s="281">
        <v>0</v>
      </c>
      <c r="F218" s="523"/>
      <c r="G218" s="266">
        <v>0</v>
      </c>
      <c r="H218" s="280">
        <v>10</v>
      </c>
      <c r="I218" s="281"/>
      <c r="J218" s="524"/>
      <c r="K218" s="266">
        <v>2</v>
      </c>
      <c r="L218" s="280"/>
      <c r="M218" s="281"/>
      <c r="N218" s="524"/>
      <c r="O218" s="266"/>
      <c r="P218" s="280"/>
      <c r="Q218" s="281"/>
      <c r="R218" s="511"/>
      <c r="S218" s="266"/>
      <c r="T218" s="280"/>
      <c r="U218" s="542">
        <f t="shared" si="68"/>
        <v>45</v>
      </c>
      <c r="V218" s="543">
        <f t="shared" si="69"/>
        <v>45</v>
      </c>
      <c r="W218" s="544">
        <f t="shared" si="70"/>
        <v>0</v>
      </c>
    </row>
    <row r="219" spans="2:23" ht="16.5">
      <c r="B219" s="545" t="s">
        <v>10</v>
      </c>
      <c r="C219" s="254"/>
      <c r="D219" s="287"/>
      <c r="E219" s="288"/>
      <c r="F219" s="523"/>
      <c r="G219" s="254"/>
      <c r="H219" s="287"/>
      <c r="I219" s="288"/>
      <c r="J219" s="524"/>
      <c r="K219" s="254"/>
      <c r="L219" s="287"/>
      <c r="M219" s="288"/>
      <c r="N219" s="524"/>
      <c r="O219" s="254"/>
      <c r="P219" s="287"/>
      <c r="Q219" s="288"/>
      <c r="R219" s="511"/>
      <c r="S219" s="254"/>
      <c r="T219" s="287"/>
      <c r="U219" s="546">
        <f t="shared" si="68"/>
        <v>0</v>
      </c>
      <c r="V219" s="543">
        <f t="shared" si="69"/>
        <v>0</v>
      </c>
      <c r="W219" s="544">
        <f t="shared" si="70"/>
        <v>0</v>
      </c>
    </row>
    <row r="220" spans="2:23" ht="17.25" thickBot="1">
      <c r="B220" s="547" t="s">
        <v>11</v>
      </c>
      <c r="C220" s="271"/>
      <c r="D220" s="294"/>
      <c r="E220" s="295"/>
      <c r="F220" s="523"/>
      <c r="G220" s="271"/>
      <c r="H220" s="294"/>
      <c r="I220" s="295"/>
      <c r="J220" s="524"/>
      <c r="K220" s="271"/>
      <c r="L220" s="294"/>
      <c r="M220" s="295"/>
      <c r="N220" s="524"/>
      <c r="O220" s="271"/>
      <c r="P220" s="294"/>
      <c r="Q220" s="295"/>
      <c r="R220" s="511"/>
      <c r="S220" s="271"/>
      <c r="T220" s="294"/>
      <c r="U220" s="548">
        <f t="shared" si="68"/>
        <v>0</v>
      </c>
      <c r="V220" s="543">
        <f t="shared" si="69"/>
        <v>0</v>
      </c>
      <c r="W220" s="544">
        <f t="shared" si="70"/>
        <v>0</v>
      </c>
    </row>
    <row r="221" spans="2:23" ht="17.25" thickBot="1">
      <c r="B221" s="514" t="s">
        <v>46</v>
      </c>
      <c r="C221" s="550">
        <f>SUM(C218:C220)</f>
        <v>33</v>
      </c>
      <c r="D221" s="551">
        <f>SUM(D218:D220)</f>
        <v>0</v>
      </c>
      <c r="E221" s="552">
        <f>SUM(E218:E220)</f>
        <v>0</v>
      </c>
      <c r="F221" s="386"/>
      <c r="G221" s="550">
        <f>SUM(G218:G220)</f>
        <v>0</v>
      </c>
      <c r="H221" s="551">
        <f>SUM(H218:H220)</f>
        <v>10</v>
      </c>
      <c r="I221" s="552">
        <f>SUM(I218:I220)</f>
        <v>0</v>
      </c>
      <c r="J221" s="386"/>
      <c r="K221" s="550">
        <f>SUM(K218:K220)</f>
        <v>2</v>
      </c>
      <c r="L221" s="551">
        <f>SUM(L218:L220)</f>
        <v>0</v>
      </c>
      <c r="M221" s="552">
        <f>SUM(M218:M220)</f>
        <v>0</v>
      </c>
      <c r="N221" s="386"/>
      <c r="O221" s="550">
        <f>SUM(O218:O220)</f>
        <v>0</v>
      </c>
      <c r="P221" s="551">
        <f>SUM(P218:P220)</f>
        <v>0</v>
      </c>
      <c r="Q221" s="552">
        <f>SUM(Q218:Q220)</f>
        <v>0</v>
      </c>
      <c r="R221" s="555"/>
      <c r="S221" s="550">
        <f>SUM(S218:S220)</f>
        <v>0</v>
      </c>
      <c r="T221" s="552">
        <f>SUM(T218:T220)</f>
        <v>0</v>
      </c>
      <c r="U221" s="556">
        <f t="shared" si="68"/>
        <v>45</v>
      </c>
      <c r="V221" s="520">
        <f t="shared" si="69"/>
        <v>45</v>
      </c>
      <c r="W221" s="521">
        <f t="shared" si="70"/>
        <v>0</v>
      </c>
    </row>
    <row r="222" spans="2:23" ht="17.25" thickBot="1">
      <c r="B222" s="557" t="s">
        <v>660</v>
      </c>
      <c r="C222" s="558">
        <f>(C202+C207+C212+C217)/4</f>
        <v>2</v>
      </c>
      <c r="D222" s="558">
        <f>(D202+D207+D212+D217)/4</f>
        <v>1</v>
      </c>
      <c r="E222" s="559">
        <f>(E202+E207+E212+E217)/4</f>
        <v>1.5</v>
      </c>
      <c r="F222" s="386"/>
      <c r="G222" s="558">
        <f>(G202+G207+G212+G217)/4</f>
        <v>0</v>
      </c>
      <c r="H222" s="558">
        <f>(H202+H207+H212+H217)/4</f>
        <v>3.75</v>
      </c>
      <c r="I222" s="559">
        <f>(I202+I207+I212+I217)/4</f>
        <v>0</v>
      </c>
      <c r="J222" s="386"/>
      <c r="K222" s="558">
        <f>(K202+K207+K212+K217)/4</f>
        <v>4.25</v>
      </c>
      <c r="L222" s="558">
        <f>(L202+L207+L212+L217)/4</f>
        <v>0</v>
      </c>
      <c r="M222" s="559">
        <f>(M202+M207+M212+M217)/4</f>
        <v>0</v>
      </c>
      <c r="N222" s="386"/>
      <c r="O222" s="558">
        <f>(O202+O207+O212+O217)/4</f>
        <v>0</v>
      </c>
      <c r="P222" s="558">
        <f>(P202+P207+P212+P217)/4</f>
        <v>0</v>
      </c>
      <c r="Q222" s="559">
        <f>(Q202+Q207+Q212+Q217)/4</f>
        <v>0</v>
      </c>
      <c r="R222" s="555"/>
      <c r="S222" s="558">
        <f>(S202+S207+S212+S217)/4</f>
        <v>0</v>
      </c>
      <c r="T222" s="559">
        <f>(T202+T207+T212+T217)/4</f>
        <v>0</v>
      </c>
      <c r="U222" s="562">
        <f t="shared" si="68"/>
        <v>12.5</v>
      </c>
      <c r="V222" s="520">
        <f t="shared" si="69"/>
        <v>12.5</v>
      </c>
      <c r="W222" s="521">
        <f t="shared" si="70"/>
        <v>0</v>
      </c>
    </row>
    <row r="223" spans="2:23" ht="17.25" thickBot="1">
      <c r="B223" s="514" t="s">
        <v>661</v>
      </c>
      <c r="C223" s="563">
        <f>C206+C211+C216+C221</f>
        <v>300</v>
      </c>
      <c r="D223" s="563">
        <f>D206+D211+D216+D221</f>
        <v>2</v>
      </c>
      <c r="E223" s="564">
        <f>E206+E211+E216+E221</f>
        <v>3</v>
      </c>
      <c r="F223" s="565"/>
      <c r="G223" s="563">
        <f>G206+G211+G216+G221</f>
        <v>0</v>
      </c>
      <c r="H223" s="563">
        <f>H206+H211+H216+H221</f>
        <v>109</v>
      </c>
      <c r="I223" s="564">
        <f>I206+I211+I216+I221</f>
        <v>0</v>
      </c>
      <c r="J223" s="565"/>
      <c r="K223" s="563">
        <f>K206+K211+K216+K221</f>
        <v>42</v>
      </c>
      <c r="L223" s="563">
        <f>L206+L211+L216+L221</f>
        <v>0</v>
      </c>
      <c r="M223" s="564">
        <f>M206+M211+M216+M221</f>
        <v>0</v>
      </c>
      <c r="N223" s="565"/>
      <c r="O223" s="563">
        <f>O206+O211+O216+O221</f>
        <v>0</v>
      </c>
      <c r="P223" s="563">
        <f>P206+P211+P216+P221</f>
        <v>0</v>
      </c>
      <c r="Q223" s="564">
        <f>Q206+Q211+Q216+Q221</f>
        <v>0</v>
      </c>
      <c r="R223" s="568"/>
      <c r="S223" s="563">
        <f>S206+S211+S216+S221</f>
        <v>0</v>
      </c>
      <c r="T223" s="564">
        <f>T206+T211+T216+T221</f>
        <v>0</v>
      </c>
      <c r="U223" s="556">
        <f t="shared" si="68"/>
        <v>456</v>
      </c>
      <c r="V223" s="569">
        <f t="shared" si="69"/>
        <v>456</v>
      </c>
      <c r="W223" s="570">
        <f t="shared" si="70"/>
        <v>0</v>
      </c>
    </row>
    <row r="224" spans="2:23" ht="17.25" thickBot="1">
      <c r="B224" s="584"/>
      <c r="C224" s="313"/>
      <c r="D224" s="313"/>
      <c r="E224" s="313"/>
      <c r="F224" s="576"/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  <c r="T224" s="313"/>
      <c r="U224" s="207"/>
      <c r="V224" s="207"/>
      <c r="W224" s="207"/>
    </row>
    <row r="225" spans="2:23" ht="17.25" thickBot="1">
      <c r="B225" s="585" t="s">
        <v>45</v>
      </c>
      <c r="C225" s="495" t="s">
        <v>670</v>
      </c>
      <c r="D225" s="496"/>
      <c r="E225" s="497"/>
      <c r="F225" s="498"/>
      <c r="G225" s="498"/>
      <c r="H225" s="497"/>
      <c r="I225" s="497"/>
      <c r="J225" s="498"/>
      <c r="K225" s="497"/>
      <c r="L225" s="497"/>
      <c r="M225" s="497"/>
      <c r="N225" s="498"/>
      <c r="O225" s="497"/>
      <c r="P225" s="497"/>
      <c r="Q225" s="497"/>
      <c r="R225" s="498"/>
      <c r="S225" s="497"/>
      <c r="T225" s="497"/>
      <c r="U225" s="499"/>
      <c r="V225" s="207"/>
      <c r="W225" s="207"/>
    </row>
    <row r="226" spans="2:23" ht="33.75" thickBot="1">
      <c r="B226" s="500"/>
      <c r="C226" s="586" t="s">
        <v>640</v>
      </c>
      <c r="D226" s="587" t="s">
        <v>641</v>
      </c>
      <c r="E226" s="588" t="s">
        <v>642</v>
      </c>
      <c r="F226" s="504"/>
      <c r="G226" s="589" t="s">
        <v>643</v>
      </c>
      <c r="H226" s="590" t="s">
        <v>644</v>
      </c>
      <c r="I226" s="591" t="s">
        <v>645</v>
      </c>
      <c r="J226" s="504"/>
      <c r="K226" s="590" t="s">
        <v>646</v>
      </c>
      <c r="L226" s="587" t="s">
        <v>647</v>
      </c>
      <c r="M226" s="588" t="s">
        <v>648</v>
      </c>
      <c r="N226" s="504"/>
      <c r="O226" s="590" t="s">
        <v>649</v>
      </c>
      <c r="P226" s="592" t="s">
        <v>650</v>
      </c>
      <c r="Q226" s="593" t="s">
        <v>651</v>
      </c>
      <c r="R226" s="509"/>
      <c r="S226" s="594" t="s">
        <v>652</v>
      </c>
      <c r="T226" s="510" t="s">
        <v>1172</v>
      </c>
      <c r="U226" s="595" t="s">
        <v>653</v>
      </c>
      <c r="V226" s="572" t="s">
        <v>665</v>
      </c>
      <c r="W226" s="513" t="s">
        <v>666</v>
      </c>
    </row>
    <row r="227" spans="2:23" ht="17.25" thickBot="1">
      <c r="B227" s="596" t="s">
        <v>656</v>
      </c>
      <c r="C227" s="515">
        <v>8</v>
      </c>
      <c r="D227" s="516">
        <v>4</v>
      </c>
      <c r="E227" s="504">
        <v>6</v>
      </c>
      <c r="F227" s="506"/>
      <c r="G227" s="517">
        <v>0</v>
      </c>
      <c r="H227" s="497">
        <v>15</v>
      </c>
      <c r="I227" s="517"/>
      <c r="J227" s="506"/>
      <c r="K227" s="517">
        <v>17</v>
      </c>
      <c r="L227" s="497"/>
      <c r="M227" s="517"/>
      <c r="N227" s="506"/>
      <c r="O227" s="517"/>
      <c r="P227" s="497"/>
      <c r="Q227" s="517"/>
      <c r="R227" s="506"/>
      <c r="S227" s="517"/>
      <c r="T227" s="518"/>
      <c r="U227" s="597">
        <f t="shared" ref="U227:U248" si="71">C227+D227+E227+G227+H227+I227+K227+L227+M227+O227+P227+Q227+S227+T227</f>
        <v>50</v>
      </c>
      <c r="V227" s="520">
        <f>C227+D227+E227+G227+H227+I227+K227+O227</f>
        <v>50</v>
      </c>
      <c r="W227" s="521">
        <f>L227+M227+P227+Q227+S227</f>
        <v>0</v>
      </c>
    </row>
    <row r="228" spans="2:23" ht="16.5">
      <c r="B228" s="545" t="s">
        <v>0</v>
      </c>
      <c r="C228" s="266">
        <v>0</v>
      </c>
      <c r="D228" s="280">
        <v>0</v>
      </c>
      <c r="E228" s="281">
        <v>0</v>
      </c>
      <c r="F228" s="523"/>
      <c r="G228" s="266">
        <v>0</v>
      </c>
      <c r="H228" s="280">
        <v>0</v>
      </c>
      <c r="I228" s="281"/>
      <c r="J228" s="524"/>
      <c r="K228" s="266">
        <v>0</v>
      </c>
      <c r="L228" s="280"/>
      <c r="M228" s="281"/>
      <c r="N228" s="524"/>
      <c r="O228" s="266"/>
      <c r="P228" s="280"/>
      <c r="Q228" s="281"/>
      <c r="R228" s="511"/>
      <c r="S228" s="266"/>
      <c r="T228" s="280"/>
      <c r="U228" s="542">
        <f t="shared" si="71"/>
        <v>0</v>
      </c>
      <c r="V228" s="526">
        <f t="shared" ref="V228:V248" si="72">C228+D228+E228+G228+H228+I228+K228+O228</f>
        <v>0</v>
      </c>
      <c r="W228" s="527">
        <f t="shared" ref="W228:W248" si="73">L228+M228+P228+Q228+S228</f>
        <v>0</v>
      </c>
    </row>
    <row r="229" spans="2:23" ht="16.5">
      <c r="B229" s="545" t="s">
        <v>1</v>
      </c>
      <c r="C229" s="254">
        <v>0</v>
      </c>
      <c r="D229" s="287">
        <v>0</v>
      </c>
      <c r="E229" s="288">
        <v>0</v>
      </c>
      <c r="F229" s="523"/>
      <c r="G229" s="254">
        <v>0</v>
      </c>
      <c r="H229" s="287">
        <v>1</v>
      </c>
      <c r="I229" s="288"/>
      <c r="J229" s="524"/>
      <c r="K229" s="254">
        <v>0</v>
      </c>
      <c r="L229" s="287"/>
      <c r="M229" s="288"/>
      <c r="N229" s="524"/>
      <c r="O229" s="254"/>
      <c r="P229" s="287"/>
      <c r="Q229" s="288"/>
      <c r="R229" s="511"/>
      <c r="S229" s="254"/>
      <c r="T229" s="287"/>
      <c r="U229" s="542">
        <f t="shared" si="71"/>
        <v>1</v>
      </c>
      <c r="V229" s="526">
        <f t="shared" si="72"/>
        <v>1</v>
      </c>
      <c r="W229" s="527">
        <f t="shared" si="73"/>
        <v>0</v>
      </c>
    </row>
    <row r="230" spans="2:23" ht="17.25" thickBot="1">
      <c r="B230" s="545" t="s">
        <v>2</v>
      </c>
      <c r="C230" s="271">
        <v>0</v>
      </c>
      <c r="D230" s="294">
        <v>0</v>
      </c>
      <c r="E230" s="295">
        <v>0</v>
      </c>
      <c r="F230" s="523"/>
      <c r="G230" s="271">
        <v>0</v>
      </c>
      <c r="H230" s="294">
        <v>0</v>
      </c>
      <c r="I230" s="295"/>
      <c r="J230" s="524"/>
      <c r="K230" s="271">
        <v>0</v>
      </c>
      <c r="L230" s="294"/>
      <c r="M230" s="295"/>
      <c r="N230" s="524"/>
      <c r="O230" s="271"/>
      <c r="P230" s="294"/>
      <c r="Q230" s="295"/>
      <c r="R230" s="511"/>
      <c r="S230" s="271"/>
      <c r="T230" s="294"/>
      <c r="U230" s="542">
        <f t="shared" si="71"/>
        <v>0</v>
      </c>
      <c r="V230" s="526">
        <f t="shared" si="72"/>
        <v>0</v>
      </c>
      <c r="W230" s="527">
        <f t="shared" si="73"/>
        <v>0</v>
      </c>
    </row>
    <row r="231" spans="2:23" ht="17.25" thickBot="1">
      <c r="B231" s="598" t="s">
        <v>46</v>
      </c>
      <c r="C231" s="532">
        <f>SUM(C228:C230)</f>
        <v>0</v>
      </c>
      <c r="D231" s="533">
        <f>SUM(D228:D230)</f>
        <v>0</v>
      </c>
      <c r="E231" s="599">
        <f>SUM(E228:E230)</f>
        <v>0</v>
      </c>
      <c r="F231" s="524"/>
      <c r="G231" s="600">
        <f>SUM(G228:G230)</f>
        <v>0</v>
      </c>
      <c r="H231" s="601">
        <f>SUM(H228:H230)</f>
        <v>1</v>
      </c>
      <c r="I231" s="599">
        <f>SUM(I228:I230)</f>
        <v>0</v>
      </c>
      <c r="J231" s="524"/>
      <c r="K231" s="601">
        <f>SUM(K228:K230)</f>
        <v>0</v>
      </c>
      <c r="L231" s="533">
        <f>SUM(L228:L230)</f>
        <v>0</v>
      </c>
      <c r="M231" s="599">
        <f>SUM(M228:M230)</f>
        <v>0</v>
      </c>
      <c r="N231" s="524"/>
      <c r="O231" s="601">
        <f>SUM(O228:O230)</f>
        <v>0</v>
      </c>
      <c r="P231" s="533">
        <f>SUM(P228:P230)</f>
        <v>0</v>
      </c>
      <c r="Q231" s="599">
        <f>SUM(Q228:Q230)</f>
        <v>0</v>
      </c>
      <c r="R231" s="538"/>
      <c r="S231" s="602">
        <f>SUM(S228:S230)</f>
        <v>0</v>
      </c>
      <c r="T231" s="603">
        <f>SUM(T228:T230)</f>
        <v>0</v>
      </c>
      <c r="U231" s="604">
        <f t="shared" si="71"/>
        <v>1</v>
      </c>
      <c r="V231" s="520">
        <f t="shared" si="72"/>
        <v>1</v>
      </c>
      <c r="W231" s="521">
        <f t="shared" si="73"/>
        <v>0</v>
      </c>
    </row>
    <row r="232" spans="2:23" ht="17.25" thickBot="1">
      <c r="B232" s="596" t="s">
        <v>657</v>
      </c>
      <c r="C232" s="515"/>
      <c r="D232" s="516"/>
      <c r="E232" s="504"/>
      <c r="F232" s="506"/>
      <c r="G232" s="517"/>
      <c r="H232" s="497"/>
      <c r="I232" s="517"/>
      <c r="J232" s="506"/>
      <c r="K232" s="517"/>
      <c r="L232" s="497"/>
      <c r="M232" s="517"/>
      <c r="N232" s="506"/>
      <c r="O232" s="517"/>
      <c r="P232" s="497"/>
      <c r="Q232" s="517"/>
      <c r="R232" s="506"/>
      <c r="S232" s="517"/>
      <c r="T232" s="518"/>
      <c r="U232" s="605">
        <f t="shared" si="71"/>
        <v>0</v>
      </c>
      <c r="V232" s="520">
        <f t="shared" si="72"/>
        <v>0</v>
      </c>
      <c r="W232" s="521">
        <f t="shared" si="73"/>
        <v>0</v>
      </c>
    </row>
    <row r="233" spans="2:23" ht="16.5">
      <c r="B233" s="545" t="s">
        <v>3</v>
      </c>
      <c r="C233" s="266">
        <v>0</v>
      </c>
      <c r="D233" s="280">
        <v>0</v>
      </c>
      <c r="E233" s="281">
        <v>0</v>
      </c>
      <c r="F233" s="523"/>
      <c r="G233" s="266">
        <v>0</v>
      </c>
      <c r="H233" s="280">
        <v>0</v>
      </c>
      <c r="I233" s="281"/>
      <c r="J233" s="524"/>
      <c r="K233" s="266">
        <v>0</v>
      </c>
      <c r="L233" s="280"/>
      <c r="M233" s="281"/>
      <c r="N233" s="524"/>
      <c r="O233" s="266"/>
      <c r="P233" s="280"/>
      <c r="Q233" s="281"/>
      <c r="R233" s="511"/>
      <c r="S233" s="266"/>
      <c r="T233" s="280"/>
      <c r="U233" s="546">
        <f t="shared" si="71"/>
        <v>0</v>
      </c>
      <c r="V233" s="543">
        <f t="shared" si="72"/>
        <v>0</v>
      </c>
      <c r="W233" s="544">
        <f t="shared" si="73"/>
        <v>0</v>
      </c>
    </row>
    <row r="234" spans="2:23" ht="16.5">
      <c r="B234" s="545" t="s">
        <v>4</v>
      </c>
      <c r="C234" s="254">
        <v>0</v>
      </c>
      <c r="D234" s="287">
        <v>0</v>
      </c>
      <c r="E234" s="288">
        <v>0</v>
      </c>
      <c r="F234" s="523"/>
      <c r="G234" s="254">
        <v>0</v>
      </c>
      <c r="H234" s="287">
        <v>0</v>
      </c>
      <c r="I234" s="288"/>
      <c r="J234" s="524"/>
      <c r="K234" s="254">
        <v>0</v>
      </c>
      <c r="L234" s="287"/>
      <c r="M234" s="288"/>
      <c r="N234" s="524"/>
      <c r="O234" s="254"/>
      <c r="P234" s="287"/>
      <c r="Q234" s="288"/>
      <c r="R234" s="511"/>
      <c r="S234" s="254"/>
      <c r="T234" s="287"/>
      <c r="U234" s="546">
        <f t="shared" si="71"/>
        <v>0</v>
      </c>
      <c r="V234" s="543">
        <f t="shared" si="72"/>
        <v>0</v>
      </c>
      <c r="W234" s="544">
        <f t="shared" si="73"/>
        <v>0</v>
      </c>
    </row>
    <row r="235" spans="2:23" ht="17.25" thickBot="1">
      <c r="B235" s="545" t="s">
        <v>5</v>
      </c>
      <c r="C235" s="271">
        <v>0</v>
      </c>
      <c r="D235" s="294">
        <v>0</v>
      </c>
      <c r="E235" s="295">
        <v>0</v>
      </c>
      <c r="F235" s="523"/>
      <c r="G235" s="271">
        <v>0</v>
      </c>
      <c r="H235" s="294">
        <v>0</v>
      </c>
      <c r="I235" s="295"/>
      <c r="J235" s="524"/>
      <c r="K235" s="271">
        <v>0</v>
      </c>
      <c r="L235" s="294"/>
      <c r="M235" s="295"/>
      <c r="N235" s="524"/>
      <c r="O235" s="271"/>
      <c r="P235" s="294"/>
      <c r="Q235" s="295"/>
      <c r="R235" s="511"/>
      <c r="S235" s="271"/>
      <c r="T235" s="294"/>
      <c r="U235" s="546">
        <f t="shared" si="71"/>
        <v>0</v>
      </c>
      <c r="V235" s="543">
        <f t="shared" si="72"/>
        <v>0</v>
      </c>
      <c r="W235" s="544">
        <f t="shared" si="73"/>
        <v>0</v>
      </c>
    </row>
    <row r="236" spans="2:23" ht="17.25" thickBot="1">
      <c r="B236" s="598" t="s">
        <v>46</v>
      </c>
      <c r="C236" s="532">
        <f>SUM(C233:C235)</f>
        <v>0</v>
      </c>
      <c r="D236" s="533">
        <f>SUM(D233:D235)</f>
        <v>0</v>
      </c>
      <c r="E236" s="599">
        <f>SUM(E233:E235)</f>
        <v>0</v>
      </c>
      <c r="F236" s="524"/>
      <c r="G236" s="600">
        <f>SUM(G233:G235)</f>
        <v>0</v>
      </c>
      <c r="H236" s="601">
        <f>SUM(H233:H235)</f>
        <v>0</v>
      </c>
      <c r="I236" s="599">
        <f>SUM(I233:I235)</f>
        <v>0</v>
      </c>
      <c r="J236" s="524"/>
      <c r="K236" s="601">
        <f>SUM(K233:K235)</f>
        <v>0</v>
      </c>
      <c r="L236" s="533">
        <f>SUM(L233:L235)</f>
        <v>0</v>
      </c>
      <c r="M236" s="599">
        <f>SUM(M233:M235)</f>
        <v>0</v>
      </c>
      <c r="N236" s="524"/>
      <c r="O236" s="601">
        <f>SUM(O233:O235)</f>
        <v>0</v>
      </c>
      <c r="P236" s="533">
        <f>SUM(P233:P235)</f>
        <v>0</v>
      </c>
      <c r="Q236" s="599">
        <f>SUM(Q233:Q235)</f>
        <v>0</v>
      </c>
      <c r="R236" s="538"/>
      <c r="S236" s="602">
        <f>SUM(S233:S235)</f>
        <v>0</v>
      </c>
      <c r="T236" s="603">
        <f>SUM(T233:T235)</f>
        <v>0</v>
      </c>
      <c r="U236" s="605">
        <f t="shared" si="71"/>
        <v>0</v>
      </c>
      <c r="V236" s="520">
        <f t="shared" si="72"/>
        <v>0</v>
      </c>
      <c r="W236" s="521">
        <f t="shared" si="73"/>
        <v>0</v>
      </c>
    </row>
    <row r="237" spans="2:23" ht="17.25" thickBot="1">
      <c r="B237" s="596" t="s">
        <v>658</v>
      </c>
      <c r="C237" s="515"/>
      <c r="D237" s="516"/>
      <c r="E237" s="504"/>
      <c r="F237" s="506"/>
      <c r="G237" s="517"/>
      <c r="H237" s="497"/>
      <c r="I237" s="517"/>
      <c r="J237" s="506"/>
      <c r="K237" s="517"/>
      <c r="L237" s="497"/>
      <c r="M237" s="517"/>
      <c r="N237" s="506"/>
      <c r="O237" s="517"/>
      <c r="P237" s="497"/>
      <c r="Q237" s="517"/>
      <c r="R237" s="506"/>
      <c r="S237" s="517"/>
      <c r="T237" s="518"/>
      <c r="U237" s="605">
        <f t="shared" si="71"/>
        <v>0</v>
      </c>
      <c r="V237" s="520">
        <f t="shared" si="72"/>
        <v>0</v>
      </c>
      <c r="W237" s="521">
        <f t="shared" si="73"/>
        <v>0</v>
      </c>
    </row>
    <row r="238" spans="2:23" ht="16.5">
      <c r="B238" s="545" t="s">
        <v>6</v>
      </c>
      <c r="C238" s="266">
        <v>0</v>
      </c>
      <c r="D238" s="280">
        <v>0</v>
      </c>
      <c r="E238" s="281">
        <v>0</v>
      </c>
      <c r="F238" s="523"/>
      <c r="G238" s="266">
        <v>0</v>
      </c>
      <c r="H238" s="280">
        <v>0</v>
      </c>
      <c r="I238" s="281"/>
      <c r="J238" s="524"/>
      <c r="K238" s="266">
        <v>0</v>
      </c>
      <c r="L238" s="280"/>
      <c r="M238" s="281"/>
      <c r="N238" s="524"/>
      <c r="O238" s="266"/>
      <c r="P238" s="280"/>
      <c r="Q238" s="281"/>
      <c r="R238" s="511"/>
      <c r="S238" s="266"/>
      <c r="T238" s="280"/>
      <c r="U238" s="546">
        <f t="shared" si="71"/>
        <v>0</v>
      </c>
      <c r="V238" s="543">
        <f t="shared" si="72"/>
        <v>0</v>
      </c>
      <c r="W238" s="544">
        <f t="shared" si="73"/>
        <v>0</v>
      </c>
    </row>
    <row r="239" spans="2:23" ht="16.5">
      <c r="B239" s="545" t="s">
        <v>7</v>
      </c>
      <c r="C239" s="254">
        <v>0</v>
      </c>
      <c r="D239" s="287">
        <v>0</v>
      </c>
      <c r="E239" s="288">
        <v>0</v>
      </c>
      <c r="F239" s="523"/>
      <c r="G239" s="254">
        <v>0</v>
      </c>
      <c r="H239" s="287">
        <v>0</v>
      </c>
      <c r="I239" s="288"/>
      <c r="J239" s="524"/>
      <c r="K239" s="254">
        <v>0</v>
      </c>
      <c r="L239" s="287"/>
      <c r="M239" s="288"/>
      <c r="N239" s="524"/>
      <c r="O239" s="254"/>
      <c r="P239" s="287"/>
      <c r="Q239" s="288"/>
      <c r="R239" s="511"/>
      <c r="S239" s="254"/>
      <c r="T239" s="287"/>
      <c r="U239" s="546">
        <f t="shared" si="71"/>
        <v>0</v>
      </c>
      <c r="V239" s="543">
        <f t="shared" si="72"/>
        <v>0</v>
      </c>
      <c r="W239" s="544">
        <f t="shared" si="73"/>
        <v>0</v>
      </c>
    </row>
    <row r="240" spans="2:23" ht="17.25" thickBot="1">
      <c r="B240" s="545" t="s">
        <v>8</v>
      </c>
      <c r="C240" s="271">
        <v>0</v>
      </c>
      <c r="D240" s="294">
        <v>0</v>
      </c>
      <c r="E240" s="295">
        <v>0</v>
      </c>
      <c r="F240" s="523"/>
      <c r="G240" s="271">
        <v>0</v>
      </c>
      <c r="H240" s="294">
        <v>0</v>
      </c>
      <c r="I240" s="295"/>
      <c r="J240" s="524"/>
      <c r="K240" s="271">
        <v>0</v>
      </c>
      <c r="L240" s="294"/>
      <c r="M240" s="295"/>
      <c r="N240" s="524"/>
      <c r="O240" s="271"/>
      <c r="P240" s="294"/>
      <c r="Q240" s="295"/>
      <c r="R240" s="511"/>
      <c r="S240" s="271"/>
      <c r="T240" s="294"/>
      <c r="U240" s="546">
        <f t="shared" si="71"/>
        <v>0</v>
      </c>
      <c r="V240" s="543">
        <f t="shared" si="72"/>
        <v>0</v>
      </c>
      <c r="W240" s="544">
        <f t="shared" si="73"/>
        <v>0</v>
      </c>
    </row>
    <row r="241" spans="2:23" ht="17.25" thickBot="1">
      <c r="B241" s="598" t="s">
        <v>46</v>
      </c>
      <c r="C241" s="532">
        <f>SUM(C238:C240)</f>
        <v>0</v>
      </c>
      <c r="D241" s="533">
        <f>SUM(D238:D240)</f>
        <v>0</v>
      </c>
      <c r="E241" s="599">
        <f>SUM(E238:E240)</f>
        <v>0</v>
      </c>
      <c r="F241" s="524"/>
      <c r="G241" s="600">
        <f>SUM(G238:G240)</f>
        <v>0</v>
      </c>
      <c r="H241" s="601">
        <f>SUM(H238:H240)</f>
        <v>0</v>
      </c>
      <c r="I241" s="599">
        <f>SUM(I238:I240)</f>
        <v>0</v>
      </c>
      <c r="J241" s="524"/>
      <c r="K241" s="601">
        <f>SUM(K238:K240)</f>
        <v>0</v>
      </c>
      <c r="L241" s="533">
        <f>SUM(L238:L240)</f>
        <v>0</v>
      </c>
      <c r="M241" s="599">
        <f>SUM(M238:M240)</f>
        <v>0</v>
      </c>
      <c r="N241" s="524"/>
      <c r="O241" s="601">
        <f>SUM(O238:O240)</f>
        <v>0</v>
      </c>
      <c r="P241" s="533">
        <f>SUM(P238:P240)</f>
        <v>0</v>
      </c>
      <c r="Q241" s="599">
        <f>SUM(Q238:Q240)</f>
        <v>0</v>
      </c>
      <c r="R241" s="538"/>
      <c r="S241" s="602">
        <f>SUM(S238:S240)</f>
        <v>0</v>
      </c>
      <c r="T241" s="606">
        <f>SUM(T238:T240)</f>
        <v>0</v>
      </c>
      <c r="U241" s="605">
        <f t="shared" si="71"/>
        <v>0</v>
      </c>
      <c r="V241" s="520">
        <f t="shared" si="72"/>
        <v>0</v>
      </c>
      <c r="W241" s="521">
        <f t="shared" si="73"/>
        <v>0</v>
      </c>
    </row>
    <row r="242" spans="2:23" ht="17.25" thickBot="1">
      <c r="B242" s="596" t="s">
        <v>659</v>
      </c>
      <c r="C242" s="515"/>
      <c r="D242" s="516"/>
      <c r="E242" s="504"/>
      <c r="F242" s="506"/>
      <c r="G242" s="517"/>
      <c r="H242" s="497"/>
      <c r="I242" s="517"/>
      <c r="J242" s="506"/>
      <c r="K242" s="517"/>
      <c r="L242" s="497"/>
      <c r="M242" s="517"/>
      <c r="N242" s="506"/>
      <c r="O242" s="517"/>
      <c r="P242" s="497"/>
      <c r="Q242" s="517"/>
      <c r="R242" s="506"/>
      <c r="S242" s="517"/>
      <c r="T242" s="518"/>
      <c r="U242" s="605">
        <f t="shared" si="71"/>
        <v>0</v>
      </c>
      <c r="V242" s="520">
        <f t="shared" si="72"/>
        <v>0</v>
      </c>
      <c r="W242" s="521">
        <f t="shared" si="73"/>
        <v>0</v>
      </c>
    </row>
    <row r="243" spans="2:23" ht="16.5">
      <c r="B243" s="545" t="s">
        <v>9</v>
      </c>
      <c r="C243" s="266">
        <v>0</v>
      </c>
      <c r="D243" s="280">
        <v>0</v>
      </c>
      <c r="E243" s="281">
        <v>0</v>
      </c>
      <c r="F243" s="523"/>
      <c r="G243" s="266">
        <v>0</v>
      </c>
      <c r="H243" s="280">
        <v>0</v>
      </c>
      <c r="I243" s="281"/>
      <c r="J243" s="524"/>
      <c r="K243" s="266">
        <v>0</v>
      </c>
      <c r="L243" s="280"/>
      <c r="M243" s="281"/>
      <c r="N243" s="524"/>
      <c r="O243" s="266"/>
      <c r="P243" s="280"/>
      <c r="Q243" s="281"/>
      <c r="R243" s="511"/>
      <c r="S243" s="266"/>
      <c r="T243" s="280"/>
      <c r="U243" s="546">
        <f t="shared" si="71"/>
        <v>0</v>
      </c>
      <c r="V243" s="543">
        <f t="shared" si="72"/>
        <v>0</v>
      </c>
      <c r="W243" s="544">
        <f t="shared" si="73"/>
        <v>0</v>
      </c>
    </row>
    <row r="244" spans="2:23" ht="16.5">
      <c r="B244" s="545" t="s">
        <v>10</v>
      </c>
      <c r="C244" s="254"/>
      <c r="D244" s="287"/>
      <c r="E244" s="288"/>
      <c r="F244" s="523"/>
      <c r="G244" s="254"/>
      <c r="H244" s="287"/>
      <c r="I244" s="288"/>
      <c r="J244" s="524"/>
      <c r="K244" s="254"/>
      <c r="L244" s="287"/>
      <c r="M244" s="288"/>
      <c r="N244" s="524"/>
      <c r="O244" s="254"/>
      <c r="P244" s="287"/>
      <c r="Q244" s="288"/>
      <c r="R244" s="511"/>
      <c r="S244" s="254"/>
      <c r="T244" s="287"/>
      <c r="U244" s="546">
        <f t="shared" si="71"/>
        <v>0</v>
      </c>
      <c r="V244" s="543">
        <f t="shared" si="72"/>
        <v>0</v>
      </c>
      <c r="W244" s="544">
        <f t="shared" si="73"/>
        <v>0</v>
      </c>
    </row>
    <row r="245" spans="2:23" ht="17.25" thickBot="1">
      <c r="B245" s="547" t="s">
        <v>11</v>
      </c>
      <c r="C245" s="271"/>
      <c r="D245" s="294"/>
      <c r="E245" s="295"/>
      <c r="F245" s="523"/>
      <c r="G245" s="271"/>
      <c r="H245" s="294"/>
      <c r="I245" s="295"/>
      <c r="J245" s="524"/>
      <c r="K245" s="271"/>
      <c r="L245" s="294"/>
      <c r="M245" s="295"/>
      <c r="N245" s="524"/>
      <c r="O245" s="271"/>
      <c r="P245" s="294"/>
      <c r="Q245" s="295"/>
      <c r="R245" s="511"/>
      <c r="S245" s="271"/>
      <c r="T245" s="294"/>
      <c r="U245" s="548">
        <f t="shared" si="71"/>
        <v>0</v>
      </c>
      <c r="V245" s="543">
        <f t="shared" si="72"/>
        <v>0</v>
      </c>
      <c r="W245" s="544">
        <f t="shared" si="73"/>
        <v>0</v>
      </c>
    </row>
    <row r="246" spans="2:23" ht="17.25" thickBot="1">
      <c r="B246" s="514" t="s">
        <v>46</v>
      </c>
      <c r="C246" s="550">
        <f>SUM(C243:C245)</f>
        <v>0</v>
      </c>
      <c r="D246" s="551">
        <f>SUM(D243:D245)</f>
        <v>0</v>
      </c>
      <c r="E246" s="554">
        <f>SUM(E243:E245)</f>
        <v>0</v>
      </c>
      <c r="F246" s="386"/>
      <c r="G246" s="550">
        <f>SUM(G243:G245)</f>
        <v>0</v>
      </c>
      <c r="H246" s="553">
        <f>SUM(H243:H245)</f>
        <v>0</v>
      </c>
      <c r="I246" s="552">
        <f>SUM(I243:I245)</f>
        <v>0</v>
      </c>
      <c r="J246" s="386"/>
      <c r="K246" s="553">
        <f>SUM(K243:K245)</f>
        <v>0</v>
      </c>
      <c r="L246" s="551">
        <f>SUM(L243:L245)</f>
        <v>0</v>
      </c>
      <c r="M246" s="554">
        <f>SUM(M243:M245)</f>
        <v>0</v>
      </c>
      <c r="N246" s="386"/>
      <c r="O246" s="553">
        <f>SUM(O243:O245)</f>
        <v>0</v>
      </c>
      <c r="P246" s="551">
        <f>SUM(P243:P245)</f>
        <v>0</v>
      </c>
      <c r="Q246" s="554">
        <f>SUM(Q243:Q245)</f>
        <v>0</v>
      </c>
      <c r="R246" s="555"/>
      <c r="S246" s="553">
        <f>SUM(S243:S245)</f>
        <v>0</v>
      </c>
      <c r="T246" s="552">
        <f>SUM(T243:T245)</f>
        <v>0</v>
      </c>
      <c r="U246" s="556">
        <f t="shared" si="71"/>
        <v>0</v>
      </c>
      <c r="V246" s="520">
        <f t="shared" si="72"/>
        <v>0</v>
      </c>
      <c r="W246" s="521">
        <f t="shared" si="73"/>
        <v>0</v>
      </c>
    </row>
    <row r="247" spans="2:23" ht="17.25" thickBot="1">
      <c r="B247" s="557" t="s">
        <v>660</v>
      </c>
      <c r="C247" s="558">
        <f>(C227+C232+C237+C242)/4</f>
        <v>2</v>
      </c>
      <c r="D247" s="558">
        <f>(D227+D232+D237+D242)/4</f>
        <v>1</v>
      </c>
      <c r="E247" s="561">
        <f>(E227+E232+E237+E242)/4</f>
        <v>1.5</v>
      </c>
      <c r="F247" s="386"/>
      <c r="G247" s="558">
        <f>(G227+G232+G237+G242)/4</f>
        <v>0</v>
      </c>
      <c r="H247" s="560">
        <f>(H227+H232+H237+H242)/4</f>
        <v>3.75</v>
      </c>
      <c r="I247" s="559">
        <f>(I227+I232+I237+I242)/4</f>
        <v>0</v>
      </c>
      <c r="J247" s="386"/>
      <c r="K247" s="560">
        <f>(K227+K232+K237+K242)/4</f>
        <v>4.25</v>
      </c>
      <c r="L247" s="558">
        <f>(L227+L232+L237+L242)/4</f>
        <v>0</v>
      </c>
      <c r="M247" s="561">
        <f>(M227+M232+M237+M242)/4</f>
        <v>0</v>
      </c>
      <c r="N247" s="386"/>
      <c r="O247" s="560">
        <f>(O227+O232+O237+O242)/4</f>
        <v>0</v>
      </c>
      <c r="P247" s="558">
        <f>(P227+P232+P237+P242)/4</f>
        <v>0</v>
      </c>
      <c r="Q247" s="561">
        <f>(Q227+Q232+Q237+Q242)/4</f>
        <v>0</v>
      </c>
      <c r="R247" s="555"/>
      <c r="S247" s="560">
        <f>(S227+S232+S237+S242)/4</f>
        <v>0</v>
      </c>
      <c r="T247" s="559">
        <f>(T227+T232+T237+T242)/4</f>
        <v>0</v>
      </c>
      <c r="U247" s="562">
        <f t="shared" si="71"/>
        <v>12.5</v>
      </c>
      <c r="V247" s="520">
        <f t="shared" si="72"/>
        <v>12.5</v>
      </c>
      <c r="W247" s="521">
        <f t="shared" si="73"/>
        <v>0</v>
      </c>
    </row>
    <row r="248" spans="2:23" ht="17.25" thickBot="1">
      <c r="B248" s="514" t="s">
        <v>661</v>
      </c>
      <c r="C248" s="563">
        <f>C231+C236+C241+C246</f>
        <v>0</v>
      </c>
      <c r="D248" s="563">
        <f>D231+D236+D241+D246</f>
        <v>0</v>
      </c>
      <c r="E248" s="567">
        <f>E231+E236+E241+E246</f>
        <v>0</v>
      </c>
      <c r="F248" s="565"/>
      <c r="G248" s="563">
        <f>G231+G236+G241+G246</f>
        <v>0</v>
      </c>
      <c r="H248" s="566">
        <f>H231+H236+H241+H246</f>
        <v>1</v>
      </c>
      <c r="I248" s="564">
        <f>I231+I236+I241+I246</f>
        <v>0</v>
      </c>
      <c r="J248" s="565"/>
      <c r="K248" s="566">
        <f>K231+K236+K241+K246</f>
        <v>0</v>
      </c>
      <c r="L248" s="563">
        <f>L231+L236+L241+L246</f>
        <v>0</v>
      </c>
      <c r="M248" s="567">
        <f>M231+M236+M241+M246</f>
        <v>0</v>
      </c>
      <c r="N248" s="565"/>
      <c r="O248" s="566">
        <f>O231+O236+O241+O246</f>
        <v>0</v>
      </c>
      <c r="P248" s="563">
        <f>P231+P236+P241+P246</f>
        <v>0</v>
      </c>
      <c r="Q248" s="567">
        <f>Q231+Q236+Q241+Q246</f>
        <v>0</v>
      </c>
      <c r="R248" s="568"/>
      <c r="S248" s="566">
        <f>S231+S236+S241+S246</f>
        <v>0</v>
      </c>
      <c r="T248" s="564">
        <f>T231+T236+T241+T246</f>
        <v>0</v>
      </c>
      <c r="U248" s="556">
        <f t="shared" si="71"/>
        <v>1</v>
      </c>
      <c r="V248" s="569">
        <f t="shared" si="72"/>
        <v>1</v>
      </c>
      <c r="W248" s="570">
        <f t="shared" si="73"/>
        <v>0</v>
      </c>
    </row>
    <row r="249" spans="2:23" ht="17.25" thickBot="1">
      <c r="B249" s="584"/>
      <c r="C249" s="313"/>
      <c r="D249" s="313"/>
      <c r="E249" s="313"/>
      <c r="F249" s="313"/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  <c r="T249" s="313"/>
      <c r="U249" s="207"/>
      <c r="V249" s="207"/>
      <c r="W249" s="207"/>
    </row>
    <row r="250" spans="2:23" ht="17.25" thickBot="1">
      <c r="B250" s="585" t="s">
        <v>45</v>
      </c>
      <c r="C250" s="1184" t="s">
        <v>671</v>
      </c>
      <c r="D250" s="1185"/>
      <c r="E250" s="1185"/>
      <c r="F250" s="1185"/>
      <c r="G250" s="1186"/>
      <c r="H250" s="1185"/>
      <c r="I250" s="1185"/>
      <c r="J250" s="1185"/>
      <c r="K250" s="1185"/>
      <c r="L250" s="1185"/>
      <c r="M250" s="1185"/>
      <c r="N250" s="1185"/>
      <c r="O250" s="1185"/>
      <c r="P250" s="1185"/>
      <c r="Q250" s="1185"/>
      <c r="R250" s="1185"/>
      <c r="S250" s="1185"/>
      <c r="T250" s="1185"/>
      <c r="U250" s="607"/>
      <c r="V250" s="207"/>
      <c r="W250" s="207"/>
    </row>
    <row r="251" spans="2:23" ht="33.75" thickBot="1">
      <c r="B251" s="500"/>
      <c r="C251" s="608" t="s">
        <v>640</v>
      </c>
      <c r="D251" s="609" t="s">
        <v>641</v>
      </c>
      <c r="E251" s="610" t="s">
        <v>642</v>
      </c>
      <c r="F251" s="504"/>
      <c r="G251" s="499" t="s">
        <v>643</v>
      </c>
      <c r="H251" s="518" t="s">
        <v>644</v>
      </c>
      <c r="I251" s="497" t="s">
        <v>645</v>
      </c>
      <c r="J251" s="504"/>
      <c r="K251" s="518" t="s">
        <v>646</v>
      </c>
      <c r="L251" s="609" t="s">
        <v>647</v>
      </c>
      <c r="M251" s="610" t="s">
        <v>648</v>
      </c>
      <c r="N251" s="504"/>
      <c r="O251" s="518" t="s">
        <v>649</v>
      </c>
      <c r="P251" s="611" t="s">
        <v>650</v>
      </c>
      <c r="Q251" s="612" t="s">
        <v>651</v>
      </c>
      <c r="R251" s="509"/>
      <c r="S251" s="499" t="s">
        <v>652</v>
      </c>
      <c r="T251" s="510" t="s">
        <v>1172</v>
      </c>
      <c r="U251" s="613" t="s">
        <v>653</v>
      </c>
      <c r="V251" s="572" t="s">
        <v>665</v>
      </c>
      <c r="W251" s="513" t="s">
        <v>666</v>
      </c>
    </row>
    <row r="252" spans="2:23" ht="17.25" thickBot="1">
      <c r="B252" s="596" t="s">
        <v>656</v>
      </c>
      <c r="C252" s="515">
        <v>8</v>
      </c>
      <c r="D252" s="516">
        <v>4</v>
      </c>
      <c r="E252" s="504">
        <v>6</v>
      </c>
      <c r="F252" s="506"/>
      <c r="G252" s="517">
        <v>0</v>
      </c>
      <c r="H252" s="497">
        <v>15</v>
      </c>
      <c r="I252" s="517"/>
      <c r="J252" s="506"/>
      <c r="K252" s="517">
        <v>17</v>
      </c>
      <c r="L252" s="497"/>
      <c r="M252" s="517"/>
      <c r="N252" s="506"/>
      <c r="O252" s="517"/>
      <c r="P252" s="497"/>
      <c r="Q252" s="517"/>
      <c r="R252" s="506"/>
      <c r="S252" s="517"/>
      <c r="T252" s="518"/>
      <c r="U252" s="597">
        <f t="shared" ref="U252:U273" si="74">C252+D252+E252+G252+H252+I252+K252+L252+M252+O252+P252+Q252+S252+T252</f>
        <v>50</v>
      </c>
      <c r="V252" s="520">
        <f>C252+D252+E252+G252+H252+I252+K252+O252</f>
        <v>50</v>
      </c>
      <c r="W252" s="521">
        <f>L252+M252+P252+Q252+S252</f>
        <v>0</v>
      </c>
    </row>
    <row r="253" spans="2:23" ht="16.5">
      <c r="B253" s="545" t="s">
        <v>0</v>
      </c>
      <c r="C253" s="266">
        <v>52</v>
      </c>
      <c r="D253" s="280">
        <v>0</v>
      </c>
      <c r="E253" s="281">
        <v>0</v>
      </c>
      <c r="F253" s="523"/>
      <c r="G253" s="266">
        <v>0</v>
      </c>
      <c r="H253" s="280">
        <v>51</v>
      </c>
      <c r="I253" s="281"/>
      <c r="J253" s="524"/>
      <c r="K253" s="266">
        <v>16</v>
      </c>
      <c r="L253" s="280"/>
      <c r="M253" s="281"/>
      <c r="N253" s="524"/>
      <c r="O253" s="266"/>
      <c r="P253" s="280"/>
      <c r="Q253" s="281"/>
      <c r="R253" s="511"/>
      <c r="S253" s="266"/>
      <c r="T253" s="280"/>
      <c r="U253" s="542">
        <f t="shared" si="74"/>
        <v>119</v>
      </c>
      <c r="V253" s="526">
        <f t="shared" ref="V253:V273" si="75">C253+D253+E253+G253+H253+I253+K253+O253</f>
        <v>119</v>
      </c>
      <c r="W253" s="527">
        <f t="shared" ref="W253:W273" si="76">L253+M253+P253+Q253+S253</f>
        <v>0</v>
      </c>
    </row>
    <row r="254" spans="2:23" ht="16.5">
      <c r="B254" s="545" t="s">
        <v>1</v>
      </c>
      <c r="C254" s="254">
        <v>25</v>
      </c>
      <c r="D254" s="287">
        <v>0</v>
      </c>
      <c r="E254" s="288">
        <v>0</v>
      </c>
      <c r="F254" s="523"/>
      <c r="G254" s="254">
        <v>0</v>
      </c>
      <c r="H254" s="287">
        <v>41</v>
      </c>
      <c r="I254" s="288"/>
      <c r="J254" s="524"/>
      <c r="K254" s="254">
        <v>10</v>
      </c>
      <c r="L254" s="287"/>
      <c r="M254" s="288"/>
      <c r="N254" s="524"/>
      <c r="O254" s="254"/>
      <c r="P254" s="287"/>
      <c r="Q254" s="288"/>
      <c r="R254" s="511"/>
      <c r="S254" s="254"/>
      <c r="T254" s="287"/>
      <c r="U254" s="542">
        <f t="shared" si="74"/>
        <v>76</v>
      </c>
      <c r="V254" s="526">
        <f t="shared" si="75"/>
        <v>76</v>
      </c>
      <c r="W254" s="527">
        <f t="shared" si="76"/>
        <v>0</v>
      </c>
    </row>
    <row r="255" spans="2:23" ht="17.25" thickBot="1">
      <c r="B255" s="545" t="s">
        <v>2</v>
      </c>
      <c r="C255" s="271">
        <v>23</v>
      </c>
      <c r="D255" s="294">
        <v>8</v>
      </c>
      <c r="E255" s="295">
        <v>0</v>
      </c>
      <c r="F255" s="523"/>
      <c r="G255" s="271">
        <v>0</v>
      </c>
      <c r="H255" s="294">
        <v>56</v>
      </c>
      <c r="I255" s="295"/>
      <c r="J255" s="524"/>
      <c r="K255" s="271">
        <v>14</v>
      </c>
      <c r="L255" s="294"/>
      <c r="M255" s="295"/>
      <c r="N255" s="524"/>
      <c r="O255" s="271"/>
      <c r="P255" s="294"/>
      <c r="Q255" s="295"/>
      <c r="R255" s="511"/>
      <c r="S255" s="271"/>
      <c r="T255" s="294"/>
      <c r="U255" s="542">
        <f t="shared" si="74"/>
        <v>101</v>
      </c>
      <c r="V255" s="526">
        <f t="shared" si="75"/>
        <v>101</v>
      </c>
      <c r="W255" s="527">
        <f t="shared" si="76"/>
        <v>0</v>
      </c>
    </row>
    <row r="256" spans="2:23" ht="17.25" thickBot="1">
      <c r="B256" s="598" t="s">
        <v>46</v>
      </c>
      <c r="C256" s="532">
        <f>SUM(C253:C255)</f>
        <v>100</v>
      </c>
      <c r="D256" s="533">
        <f>SUM(D253:D255)</f>
        <v>8</v>
      </c>
      <c r="E256" s="599">
        <f>SUM(E253:E255)</f>
        <v>0</v>
      </c>
      <c r="F256" s="524"/>
      <c r="G256" s="601">
        <f>SUM(G253:G255)</f>
        <v>0</v>
      </c>
      <c r="H256" s="533">
        <f>SUM(H253:H255)</f>
        <v>148</v>
      </c>
      <c r="I256" s="599">
        <f>SUM(I253:I255)</f>
        <v>0</v>
      </c>
      <c r="J256" s="524"/>
      <c r="K256" s="601">
        <f>SUM(K253:K255)</f>
        <v>40</v>
      </c>
      <c r="L256" s="533">
        <f>SUM(L253:L255)</f>
        <v>0</v>
      </c>
      <c r="M256" s="599">
        <f>SUM(M253:M255)</f>
        <v>0</v>
      </c>
      <c r="N256" s="524"/>
      <c r="O256" s="601">
        <f>SUM(O253:O255)</f>
        <v>0</v>
      </c>
      <c r="P256" s="533">
        <f>SUM(P253:P255)</f>
        <v>0</v>
      </c>
      <c r="Q256" s="599">
        <f>SUM(Q253:Q255)</f>
        <v>0</v>
      </c>
      <c r="R256" s="538"/>
      <c r="S256" s="602">
        <f>SUM(S253:S255)</f>
        <v>0</v>
      </c>
      <c r="T256" s="603">
        <f>SUM(T253:T255)</f>
        <v>0</v>
      </c>
      <c r="U256" s="604">
        <f t="shared" si="74"/>
        <v>296</v>
      </c>
      <c r="V256" s="520">
        <f t="shared" si="75"/>
        <v>296</v>
      </c>
      <c r="W256" s="521">
        <f t="shared" si="76"/>
        <v>0</v>
      </c>
    </row>
    <row r="257" spans="2:23" ht="17.25" thickBot="1">
      <c r="B257" s="596" t="s">
        <v>657</v>
      </c>
      <c r="C257" s="515"/>
      <c r="D257" s="516"/>
      <c r="E257" s="504"/>
      <c r="F257" s="506"/>
      <c r="G257" s="517"/>
      <c r="H257" s="497"/>
      <c r="I257" s="517"/>
      <c r="J257" s="506"/>
      <c r="K257" s="517"/>
      <c r="L257" s="497"/>
      <c r="M257" s="517"/>
      <c r="N257" s="506"/>
      <c r="O257" s="517"/>
      <c r="P257" s="497"/>
      <c r="Q257" s="517"/>
      <c r="R257" s="506"/>
      <c r="S257" s="517"/>
      <c r="T257" s="518"/>
      <c r="U257" s="605">
        <f t="shared" si="74"/>
        <v>0</v>
      </c>
      <c r="V257" s="520">
        <f t="shared" si="75"/>
        <v>0</v>
      </c>
      <c r="W257" s="521">
        <f t="shared" si="76"/>
        <v>0</v>
      </c>
    </row>
    <row r="258" spans="2:23" ht="16.5">
      <c r="B258" s="545" t="s">
        <v>3</v>
      </c>
      <c r="C258" s="266">
        <v>29</v>
      </c>
      <c r="D258" s="280">
        <v>6</v>
      </c>
      <c r="E258" s="281">
        <v>0</v>
      </c>
      <c r="F258" s="523"/>
      <c r="G258" s="266">
        <v>0</v>
      </c>
      <c r="H258" s="280">
        <v>91</v>
      </c>
      <c r="I258" s="281"/>
      <c r="J258" s="524"/>
      <c r="K258" s="266">
        <v>46</v>
      </c>
      <c r="L258" s="280"/>
      <c r="M258" s="281"/>
      <c r="N258" s="524"/>
      <c r="O258" s="266"/>
      <c r="P258" s="280"/>
      <c r="Q258" s="281"/>
      <c r="R258" s="511"/>
      <c r="S258" s="266"/>
      <c r="T258" s="280"/>
      <c r="U258" s="546">
        <f t="shared" si="74"/>
        <v>172</v>
      </c>
      <c r="V258" s="543">
        <f t="shared" si="75"/>
        <v>172</v>
      </c>
      <c r="W258" s="544">
        <f t="shared" si="76"/>
        <v>0</v>
      </c>
    </row>
    <row r="259" spans="2:23" ht="16.5">
      <c r="B259" s="545" t="s">
        <v>4</v>
      </c>
      <c r="C259" s="254">
        <v>37</v>
      </c>
      <c r="D259" s="287">
        <v>0</v>
      </c>
      <c r="E259" s="288">
        <v>0</v>
      </c>
      <c r="F259" s="523"/>
      <c r="G259" s="254">
        <v>0</v>
      </c>
      <c r="H259" s="287">
        <v>103</v>
      </c>
      <c r="I259" s="288"/>
      <c r="J259" s="524"/>
      <c r="K259" s="254">
        <v>9</v>
      </c>
      <c r="L259" s="287"/>
      <c r="M259" s="288"/>
      <c r="N259" s="524"/>
      <c r="O259" s="254"/>
      <c r="P259" s="287"/>
      <c r="Q259" s="288"/>
      <c r="R259" s="511"/>
      <c r="S259" s="254"/>
      <c r="T259" s="287"/>
      <c r="U259" s="546">
        <f t="shared" si="74"/>
        <v>149</v>
      </c>
      <c r="V259" s="543">
        <f t="shared" si="75"/>
        <v>149</v>
      </c>
      <c r="W259" s="544">
        <f t="shared" si="76"/>
        <v>0</v>
      </c>
    </row>
    <row r="260" spans="2:23" ht="17.25" thickBot="1">
      <c r="B260" s="545" t="s">
        <v>5</v>
      </c>
      <c r="C260" s="271">
        <v>28</v>
      </c>
      <c r="D260" s="294">
        <v>0</v>
      </c>
      <c r="E260" s="295">
        <v>4</v>
      </c>
      <c r="F260" s="523"/>
      <c r="G260" s="271">
        <v>0</v>
      </c>
      <c r="H260" s="294">
        <v>178</v>
      </c>
      <c r="I260" s="295"/>
      <c r="J260" s="524"/>
      <c r="K260" s="271">
        <v>8</v>
      </c>
      <c r="L260" s="294"/>
      <c r="M260" s="295"/>
      <c r="N260" s="524"/>
      <c r="O260" s="271"/>
      <c r="P260" s="294"/>
      <c r="Q260" s="295"/>
      <c r="R260" s="511"/>
      <c r="S260" s="271"/>
      <c r="T260" s="294"/>
      <c r="U260" s="546">
        <f t="shared" si="74"/>
        <v>218</v>
      </c>
      <c r="V260" s="543">
        <f t="shared" si="75"/>
        <v>218</v>
      </c>
      <c r="W260" s="544">
        <f t="shared" si="76"/>
        <v>0</v>
      </c>
    </row>
    <row r="261" spans="2:23" ht="17.25" thickBot="1">
      <c r="B261" s="598" t="s">
        <v>46</v>
      </c>
      <c r="C261" s="532">
        <f>SUM(C258:C260)</f>
        <v>94</v>
      </c>
      <c r="D261" s="533">
        <f>SUM(D258:D260)</f>
        <v>6</v>
      </c>
      <c r="E261" s="599">
        <f>SUM(E258:E260)</f>
        <v>4</v>
      </c>
      <c r="F261" s="524"/>
      <c r="G261" s="601">
        <f>SUM(G258:G260)</f>
        <v>0</v>
      </c>
      <c r="H261" s="533">
        <f>SUM(H258:H260)</f>
        <v>372</v>
      </c>
      <c r="I261" s="599">
        <f>SUM(I258:I260)</f>
        <v>0</v>
      </c>
      <c r="J261" s="524"/>
      <c r="K261" s="601">
        <f>SUM(K258:K260)</f>
        <v>63</v>
      </c>
      <c r="L261" s="533">
        <f>SUM(L258:L260)</f>
        <v>0</v>
      </c>
      <c r="M261" s="599">
        <f>SUM(M258:M260)</f>
        <v>0</v>
      </c>
      <c r="N261" s="524"/>
      <c r="O261" s="601">
        <f>SUM(O258:O260)</f>
        <v>0</v>
      </c>
      <c r="P261" s="533">
        <f>SUM(P258:P260)</f>
        <v>0</v>
      </c>
      <c r="Q261" s="599">
        <f>SUM(Q258:Q260)</f>
        <v>0</v>
      </c>
      <c r="R261" s="538"/>
      <c r="S261" s="602">
        <f>SUM(S258:S260)</f>
        <v>0</v>
      </c>
      <c r="T261" s="603">
        <f>SUM(T258:T260)</f>
        <v>0</v>
      </c>
      <c r="U261" s="605">
        <f t="shared" si="74"/>
        <v>539</v>
      </c>
      <c r="V261" s="520">
        <f t="shared" si="75"/>
        <v>539</v>
      </c>
      <c r="W261" s="521">
        <f t="shared" si="76"/>
        <v>0</v>
      </c>
    </row>
    <row r="262" spans="2:23" ht="17.25" thickBot="1">
      <c r="B262" s="596" t="s">
        <v>658</v>
      </c>
      <c r="C262" s="515"/>
      <c r="D262" s="516"/>
      <c r="E262" s="504"/>
      <c r="F262" s="506"/>
      <c r="G262" s="517"/>
      <c r="H262" s="497"/>
      <c r="I262" s="517"/>
      <c r="J262" s="506"/>
      <c r="K262" s="517"/>
      <c r="L262" s="497"/>
      <c r="M262" s="517"/>
      <c r="N262" s="506"/>
      <c r="O262" s="517"/>
      <c r="P262" s="497"/>
      <c r="Q262" s="517"/>
      <c r="R262" s="506"/>
      <c r="S262" s="517"/>
      <c r="T262" s="518"/>
      <c r="U262" s="605">
        <f t="shared" si="74"/>
        <v>0</v>
      </c>
      <c r="V262" s="520">
        <f t="shared" si="75"/>
        <v>0</v>
      </c>
      <c r="W262" s="521">
        <f t="shared" si="76"/>
        <v>0</v>
      </c>
    </row>
    <row r="263" spans="2:23" ht="16.5">
      <c r="B263" s="545" t="s">
        <v>6</v>
      </c>
      <c r="C263" s="266">
        <v>36</v>
      </c>
      <c r="D263" s="280">
        <v>0</v>
      </c>
      <c r="E263" s="281">
        <v>9</v>
      </c>
      <c r="F263" s="523"/>
      <c r="G263" s="266">
        <v>0</v>
      </c>
      <c r="H263" s="280">
        <v>131</v>
      </c>
      <c r="I263" s="281"/>
      <c r="J263" s="524"/>
      <c r="K263" s="266">
        <v>5</v>
      </c>
      <c r="L263" s="280"/>
      <c r="M263" s="281"/>
      <c r="N263" s="524"/>
      <c r="O263" s="266"/>
      <c r="P263" s="280"/>
      <c r="Q263" s="281"/>
      <c r="R263" s="511"/>
      <c r="S263" s="266"/>
      <c r="T263" s="280"/>
      <c r="U263" s="546">
        <f t="shared" si="74"/>
        <v>181</v>
      </c>
      <c r="V263" s="543">
        <f t="shared" si="75"/>
        <v>181</v>
      </c>
      <c r="W263" s="544">
        <f t="shared" si="76"/>
        <v>0</v>
      </c>
    </row>
    <row r="264" spans="2:23" ht="16.5">
      <c r="B264" s="545" t="s">
        <v>7</v>
      </c>
      <c r="C264" s="254">
        <v>43</v>
      </c>
      <c r="D264" s="287">
        <v>0</v>
      </c>
      <c r="E264" s="288">
        <v>0</v>
      </c>
      <c r="F264" s="523"/>
      <c r="G264" s="254">
        <v>0</v>
      </c>
      <c r="H264" s="287">
        <v>214</v>
      </c>
      <c r="I264" s="288"/>
      <c r="J264" s="524"/>
      <c r="K264" s="254">
        <v>14</v>
      </c>
      <c r="L264" s="287"/>
      <c r="M264" s="288"/>
      <c r="N264" s="524"/>
      <c r="O264" s="254"/>
      <c r="P264" s="287"/>
      <c r="Q264" s="288"/>
      <c r="R264" s="511"/>
      <c r="S264" s="254"/>
      <c r="T264" s="287"/>
      <c r="U264" s="546">
        <f t="shared" si="74"/>
        <v>271</v>
      </c>
      <c r="V264" s="543">
        <f t="shared" si="75"/>
        <v>271</v>
      </c>
      <c r="W264" s="544">
        <f t="shared" si="76"/>
        <v>0</v>
      </c>
    </row>
    <row r="265" spans="2:23" ht="17.25" thickBot="1">
      <c r="B265" s="545" t="s">
        <v>8</v>
      </c>
      <c r="C265" s="271">
        <v>40</v>
      </c>
      <c r="D265" s="294">
        <v>0</v>
      </c>
      <c r="E265" s="295">
        <v>0</v>
      </c>
      <c r="F265" s="523"/>
      <c r="G265" s="271">
        <v>0</v>
      </c>
      <c r="H265" s="294">
        <v>168</v>
      </c>
      <c r="I265" s="295"/>
      <c r="J265" s="524"/>
      <c r="K265" s="271">
        <v>21</v>
      </c>
      <c r="L265" s="294"/>
      <c r="M265" s="295"/>
      <c r="N265" s="524"/>
      <c r="O265" s="271"/>
      <c r="P265" s="294"/>
      <c r="Q265" s="295"/>
      <c r="R265" s="511"/>
      <c r="S265" s="271"/>
      <c r="T265" s="294"/>
      <c r="U265" s="546">
        <f t="shared" si="74"/>
        <v>229</v>
      </c>
      <c r="V265" s="543">
        <f t="shared" si="75"/>
        <v>229</v>
      </c>
      <c r="W265" s="544">
        <f t="shared" si="76"/>
        <v>0</v>
      </c>
    </row>
    <row r="266" spans="2:23" ht="17.25" thickBot="1">
      <c r="B266" s="598" t="s">
        <v>46</v>
      </c>
      <c r="C266" s="532">
        <f>SUM(C263:C265)</f>
        <v>119</v>
      </c>
      <c r="D266" s="533">
        <f>SUM(D263:D265)</f>
        <v>0</v>
      </c>
      <c r="E266" s="599">
        <f>SUM(E263:E265)</f>
        <v>9</v>
      </c>
      <c r="F266" s="524"/>
      <c r="G266" s="601">
        <f>SUM(G263:G265)</f>
        <v>0</v>
      </c>
      <c r="H266" s="533">
        <f>SUM(H263:H265)</f>
        <v>513</v>
      </c>
      <c r="I266" s="599">
        <f>SUM(I263:I265)</f>
        <v>0</v>
      </c>
      <c r="J266" s="524"/>
      <c r="K266" s="601">
        <f>SUM(K263:K265)</f>
        <v>40</v>
      </c>
      <c r="L266" s="533">
        <f>SUM(L263:L265)</f>
        <v>0</v>
      </c>
      <c r="M266" s="599">
        <f>SUM(M263:M265)</f>
        <v>0</v>
      </c>
      <c r="N266" s="524"/>
      <c r="O266" s="601">
        <f>SUM(O263:O265)</f>
        <v>0</v>
      </c>
      <c r="P266" s="533">
        <f>SUM(P263:P265)</f>
        <v>0</v>
      </c>
      <c r="Q266" s="599">
        <f>SUM(Q263:Q265)</f>
        <v>0</v>
      </c>
      <c r="R266" s="538"/>
      <c r="S266" s="602">
        <f>SUM(S263:S265)</f>
        <v>0</v>
      </c>
      <c r="T266" s="603">
        <f>SUM(T263:T265)</f>
        <v>0</v>
      </c>
      <c r="U266" s="605">
        <f t="shared" si="74"/>
        <v>681</v>
      </c>
      <c r="V266" s="520">
        <f t="shared" si="75"/>
        <v>681</v>
      </c>
      <c r="W266" s="521">
        <f t="shared" si="76"/>
        <v>0</v>
      </c>
    </row>
    <row r="267" spans="2:23" ht="17.25" thickBot="1">
      <c r="B267" s="596" t="s">
        <v>659</v>
      </c>
      <c r="C267" s="515"/>
      <c r="D267" s="516"/>
      <c r="E267" s="504"/>
      <c r="F267" s="506"/>
      <c r="G267" s="517"/>
      <c r="H267" s="497"/>
      <c r="I267" s="517"/>
      <c r="J267" s="506"/>
      <c r="K267" s="517"/>
      <c r="L267" s="497"/>
      <c r="M267" s="517"/>
      <c r="N267" s="506"/>
      <c r="O267" s="517"/>
      <c r="P267" s="497"/>
      <c r="Q267" s="517"/>
      <c r="R267" s="506"/>
      <c r="S267" s="517"/>
      <c r="T267" s="518"/>
      <c r="U267" s="605">
        <f t="shared" si="74"/>
        <v>0</v>
      </c>
      <c r="V267" s="520">
        <f t="shared" si="75"/>
        <v>0</v>
      </c>
      <c r="W267" s="521">
        <f t="shared" si="76"/>
        <v>0</v>
      </c>
    </row>
    <row r="268" spans="2:23" ht="16.5">
      <c r="B268" s="545" t="s">
        <v>9</v>
      </c>
      <c r="C268" s="266">
        <v>43</v>
      </c>
      <c r="D268" s="280">
        <v>0</v>
      </c>
      <c r="E268" s="281">
        <v>0</v>
      </c>
      <c r="F268" s="523"/>
      <c r="G268" s="266">
        <v>0</v>
      </c>
      <c r="H268" s="280">
        <v>88</v>
      </c>
      <c r="I268" s="281"/>
      <c r="J268" s="524"/>
      <c r="K268" s="266">
        <v>10</v>
      </c>
      <c r="L268" s="280"/>
      <c r="M268" s="281"/>
      <c r="N268" s="524"/>
      <c r="O268" s="266"/>
      <c r="P268" s="280"/>
      <c r="Q268" s="281"/>
      <c r="R268" s="511"/>
      <c r="S268" s="266"/>
      <c r="T268" s="280"/>
      <c r="U268" s="546">
        <f t="shared" si="74"/>
        <v>141</v>
      </c>
      <c r="V268" s="543">
        <f t="shared" si="75"/>
        <v>141</v>
      </c>
      <c r="W268" s="544">
        <f t="shared" si="76"/>
        <v>0</v>
      </c>
    </row>
    <row r="269" spans="2:23" ht="16.5">
      <c r="B269" s="545" t="s">
        <v>10</v>
      </c>
      <c r="C269" s="254"/>
      <c r="D269" s="287"/>
      <c r="E269" s="288"/>
      <c r="F269" s="523"/>
      <c r="G269" s="254"/>
      <c r="H269" s="287"/>
      <c r="I269" s="288"/>
      <c r="J269" s="524"/>
      <c r="K269" s="254"/>
      <c r="L269" s="287"/>
      <c r="M269" s="288"/>
      <c r="N269" s="524"/>
      <c r="O269" s="254"/>
      <c r="P269" s="287"/>
      <c r="Q269" s="288"/>
      <c r="R269" s="511"/>
      <c r="S269" s="254"/>
      <c r="T269" s="287"/>
      <c r="U269" s="546">
        <f t="shared" si="74"/>
        <v>0</v>
      </c>
      <c r="V269" s="543">
        <f t="shared" si="75"/>
        <v>0</v>
      </c>
      <c r="W269" s="544">
        <f t="shared" si="76"/>
        <v>0</v>
      </c>
    </row>
    <row r="270" spans="2:23" ht="17.25" thickBot="1">
      <c r="B270" s="547" t="s">
        <v>11</v>
      </c>
      <c r="C270" s="271"/>
      <c r="D270" s="294"/>
      <c r="E270" s="295"/>
      <c r="F270" s="523"/>
      <c r="G270" s="271"/>
      <c r="H270" s="294"/>
      <c r="I270" s="295"/>
      <c r="J270" s="524"/>
      <c r="K270" s="271"/>
      <c r="L270" s="294"/>
      <c r="M270" s="295"/>
      <c r="N270" s="524"/>
      <c r="O270" s="271"/>
      <c r="P270" s="294"/>
      <c r="Q270" s="295"/>
      <c r="R270" s="511"/>
      <c r="S270" s="271"/>
      <c r="T270" s="294"/>
      <c r="U270" s="548">
        <f t="shared" si="74"/>
        <v>0</v>
      </c>
      <c r="V270" s="543">
        <f t="shared" si="75"/>
        <v>0</v>
      </c>
      <c r="W270" s="544">
        <f t="shared" si="76"/>
        <v>0</v>
      </c>
    </row>
    <row r="271" spans="2:23" ht="17.25" thickBot="1">
      <c r="B271" s="514" t="s">
        <v>46</v>
      </c>
      <c r="C271" s="550">
        <f>SUM(C268:C270)</f>
        <v>43</v>
      </c>
      <c r="D271" s="551">
        <f>SUM(D268:D270)</f>
        <v>0</v>
      </c>
      <c r="E271" s="554">
        <f>SUM(E268:E270)</f>
        <v>0</v>
      </c>
      <c r="F271" s="386"/>
      <c r="G271" s="553">
        <f>SUM(G268:G270)</f>
        <v>0</v>
      </c>
      <c r="H271" s="551">
        <f>SUM(H268:H270)</f>
        <v>88</v>
      </c>
      <c r="I271" s="554">
        <f>SUM(I268:I270)</f>
        <v>0</v>
      </c>
      <c r="J271" s="386"/>
      <c r="K271" s="553">
        <f>SUM(K268:K270)</f>
        <v>10</v>
      </c>
      <c r="L271" s="551">
        <f>SUM(L268:L270)</f>
        <v>0</v>
      </c>
      <c r="M271" s="554">
        <f>SUM(M268:M270)</f>
        <v>0</v>
      </c>
      <c r="N271" s="386"/>
      <c r="O271" s="553">
        <f>SUM(O268:O270)</f>
        <v>0</v>
      </c>
      <c r="P271" s="551">
        <f>SUM(P268:P270)</f>
        <v>0</v>
      </c>
      <c r="Q271" s="554">
        <f>SUM(Q268:Q270)</f>
        <v>0</v>
      </c>
      <c r="R271" s="555"/>
      <c r="S271" s="553">
        <f>SUM(S268:S270)</f>
        <v>0</v>
      </c>
      <c r="T271" s="552">
        <f>SUM(T268:T270)</f>
        <v>0</v>
      </c>
      <c r="U271" s="556">
        <f t="shared" si="74"/>
        <v>141</v>
      </c>
      <c r="V271" s="520">
        <f t="shared" si="75"/>
        <v>141</v>
      </c>
      <c r="W271" s="521">
        <f t="shared" si="76"/>
        <v>0</v>
      </c>
    </row>
    <row r="272" spans="2:23" ht="17.25" thickBot="1">
      <c r="B272" s="557" t="s">
        <v>660</v>
      </c>
      <c r="C272" s="558">
        <f>(C252+C257+C262+C267)/4</f>
        <v>2</v>
      </c>
      <c r="D272" s="558">
        <f>(D252+D257+D262+D267)/4</f>
        <v>1</v>
      </c>
      <c r="E272" s="561">
        <f>(E252+E257+E262+E267)/4</f>
        <v>1.5</v>
      </c>
      <c r="F272" s="386"/>
      <c r="G272" s="560">
        <f>(G252+G257+G262+G267)/4</f>
        <v>0</v>
      </c>
      <c r="H272" s="558">
        <f>(H252+H257+H262+H267)/4</f>
        <v>3.75</v>
      </c>
      <c r="I272" s="561">
        <f>(I252+I257+I262+I267)/4</f>
        <v>0</v>
      </c>
      <c r="J272" s="386"/>
      <c r="K272" s="560">
        <f>(K252+K257+K262+K267)/4</f>
        <v>4.25</v>
      </c>
      <c r="L272" s="558">
        <f>(L252+L257+L262+L267)/4</f>
        <v>0</v>
      </c>
      <c r="M272" s="561">
        <f>(M252+M257+M262+M267)/4</f>
        <v>0</v>
      </c>
      <c r="N272" s="386"/>
      <c r="O272" s="560">
        <f>(O252+O257+O262+O267)/4</f>
        <v>0</v>
      </c>
      <c r="P272" s="558">
        <f>(P252+P257+P262+P267)/4</f>
        <v>0</v>
      </c>
      <c r="Q272" s="561">
        <f>(Q252+Q257+Q262+Q267)/4</f>
        <v>0</v>
      </c>
      <c r="R272" s="555"/>
      <c r="S272" s="560">
        <f>(S252+S257+S262+S267)/4</f>
        <v>0</v>
      </c>
      <c r="T272" s="559">
        <f>(T252+T257+T262+T267)/4</f>
        <v>0</v>
      </c>
      <c r="U272" s="562">
        <f t="shared" si="74"/>
        <v>12.5</v>
      </c>
      <c r="V272" s="520">
        <f t="shared" si="75"/>
        <v>12.5</v>
      </c>
      <c r="W272" s="521">
        <f t="shared" si="76"/>
        <v>0</v>
      </c>
    </row>
    <row r="273" spans="2:23" ht="17.25" thickBot="1">
      <c r="B273" s="514" t="s">
        <v>661</v>
      </c>
      <c r="C273" s="563">
        <f>C256+C261+C266+C271</f>
        <v>356</v>
      </c>
      <c r="D273" s="563">
        <f>D256+D261+D266+D271</f>
        <v>14</v>
      </c>
      <c r="E273" s="567">
        <f>E256+E261+E266+E271</f>
        <v>13</v>
      </c>
      <c r="F273" s="565"/>
      <c r="G273" s="566">
        <f>G256+G261+G266+G271</f>
        <v>0</v>
      </c>
      <c r="H273" s="563">
        <f>H256+H261+H266+H271</f>
        <v>1121</v>
      </c>
      <c r="I273" s="567">
        <f>I256+I261+I266+I271</f>
        <v>0</v>
      </c>
      <c r="J273" s="565"/>
      <c r="K273" s="566">
        <f>K256+K261+K266+K271</f>
        <v>153</v>
      </c>
      <c r="L273" s="563">
        <f>L256+L261+L266+L271</f>
        <v>0</v>
      </c>
      <c r="M273" s="567">
        <f>M256+M261+M266+M271</f>
        <v>0</v>
      </c>
      <c r="N273" s="565"/>
      <c r="O273" s="566">
        <f>O256+O261+O266+O271</f>
        <v>0</v>
      </c>
      <c r="P273" s="563">
        <f>P256+P261+P266+P271</f>
        <v>0</v>
      </c>
      <c r="Q273" s="567">
        <f>Q256+Q261+Q266+Q271</f>
        <v>0</v>
      </c>
      <c r="R273" s="568"/>
      <c r="S273" s="566">
        <f>S256+S261+S266+S271</f>
        <v>0</v>
      </c>
      <c r="T273" s="564">
        <f>T256+T261+T266+T271</f>
        <v>0</v>
      </c>
      <c r="U273" s="556">
        <f t="shared" si="74"/>
        <v>1657</v>
      </c>
      <c r="V273" s="569">
        <f t="shared" si="75"/>
        <v>1657</v>
      </c>
      <c r="W273" s="570">
        <f t="shared" si="76"/>
        <v>0</v>
      </c>
    </row>
    <row r="274" spans="2:23" ht="17.25" thickBot="1">
      <c r="B274" s="584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207"/>
      <c r="V274" s="207"/>
      <c r="W274" s="207"/>
    </row>
    <row r="275" spans="2:23" ht="17.25" thickBot="1">
      <c r="B275" s="614" t="s">
        <v>45</v>
      </c>
      <c r="C275" s="495" t="s">
        <v>672</v>
      </c>
      <c r="D275" s="496"/>
      <c r="E275" s="496"/>
      <c r="F275" s="497"/>
      <c r="G275" s="497"/>
      <c r="H275" s="497"/>
      <c r="I275" s="497"/>
      <c r="J275" s="497"/>
      <c r="K275" s="497"/>
      <c r="L275" s="497"/>
      <c r="M275" s="497"/>
      <c r="N275" s="497"/>
      <c r="O275" s="497"/>
      <c r="P275" s="497"/>
      <c r="Q275" s="497"/>
      <c r="R275" s="497"/>
      <c r="S275" s="497"/>
      <c r="T275" s="497"/>
      <c r="U275" s="499"/>
      <c r="V275" s="207"/>
      <c r="W275" s="207"/>
    </row>
    <row r="276" spans="2:23" ht="33.75" thickBot="1">
      <c r="B276" s="500"/>
      <c r="C276" s="586" t="s">
        <v>640</v>
      </c>
      <c r="D276" s="587" t="s">
        <v>641</v>
      </c>
      <c r="E276" s="588" t="s">
        <v>642</v>
      </c>
      <c r="F276" s="504"/>
      <c r="G276" s="594" t="s">
        <v>643</v>
      </c>
      <c r="H276" s="590" t="s">
        <v>644</v>
      </c>
      <c r="I276" s="591" t="s">
        <v>645</v>
      </c>
      <c r="J276" s="504"/>
      <c r="K276" s="590" t="s">
        <v>646</v>
      </c>
      <c r="L276" s="587" t="s">
        <v>647</v>
      </c>
      <c r="M276" s="588" t="s">
        <v>648</v>
      </c>
      <c r="N276" s="504"/>
      <c r="O276" s="590" t="s">
        <v>649</v>
      </c>
      <c r="P276" s="592" t="s">
        <v>650</v>
      </c>
      <c r="Q276" s="615" t="s">
        <v>651</v>
      </c>
      <c r="R276" s="509"/>
      <c r="S276" s="594" t="s">
        <v>652</v>
      </c>
      <c r="T276" s="510" t="s">
        <v>1172</v>
      </c>
      <c r="U276" s="595" t="s">
        <v>653</v>
      </c>
      <c r="V276" s="572" t="s">
        <v>665</v>
      </c>
      <c r="W276" s="513" t="s">
        <v>666</v>
      </c>
    </row>
    <row r="277" spans="2:23" ht="17.25" thickBot="1">
      <c r="B277" s="596" t="s">
        <v>656</v>
      </c>
      <c r="C277" s="515">
        <v>8</v>
      </c>
      <c r="D277" s="516">
        <v>4</v>
      </c>
      <c r="E277" s="504">
        <v>6</v>
      </c>
      <c r="F277" s="506"/>
      <c r="G277" s="517">
        <v>0</v>
      </c>
      <c r="H277" s="497">
        <v>15</v>
      </c>
      <c r="I277" s="517"/>
      <c r="J277" s="506"/>
      <c r="K277" s="517">
        <v>17</v>
      </c>
      <c r="L277" s="497"/>
      <c r="M277" s="517"/>
      <c r="N277" s="506"/>
      <c r="O277" s="517"/>
      <c r="P277" s="497"/>
      <c r="Q277" s="517"/>
      <c r="R277" s="506"/>
      <c r="S277" s="517"/>
      <c r="T277" s="518"/>
      <c r="U277" s="597">
        <f t="shared" ref="U277:U298" si="77">C277+D277+E277+G277+H277+I277+K277+L277+M277+O277+P277+Q277+S277+T277</f>
        <v>50</v>
      </c>
      <c r="V277" s="520">
        <f>C277+D277+E277+G277+H277+I277+K277+O277</f>
        <v>50</v>
      </c>
      <c r="W277" s="521">
        <f>L277+M277+P277+Q277+S277</f>
        <v>0</v>
      </c>
    </row>
    <row r="278" spans="2:23" ht="16.5">
      <c r="B278" s="545" t="s">
        <v>0</v>
      </c>
      <c r="C278" s="266"/>
      <c r="D278" s="280"/>
      <c r="E278" s="281"/>
      <c r="F278" s="523"/>
      <c r="G278" s="266"/>
      <c r="H278" s="280"/>
      <c r="I278" s="281"/>
      <c r="J278" s="524"/>
      <c r="K278" s="266"/>
      <c r="L278" s="280"/>
      <c r="M278" s="281"/>
      <c r="N278" s="524"/>
      <c r="O278" s="266"/>
      <c r="P278" s="280"/>
      <c r="Q278" s="281"/>
      <c r="R278" s="511"/>
      <c r="S278" s="266"/>
      <c r="T278" s="280"/>
      <c r="U278" s="542">
        <f t="shared" si="77"/>
        <v>0</v>
      </c>
      <c r="V278" s="526">
        <f t="shared" ref="V278:V298" si="78">C278+D278+E278+G278+H278+I278+K278+O278</f>
        <v>0</v>
      </c>
      <c r="W278" s="527">
        <f t="shared" ref="W278:W298" si="79">L278+M278+P278+Q278+S278</f>
        <v>0</v>
      </c>
    </row>
    <row r="279" spans="2:23" ht="16.5">
      <c r="B279" s="545" t="s">
        <v>1</v>
      </c>
      <c r="C279" s="254"/>
      <c r="D279" s="287"/>
      <c r="E279" s="288"/>
      <c r="F279" s="523"/>
      <c r="G279" s="254"/>
      <c r="H279" s="287"/>
      <c r="I279" s="288"/>
      <c r="J279" s="524"/>
      <c r="K279" s="254"/>
      <c r="L279" s="287"/>
      <c r="M279" s="288"/>
      <c r="N279" s="524"/>
      <c r="O279" s="254"/>
      <c r="P279" s="287"/>
      <c r="Q279" s="288"/>
      <c r="R279" s="511"/>
      <c r="S279" s="254"/>
      <c r="T279" s="287"/>
      <c r="U279" s="542">
        <f t="shared" si="77"/>
        <v>0</v>
      </c>
      <c r="V279" s="526">
        <f t="shared" si="78"/>
        <v>0</v>
      </c>
      <c r="W279" s="527">
        <f t="shared" si="79"/>
        <v>0</v>
      </c>
    </row>
    <row r="280" spans="2:23" ht="17.25" thickBot="1">
      <c r="B280" s="545" t="s">
        <v>2</v>
      </c>
      <c r="C280" s="271"/>
      <c r="D280" s="294"/>
      <c r="E280" s="295"/>
      <c r="F280" s="523"/>
      <c r="G280" s="271"/>
      <c r="H280" s="294"/>
      <c r="I280" s="295"/>
      <c r="J280" s="524"/>
      <c r="K280" s="271"/>
      <c r="L280" s="294"/>
      <c r="M280" s="295"/>
      <c r="N280" s="524"/>
      <c r="O280" s="271"/>
      <c r="P280" s="294"/>
      <c r="Q280" s="295"/>
      <c r="R280" s="511"/>
      <c r="S280" s="271"/>
      <c r="T280" s="294"/>
      <c r="U280" s="542">
        <f t="shared" si="77"/>
        <v>0</v>
      </c>
      <c r="V280" s="526">
        <f t="shared" si="78"/>
        <v>0</v>
      </c>
      <c r="W280" s="527">
        <f t="shared" si="79"/>
        <v>0</v>
      </c>
    </row>
    <row r="281" spans="2:23" ht="17.25" thickBot="1">
      <c r="B281" s="598" t="s">
        <v>46</v>
      </c>
      <c r="C281" s="532">
        <f>SUM(C278:C280)</f>
        <v>0</v>
      </c>
      <c r="D281" s="532">
        <f>SUM(D278:D280)</f>
        <v>0</v>
      </c>
      <c r="E281" s="532">
        <f>SUM(E278:E280)</f>
        <v>0</v>
      </c>
      <c r="F281" s="524"/>
      <c r="G281" s="601">
        <f>SUM(G278:G280)</f>
        <v>0</v>
      </c>
      <c r="H281" s="533">
        <f>SUM(H278:H280)</f>
        <v>0</v>
      </c>
      <c r="I281" s="599">
        <f>SUM(I278:I280)</f>
        <v>0</v>
      </c>
      <c r="J281" s="524"/>
      <c r="K281" s="601">
        <f>SUM(K278:K280)</f>
        <v>0</v>
      </c>
      <c r="L281" s="533">
        <f>SUM(L278:L280)</f>
        <v>0</v>
      </c>
      <c r="M281" s="599">
        <f>SUM(M278:M280)</f>
        <v>0</v>
      </c>
      <c r="N281" s="524"/>
      <c r="O281" s="601">
        <f>SUM(O278:O280)</f>
        <v>0</v>
      </c>
      <c r="P281" s="533">
        <f>SUM(P278:P280)</f>
        <v>0</v>
      </c>
      <c r="Q281" s="599">
        <f>SUM(Q278:Q280)</f>
        <v>0</v>
      </c>
      <c r="R281" s="538"/>
      <c r="S281" s="602">
        <f>SUM(S278:S280)</f>
        <v>0</v>
      </c>
      <c r="T281" s="603">
        <f>SUM(T278:T280)</f>
        <v>0</v>
      </c>
      <c r="U281" s="604">
        <f t="shared" si="77"/>
        <v>0</v>
      </c>
      <c r="V281" s="520">
        <f t="shared" si="78"/>
        <v>0</v>
      </c>
      <c r="W281" s="521">
        <f t="shared" si="79"/>
        <v>0</v>
      </c>
    </row>
    <row r="282" spans="2:23" ht="17.25" thickBot="1">
      <c r="B282" s="596" t="s">
        <v>657</v>
      </c>
      <c r="C282" s="515"/>
      <c r="D282" s="516"/>
      <c r="E282" s="504"/>
      <c r="F282" s="506"/>
      <c r="G282" s="517"/>
      <c r="H282" s="497"/>
      <c r="I282" s="517"/>
      <c r="J282" s="506"/>
      <c r="K282" s="517"/>
      <c r="L282" s="497"/>
      <c r="M282" s="517"/>
      <c r="N282" s="506"/>
      <c r="O282" s="517"/>
      <c r="P282" s="497"/>
      <c r="Q282" s="517"/>
      <c r="R282" s="506"/>
      <c r="S282" s="517"/>
      <c r="T282" s="518"/>
      <c r="U282" s="605">
        <f t="shared" si="77"/>
        <v>0</v>
      </c>
      <c r="V282" s="520">
        <f t="shared" si="78"/>
        <v>0</v>
      </c>
      <c r="W282" s="521">
        <f t="shared" si="79"/>
        <v>0</v>
      </c>
    </row>
    <row r="283" spans="2:23" ht="16.5">
      <c r="B283" s="545" t="s">
        <v>3</v>
      </c>
      <c r="C283" s="266"/>
      <c r="D283" s="280"/>
      <c r="E283" s="281"/>
      <c r="F283" s="523"/>
      <c r="G283" s="266"/>
      <c r="H283" s="280"/>
      <c r="I283" s="281"/>
      <c r="J283" s="524"/>
      <c r="K283" s="266"/>
      <c r="L283" s="280"/>
      <c r="M283" s="281"/>
      <c r="N283" s="524"/>
      <c r="O283" s="266"/>
      <c r="P283" s="280"/>
      <c r="Q283" s="281"/>
      <c r="R283" s="511"/>
      <c r="S283" s="266"/>
      <c r="T283" s="280"/>
      <c r="U283" s="546">
        <f t="shared" si="77"/>
        <v>0</v>
      </c>
      <c r="V283" s="543">
        <f t="shared" si="78"/>
        <v>0</v>
      </c>
      <c r="W283" s="544">
        <f t="shared" si="79"/>
        <v>0</v>
      </c>
    </row>
    <row r="284" spans="2:23" ht="16.5">
      <c r="B284" s="545" t="s">
        <v>4</v>
      </c>
      <c r="C284" s="254"/>
      <c r="D284" s="287"/>
      <c r="E284" s="288"/>
      <c r="F284" s="523"/>
      <c r="G284" s="254"/>
      <c r="H284" s="287"/>
      <c r="I284" s="288"/>
      <c r="J284" s="524"/>
      <c r="K284" s="254"/>
      <c r="L284" s="287"/>
      <c r="M284" s="288"/>
      <c r="N284" s="524"/>
      <c r="O284" s="254"/>
      <c r="P284" s="287"/>
      <c r="Q284" s="288"/>
      <c r="R284" s="511"/>
      <c r="S284" s="254"/>
      <c r="T284" s="287"/>
      <c r="U284" s="546">
        <f t="shared" si="77"/>
        <v>0</v>
      </c>
      <c r="V284" s="543">
        <f t="shared" si="78"/>
        <v>0</v>
      </c>
      <c r="W284" s="544">
        <f t="shared" si="79"/>
        <v>0</v>
      </c>
    </row>
    <row r="285" spans="2:23" ht="17.25" thickBot="1">
      <c r="B285" s="545" t="s">
        <v>5</v>
      </c>
      <c r="C285" s="271"/>
      <c r="D285" s="294"/>
      <c r="E285" s="295"/>
      <c r="F285" s="523"/>
      <c r="G285" s="271"/>
      <c r="H285" s="294"/>
      <c r="I285" s="295"/>
      <c r="J285" s="524"/>
      <c r="K285" s="271"/>
      <c r="L285" s="294"/>
      <c r="M285" s="295"/>
      <c r="N285" s="524"/>
      <c r="O285" s="271"/>
      <c r="P285" s="294"/>
      <c r="Q285" s="295"/>
      <c r="R285" s="511"/>
      <c r="S285" s="271"/>
      <c r="T285" s="294"/>
      <c r="U285" s="546">
        <f t="shared" si="77"/>
        <v>0</v>
      </c>
      <c r="V285" s="543">
        <f t="shared" si="78"/>
        <v>0</v>
      </c>
      <c r="W285" s="544">
        <f t="shared" si="79"/>
        <v>0</v>
      </c>
    </row>
    <row r="286" spans="2:23" ht="17.25" thickBot="1">
      <c r="B286" s="598" t="s">
        <v>46</v>
      </c>
      <c r="C286" s="532">
        <f>SUM(C283:C285)</f>
        <v>0</v>
      </c>
      <c r="D286" s="533">
        <f>SUM(D283:D285)</f>
        <v>0</v>
      </c>
      <c r="E286" s="599">
        <f>SUM(E283:E285)</f>
        <v>0</v>
      </c>
      <c r="F286" s="524"/>
      <c r="G286" s="601">
        <f>SUM(G283:G285)</f>
        <v>0</v>
      </c>
      <c r="H286" s="533">
        <f>SUM(H283:H285)</f>
        <v>0</v>
      </c>
      <c r="I286" s="599">
        <f>SUM(I283:I285)</f>
        <v>0</v>
      </c>
      <c r="J286" s="524"/>
      <c r="K286" s="601">
        <f>SUM(K283:K285)</f>
        <v>0</v>
      </c>
      <c r="L286" s="533">
        <f>SUM(L283:L285)</f>
        <v>0</v>
      </c>
      <c r="M286" s="599">
        <f>SUM(M283:M285)</f>
        <v>0</v>
      </c>
      <c r="N286" s="524"/>
      <c r="O286" s="601">
        <f>SUM(O283:O285)</f>
        <v>0</v>
      </c>
      <c r="P286" s="533">
        <f>SUM(P283:P285)</f>
        <v>0</v>
      </c>
      <c r="Q286" s="599">
        <f>SUM(Q283:Q285)</f>
        <v>0</v>
      </c>
      <c r="R286" s="538"/>
      <c r="S286" s="602">
        <f>SUM(S283:S285)</f>
        <v>0</v>
      </c>
      <c r="T286" s="603">
        <f>SUM(T283:T285)</f>
        <v>0</v>
      </c>
      <c r="U286" s="605">
        <f t="shared" si="77"/>
        <v>0</v>
      </c>
      <c r="V286" s="520">
        <f t="shared" si="78"/>
        <v>0</v>
      </c>
      <c r="W286" s="521">
        <f t="shared" si="79"/>
        <v>0</v>
      </c>
    </row>
    <row r="287" spans="2:23" ht="17.25" thickBot="1">
      <c r="B287" s="596" t="s">
        <v>658</v>
      </c>
      <c r="C287" s="515"/>
      <c r="D287" s="516"/>
      <c r="E287" s="504"/>
      <c r="F287" s="506"/>
      <c r="G287" s="517"/>
      <c r="H287" s="497"/>
      <c r="I287" s="517"/>
      <c r="J287" s="506"/>
      <c r="K287" s="517"/>
      <c r="L287" s="497"/>
      <c r="M287" s="517"/>
      <c r="N287" s="506"/>
      <c r="O287" s="517"/>
      <c r="P287" s="497"/>
      <c r="Q287" s="517"/>
      <c r="R287" s="506"/>
      <c r="S287" s="517"/>
      <c r="T287" s="518"/>
      <c r="U287" s="605">
        <f t="shared" si="77"/>
        <v>0</v>
      </c>
      <c r="V287" s="520">
        <f t="shared" si="78"/>
        <v>0</v>
      </c>
      <c r="W287" s="521">
        <f t="shared" si="79"/>
        <v>0</v>
      </c>
    </row>
    <row r="288" spans="2:23" ht="16.5">
      <c r="B288" s="545" t="s">
        <v>6</v>
      </c>
      <c r="C288" s="266"/>
      <c r="D288" s="280"/>
      <c r="E288" s="281"/>
      <c r="F288" s="523"/>
      <c r="G288" s="266"/>
      <c r="H288" s="280"/>
      <c r="I288" s="281"/>
      <c r="J288" s="524"/>
      <c r="K288" s="266"/>
      <c r="L288" s="280"/>
      <c r="M288" s="281"/>
      <c r="N288" s="524"/>
      <c r="O288" s="266"/>
      <c r="P288" s="280"/>
      <c r="Q288" s="281"/>
      <c r="R288" s="511"/>
      <c r="S288" s="266"/>
      <c r="T288" s="280"/>
      <c r="U288" s="546">
        <f t="shared" si="77"/>
        <v>0</v>
      </c>
      <c r="V288" s="543">
        <f t="shared" si="78"/>
        <v>0</v>
      </c>
      <c r="W288" s="544">
        <f t="shared" si="79"/>
        <v>0</v>
      </c>
    </row>
    <row r="289" spans="2:23" ht="16.5">
      <c r="B289" s="545" t="s">
        <v>7</v>
      </c>
      <c r="C289" s="254"/>
      <c r="D289" s="287"/>
      <c r="E289" s="288"/>
      <c r="F289" s="523"/>
      <c r="G289" s="254"/>
      <c r="H289" s="287"/>
      <c r="I289" s="288"/>
      <c r="J289" s="524"/>
      <c r="K289" s="254"/>
      <c r="L289" s="287"/>
      <c r="M289" s="288"/>
      <c r="N289" s="524"/>
      <c r="O289" s="254"/>
      <c r="P289" s="287"/>
      <c r="Q289" s="288"/>
      <c r="R289" s="511"/>
      <c r="S289" s="254"/>
      <c r="T289" s="287"/>
      <c r="U289" s="546">
        <f t="shared" si="77"/>
        <v>0</v>
      </c>
      <c r="V289" s="543">
        <f t="shared" si="78"/>
        <v>0</v>
      </c>
      <c r="W289" s="544">
        <f t="shared" si="79"/>
        <v>0</v>
      </c>
    </row>
    <row r="290" spans="2:23" ht="17.25" thickBot="1">
      <c r="B290" s="545" t="s">
        <v>8</v>
      </c>
      <c r="C290" s="271"/>
      <c r="D290" s="294"/>
      <c r="E290" s="295"/>
      <c r="F290" s="523"/>
      <c r="G290" s="271"/>
      <c r="H290" s="294"/>
      <c r="I290" s="295"/>
      <c r="J290" s="524"/>
      <c r="K290" s="271"/>
      <c r="L290" s="294"/>
      <c r="M290" s="295"/>
      <c r="N290" s="524"/>
      <c r="O290" s="271"/>
      <c r="P290" s="294"/>
      <c r="Q290" s="295"/>
      <c r="R290" s="511"/>
      <c r="S290" s="271"/>
      <c r="T290" s="294"/>
      <c r="U290" s="546">
        <f t="shared" si="77"/>
        <v>0</v>
      </c>
      <c r="V290" s="543">
        <f t="shared" si="78"/>
        <v>0</v>
      </c>
      <c r="W290" s="544">
        <f t="shared" si="79"/>
        <v>0</v>
      </c>
    </row>
    <row r="291" spans="2:23" ht="17.25" thickBot="1">
      <c r="B291" s="598" t="s">
        <v>46</v>
      </c>
      <c r="C291" s="532">
        <f>SUM(C288:C290)</f>
        <v>0</v>
      </c>
      <c r="D291" s="533">
        <f>SUM(D288:D290)</f>
        <v>0</v>
      </c>
      <c r="E291" s="599">
        <f>SUM(E288:E290)</f>
        <v>0</v>
      </c>
      <c r="F291" s="524"/>
      <c r="G291" s="601">
        <f>SUM(G288:G290)</f>
        <v>0</v>
      </c>
      <c r="H291" s="533">
        <f>SUM(H288:H290)</f>
        <v>0</v>
      </c>
      <c r="I291" s="599">
        <f>SUM(I288:I290)</f>
        <v>0</v>
      </c>
      <c r="J291" s="524"/>
      <c r="K291" s="601">
        <f>SUM(K288:K290)</f>
        <v>0</v>
      </c>
      <c r="L291" s="533">
        <f>SUM(L288:L290)</f>
        <v>0</v>
      </c>
      <c r="M291" s="599">
        <f>SUM(M288:M290)</f>
        <v>0</v>
      </c>
      <c r="N291" s="524"/>
      <c r="O291" s="601">
        <f>SUM(O288:O290)</f>
        <v>0</v>
      </c>
      <c r="P291" s="533">
        <f>SUM(P288:P290)</f>
        <v>0</v>
      </c>
      <c r="Q291" s="599">
        <f>SUM(Q288:Q290)</f>
        <v>0</v>
      </c>
      <c r="R291" s="538"/>
      <c r="S291" s="602">
        <f>SUM(S288:S290)</f>
        <v>0</v>
      </c>
      <c r="T291" s="603">
        <f>SUM(T288:T290)</f>
        <v>0</v>
      </c>
      <c r="U291" s="605">
        <f t="shared" si="77"/>
        <v>0</v>
      </c>
      <c r="V291" s="520">
        <f t="shared" si="78"/>
        <v>0</v>
      </c>
      <c r="W291" s="521">
        <f t="shared" si="79"/>
        <v>0</v>
      </c>
    </row>
    <row r="292" spans="2:23" ht="17.25" thickBot="1">
      <c r="B292" s="596" t="s">
        <v>659</v>
      </c>
      <c r="C292" s="515"/>
      <c r="D292" s="516"/>
      <c r="E292" s="504"/>
      <c r="F292" s="506"/>
      <c r="G292" s="517"/>
      <c r="H292" s="497"/>
      <c r="I292" s="517"/>
      <c r="J292" s="506"/>
      <c r="K292" s="517"/>
      <c r="L292" s="497"/>
      <c r="M292" s="517"/>
      <c r="N292" s="506"/>
      <c r="O292" s="517"/>
      <c r="P292" s="497"/>
      <c r="Q292" s="517"/>
      <c r="R292" s="506"/>
      <c r="S292" s="517"/>
      <c r="T292" s="518"/>
      <c r="U292" s="605">
        <f t="shared" si="77"/>
        <v>0</v>
      </c>
      <c r="V292" s="520">
        <f t="shared" si="78"/>
        <v>0</v>
      </c>
      <c r="W292" s="521">
        <f t="shared" si="79"/>
        <v>0</v>
      </c>
    </row>
    <row r="293" spans="2:23" ht="16.5">
      <c r="B293" s="545" t="s">
        <v>9</v>
      </c>
      <c r="C293" s="266"/>
      <c r="D293" s="280"/>
      <c r="E293" s="281"/>
      <c r="F293" s="523"/>
      <c r="G293" s="266"/>
      <c r="H293" s="280"/>
      <c r="I293" s="281"/>
      <c r="J293" s="524"/>
      <c r="K293" s="266"/>
      <c r="L293" s="280"/>
      <c r="M293" s="281"/>
      <c r="N293" s="524"/>
      <c r="O293" s="266"/>
      <c r="P293" s="280"/>
      <c r="Q293" s="281"/>
      <c r="R293" s="511"/>
      <c r="S293" s="266"/>
      <c r="T293" s="280"/>
      <c r="U293" s="546">
        <f t="shared" si="77"/>
        <v>0</v>
      </c>
      <c r="V293" s="543">
        <f t="shared" si="78"/>
        <v>0</v>
      </c>
      <c r="W293" s="544">
        <f t="shared" si="79"/>
        <v>0</v>
      </c>
    </row>
    <row r="294" spans="2:23" ht="16.5">
      <c r="B294" s="545" t="s">
        <v>10</v>
      </c>
      <c r="C294" s="254"/>
      <c r="D294" s="287"/>
      <c r="E294" s="288"/>
      <c r="F294" s="523"/>
      <c r="G294" s="254"/>
      <c r="H294" s="287"/>
      <c r="I294" s="288"/>
      <c r="J294" s="524"/>
      <c r="K294" s="254"/>
      <c r="L294" s="287"/>
      <c r="M294" s="288"/>
      <c r="N294" s="524"/>
      <c r="O294" s="254"/>
      <c r="P294" s="287"/>
      <c r="Q294" s="288"/>
      <c r="R294" s="511"/>
      <c r="S294" s="254"/>
      <c r="T294" s="287"/>
      <c r="U294" s="546">
        <f t="shared" si="77"/>
        <v>0</v>
      </c>
      <c r="V294" s="543">
        <f t="shared" si="78"/>
        <v>0</v>
      </c>
      <c r="W294" s="544">
        <f t="shared" si="79"/>
        <v>0</v>
      </c>
    </row>
    <row r="295" spans="2:23" ht="17.25" thickBot="1">
      <c r="B295" s="547" t="s">
        <v>11</v>
      </c>
      <c r="C295" s="271"/>
      <c r="D295" s="294"/>
      <c r="E295" s="295"/>
      <c r="F295" s="523"/>
      <c r="G295" s="271"/>
      <c r="H295" s="294"/>
      <c r="I295" s="295"/>
      <c r="J295" s="524"/>
      <c r="K295" s="271"/>
      <c r="L295" s="294"/>
      <c r="M295" s="295"/>
      <c r="N295" s="524"/>
      <c r="O295" s="271"/>
      <c r="P295" s="294"/>
      <c r="Q295" s="295"/>
      <c r="R295" s="511"/>
      <c r="S295" s="271"/>
      <c r="T295" s="294"/>
      <c r="U295" s="548">
        <f t="shared" si="77"/>
        <v>0</v>
      </c>
      <c r="V295" s="543">
        <f t="shared" si="78"/>
        <v>0</v>
      </c>
      <c r="W295" s="544">
        <f t="shared" si="79"/>
        <v>0</v>
      </c>
    </row>
    <row r="296" spans="2:23" ht="17.25" thickBot="1">
      <c r="B296" s="514" t="s">
        <v>46</v>
      </c>
      <c r="C296" s="550">
        <f>SUM(C293:C295)</f>
        <v>0</v>
      </c>
      <c r="D296" s="551">
        <f>SUM(D293:D295)</f>
        <v>0</v>
      </c>
      <c r="E296" s="554">
        <f>SUM(E293:E295)</f>
        <v>0</v>
      </c>
      <c r="F296" s="386"/>
      <c r="G296" s="553">
        <f>SUM(G293:G295)</f>
        <v>0</v>
      </c>
      <c r="H296" s="551">
        <f>SUM(H293:H295)</f>
        <v>0</v>
      </c>
      <c r="I296" s="554">
        <f>SUM(I293:I295)</f>
        <v>0</v>
      </c>
      <c r="J296" s="386"/>
      <c r="K296" s="553">
        <f>SUM(K293:K295)</f>
        <v>0</v>
      </c>
      <c r="L296" s="551">
        <f>SUM(L293:L295)</f>
        <v>0</v>
      </c>
      <c r="M296" s="554">
        <f>SUM(M293:M295)</f>
        <v>0</v>
      </c>
      <c r="N296" s="386"/>
      <c r="O296" s="553">
        <f>SUM(O293:O295)</f>
        <v>0</v>
      </c>
      <c r="P296" s="551">
        <f>SUM(P293:P295)</f>
        <v>0</v>
      </c>
      <c r="Q296" s="554">
        <f>SUM(Q293:Q295)</f>
        <v>0</v>
      </c>
      <c r="R296" s="555"/>
      <c r="S296" s="553">
        <f>SUM(S293:S295)</f>
        <v>0</v>
      </c>
      <c r="T296" s="552">
        <f>SUM(T293:T295)</f>
        <v>0</v>
      </c>
      <c r="U296" s="556">
        <f t="shared" si="77"/>
        <v>0</v>
      </c>
      <c r="V296" s="520">
        <f t="shared" si="78"/>
        <v>0</v>
      </c>
      <c r="W296" s="521">
        <f t="shared" si="79"/>
        <v>0</v>
      </c>
    </row>
    <row r="297" spans="2:23" ht="17.25" thickBot="1">
      <c r="B297" s="557" t="s">
        <v>660</v>
      </c>
      <c r="C297" s="558">
        <f>(C277+C282+C287+C292)/4</f>
        <v>2</v>
      </c>
      <c r="D297" s="558">
        <f>(D277+D282+D287+D292)/4</f>
        <v>1</v>
      </c>
      <c r="E297" s="561">
        <f>(E277+E282+E287+E292)/4</f>
        <v>1.5</v>
      </c>
      <c r="F297" s="386"/>
      <c r="G297" s="560">
        <f>(G277+G282+G287+G292)/4</f>
        <v>0</v>
      </c>
      <c r="H297" s="558">
        <f>(H277+H282+H287+H292)/4</f>
        <v>3.75</v>
      </c>
      <c r="I297" s="561">
        <f>(I277+I282+I287+I292)/4</f>
        <v>0</v>
      </c>
      <c r="J297" s="386"/>
      <c r="K297" s="560">
        <f>(K277+K282+K287+K292)/4</f>
        <v>4.25</v>
      </c>
      <c r="L297" s="558">
        <f>(L277+L282+L287+L292)/4</f>
        <v>0</v>
      </c>
      <c r="M297" s="561">
        <f>(M277+M282+M287+M292)/4</f>
        <v>0</v>
      </c>
      <c r="N297" s="386"/>
      <c r="O297" s="560">
        <f>(O277+O282+O287+O292)/4</f>
        <v>0</v>
      </c>
      <c r="P297" s="558">
        <f>(P277+P282+P287+P292)/4</f>
        <v>0</v>
      </c>
      <c r="Q297" s="561">
        <f>(Q277+Q282+Q287+Q292)/4</f>
        <v>0</v>
      </c>
      <c r="R297" s="555"/>
      <c r="S297" s="560">
        <f>(S277+S282+S287+S292)/4</f>
        <v>0</v>
      </c>
      <c r="T297" s="559">
        <f>(T277+T282+T287+T292)/4</f>
        <v>0</v>
      </c>
      <c r="U297" s="562">
        <f t="shared" si="77"/>
        <v>12.5</v>
      </c>
      <c r="V297" s="520">
        <f t="shared" si="78"/>
        <v>12.5</v>
      </c>
      <c r="W297" s="521">
        <f t="shared" si="79"/>
        <v>0</v>
      </c>
    </row>
    <row r="298" spans="2:23" ht="17.25" thickBot="1">
      <c r="B298" s="514" t="s">
        <v>661</v>
      </c>
      <c r="C298" s="563">
        <f>C281+C286+C291+C296</f>
        <v>0</v>
      </c>
      <c r="D298" s="563">
        <f>D281+D286+D291+D296</f>
        <v>0</v>
      </c>
      <c r="E298" s="567">
        <f>E281+E286+E291+E296</f>
        <v>0</v>
      </c>
      <c r="F298" s="565"/>
      <c r="G298" s="566">
        <f>G281+G286+G291+G296</f>
        <v>0</v>
      </c>
      <c r="H298" s="563">
        <f>H281+H286+H291+H296</f>
        <v>0</v>
      </c>
      <c r="I298" s="567">
        <f>I281+I286+I291+I296</f>
        <v>0</v>
      </c>
      <c r="J298" s="565"/>
      <c r="K298" s="566">
        <f>K281+K286+K291+K296</f>
        <v>0</v>
      </c>
      <c r="L298" s="563">
        <f>L281+L286+L291+L296</f>
        <v>0</v>
      </c>
      <c r="M298" s="567">
        <f>M281+M286+M291+M296</f>
        <v>0</v>
      </c>
      <c r="N298" s="565"/>
      <c r="O298" s="566">
        <f>O281+O286+O291+O296</f>
        <v>0</v>
      </c>
      <c r="P298" s="563">
        <f>P281+P286+P291+P296</f>
        <v>0</v>
      </c>
      <c r="Q298" s="567">
        <f>Q281+Q286+Q291+Q296</f>
        <v>0</v>
      </c>
      <c r="R298" s="568"/>
      <c r="S298" s="566">
        <f>S281+S286+S291+S296</f>
        <v>0</v>
      </c>
      <c r="T298" s="564">
        <f>T281+T286+T291+T296</f>
        <v>0</v>
      </c>
      <c r="U298" s="556">
        <f t="shared" si="77"/>
        <v>0</v>
      </c>
      <c r="V298" s="569">
        <f t="shared" si="78"/>
        <v>0</v>
      </c>
      <c r="W298" s="570">
        <f t="shared" si="79"/>
        <v>0</v>
      </c>
    </row>
    <row r="299" spans="2:23" ht="16.5">
      <c r="B299" s="416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</row>
    <row r="300" spans="2:23" ht="17.25" thickBot="1">
      <c r="B300" s="420" t="s">
        <v>673</v>
      </c>
      <c r="C300" s="196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</row>
    <row r="301" spans="2:23" ht="17.25" thickBot="1">
      <c r="B301" s="421"/>
      <c r="C301" s="616">
        <v>10</v>
      </c>
      <c r="D301" s="617"/>
      <c r="E301" s="617"/>
      <c r="F301" s="617"/>
      <c r="G301" s="617"/>
      <c r="H301" s="617"/>
      <c r="I301" s="617"/>
      <c r="J301" s="617"/>
      <c r="K301" s="617"/>
      <c r="L301" s="617"/>
      <c r="M301" s="617"/>
      <c r="N301" s="617"/>
      <c r="O301" s="617"/>
      <c r="P301" s="617"/>
      <c r="Q301" s="617"/>
      <c r="R301" s="617"/>
      <c r="S301" s="191"/>
      <c r="T301" s="191"/>
      <c r="U301" s="191"/>
      <c r="V301" s="191"/>
      <c r="W301" s="191"/>
    </row>
    <row r="302" spans="2:23" ht="17.25" thickBot="1">
      <c r="B302" s="585" t="s">
        <v>674</v>
      </c>
      <c r="C302" s="495" t="s">
        <v>675</v>
      </c>
      <c r="D302" s="496"/>
      <c r="E302" s="496"/>
      <c r="F302" s="498"/>
      <c r="G302" s="497"/>
      <c r="H302" s="497"/>
      <c r="I302" s="497"/>
      <c r="J302" s="498"/>
      <c r="K302" s="497"/>
      <c r="L302" s="497"/>
      <c r="M302" s="497"/>
      <c r="N302" s="498"/>
      <c r="O302" s="497"/>
      <c r="P302" s="497"/>
      <c r="Q302" s="497"/>
      <c r="R302" s="498"/>
      <c r="S302" s="497"/>
      <c r="T302" s="499"/>
      <c r="U302" s="207"/>
      <c r="V302" s="207"/>
      <c r="W302" s="207"/>
    </row>
    <row r="303" spans="2:23" ht="33.75" thickBot="1">
      <c r="B303" s="618"/>
      <c r="C303" s="619" t="s">
        <v>640</v>
      </c>
      <c r="D303" s="620" t="s">
        <v>641</v>
      </c>
      <c r="E303" s="621" t="s">
        <v>642</v>
      </c>
      <c r="F303" s="622"/>
      <c r="G303" s="623" t="s">
        <v>643</v>
      </c>
      <c r="H303" s="624" t="s">
        <v>644</v>
      </c>
      <c r="I303" s="621" t="s">
        <v>645</v>
      </c>
      <c r="J303" s="622"/>
      <c r="K303" s="624" t="s">
        <v>646</v>
      </c>
      <c r="L303" s="620" t="s">
        <v>647</v>
      </c>
      <c r="M303" s="621" t="s">
        <v>648</v>
      </c>
      <c r="N303" s="622"/>
      <c r="O303" s="624" t="s">
        <v>649</v>
      </c>
      <c r="P303" s="625" t="s">
        <v>650</v>
      </c>
      <c r="Q303" s="626" t="s">
        <v>651</v>
      </c>
      <c r="R303" s="622"/>
      <c r="S303" s="623" t="s">
        <v>652</v>
      </c>
      <c r="T303" s="510" t="s">
        <v>1172</v>
      </c>
      <c r="U303" s="207"/>
      <c r="V303" s="207"/>
      <c r="W303" s="207"/>
    </row>
    <row r="304" spans="2:23" ht="17.25" thickBot="1">
      <c r="B304" s="627" t="s">
        <v>676</v>
      </c>
      <c r="C304" s="608">
        <f>C152</f>
        <v>8</v>
      </c>
      <c r="D304" s="609">
        <f t="shared" ref="D304:T304" si="80">D152</f>
        <v>4</v>
      </c>
      <c r="E304" s="628">
        <f t="shared" si="80"/>
        <v>6</v>
      </c>
      <c r="F304" s="498"/>
      <c r="G304" s="608">
        <f t="shared" si="80"/>
        <v>0</v>
      </c>
      <c r="H304" s="609">
        <f t="shared" si="80"/>
        <v>15</v>
      </c>
      <c r="I304" s="628">
        <f t="shared" si="80"/>
        <v>0</v>
      </c>
      <c r="J304" s="498"/>
      <c r="K304" s="608">
        <f t="shared" si="80"/>
        <v>17</v>
      </c>
      <c r="L304" s="609">
        <f t="shared" si="80"/>
        <v>0</v>
      </c>
      <c r="M304" s="628">
        <f t="shared" si="80"/>
        <v>0</v>
      </c>
      <c r="N304" s="498"/>
      <c r="O304" s="608">
        <f t="shared" si="80"/>
        <v>0</v>
      </c>
      <c r="P304" s="609">
        <f t="shared" si="80"/>
        <v>0</v>
      </c>
      <c r="Q304" s="628">
        <f t="shared" si="80"/>
        <v>0</v>
      </c>
      <c r="R304" s="498"/>
      <c r="S304" s="608">
        <f t="shared" si="80"/>
        <v>0</v>
      </c>
      <c r="T304" s="628">
        <f t="shared" si="80"/>
        <v>0</v>
      </c>
      <c r="U304" s="207"/>
      <c r="V304" s="207"/>
      <c r="W304" s="207"/>
    </row>
    <row r="305" spans="2:23" ht="16.5">
      <c r="B305" s="629" t="s">
        <v>677</v>
      </c>
      <c r="C305" s="630">
        <f>ROUNDDOWN(C253/$C$13,0)</f>
        <v>1</v>
      </c>
      <c r="D305" s="630">
        <f t="shared" ref="D305:T305" si="81">ROUNDDOWN(D253/$C$13,0)</f>
        <v>0</v>
      </c>
      <c r="E305" s="631">
        <f t="shared" si="81"/>
        <v>0</v>
      </c>
      <c r="F305" s="632"/>
      <c r="G305" s="630">
        <f t="shared" si="81"/>
        <v>0</v>
      </c>
      <c r="H305" s="630">
        <f t="shared" si="81"/>
        <v>1</v>
      </c>
      <c r="I305" s="631">
        <f t="shared" si="81"/>
        <v>0</v>
      </c>
      <c r="J305" s="632"/>
      <c r="K305" s="630">
        <f t="shared" si="81"/>
        <v>0</v>
      </c>
      <c r="L305" s="630">
        <f t="shared" si="81"/>
        <v>0</v>
      </c>
      <c r="M305" s="631">
        <f t="shared" si="81"/>
        <v>0</v>
      </c>
      <c r="N305" s="632"/>
      <c r="O305" s="630">
        <f t="shared" si="81"/>
        <v>0</v>
      </c>
      <c r="P305" s="630">
        <f t="shared" si="81"/>
        <v>0</v>
      </c>
      <c r="Q305" s="631">
        <f t="shared" si="81"/>
        <v>0</v>
      </c>
      <c r="R305" s="632"/>
      <c r="S305" s="630">
        <f t="shared" si="81"/>
        <v>0</v>
      </c>
      <c r="T305" s="631">
        <f t="shared" si="81"/>
        <v>0</v>
      </c>
      <c r="U305" s="633"/>
      <c r="V305" s="191"/>
      <c r="W305" s="191"/>
    </row>
    <row r="306" spans="2:23" ht="16.5">
      <c r="B306" s="629" t="s">
        <v>678</v>
      </c>
      <c r="C306" s="634">
        <f>C305/C304</f>
        <v>0.125</v>
      </c>
      <c r="D306" s="635">
        <f>D305/D304</f>
        <v>0</v>
      </c>
      <c r="E306" s="636">
        <f>E305/E304</f>
        <v>0</v>
      </c>
      <c r="F306" s="637"/>
      <c r="G306" s="634" t="e">
        <f>G305/G304</f>
        <v>#DIV/0!</v>
      </c>
      <c r="H306" s="635">
        <f>H305/H304</f>
        <v>6.6666666666666666E-2</v>
      </c>
      <c r="I306" s="636" t="e">
        <f>I305/I304</f>
        <v>#DIV/0!</v>
      </c>
      <c r="J306" s="637"/>
      <c r="K306" s="634">
        <f>K305/K304</f>
        <v>0</v>
      </c>
      <c r="L306" s="635" t="e">
        <f>L305/L304</f>
        <v>#DIV/0!</v>
      </c>
      <c r="M306" s="636" t="e">
        <f>M305/M304</f>
        <v>#DIV/0!</v>
      </c>
      <c r="N306" s="637"/>
      <c r="O306" s="634" t="e">
        <f>O305/O304</f>
        <v>#DIV/0!</v>
      </c>
      <c r="P306" s="635" t="e">
        <f>P305/P304</f>
        <v>#DIV/0!</v>
      </c>
      <c r="Q306" s="636" t="e">
        <f>Q305/Q304</f>
        <v>#DIV/0!</v>
      </c>
      <c r="R306" s="637"/>
      <c r="S306" s="634" t="e">
        <f>S305/S304</f>
        <v>#DIV/0!</v>
      </c>
      <c r="T306" s="636" t="e">
        <f>T305/T304</f>
        <v>#DIV/0!</v>
      </c>
      <c r="U306" s="191"/>
      <c r="V306" s="191"/>
      <c r="W306" s="191"/>
    </row>
    <row r="307" spans="2:23" ht="16.5">
      <c r="B307" s="629" t="s">
        <v>679</v>
      </c>
      <c r="C307" s="638">
        <f>C253/(C178+C203)</f>
        <v>1.4857142857142858</v>
      </c>
      <c r="D307" s="639" t="e">
        <f>D253/(D178+D203)</f>
        <v>#DIV/0!</v>
      </c>
      <c r="E307" s="640" t="e">
        <f>E253/(E178+E203)</f>
        <v>#DIV/0!</v>
      </c>
      <c r="F307" s="637"/>
      <c r="G307" s="638" t="e">
        <f>G253/(G178+G203)</f>
        <v>#DIV/0!</v>
      </c>
      <c r="H307" s="639">
        <f>H253/(H178+H203)</f>
        <v>8.5</v>
      </c>
      <c r="I307" s="640" t="e">
        <f>I253/(I178+I203)</f>
        <v>#DIV/0!</v>
      </c>
      <c r="J307" s="637"/>
      <c r="K307" s="638">
        <f>K253/(K178+K203)</f>
        <v>2.6666666666666665</v>
      </c>
      <c r="L307" s="639" t="e">
        <f>L253/(L178+L203)</f>
        <v>#DIV/0!</v>
      </c>
      <c r="M307" s="640" t="e">
        <f>M253/(M178+M203)</f>
        <v>#DIV/0!</v>
      </c>
      <c r="N307" s="637"/>
      <c r="O307" s="638" t="e">
        <f>O253/(O178+O203)</f>
        <v>#DIV/0!</v>
      </c>
      <c r="P307" s="639" t="e">
        <f>P253/(P178+P203)</f>
        <v>#DIV/0!</v>
      </c>
      <c r="Q307" s="640" t="e">
        <f>Q253/(Q178+Q203)</f>
        <v>#DIV/0!</v>
      </c>
      <c r="R307" s="637"/>
      <c r="S307" s="638" t="e">
        <f>S253/(S178+S203)</f>
        <v>#DIV/0!</v>
      </c>
      <c r="T307" s="640" t="e">
        <f>T253/(T178+T203)</f>
        <v>#DIV/0!</v>
      </c>
      <c r="U307" s="191"/>
      <c r="V307" s="191"/>
      <c r="W307" s="191"/>
    </row>
    <row r="308" spans="2:23" ht="16.5">
      <c r="B308" s="629" t="s">
        <v>680</v>
      </c>
      <c r="C308" s="638">
        <f>((1-C306)*C307)/C306</f>
        <v>10.4</v>
      </c>
      <c r="D308" s="639" t="e">
        <f>((1-D306)*D307)/D306</f>
        <v>#DIV/0!</v>
      </c>
      <c r="E308" s="640" t="e">
        <f>((1-E306)*E307)/E306</f>
        <v>#DIV/0!</v>
      </c>
      <c r="F308" s="637"/>
      <c r="G308" s="638" t="e">
        <f>((1-G306)*G307)/G306</f>
        <v>#DIV/0!</v>
      </c>
      <c r="H308" s="639">
        <f>((1-H306)*H307)/H306</f>
        <v>119</v>
      </c>
      <c r="I308" s="640" t="e">
        <f>((1-I306)*I307)/I306</f>
        <v>#DIV/0!</v>
      </c>
      <c r="J308" s="637"/>
      <c r="K308" s="638" t="e">
        <f>((1-K306)*K307)/K306</f>
        <v>#DIV/0!</v>
      </c>
      <c r="L308" s="639" t="e">
        <f>((1-L306)*L307)/L306</f>
        <v>#DIV/0!</v>
      </c>
      <c r="M308" s="640" t="e">
        <f>((1-M306)*M307)/M306</f>
        <v>#DIV/0!</v>
      </c>
      <c r="N308" s="637"/>
      <c r="O308" s="638" t="e">
        <f>((1-O306)*O307)/O306</f>
        <v>#DIV/0!</v>
      </c>
      <c r="P308" s="639" t="e">
        <f>((1-P306)*P307)/P306</f>
        <v>#DIV/0!</v>
      </c>
      <c r="Q308" s="640" t="e">
        <f>((1-Q306)*Q307)/Q306</f>
        <v>#DIV/0!</v>
      </c>
      <c r="R308" s="637"/>
      <c r="S308" s="638" t="e">
        <f>((1-S306)*S307)/S306</f>
        <v>#DIV/0!</v>
      </c>
      <c r="T308" s="640" t="e">
        <f>((1-T306)*T307)/T306</f>
        <v>#DIV/0!</v>
      </c>
      <c r="U308" s="191"/>
      <c r="V308" s="191"/>
      <c r="W308" s="191"/>
    </row>
    <row r="309" spans="2:23" ht="17.25" thickBot="1">
      <c r="B309" s="641" t="s">
        <v>681</v>
      </c>
      <c r="C309" s="642">
        <f>C203/C304</f>
        <v>4.375</v>
      </c>
      <c r="D309" s="643">
        <f>D203/D304</f>
        <v>0</v>
      </c>
      <c r="E309" s="644">
        <f>E203/E304</f>
        <v>0</v>
      </c>
      <c r="F309" s="637"/>
      <c r="G309" s="642" t="e">
        <f>G203/G304</f>
        <v>#DIV/0!</v>
      </c>
      <c r="H309" s="643">
        <f>H203/H304</f>
        <v>0.4</v>
      </c>
      <c r="I309" s="644" t="e">
        <f>I203/I304</f>
        <v>#DIV/0!</v>
      </c>
      <c r="J309" s="637"/>
      <c r="K309" s="642">
        <f>K203/K304</f>
        <v>0.35294117647058826</v>
      </c>
      <c r="L309" s="643" t="e">
        <f>L203/L304</f>
        <v>#DIV/0!</v>
      </c>
      <c r="M309" s="644" t="e">
        <f>M203/M304</f>
        <v>#DIV/0!</v>
      </c>
      <c r="N309" s="637"/>
      <c r="O309" s="642" t="e">
        <f>O203/O304</f>
        <v>#DIV/0!</v>
      </c>
      <c r="P309" s="643" t="e">
        <f>P203/P304</f>
        <v>#DIV/0!</v>
      </c>
      <c r="Q309" s="644" t="e">
        <f>Q203/Q304</f>
        <v>#DIV/0!</v>
      </c>
      <c r="R309" s="637"/>
      <c r="S309" s="642" t="e">
        <f>S203/S304</f>
        <v>#DIV/0!</v>
      </c>
      <c r="T309" s="644" t="e">
        <f>T203/T304</f>
        <v>#DIV/0!</v>
      </c>
      <c r="U309" s="191"/>
      <c r="V309" s="191"/>
      <c r="W309" s="191"/>
    </row>
    <row r="310" spans="2:23" ht="16.5">
      <c r="B310" s="627" t="s">
        <v>682</v>
      </c>
      <c r="C310" s="645">
        <f>C304</f>
        <v>8</v>
      </c>
      <c r="D310" s="646">
        <f>D304</f>
        <v>4</v>
      </c>
      <c r="E310" s="647">
        <f>E304</f>
        <v>6</v>
      </c>
      <c r="F310" s="506"/>
      <c r="G310" s="645">
        <f>G304</f>
        <v>0</v>
      </c>
      <c r="H310" s="648">
        <f>H304</f>
        <v>15</v>
      </c>
      <c r="I310" s="649">
        <f>I304</f>
        <v>0</v>
      </c>
      <c r="J310" s="506"/>
      <c r="K310" s="645">
        <f>K304</f>
        <v>17</v>
      </c>
      <c r="L310" s="648">
        <f>L304</f>
        <v>0</v>
      </c>
      <c r="M310" s="649">
        <f>M304</f>
        <v>0</v>
      </c>
      <c r="N310" s="506"/>
      <c r="O310" s="645">
        <f>O304</f>
        <v>0</v>
      </c>
      <c r="P310" s="648">
        <f>P304</f>
        <v>0</v>
      </c>
      <c r="Q310" s="649">
        <f>Q304</f>
        <v>0</v>
      </c>
      <c r="R310" s="506"/>
      <c r="S310" s="645">
        <f>S304</f>
        <v>0</v>
      </c>
      <c r="T310" s="649">
        <f>T304</f>
        <v>0</v>
      </c>
      <c r="U310" s="191"/>
      <c r="V310" s="191"/>
      <c r="W310" s="191"/>
    </row>
    <row r="311" spans="2:23" ht="16.5">
      <c r="B311" s="629" t="s">
        <v>677</v>
      </c>
      <c r="C311" s="638">
        <f>ROUNDDOWN(C254/$D$13,0)</f>
        <v>0</v>
      </c>
      <c r="D311" s="639">
        <f t="shared" ref="D311:T311" si="82">ROUNDDOWN(D254/$D$13,0)</f>
        <v>0</v>
      </c>
      <c r="E311" s="640">
        <f t="shared" si="82"/>
        <v>0</v>
      </c>
      <c r="F311" s="632"/>
      <c r="G311" s="638">
        <f t="shared" si="82"/>
        <v>0</v>
      </c>
      <c r="H311" s="639">
        <f t="shared" si="82"/>
        <v>1</v>
      </c>
      <c r="I311" s="640">
        <f t="shared" si="82"/>
        <v>0</v>
      </c>
      <c r="J311" s="632"/>
      <c r="K311" s="638">
        <f t="shared" si="82"/>
        <v>0</v>
      </c>
      <c r="L311" s="639">
        <f t="shared" si="82"/>
        <v>0</v>
      </c>
      <c r="M311" s="640">
        <f t="shared" si="82"/>
        <v>0</v>
      </c>
      <c r="N311" s="632"/>
      <c r="O311" s="638">
        <f t="shared" si="82"/>
        <v>0</v>
      </c>
      <c r="P311" s="639">
        <f t="shared" si="82"/>
        <v>0</v>
      </c>
      <c r="Q311" s="640">
        <f t="shared" si="82"/>
        <v>0</v>
      </c>
      <c r="R311" s="632"/>
      <c r="S311" s="638">
        <f t="shared" si="82"/>
        <v>0</v>
      </c>
      <c r="T311" s="640">
        <f t="shared" si="82"/>
        <v>0</v>
      </c>
      <c r="U311" s="191"/>
      <c r="V311" s="191"/>
      <c r="W311" s="191"/>
    </row>
    <row r="312" spans="2:23" ht="16.5">
      <c r="B312" s="629" t="s">
        <v>678</v>
      </c>
      <c r="C312" s="634">
        <f>C311/C310</f>
        <v>0</v>
      </c>
      <c r="D312" s="635">
        <f>D311/D310</f>
        <v>0</v>
      </c>
      <c r="E312" s="636">
        <f>E311/E310</f>
        <v>0</v>
      </c>
      <c r="F312" s="650"/>
      <c r="G312" s="651" t="e">
        <f t="shared" ref="G312:T312" si="83">G311/G310</f>
        <v>#DIV/0!</v>
      </c>
      <c r="H312" s="652">
        <f t="shared" si="83"/>
        <v>6.6666666666666666E-2</v>
      </c>
      <c r="I312" s="636" t="e">
        <f t="shared" si="83"/>
        <v>#DIV/0!</v>
      </c>
      <c r="J312" s="650"/>
      <c r="K312" s="651">
        <f t="shared" si="83"/>
        <v>0</v>
      </c>
      <c r="L312" s="652" t="e">
        <f t="shared" si="83"/>
        <v>#DIV/0!</v>
      </c>
      <c r="M312" s="636" t="e">
        <f t="shared" si="83"/>
        <v>#DIV/0!</v>
      </c>
      <c r="N312" s="650"/>
      <c r="O312" s="651" t="e">
        <f t="shared" si="83"/>
        <v>#DIV/0!</v>
      </c>
      <c r="P312" s="652" t="e">
        <f t="shared" si="83"/>
        <v>#DIV/0!</v>
      </c>
      <c r="Q312" s="636" t="e">
        <f t="shared" si="83"/>
        <v>#DIV/0!</v>
      </c>
      <c r="R312" s="650"/>
      <c r="S312" s="651" t="e">
        <f t="shared" si="83"/>
        <v>#DIV/0!</v>
      </c>
      <c r="T312" s="636" t="e">
        <f t="shared" si="83"/>
        <v>#DIV/0!</v>
      </c>
      <c r="U312" s="191"/>
      <c r="V312" s="191"/>
      <c r="W312" s="191"/>
    </row>
    <row r="313" spans="2:23" ht="16.5">
      <c r="B313" s="629" t="s">
        <v>679</v>
      </c>
      <c r="C313" s="638">
        <f>C254/(C179+C204)</f>
        <v>0.80645161290322576</v>
      </c>
      <c r="D313" s="639" t="e">
        <f>D254/(D179+D204)</f>
        <v>#DIV/0!</v>
      </c>
      <c r="E313" s="640" t="e">
        <f>E254/(E179+E204)</f>
        <v>#DIV/0!</v>
      </c>
      <c r="F313" s="637"/>
      <c r="G313" s="638" t="e">
        <f>G254/(G179+G204)</f>
        <v>#DIV/0!</v>
      </c>
      <c r="H313" s="639">
        <f>H254/(H179+H204)</f>
        <v>5.125</v>
      </c>
      <c r="I313" s="640" t="e">
        <f>I254/(I179+I204)</f>
        <v>#DIV/0!</v>
      </c>
      <c r="J313" s="637"/>
      <c r="K313" s="638">
        <f>K254/(K179+K204)</f>
        <v>3.3333333333333335</v>
      </c>
      <c r="L313" s="639" t="e">
        <f>L254/(L179+L204)</f>
        <v>#DIV/0!</v>
      </c>
      <c r="M313" s="640" t="e">
        <f>M254/(M179+M204)</f>
        <v>#DIV/0!</v>
      </c>
      <c r="N313" s="637"/>
      <c r="O313" s="638" t="e">
        <f>O254/(O179+O204)</f>
        <v>#DIV/0!</v>
      </c>
      <c r="P313" s="639" t="e">
        <f>P254/(P179+P204)</f>
        <v>#DIV/0!</v>
      </c>
      <c r="Q313" s="640" t="e">
        <f>Q254/(Q179+Q204)</f>
        <v>#DIV/0!</v>
      </c>
      <c r="R313" s="637"/>
      <c r="S313" s="638" t="e">
        <f>S254/(S179+S204)</f>
        <v>#DIV/0!</v>
      </c>
      <c r="T313" s="640" t="e">
        <f>T254/(T179+T204)</f>
        <v>#DIV/0!</v>
      </c>
      <c r="U313" s="191"/>
      <c r="V313" s="191"/>
      <c r="W313" s="191"/>
    </row>
    <row r="314" spans="2:23" ht="16.5">
      <c r="B314" s="629" t="s">
        <v>680</v>
      </c>
      <c r="C314" s="638" t="e">
        <f>((1-C312)*C313)/C312</f>
        <v>#DIV/0!</v>
      </c>
      <c r="D314" s="639" t="e">
        <f>((1-D312)*D313)/D312</f>
        <v>#DIV/0!</v>
      </c>
      <c r="E314" s="640" t="e">
        <f>((1-E312)*E313)/E312</f>
        <v>#DIV/0!</v>
      </c>
      <c r="F314" s="637"/>
      <c r="G314" s="638" t="e">
        <f>((1-G312)*G313)/G312</f>
        <v>#DIV/0!</v>
      </c>
      <c r="H314" s="639">
        <f>((1-H312)*H313)/H312</f>
        <v>71.75</v>
      </c>
      <c r="I314" s="640" t="e">
        <f>((1-I312)*I313)/I312</f>
        <v>#DIV/0!</v>
      </c>
      <c r="J314" s="637"/>
      <c r="K314" s="638" t="e">
        <f>((1-K312)*K313)/K312</f>
        <v>#DIV/0!</v>
      </c>
      <c r="L314" s="639" t="e">
        <f>((1-L312)*L313)/L312</f>
        <v>#DIV/0!</v>
      </c>
      <c r="M314" s="640" t="e">
        <f>((1-M312)*M313)/M312</f>
        <v>#DIV/0!</v>
      </c>
      <c r="N314" s="637"/>
      <c r="O314" s="638" t="e">
        <f>((1-O312)*O313)/O312</f>
        <v>#DIV/0!</v>
      </c>
      <c r="P314" s="639" t="e">
        <f>((1-P312)*P313)/P312</f>
        <v>#DIV/0!</v>
      </c>
      <c r="Q314" s="640" t="e">
        <f>((1-Q312)*Q313)/Q312</f>
        <v>#DIV/0!</v>
      </c>
      <c r="R314" s="637"/>
      <c r="S314" s="638" t="e">
        <f>((1-S312)*S313)/S312</f>
        <v>#DIV/0!</v>
      </c>
      <c r="T314" s="640" t="e">
        <f>((1-T312)*T313)/T312</f>
        <v>#DIV/0!</v>
      </c>
      <c r="U314" s="191"/>
      <c r="V314" s="191"/>
      <c r="W314" s="191"/>
    </row>
    <row r="315" spans="2:23" ht="17.25" thickBot="1">
      <c r="B315" s="641" t="s">
        <v>681</v>
      </c>
      <c r="C315" s="642">
        <f>C204/C310</f>
        <v>3.875</v>
      </c>
      <c r="D315" s="643">
        <f>D204/D310</f>
        <v>0</v>
      </c>
      <c r="E315" s="644">
        <f>E204/E310</f>
        <v>0</v>
      </c>
      <c r="F315" s="637"/>
      <c r="G315" s="642" t="e">
        <f>G204/G310</f>
        <v>#DIV/0!</v>
      </c>
      <c r="H315" s="643">
        <f>H204/H310</f>
        <v>0.53333333333333333</v>
      </c>
      <c r="I315" s="644" t="e">
        <f>I204/I310</f>
        <v>#DIV/0!</v>
      </c>
      <c r="J315" s="637"/>
      <c r="K315" s="642">
        <f>K204/K310</f>
        <v>0.17647058823529413</v>
      </c>
      <c r="L315" s="643" t="e">
        <f>L204/L310</f>
        <v>#DIV/0!</v>
      </c>
      <c r="M315" s="644" t="e">
        <f>M204/M310</f>
        <v>#DIV/0!</v>
      </c>
      <c r="N315" s="637"/>
      <c r="O315" s="642" t="e">
        <f>O204/O310</f>
        <v>#DIV/0!</v>
      </c>
      <c r="P315" s="642" t="e">
        <f>P204/P310</f>
        <v>#DIV/0!</v>
      </c>
      <c r="Q315" s="644" t="e">
        <f>Q204/Q310</f>
        <v>#DIV/0!</v>
      </c>
      <c r="R315" s="637"/>
      <c r="S315" s="642" t="e">
        <f>S204/S310</f>
        <v>#DIV/0!</v>
      </c>
      <c r="T315" s="653" t="e">
        <f>T204/T310</f>
        <v>#DIV/0!</v>
      </c>
      <c r="U315" s="191"/>
      <c r="V315" s="191"/>
      <c r="W315" s="191"/>
    </row>
    <row r="316" spans="2:23" ht="16.5">
      <c r="B316" s="627" t="s">
        <v>683</v>
      </c>
      <c r="C316" s="645">
        <f>C304</f>
        <v>8</v>
      </c>
      <c r="D316" s="646">
        <f>D304</f>
        <v>4</v>
      </c>
      <c r="E316" s="647">
        <f>E304</f>
        <v>6</v>
      </c>
      <c r="F316" s="506"/>
      <c r="G316" s="645">
        <f>G304</f>
        <v>0</v>
      </c>
      <c r="H316" s="648">
        <f>H304</f>
        <v>15</v>
      </c>
      <c r="I316" s="649">
        <f>I304</f>
        <v>0</v>
      </c>
      <c r="J316" s="506"/>
      <c r="K316" s="645">
        <f>K304</f>
        <v>17</v>
      </c>
      <c r="L316" s="648">
        <f>L304</f>
        <v>0</v>
      </c>
      <c r="M316" s="649">
        <f>M304</f>
        <v>0</v>
      </c>
      <c r="N316" s="506"/>
      <c r="O316" s="645">
        <f>O304</f>
        <v>0</v>
      </c>
      <c r="P316" s="648">
        <f>P304</f>
        <v>0</v>
      </c>
      <c r="Q316" s="649">
        <f>Q304</f>
        <v>0</v>
      </c>
      <c r="R316" s="506"/>
      <c r="S316" s="645">
        <f>S304</f>
        <v>0</v>
      </c>
      <c r="T316" s="649">
        <f>T304</f>
        <v>0</v>
      </c>
      <c r="U316" s="191"/>
      <c r="V316" s="191"/>
      <c r="W316" s="191"/>
    </row>
    <row r="317" spans="2:23" ht="16.5">
      <c r="B317" s="629" t="s">
        <v>677</v>
      </c>
      <c r="C317" s="638">
        <f>ROUNDDOWN(C255/$E$13,0)</f>
        <v>0</v>
      </c>
      <c r="D317" s="639">
        <f t="shared" ref="D317:S317" si="84">ROUNDDOWN(D255/$E$13,0)</f>
        <v>0</v>
      </c>
      <c r="E317" s="640">
        <f t="shared" si="84"/>
        <v>0</v>
      </c>
      <c r="F317" s="632"/>
      <c r="G317" s="638">
        <f t="shared" si="84"/>
        <v>0</v>
      </c>
      <c r="H317" s="639">
        <f t="shared" si="84"/>
        <v>1</v>
      </c>
      <c r="I317" s="640">
        <f t="shared" si="84"/>
        <v>0</v>
      </c>
      <c r="J317" s="632"/>
      <c r="K317" s="638">
        <f t="shared" si="84"/>
        <v>0</v>
      </c>
      <c r="L317" s="639">
        <f t="shared" si="84"/>
        <v>0</v>
      </c>
      <c r="M317" s="640">
        <f t="shared" si="84"/>
        <v>0</v>
      </c>
      <c r="N317" s="632"/>
      <c r="O317" s="638">
        <f t="shared" si="84"/>
        <v>0</v>
      </c>
      <c r="P317" s="639">
        <f t="shared" si="84"/>
        <v>0</v>
      </c>
      <c r="Q317" s="640">
        <f t="shared" si="84"/>
        <v>0</v>
      </c>
      <c r="R317" s="632"/>
      <c r="S317" s="638">
        <f t="shared" si="84"/>
        <v>0</v>
      </c>
      <c r="T317" s="640">
        <f>ROUNDDOWN(T255/$E$13,0)</f>
        <v>0</v>
      </c>
      <c r="U317" s="191"/>
      <c r="V317" s="191"/>
      <c r="W317" s="191"/>
    </row>
    <row r="318" spans="2:23" ht="16.5">
      <c r="B318" s="629" t="s">
        <v>678</v>
      </c>
      <c r="C318" s="634">
        <f>C317/C316</f>
        <v>0</v>
      </c>
      <c r="D318" s="635">
        <f>D317/D316</f>
        <v>0</v>
      </c>
      <c r="E318" s="636">
        <f>E317/E316</f>
        <v>0</v>
      </c>
      <c r="F318" s="637"/>
      <c r="G318" s="634" t="e">
        <f>G317/G316</f>
        <v>#DIV/0!</v>
      </c>
      <c r="H318" s="635">
        <f>H317/H316</f>
        <v>6.6666666666666666E-2</v>
      </c>
      <c r="I318" s="636" t="e">
        <f>I317/I316</f>
        <v>#DIV/0!</v>
      </c>
      <c r="J318" s="637"/>
      <c r="K318" s="634">
        <f>K317/K316</f>
        <v>0</v>
      </c>
      <c r="L318" s="635" t="e">
        <f>L317/L316</f>
        <v>#DIV/0!</v>
      </c>
      <c r="M318" s="636" t="e">
        <f>M317/M316</f>
        <v>#DIV/0!</v>
      </c>
      <c r="N318" s="637"/>
      <c r="O318" s="634" t="e">
        <f>O317/O316</f>
        <v>#DIV/0!</v>
      </c>
      <c r="P318" s="635" t="e">
        <f>P317/P316</f>
        <v>#DIV/0!</v>
      </c>
      <c r="Q318" s="636" t="e">
        <f>Q317/Q316</f>
        <v>#DIV/0!</v>
      </c>
      <c r="R318" s="637"/>
      <c r="S318" s="634" t="e">
        <f>S317/S316</f>
        <v>#DIV/0!</v>
      </c>
      <c r="T318" s="636" t="e">
        <f>T317/T316</f>
        <v>#DIV/0!</v>
      </c>
      <c r="U318" s="191"/>
      <c r="V318" s="191"/>
      <c r="W318" s="191"/>
    </row>
    <row r="319" spans="2:23" ht="16.5">
      <c r="B319" s="629" t="s">
        <v>679</v>
      </c>
      <c r="C319" s="638">
        <f>C255/(C180+C205)</f>
        <v>1</v>
      </c>
      <c r="D319" s="639">
        <f>D255/(D180+D205)</f>
        <v>8</v>
      </c>
      <c r="E319" s="640" t="e">
        <f>E255/(E180+E205)</f>
        <v>#DIV/0!</v>
      </c>
      <c r="F319" s="637"/>
      <c r="G319" s="638" t="e">
        <f>G255/(G180+G205)</f>
        <v>#DIV/0!</v>
      </c>
      <c r="H319" s="639">
        <f>H255/(H180+H205)</f>
        <v>14</v>
      </c>
      <c r="I319" s="640" t="e">
        <f>I255/(I180+I205)</f>
        <v>#DIV/0!</v>
      </c>
      <c r="J319" s="637"/>
      <c r="K319" s="638">
        <f>K255/(K180+K205)</f>
        <v>4.666666666666667</v>
      </c>
      <c r="L319" s="639" t="e">
        <f>L255/(L180+L205)</f>
        <v>#DIV/0!</v>
      </c>
      <c r="M319" s="640" t="e">
        <f>M255/(M180+M205)</f>
        <v>#DIV/0!</v>
      </c>
      <c r="N319" s="637"/>
      <c r="O319" s="638" t="e">
        <f>O255/(O180+O205)</f>
        <v>#DIV/0!</v>
      </c>
      <c r="P319" s="639" t="e">
        <f>P255/(P180+P205)</f>
        <v>#DIV/0!</v>
      </c>
      <c r="Q319" s="640" t="e">
        <f>Q255/(Q180+Q205)</f>
        <v>#DIV/0!</v>
      </c>
      <c r="R319" s="637"/>
      <c r="S319" s="638" t="e">
        <f>S255/(S180+S205)</f>
        <v>#DIV/0!</v>
      </c>
      <c r="T319" s="640" t="e">
        <f>T255/(T180+T205)</f>
        <v>#DIV/0!</v>
      </c>
      <c r="U319" s="191"/>
      <c r="V319" s="191"/>
      <c r="W319" s="191"/>
    </row>
    <row r="320" spans="2:23" ht="16.5">
      <c r="B320" s="629" t="s">
        <v>680</v>
      </c>
      <c r="C320" s="638" t="e">
        <f>((1-C318)*C319)/C318</f>
        <v>#DIV/0!</v>
      </c>
      <c r="D320" s="639" t="e">
        <f>((1-D318)*D319)/D318</f>
        <v>#DIV/0!</v>
      </c>
      <c r="E320" s="640" t="e">
        <f>((1-E318)*E319)/E318</f>
        <v>#DIV/0!</v>
      </c>
      <c r="F320" s="637"/>
      <c r="G320" s="638" t="e">
        <f>((1-G318)*G319)/G318</f>
        <v>#DIV/0!</v>
      </c>
      <c r="H320" s="639">
        <f>((1-H318)*H319)/H318</f>
        <v>196</v>
      </c>
      <c r="I320" s="640" t="e">
        <f>((1-I318)*I319)/I318</f>
        <v>#DIV/0!</v>
      </c>
      <c r="J320" s="637"/>
      <c r="K320" s="638" t="e">
        <f>((1-K318)*K319)/K318</f>
        <v>#DIV/0!</v>
      </c>
      <c r="L320" s="639" t="e">
        <f>((1-L318)*L319)/L318</f>
        <v>#DIV/0!</v>
      </c>
      <c r="M320" s="640" t="e">
        <f>((1-M318)*M319)/M318</f>
        <v>#DIV/0!</v>
      </c>
      <c r="N320" s="637"/>
      <c r="O320" s="638" t="e">
        <f>((1-O318)*O319)/O318</f>
        <v>#DIV/0!</v>
      </c>
      <c r="P320" s="639" t="e">
        <f>((1-P318)*P319)/P318</f>
        <v>#DIV/0!</v>
      </c>
      <c r="Q320" s="640" t="e">
        <f>((1-Q318)*Q319)/Q318</f>
        <v>#DIV/0!</v>
      </c>
      <c r="R320" s="637"/>
      <c r="S320" s="638" t="e">
        <f>((1-S318)*S319)/S318</f>
        <v>#DIV/0!</v>
      </c>
      <c r="T320" s="640" t="e">
        <f>((1-T318)*T319)/T318</f>
        <v>#DIV/0!</v>
      </c>
      <c r="U320" s="191"/>
      <c r="V320" s="191"/>
      <c r="W320" s="191"/>
    </row>
    <row r="321" spans="2:23" ht="17.25" thickBot="1">
      <c r="B321" s="641" t="s">
        <v>681</v>
      </c>
      <c r="C321" s="642">
        <f>C205/C316</f>
        <v>2.875</v>
      </c>
      <c r="D321" s="643">
        <f>D205/D316</f>
        <v>0.25</v>
      </c>
      <c r="E321" s="644">
        <f>E205/E316</f>
        <v>0</v>
      </c>
      <c r="F321" s="637"/>
      <c r="G321" s="642" t="e">
        <f>G205/G316</f>
        <v>#DIV/0!</v>
      </c>
      <c r="H321" s="643">
        <f>H205/H316</f>
        <v>0.26666666666666666</v>
      </c>
      <c r="I321" s="644" t="e">
        <f>I205/I316</f>
        <v>#DIV/0!</v>
      </c>
      <c r="J321" s="637"/>
      <c r="K321" s="642">
        <f>K205/K316</f>
        <v>0.17647058823529413</v>
      </c>
      <c r="L321" s="643" t="e">
        <f>L205/L316</f>
        <v>#DIV/0!</v>
      </c>
      <c r="M321" s="644" t="e">
        <f>M205/M316</f>
        <v>#DIV/0!</v>
      </c>
      <c r="N321" s="637"/>
      <c r="O321" s="642" t="e">
        <f>O205/O316</f>
        <v>#DIV/0!</v>
      </c>
      <c r="P321" s="643" t="e">
        <f>P205/P316</f>
        <v>#DIV/0!</v>
      </c>
      <c r="Q321" s="644" t="e">
        <f>Q205/Q316</f>
        <v>#DIV/0!</v>
      </c>
      <c r="R321" s="637"/>
      <c r="S321" s="642" t="e">
        <f>S205/S316</f>
        <v>#DIV/0!</v>
      </c>
      <c r="T321" s="644" t="e">
        <f>T205/T316</f>
        <v>#DIV/0!</v>
      </c>
      <c r="U321" s="191"/>
      <c r="V321" s="191"/>
      <c r="W321" s="191"/>
    </row>
    <row r="322" spans="2:23" ht="16.5">
      <c r="B322" s="627" t="s">
        <v>656</v>
      </c>
      <c r="C322" s="654">
        <f>C304</f>
        <v>8</v>
      </c>
      <c r="D322" s="301">
        <f>D304</f>
        <v>4</v>
      </c>
      <c r="E322" s="316">
        <f>E304</f>
        <v>6</v>
      </c>
      <c r="F322" s="655"/>
      <c r="G322" s="656">
        <f>G304</f>
        <v>0</v>
      </c>
      <c r="H322" s="657">
        <f>H304</f>
        <v>15</v>
      </c>
      <c r="I322" s="658">
        <f>I304</f>
        <v>0</v>
      </c>
      <c r="J322" s="655"/>
      <c r="K322" s="656">
        <f>K304</f>
        <v>17</v>
      </c>
      <c r="L322" s="657">
        <f>L304</f>
        <v>0</v>
      </c>
      <c r="M322" s="658">
        <f>M304</f>
        <v>0</v>
      </c>
      <c r="N322" s="655"/>
      <c r="O322" s="654">
        <f>O304</f>
        <v>0</v>
      </c>
      <c r="P322" s="314">
        <f>P304</f>
        <v>0</v>
      </c>
      <c r="Q322" s="410">
        <f>Q304</f>
        <v>0</v>
      </c>
      <c r="R322" s="655"/>
      <c r="S322" s="654">
        <f>S304</f>
        <v>0</v>
      </c>
      <c r="T322" s="410">
        <f>T304</f>
        <v>0</v>
      </c>
      <c r="U322" s="191"/>
      <c r="V322" s="191"/>
      <c r="W322" s="191"/>
    </row>
    <row r="323" spans="2:23" ht="16.5">
      <c r="B323" s="629" t="s">
        <v>677</v>
      </c>
      <c r="C323" s="638">
        <f>ROUNDDOWN(C256/$F$13,0)</f>
        <v>1</v>
      </c>
      <c r="D323" s="639">
        <f>ROUNDDOWN(D256/$F$13,0)</f>
        <v>0</v>
      </c>
      <c r="E323" s="640">
        <f t="shared" ref="E323:T323" si="85">ROUNDDOWN(E256/$F$13,0)</f>
        <v>0</v>
      </c>
      <c r="F323" s="632"/>
      <c r="G323" s="638">
        <f t="shared" si="85"/>
        <v>0</v>
      </c>
      <c r="H323" s="639">
        <f t="shared" si="85"/>
        <v>1</v>
      </c>
      <c r="I323" s="640">
        <f t="shared" si="85"/>
        <v>0</v>
      </c>
      <c r="J323" s="632"/>
      <c r="K323" s="638">
        <f t="shared" si="85"/>
        <v>0</v>
      </c>
      <c r="L323" s="639">
        <f t="shared" si="85"/>
        <v>0</v>
      </c>
      <c r="M323" s="640">
        <f t="shared" si="85"/>
        <v>0</v>
      </c>
      <c r="N323" s="632"/>
      <c r="O323" s="638">
        <f t="shared" si="85"/>
        <v>0</v>
      </c>
      <c r="P323" s="639">
        <f t="shared" si="85"/>
        <v>0</v>
      </c>
      <c r="Q323" s="640">
        <f t="shared" si="85"/>
        <v>0</v>
      </c>
      <c r="R323" s="632"/>
      <c r="S323" s="638">
        <f t="shared" si="85"/>
        <v>0</v>
      </c>
      <c r="T323" s="640">
        <f t="shared" si="85"/>
        <v>0</v>
      </c>
      <c r="U323" s="191"/>
      <c r="V323" s="191"/>
      <c r="W323" s="191"/>
    </row>
    <row r="324" spans="2:23" ht="16.5">
      <c r="B324" s="629" t="s">
        <v>678</v>
      </c>
      <c r="C324" s="634">
        <f>C323/C322</f>
        <v>0.125</v>
      </c>
      <c r="D324" s="635">
        <f>D323/D322</f>
        <v>0</v>
      </c>
      <c r="E324" s="636">
        <f>E323/E322</f>
        <v>0</v>
      </c>
      <c r="F324" s="637"/>
      <c r="G324" s="634" t="e">
        <f>G323/G322</f>
        <v>#DIV/0!</v>
      </c>
      <c r="H324" s="635">
        <f>H323/H322</f>
        <v>6.6666666666666666E-2</v>
      </c>
      <c r="I324" s="636" t="e">
        <f>I323/I322</f>
        <v>#DIV/0!</v>
      </c>
      <c r="J324" s="637"/>
      <c r="K324" s="634">
        <f>K323/K322</f>
        <v>0</v>
      </c>
      <c r="L324" s="635" t="e">
        <f>L323/L322</f>
        <v>#DIV/0!</v>
      </c>
      <c r="M324" s="636" t="e">
        <f>M323/M322</f>
        <v>#DIV/0!</v>
      </c>
      <c r="N324" s="637"/>
      <c r="O324" s="634" t="e">
        <f>O323/O322</f>
        <v>#DIV/0!</v>
      </c>
      <c r="P324" s="635" t="e">
        <f>P323/P322</f>
        <v>#DIV/0!</v>
      </c>
      <c r="Q324" s="636" t="e">
        <f>Q323/Q322</f>
        <v>#DIV/0!</v>
      </c>
      <c r="R324" s="637"/>
      <c r="S324" s="634" t="e">
        <f>S323/S322</f>
        <v>#DIV/0!</v>
      </c>
      <c r="T324" s="636" t="e">
        <f>T323/T322</f>
        <v>#DIV/0!</v>
      </c>
      <c r="U324" s="191"/>
      <c r="V324" s="191"/>
      <c r="W324" s="191"/>
    </row>
    <row r="325" spans="2:23" ht="16.5">
      <c r="B325" s="629" t="s">
        <v>679</v>
      </c>
      <c r="C325" s="638">
        <f>C256/(C181+C206)</f>
        <v>1.1235955056179776</v>
      </c>
      <c r="D325" s="639">
        <f>D256/(D181+D206)</f>
        <v>8</v>
      </c>
      <c r="E325" s="640" t="e">
        <f>E256/(E181+E206)</f>
        <v>#DIV/0!</v>
      </c>
      <c r="F325" s="637"/>
      <c r="G325" s="638" t="e">
        <f>G256/(G181+G206)</f>
        <v>#DIV/0!</v>
      </c>
      <c r="H325" s="639">
        <f>H256/(H181+H206)</f>
        <v>8.2222222222222214</v>
      </c>
      <c r="I325" s="640" t="e">
        <f>I256/(I181+I206)</f>
        <v>#DIV/0!</v>
      </c>
      <c r="J325" s="637"/>
      <c r="K325" s="638">
        <f>K256/(K181+K206)</f>
        <v>3.3333333333333335</v>
      </c>
      <c r="L325" s="639" t="e">
        <f>L256/(L181+L206)</f>
        <v>#DIV/0!</v>
      </c>
      <c r="M325" s="640" t="e">
        <f>M256/(M181+M206)</f>
        <v>#DIV/0!</v>
      </c>
      <c r="N325" s="637"/>
      <c r="O325" s="638" t="e">
        <f>O256/(O181+O206)</f>
        <v>#DIV/0!</v>
      </c>
      <c r="P325" s="639" t="e">
        <f>P256/(P181+P206)</f>
        <v>#DIV/0!</v>
      </c>
      <c r="Q325" s="640" t="e">
        <f>Q256/(Q181+Q206)</f>
        <v>#DIV/0!</v>
      </c>
      <c r="R325" s="637"/>
      <c r="S325" s="638" t="e">
        <f>S256/(S181+S206)</f>
        <v>#DIV/0!</v>
      </c>
      <c r="T325" s="640" t="e">
        <f>T256/(T181+T206)</f>
        <v>#DIV/0!</v>
      </c>
      <c r="U325" s="191"/>
      <c r="V325" s="191"/>
      <c r="W325" s="191"/>
    </row>
    <row r="326" spans="2:23" ht="16.5">
      <c r="B326" s="629" t="s">
        <v>680</v>
      </c>
      <c r="C326" s="638">
        <f>((1-C324)*C325)/C324</f>
        <v>7.8651685393258433</v>
      </c>
      <c r="D326" s="639" t="e">
        <f>((1-D324)*D325)/D324</f>
        <v>#DIV/0!</v>
      </c>
      <c r="E326" s="640" t="e">
        <f>((1-E324)*E325)/E324</f>
        <v>#DIV/0!</v>
      </c>
      <c r="F326" s="637"/>
      <c r="G326" s="638" t="e">
        <f>((1-G324)*G325)/G324</f>
        <v>#DIV/0!</v>
      </c>
      <c r="H326" s="639">
        <f>((1-H324)*H325)/H324</f>
        <v>115.1111111111111</v>
      </c>
      <c r="I326" s="640" t="e">
        <f>((1-I324)*I325)/I324</f>
        <v>#DIV/0!</v>
      </c>
      <c r="J326" s="637"/>
      <c r="K326" s="638" t="e">
        <f>((1-K324)*K325)/K324</f>
        <v>#DIV/0!</v>
      </c>
      <c r="L326" s="639" t="e">
        <f>((1-L324)*L325)/L324</f>
        <v>#DIV/0!</v>
      </c>
      <c r="M326" s="640" t="e">
        <f>((1-M324)*M325)/M324</f>
        <v>#DIV/0!</v>
      </c>
      <c r="N326" s="637"/>
      <c r="O326" s="638" t="e">
        <f>((1-O324)*O325)/O324</f>
        <v>#DIV/0!</v>
      </c>
      <c r="P326" s="639" t="e">
        <f>((1-P324)*P325)/P324</f>
        <v>#DIV/0!</v>
      </c>
      <c r="Q326" s="640" t="e">
        <f>((1-Q324)*Q325)/Q324</f>
        <v>#DIV/0!</v>
      </c>
      <c r="R326" s="637"/>
      <c r="S326" s="638" t="e">
        <f>((1-S324)*S325)/S324</f>
        <v>#DIV/0!</v>
      </c>
      <c r="T326" s="640" t="e">
        <f>((1-T324)*T325)/T324</f>
        <v>#DIV/0!</v>
      </c>
      <c r="U326" s="191"/>
      <c r="V326" s="191"/>
      <c r="W326" s="191"/>
    </row>
    <row r="327" spans="2:23" ht="17.25" thickBot="1">
      <c r="B327" s="641" t="s">
        <v>681</v>
      </c>
      <c r="C327" s="642">
        <f>C206/C322</f>
        <v>11.125</v>
      </c>
      <c r="D327" s="643">
        <f>D206/D322</f>
        <v>0.25</v>
      </c>
      <c r="E327" s="644">
        <f>E206/E322</f>
        <v>0</v>
      </c>
      <c r="F327" s="659"/>
      <c r="G327" s="642" t="e">
        <f>G206/G322</f>
        <v>#DIV/0!</v>
      </c>
      <c r="H327" s="643">
        <f>H206/H322</f>
        <v>1.2</v>
      </c>
      <c r="I327" s="644" t="e">
        <f>I206/I322</f>
        <v>#DIV/0!</v>
      </c>
      <c r="J327" s="659"/>
      <c r="K327" s="642">
        <f>K206/K322</f>
        <v>0.70588235294117652</v>
      </c>
      <c r="L327" s="643" t="e">
        <f>L206/L322</f>
        <v>#DIV/0!</v>
      </c>
      <c r="M327" s="644" t="e">
        <f>M206/M322</f>
        <v>#DIV/0!</v>
      </c>
      <c r="N327" s="659"/>
      <c r="O327" s="642" t="e">
        <f>O206/O322</f>
        <v>#DIV/0!</v>
      </c>
      <c r="P327" s="643" t="e">
        <f>P206/P322</f>
        <v>#DIV/0!</v>
      </c>
      <c r="Q327" s="644" t="e">
        <f>Q206/Q322</f>
        <v>#DIV/0!</v>
      </c>
      <c r="R327" s="659"/>
      <c r="S327" s="642" t="e">
        <f>S206/S322</f>
        <v>#DIV/0!</v>
      </c>
      <c r="T327" s="644" t="e">
        <f>T206/T322</f>
        <v>#DIV/0!</v>
      </c>
      <c r="U327" s="191"/>
      <c r="V327" s="191"/>
      <c r="W327" s="191"/>
    </row>
    <row r="328" spans="2:23" ht="17.25" thickBot="1">
      <c r="B328" s="660"/>
      <c r="C328" s="661"/>
      <c r="D328" s="661"/>
      <c r="E328" s="662"/>
      <c r="F328" s="663"/>
      <c r="G328" s="662"/>
      <c r="H328" s="662"/>
      <c r="I328" s="662"/>
      <c r="J328" s="662"/>
      <c r="K328" s="662"/>
      <c r="L328" s="662"/>
      <c r="M328" s="662"/>
      <c r="N328" s="663"/>
      <c r="O328" s="662"/>
      <c r="P328" s="662"/>
      <c r="Q328" s="662"/>
      <c r="R328" s="662"/>
      <c r="S328" s="662"/>
      <c r="T328" s="191"/>
      <c r="U328" s="191"/>
      <c r="V328" s="191"/>
      <c r="W328" s="191"/>
    </row>
    <row r="329" spans="2:23" ht="17.25" thickBot="1">
      <c r="B329" s="585" t="s">
        <v>674</v>
      </c>
      <c r="C329" s="495" t="s">
        <v>675</v>
      </c>
      <c r="D329" s="496"/>
      <c r="E329" s="496"/>
      <c r="F329" s="498"/>
      <c r="G329" s="497"/>
      <c r="H329" s="497"/>
      <c r="I329" s="497"/>
      <c r="J329" s="498"/>
      <c r="K329" s="497"/>
      <c r="L329" s="497"/>
      <c r="M329" s="497"/>
      <c r="N329" s="498"/>
      <c r="O329" s="497"/>
      <c r="P329" s="497"/>
      <c r="Q329" s="497"/>
      <c r="R329" s="498"/>
      <c r="S329" s="497"/>
      <c r="T329" s="499"/>
      <c r="U329" s="207"/>
      <c r="V329" s="207"/>
      <c r="W329" s="207"/>
    </row>
    <row r="330" spans="2:23" ht="33.75" thickBot="1">
      <c r="B330" s="618"/>
      <c r="C330" s="619" t="s">
        <v>640</v>
      </c>
      <c r="D330" s="620" t="s">
        <v>641</v>
      </c>
      <c r="E330" s="621" t="s">
        <v>642</v>
      </c>
      <c r="F330" s="622"/>
      <c r="G330" s="624" t="s">
        <v>643</v>
      </c>
      <c r="H330" s="620" t="s">
        <v>644</v>
      </c>
      <c r="I330" s="621" t="s">
        <v>645</v>
      </c>
      <c r="J330" s="622"/>
      <c r="K330" s="624" t="s">
        <v>646</v>
      </c>
      <c r="L330" s="620" t="s">
        <v>647</v>
      </c>
      <c r="M330" s="621" t="s">
        <v>648</v>
      </c>
      <c r="N330" s="622"/>
      <c r="O330" s="624" t="s">
        <v>649</v>
      </c>
      <c r="P330" s="625" t="s">
        <v>650</v>
      </c>
      <c r="Q330" s="626" t="s">
        <v>651</v>
      </c>
      <c r="R330" s="622"/>
      <c r="S330" s="664" t="s">
        <v>652</v>
      </c>
      <c r="T330" s="510" t="s">
        <v>1172</v>
      </c>
      <c r="U330" s="207"/>
      <c r="V330" s="207"/>
      <c r="W330" s="207"/>
    </row>
    <row r="331" spans="2:23" ht="17.25" thickBot="1">
      <c r="B331" s="665" t="s">
        <v>684</v>
      </c>
      <c r="C331" s="646">
        <f>C157</f>
        <v>0</v>
      </c>
      <c r="D331" s="646">
        <f t="shared" ref="D331:T331" si="86">D157</f>
        <v>0</v>
      </c>
      <c r="E331" s="666">
        <f t="shared" si="86"/>
        <v>0</v>
      </c>
      <c r="F331" s="506"/>
      <c r="G331" s="648">
        <f t="shared" si="86"/>
        <v>0</v>
      </c>
      <c r="H331" s="646">
        <f t="shared" si="86"/>
        <v>0</v>
      </c>
      <c r="I331" s="666">
        <f t="shared" si="86"/>
        <v>0</v>
      </c>
      <c r="J331" s="506"/>
      <c r="K331" s="648">
        <f t="shared" si="86"/>
        <v>0</v>
      </c>
      <c r="L331" s="646">
        <f t="shared" si="86"/>
        <v>0</v>
      </c>
      <c r="M331" s="666">
        <f t="shared" si="86"/>
        <v>0</v>
      </c>
      <c r="N331" s="506"/>
      <c r="O331" s="648">
        <f t="shared" si="86"/>
        <v>0</v>
      </c>
      <c r="P331" s="646">
        <f t="shared" si="86"/>
        <v>0</v>
      </c>
      <c r="Q331" s="666">
        <f t="shared" si="86"/>
        <v>0</v>
      </c>
      <c r="R331" s="506"/>
      <c r="S331" s="648">
        <f t="shared" si="86"/>
        <v>0</v>
      </c>
      <c r="T331" s="646">
        <f t="shared" si="86"/>
        <v>0</v>
      </c>
      <c r="U331" s="207"/>
      <c r="V331" s="207"/>
      <c r="W331" s="207"/>
    </row>
    <row r="332" spans="2:23" ht="16.5">
      <c r="B332" s="667" t="s">
        <v>677</v>
      </c>
      <c r="C332" s="668">
        <f>ROUNDDOWN(C283/$G$13,0)</f>
        <v>0</v>
      </c>
      <c r="D332" s="668">
        <f>ROUNDDOWN(D283/$G$13,0)</f>
        <v>0</v>
      </c>
      <c r="E332" s="668">
        <f>ROUNDDOWN(E283/$G$13,0)</f>
        <v>0</v>
      </c>
      <c r="F332" s="669"/>
      <c r="G332" s="670">
        <f>ROUNDDOWN(G283/$G$13,0)</f>
        <v>0</v>
      </c>
      <c r="H332" s="670">
        <f t="shared" ref="H332:T332" si="87">ROUNDDOWN(H283/$G$13,0)</f>
        <v>0</v>
      </c>
      <c r="I332" s="671">
        <f t="shared" si="87"/>
        <v>0</v>
      </c>
      <c r="J332" s="632"/>
      <c r="K332" s="670">
        <f t="shared" si="87"/>
        <v>0</v>
      </c>
      <c r="L332" s="670">
        <f t="shared" si="87"/>
        <v>0</v>
      </c>
      <c r="M332" s="671">
        <f t="shared" si="87"/>
        <v>0</v>
      </c>
      <c r="N332" s="632"/>
      <c r="O332" s="670">
        <f>ROUNDDOWN(O283/$G$13,0)</f>
        <v>0</v>
      </c>
      <c r="P332" s="670">
        <f t="shared" si="87"/>
        <v>0</v>
      </c>
      <c r="Q332" s="671">
        <f t="shared" si="87"/>
        <v>0</v>
      </c>
      <c r="R332" s="632"/>
      <c r="S332" s="670">
        <f t="shared" si="87"/>
        <v>0</v>
      </c>
      <c r="T332" s="670">
        <f t="shared" si="87"/>
        <v>0</v>
      </c>
      <c r="U332" s="191"/>
      <c r="V332" s="191"/>
      <c r="W332" s="191"/>
    </row>
    <row r="333" spans="2:23" ht="16.5">
      <c r="B333" s="667" t="s">
        <v>678</v>
      </c>
      <c r="C333" s="635" t="e">
        <f>C332/C331</f>
        <v>#DIV/0!</v>
      </c>
      <c r="D333" s="635" t="e">
        <f>D332/D331</f>
        <v>#DIV/0!</v>
      </c>
      <c r="E333" s="652" t="e">
        <f>E332/E331</f>
        <v>#DIV/0!</v>
      </c>
      <c r="F333" s="669"/>
      <c r="G333" s="672" t="e">
        <f>G332/G331</f>
        <v>#DIV/0!</v>
      </c>
      <c r="H333" s="635" t="e">
        <f>H332/H331</f>
        <v>#DIV/0!</v>
      </c>
      <c r="I333" s="652" t="e">
        <f>I332/I331</f>
        <v>#DIV/0!</v>
      </c>
      <c r="J333" s="669"/>
      <c r="K333" s="672" t="e">
        <f>K332/K331</f>
        <v>#DIV/0!</v>
      </c>
      <c r="L333" s="635" t="e">
        <f>L332/L331</f>
        <v>#DIV/0!</v>
      </c>
      <c r="M333" s="652" t="e">
        <f>M332/M331</f>
        <v>#DIV/0!</v>
      </c>
      <c r="N333" s="669"/>
      <c r="O333" s="672" t="e">
        <f>O332/O331</f>
        <v>#DIV/0!</v>
      </c>
      <c r="P333" s="635" t="e">
        <f>P332/P331</f>
        <v>#DIV/0!</v>
      </c>
      <c r="Q333" s="652" t="e">
        <f>Q332/Q331</f>
        <v>#DIV/0!</v>
      </c>
      <c r="R333" s="669"/>
      <c r="S333" s="672" t="e">
        <f>S332/S331</f>
        <v>#DIV/0!</v>
      </c>
      <c r="T333" s="636" t="e">
        <f>T332/T331</f>
        <v>#DIV/0!</v>
      </c>
      <c r="U333" s="191"/>
      <c r="V333" s="191"/>
      <c r="W333" s="191"/>
    </row>
    <row r="334" spans="2:23" ht="16.5">
      <c r="B334" s="667" t="s">
        <v>679</v>
      </c>
      <c r="C334" s="639">
        <f>C258/(C183+C208)</f>
        <v>1.6111111111111112</v>
      </c>
      <c r="D334" s="639">
        <f>D258/(D183+D208)</f>
        <v>6</v>
      </c>
      <c r="E334" s="673" t="e">
        <f>E258/(E183+E208)</f>
        <v>#DIV/0!</v>
      </c>
      <c r="F334" s="669"/>
      <c r="G334" s="670" t="e">
        <f>G258/(G183+G208)</f>
        <v>#DIV/0!</v>
      </c>
      <c r="H334" s="639">
        <f>H258/(H183+H208)</f>
        <v>8.2727272727272734</v>
      </c>
      <c r="I334" s="673" t="e">
        <f>I258/(I183+I208)</f>
        <v>#DIV/0!</v>
      </c>
      <c r="J334" s="669"/>
      <c r="K334" s="670">
        <f>K258/(K183+K208)</f>
        <v>5.1111111111111107</v>
      </c>
      <c r="L334" s="639" t="e">
        <f>L258/(L183+L208)</f>
        <v>#DIV/0!</v>
      </c>
      <c r="M334" s="673" t="e">
        <f>M258/(M183+M208)</f>
        <v>#DIV/0!</v>
      </c>
      <c r="N334" s="669"/>
      <c r="O334" s="670" t="e">
        <f>O258/(O183+O208)</f>
        <v>#DIV/0!</v>
      </c>
      <c r="P334" s="639" t="e">
        <f>P258/(P183+P208)</f>
        <v>#DIV/0!</v>
      </c>
      <c r="Q334" s="673" t="e">
        <f>Q258/(Q183+Q208)</f>
        <v>#DIV/0!</v>
      </c>
      <c r="R334" s="669"/>
      <c r="S334" s="670" t="e">
        <f>S258/(S183+S208)</f>
        <v>#DIV/0!</v>
      </c>
      <c r="T334" s="640" t="e">
        <f>T258/(T183+T208)</f>
        <v>#DIV/0!</v>
      </c>
      <c r="U334" s="191"/>
      <c r="V334" s="191"/>
      <c r="W334" s="191"/>
    </row>
    <row r="335" spans="2:23" ht="16.5">
      <c r="B335" s="667" t="s">
        <v>680</v>
      </c>
      <c r="C335" s="639" t="e">
        <f>((1-C333)*C334)/C333</f>
        <v>#DIV/0!</v>
      </c>
      <c r="D335" s="639" t="e">
        <f>((1-D333)*D334)/D333</f>
        <v>#DIV/0!</v>
      </c>
      <c r="E335" s="673" t="e">
        <f>((1-E333)*E334)/E333</f>
        <v>#DIV/0!</v>
      </c>
      <c r="F335" s="669"/>
      <c r="G335" s="670" t="e">
        <f>((1-G333)*G334)/G333</f>
        <v>#DIV/0!</v>
      </c>
      <c r="H335" s="639" t="e">
        <f>((1-H333)*H334)/H333</f>
        <v>#DIV/0!</v>
      </c>
      <c r="I335" s="673" t="e">
        <f>((1-I333)*I334)/I333</f>
        <v>#DIV/0!</v>
      </c>
      <c r="J335" s="669"/>
      <c r="K335" s="670" t="e">
        <f>((1-K333)*K334)/K333</f>
        <v>#DIV/0!</v>
      </c>
      <c r="L335" s="639" t="e">
        <f>((1-L333)*L334)/L333</f>
        <v>#DIV/0!</v>
      </c>
      <c r="M335" s="673" t="e">
        <f>((1-M333)*M334)/M333</f>
        <v>#DIV/0!</v>
      </c>
      <c r="N335" s="669"/>
      <c r="O335" s="670" t="e">
        <f>((1-O333)*O334)/O333</f>
        <v>#DIV/0!</v>
      </c>
      <c r="P335" s="639" t="e">
        <f>((1-P333)*P334)/P333</f>
        <v>#DIV/0!</v>
      </c>
      <c r="Q335" s="673" t="e">
        <f>((1-Q333)*Q334)/Q333</f>
        <v>#DIV/0!</v>
      </c>
      <c r="R335" s="669"/>
      <c r="S335" s="670" t="e">
        <f>((1-S333)*S334)/S333</f>
        <v>#DIV/0!</v>
      </c>
      <c r="T335" s="640" t="e">
        <f>((1-T333)*T334)/T333</f>
        <v>#DIV/0!</v>
      </c>
      <c r="U335" s="191"/>
      <c r="V335" s="191"/>
      <c r="W335" s="191"/>
    </row>
    <row r="336" spans="2:23" ht="17.25" thickBot="1">
      <c r="B336" s="674" t="s">
        <v>681</v>
      </c>
      <c r="C336" s="643" t="e">
        <f>C208/C331</f>
        <v>#DIV/0!</v>
      </c>
      <c r="D336" s="643" t="e">
        <f>D208/D331</f>
        <v>#DIV/0!</v>
      </c>
      <c r="E336" s="675" t="e">
        <f>E208/E331</f>
        <v>#DIV/0!</v>
      </c>
      <c r="F336" s="669"/>
      <c r="G336" s="676" t="e">
        <f>G208/G331</f>
        <v>#DIV/0!</v>
      </c>
      <c r="H336" s="643" t="e">
        <f>H208/H331</f>
        <v>#DIV/0!</v>
      </c>
      <c r="I336" s="675" t="e">
        <f>I208/I331</f>
        <v>#DIV/0!</v>
      </c>
      <c r="J336" s="669"/>
      <c r="K336" s="676" t="e">
        <f>K208/K331</f>
        <v>#DIV/0!</v>
      </c>
      <c r="L336" s="643" t="e">
        <f>L208/L331</f>
        <v>#DIV/0!</v>
      </c>
      <c r="M336" s="675" t="e">
        <f>M208/M331</f>
        <v>#DIV/0!</v>
      </c>
      <c r="N336" s="669"/>
      <c r="O336" s="676" t="e">
        <f>O208/O331</f>
        <v>#DIV/0!</v>
      </c>
      <c r="P336" s="643" t="e">
        <f>P208/P331</f>
        <v>#DIV/0!</v>
      </c>
      <c r="Q336" s="675" t="e">
        <f>Q208/Q331</f>
        <v>#DIV/0!</v>
      </c>
      <c r="R336" s="669"/>
      <c r="S336" s="676" t="e">
        <f>S208/S331</f>
        <v>#DIV/0!</v>
      </c>
      <c r="T336" s="644" t="e">
        <f>T208/T331</f>
        <v>#DIV/0!</v>
      </c>
      <c r="U336" s="191"/>
      <c r="V336" s="191"/>
      <c r="W336" s="191"/>
    </row>
    <row r="337" spans="2:23" ht="16.5">
      <c r="B337" s="665" t="s">
        <v>685</v>
      </c>
      <c r="C337" s="646">
        <f>C331</f>
        <v>0</v>
      </c>
      <c r="D337" s="646">
        <f>D331</f>
        <v>0</v>
      </c>
      <c r="E337" s="646">
        <f>E331</f>
        <v>0</v>
      </c>
      <c r="F337" s="524"/>
      <c r="G337" s="648">
        <f>G331</f>
        <v>0</v>
      </c>
      <c r="H337" s="648">
        <f>H331</f>
        <v>0</v>
      </c>
      <c r="I337" s="648">
        <f>I331</f>
        <v>0</v>
      </c>
      <c r="J337" s="524"/>
      <c r="K337" s="648">
        <f>K331</f>
        <v>0</v>
      </c>
      <c r="L337" s="648">
        <f>L331</f>
        <v>0</v>
      </c>
      <c r="M337" s="648">
        <f>M331</f>
        <v>0</v>
      </c>
      <c r="N337" s="524"/>
      <c r="O337" s="648">
        <f>O331</f>
        <v>0</v>
      </c>
      <c r="P337" s="648">
        <f>P331</f>
        <v>0</v>
      </c>
      <c r="Q337" s="648">
        <f>Q331</f>
        <v>0</v>
      </c>
      <c r="R337" s="524"/>
      <c r="S337" s="648">
        <f>S331</f>
        <v>0</v>
      </c>
      <c r="T337" s="648">
        <f>T331</f>
        <v>0</v>
      </c>
      <c r="U337" s="191"/>
      <c r="V337" s="191"/>
      <c r="W337" s="191"/>
    </row>
    <row r="338" spans="2:23" ht="16.5">
      <c r="B338" s="667" t="s">
        <v>677</v>
      </c>
      <c r="C338" s="639">
        <f>ROUNDDOWN(C259/$H$13,0)</f>
        <v>1</v>
      </c>
      <c r="D338" s="639">
        <f t="shared" ref="D338:T338" si="88">ROUNDDOWN(D259/$H$13,0)</f>
        <v>0</v>
      </c>
      <c r="E338" s="673">
        <f t="shared" si="88"/>
        <v>0</v>
      </c>
      <c r="F338" s="632"/>
      <c r="G338" s="670">
        <f t="shared" si="88"/>
        <v>0</v>
      </c>
      <c r="H338" s="639">
        <f t="shared" si="88"/>
        <v>3</v>
      </c>
      <c r="I338" s="673">
        <f t="shared" si="88"/>
        <v>0</v>
      </c>
      <c r="J338" s="632"/>
      <c r="K338" s="670">
        <f t="shared" si="88"/>
        <v>0</v>
      </c>
      <c r="L338" s="639">
        <f t="shared" si="88"/>
        <v>0</v>
      </c>
      <c r="M338" s="673">
        <f t="shared" si="88"/>
        <v>0</v>
      </c>
      <c r="N338" s="632"/>
      <c r="O338" s="670">
        <f t="shared" si="88"/>
        <v>0</v>
      </c>
      <c r="P338" s="639">
        <f t="shared" si="88"/>
        <v>0</v>
      </c>
      <c r="Q338" s="673">
        <f t="shared" si="88"/>
        <v>0</v>
      </c>
      <c r="R338" s="632"/>
      <c r="S338" s="670">
        <f t="shared" si="88"/>
        <v>0</v>
      </c>
      <c r="T338" s="639">
        <f t="shared" si="88"/>
        <v>0</v>
      </c>
      <c r="U338" s="191"/>
      <c r="V338" s="191"/>
      <c r="W338" s="191"/>
    </row>
    <row r="339" spans="2:23" ht="16.5">
      <c r="B339" s="667" t="s">
        <v>678</v>
      </c>
      <c r="C339" s="635" t="e">
        <f>C338/C337</f>
        <v>#DIV/0!</v>
      </c>
      <c r="D339" s="635" t="e">
        <f>D338/D337</f>
        <v>#DIV/0!</v>
      </c>
      <c r="E339" s="652" t="e">
        <f>E338/E337</f>
        <v>#DIV/0!</v>
      </c>
      <c r="F339" s="669"/>
      <c r="G339" s="672" t="e">
        <f>G338/G337</f>
        <v>#DIV/0!</v>
      </c>
      <c r="H339" s="635" t="e">
        <f>H338/H337</f>
        <v>#DIV/0!</v>
      </c>
      <c r="I339" s="652" t="e">
        <f>I338/I337</f>
        <v>#DIV/0!</v>
      </c>
      <c r="J339" s="669"/>
      <c r="K339" s="672" t="e">
        <f>K338/K337</f>
        <v>#DIV/0!</v>
      </c>
      <c r="L339" s="635" t="e">
        <f>L338/L337</f>
        <v>#DIV/0!</v>
      </c>
      <c r="M339" s="652" t="e">
        <f>M338/M337</f>
        <v>#DIV/0!</v>
      </c>
      <c r="N339" s="669"/>
      <c r="O339" s="672" t="e">
        <f>O338/O337</f>
        <v>#DIV/0!</v>
      </c>
      <c r="P339" s="635" t="e">
        <f>P338/P337</f>
        <v>#DIV/0!</v>
      </c>
      <c r="Q339" s="652" t="e">
        <f>Q338/Q337</f>
        <v>#DIV/0!</v>
      </c>
      <c r="R339" s="669"/>
      <c r="S339" s="672" t="e">
        <f>S338/S337</f>
        <v>#DIV/0!</v>
      </c>
      <c r="T339" s="636" t="e">
        <f>T338/T337</f>
        <v>#DIV/0!</v>
      </c>
      <c r="U339" s="191"/>
      <c r="V339" s="191"/>
      <c r="W339" s="191"/>
    </row>
    <row r="340" spans="2:23" ht="16.5">
      <c r="B340" s="667" t="s">
        <v>679</v>
      </c>
      <c r="C340" s="639">
        <f>C259/(C184+C209)</f>
        <v>1.2333333333333334</v>
      </c>
      <c r="D340" s="639" t="e">
        <f>D259/(D184+D209)</f>
        <v>#DIV/0!</v>
      </c>
      <c r="E340" s="673" t="e">
        <f>E259/(E184+E209)</f>
        <v>#DIV/0!</v>
      </c>
      <c r="F340" s="669"/>
      <c r="G340" s="670" t="e">
        <f>G259/(G184+G209)</f>
        <v>#DIV/0!</v>
      </c>
      <c r="H340" s="639">
        <f>H259/(H184+H209)</f>
        <v>12.875</v>
      </c>
      <c r="I340" s="673" t="e">
        <f>I259/(I184+I209)</f>
        <v>#DIV/0!</v>
      </c>
      <c r="J340" s="669"/>
      <c r="K340" s="670">
        <f>K259/(K184+K209)</f>
        <v>1.8</v>
      </c>
      <c r="L340" s="639" t="e">
        <f>L259/(L184+L209)</f>
        <v>#DIV/0!</v>
      </c>
      <c r="M340" s="673" t="e">
        <f>M259/(M184+M209)</f>
        <v>#DIV/0!</v>
      </c>
      <c r="N340" s="669"/>
      <c r="O340" s="670" t="e">
        <f>O259/(O184+O209)</f>
        <v>#DIV/0!</v>
      </c>
      <c r="P340" s="639" t="e">
        <f>P259/(P184+P209)</f>
        <v>#DIV/0!</v>
      </c>
      <c r="Q340" s="673" t="e">
        <f>Q259/(Q184+Q209)</f>
        <v>#DIV/0!</v>
      </c>
      <c r="R340" s="669"/>
      <c r="S340" s="670" t="e">
        <f>S259/(S184+S209)</f>
        <v>#DIV/0!</v>
      </c>
      <c r="T340" s="640" t="e">
        <f>T259/(T184+T209)</f>
        <v>#DIV/0!</v>
      </c>
      <c r="U340" s="191"/>
      <c r="V340" s="191"/>
      <c r="W340" s="191"/>
    </row>
    <row r="341" spans="2:23" ht="16.5">
      <c r="B341" s="667" t="s">
        <v>680</v>
      </c>
      <c r="C341" s="639" t="e">
        <f>((1-C339)*C340)/C339</f>
        <v>#DIV/0!</v>
      </c>
      <c r="D341" s="639" t="e">
        <f>((1-D339)*D340)/D339</f>
        <v>#DIV/0!</v>
      </c>
      <c r="E341" s="673" t="e">
        <f>((1-E339)*E340)/E339</f>
        <v>#DIV/0!</v>
      </c>
      <c r="F341" s="669"/>
      <c r="G341" s="670" t="e">
        <f>((1-G339)*G340)/G339</f>
        <v>#DIV/0!</v>
      </c>
      <c r="H341" s="639" t="e">
        <f>((1-H339)*H340)/H339</f>
        <v>#DIV/0!</v>
      </c>
      <c r="I341" s="673" t="e">
        <f>((1-I339)*I340)/I339</f>
        <v>#DIV/0!</v>
      </c>
      <c r="J341" s="669"/>
      <c r="K341" s="670" t="e">
        <f>((1-K339)*K340)/K339</f>
        <v>#DIV/0!</v>
      </c>
      <c r="L341" s="639" t="e">
        <f>((1-L339)*L340)/L339</f>
        <v>#DIV/0!</v>
      </c>
      <c r="M341" s="673" t="e">
        <f>((1-M339)*M340)/M339</f>
        <v>#DIV/0!</v>
      </c>
      <c r="N341" s="669"/>
      <c r="O341" s="670" t="e">
        <f>((1-O339)*O340)/O339</f>
        <v>#DIV/0!</v>
      </c>
      <c r="P341" s="639" t="e">
        <f>((1-P339)*P340)/P339</f>
        <v>#DIV/0!</v>
      </c>
      <c r="Q341" s="673" t="e">
        <f>((1-Q339)*Q340)/Q339</f>
        <v>#DIV/0!</v>
      </c>
      <c r="R341" s="669"/>
      <c r="S341" s="670" t="e">
        <f>((1-S339)*S340)/S339</f>
        <v>#DIV/0!</v>
      </c>
      <c r="T341" s="640" t="e">
        <f>((1-T339)*T340)/T339</f>
        <v>#DIV/0!</v>
      </c>
      <c r="U341" s="191"/>
      <c r="V341" s="191"/>
      <c r="W341" s="191"/>
    </row>
    <row r="342" spans="2:23" ht="17.25" thickBot="1">
      <c r="B342" s="674" t="s">
        <v>681</v>
      </c>
      <c r="C342" s="643" t="e">
        <f>C209/C337</f>
        <v>#DIV/0!</v>
      </c>
      <c r="D342" s="643" t="e">
        <f>D209/D337</f>
        <v>#DIV/0!</v>
      </c>
      <c r="E342" s="675" t="e">
        <f>E209/E337</f>
        <v>#DIV/0!</v>
      </c>
      <c r="F342" s="669"/>
      <c r="G342" s="676" t="e">
        <f>G209/G337</f>
        <v>#DIV/0!</v>
      </c>
      <c r="H342" s="643" t="e">
        <f>H209/H337</f>
        <v>#DIV/0!</v>
      </c>
      <c r="I342" s="675" t="e">
        <f>I209/I337</f>
        <v>#DIV/0!</v>
      </c>
      <c r="J342" s="669"/>
      <c r="K342" s="676" t="e">
        <f>K209/K337</f>
        <v>#DIV/0!</v>
      </c>
      <c r="L342" s="643" t="e">
        <f>L209/L337</f>
        <v>#DIV/0!</v>
      </c>
      <c r="M342" s="675" t="e">
        <f>M209/M337</f>
        <v>#DIV/0!</v>
      </c>
      <c r="N342" s="669"/>
      <c r="O342" s="676" t="e">
        <f>O209/O337</f>
        <v>#DIV/0!</v>
      </c>
      <c r="P342" s="643" t="e">
        <f>P209/P337</f>
        <v>#DIV/0!</v>
      </c>
      <c r="Q342" s="675" t="e">
        <f>Q209/Q337</f>
        <v>#DIV/0!</v>
      </c>
      <c r="R342" s="669"/>
      <c r="S342" s="676" t="e">
        <f>S209/S337</f>
        <v>#DIV/0!</v>
      </c>
      <c r="T342" s="644" t="e">
        <f>T209/T337</f>
        <v>#DIV/0!</v>
      </c>
      <c r="U342" s="191"/>
      <c r="V342" s="191"/>
      <c r="W342" s="191"/>
    </row>
    <row r="343" spans="2:23" ht="16.5">
      <c r="B343" s="665" t="s">
        <v>686</v>
      </c>
      <c r="C343" s="646">
        <f>C331</f>
        <v>0</v>
      </c>
      <c r="D343" s="646">
        <f>D331</f>
        <v>0</v>
      </c>
      <c r="E343" s="646">
        <f>E331</f>
        <v>0</v>
      </c>
      <c r="F343" s="524"/>
      <c r="G343" s="648">
        <f>G331</f>
        <v>0</v>
      </c>
      <c r="H343" s="648">
        <f>H331</f>
        <v>0</v>
      </c>
      <c r="I343" s="648">
        <f>I331</f>
        <v>0</v>
      </c>
      <c r="J343" s="524"/>
      <c r="K343" s="648">
        <f>K331</f>
        <v>0</v>
      </c>
      <c r="L343" s="648">
        <f>L331</f>
        <v>0</v>
      </c>
      <c r="M343" s="648">
        <f>M331</f>
        <v>0</v>
      </c>
      <c r="N343" s="524"/>
      <c r="O343" s="648">
        <f>O331</f>
        <v>0</v>
      </c>
      <c r="P343" s="648">
        <f>P331</f>
        <v>0</v>
      </c>
      <c r="Q343" s="648">
        <f>Q331</f>
        <v>0</v>
      </c>
      <c r="R343" s="524"/>
      <c r="S343" s="648">
        <f>S331</f>
        <v>0</v>
      </c>
      <c r="T343" s="648">
        <f>T331</f>
        <v>0</v>
      </c>
      <c r="U343" s="191"/>
      <c r="V343" s="191"/>
      <c r="W343" s="191"/>
    </row>
    <row r="344" spans="2:23" ht="16.5">
      <c r="B344" s="667" t="s">
        <v>677</v>
      </c>
      <c r="C344" s="639">
        <f>ROUNDDOWN(C260/$I$13,0)</f>
        <v>0</v>
      </c>
      <c r="D344" s="639">
        <f t="shared" ref="D344:T344" si="89">ROUNDDOWN(D260/$I$13,0)</f>
        <v>0</v>
      </c>
      <c r="E344" s="673">
        <f t="shared" si="89"/>
        <v>0</v>
      </c>
      <c r="F344" s="632"/>
      <c r="G344" s="670">
        <f t="shared" si="89"/>
        <v>0</v>
      </c>
      <c r="H344" s="639">
        <f t="shared" si="89"/>
        <v>5</v>
      </c>
      <c r="I344" s="673">
        <f t="shared" si="89"/>
        <v>0</v>
      </c>
      <c r="J344" s="632"/>
      <c r="K344" s="670">
        <f t="shared" si="89"/>
        <v>0</v>
      </c>
      <c r="L344" s="639">
        <f t="shared" si="89"/>
        <v>0</v>
      </c>
      <c r="M344" s="673">
        <f t="shared" si="89"/>
        <v>0</v>
      </c>
      <c r="N344" s="632"/>
      <c r="O344" s="670">
        <f t="shared" si="89"/>
        <v>0</v>
      </c>
      <c r="P344" s="639">
        <f t="shared" si="89"/>
        <v>0</v>
      </c>
      <c r="Q344" s="673">
        <f t="shared" si="89"/>
        <v>0</v>
      </c>
      <c r="R344" s="632"/>
      <c r="S344" s="670">
        <f t="shared" si="89"/>
        <v>0</v>
      </c>
      <c r="T344" s="639">
        <f t="shared" si="89"/>
        <v>0</v>
      </c>
      <c r="U344" s="191"/>
      <c r="V344" s="191"/>
      <c r="W344" s="191"/>
    </row>
    <row r="345" spans="2:23" ht="16.5">
      <c r="B345" s="667" t="s">
        <v>678</v>
      </c>
      <c r="C345" s="635" t="e">
        <f>C344/C343</f>
        <v>#DIV/0!</v>
      </c>
      <c r="D345" s="635" t="e">
        <f>D344/D343</f>
        <v>#DIV/0!</v>
      </c>
      <c r="E345" s="652" t="e">
        <f>E344/E343</f>
        <v>#DIV/0!</v>
      </c>
      <c r="F345" s="669"/>
      <c r="G345" s="672" t="e">
        <f>G344/G343</f>
        <v>#DIV/0!</v>
      </c>
      <c r="H345" s="635" t="e">
        <f>H344/H343</f>
        <v>#DIV/0!</v>
      </c>
      <c r="I345" s="652" t="e">
        <f>I344/I343</f>
        <v>#DIV/0!</v>
      </c>
      <c r="J345" s="669"/>
      <c r="K345" s="672" t="e">
        <f>K344/K343</f>
        <v>#DIV/0!</v>
      </c>
      <c r="L345" s="635" t="e">
        <f>L344/L343</f>
        <v>#DIV/0!</v>
      </c>
      <c r="M345" s="652" t="e">
        <f>M344/M343</f>
        <v>#DIV/0!</v>
      </c>
      <c r="N345" s="669"/>
      <c r="O345" s="672" t="e">
        <f>O344/O343</f>
        <v>#DIV/0!</v>
      </c>
      <c r="P345" s="635" t="e">
        <f>P344/P343</f>
        <v>#DIV/0!</v>
      </c>
      <c r="Q345" s="652" t="e">
        <f>Q344/Q343</f>
        <v>#DIV/0!</v>
      </c>
      <c r="R345" s="669"/>
      <c r="S345" s="672" t="e">
        <f>S344/S343</f>
        <v>#DIV/0!</v>
      </c>
      <c r="T345" s="636" t="e">
        <f>T344/T343</f>
        <v>#DIV/0!</v>
      </c>
      <c r="U345" s="191"/>
      <c r="V345" s="191"/>
      <c r="W345" s="191"/>
    </row>
    <row r="346" spans="2:23" ht="16.5">
      <c r="B346" s="667" t="s">
        <v>679</v>
      </c>
      <c r="C346" s="639">
        <f>C260/(C185+C210)</f>
        <v>1</v>
      </c>
      <c r="D346" s="639" t="e">
        <f>D260/(D185+D210)</f>
        <v>#DIV/0!</v>
      </c>
      <c r="E346" s="673">
        <f>E260/(E185+E210)</f>
        <v>4</v>
      </c>
      <c r="F346" s="669"/>
      <c r="G346" s="670" t="e">
        <f>G260/(G185+G210)</f>
        <v>#DIV/0!</v>
      </c>
      <c r="H346" s="639">
        <f>H260/(H185+H210)</f>
        <v>10.470588235294118</v>
      </c>
      <c r="I346" s="673" t="e">
        <f>I260/(I185+I210)</f>
        <v>#DIV/0!</v>
      </c>
      <c r="J346" s="669"/>
      <c r="K346" s="670">
        <f>K260/(K185+K210)</f>
        <v>4</v>
      </c>
      <c r="L346" s="639" t="e">
        <f>L260/(L185+L210)</f>
        <v>#DIV/0!</v>
      </c>
      <c r="M346" s="673" t="e">
        <f>M260/(M185+M210)</f>
        <v>#DIV/0!</v>
      </c>
      <c r="N346" s="669"/>
      <c r="O346" s="670" t="e">
        <f>O260/(O185+O210)</f>
        <v>#DIV/0!</v>
      </c>
      <c r="P346" s="639" t="e">
        <f>P260/(P185+P210)</f>
        <v>#DIV/0!</v>
      </c>
      <c r="Q346" s="673" t="e">
        <f>Q260/(Q185+Q210)</f>
        <v>#DIV/0!</v>
      </c>
      <c r="R346" s="669"/>
      <c r="S346" s="670" t="e">
        <f>S260/(S185+S210)</f>
        <v>#DIV/0!</v>
      </c>
      <c r="T346" s="640" t="e">
        <f>T260/(T185+T210)</f>
        <v>#DIV/0!</v>
      </c>
      <c r="U346" s="191"/>
      <c r="V346" s="191"/>
      <c r="W346" s="191"/>
    </row>
    <row r="347" spans="2:23" ht="16.5">
      <c r="B347" s="667" t="s">
        <v>680</v>
      </c>
      <c r="C347" s="639" t="e">
        <f>((1-C345)*C346)/C345</f>
        <v>#DIV/0!</v>
      </c>
      <c r="D347" s="639" t="e">
        <f>((1-D345)*D346)/D345</f>
        <v>#DIV/0!</v>
      </c>
      <c r="E347" s="673" t="e">
        <f>((1-E345)*E346)/E345</f>
        <v>#DIV/0!</v>
      </c>
      <c r="F347" s="669"/>
      <c r="G347" s="670" t="e">
        <f>((1-G345)*G346)/G345</f>
        <v>#DIV/0!</v>
      </c>
      <c r="H347" s="639" t="e">
        <f>((1-H345)*H346)/H345</f>
        <v>#DIV/0!</v>
      </c>
      <c r="I347" s="673" t="e">
        <f>((1-I345)*I346)/I345</f>
        <v>#DIV/0!</v>
      </c>
      <c r="J347" s="669"/>
      <c r="K347" s="670" t="e">
        <f>((1-K345)*K346)/K345</f>
        <v>#DIV/0!</v>
      </c>
      <c r="L347" s="639" t="e">
        <f>((1-L345)*L346)/L345</f>
        <v>#DIV/0!</v>
      </c>
      <c r="M347" s="673" t="e">
        <f>((1-M345)*M346)/M345</f>
        <v>#DIV/0!</v>
      </c>
      <c r="N347" s="669"/>
      <c r="O347" s="670" t="e">
        <f>((1-O345)*O346)/O345</f>
        <v>#DIV/0!</v>
      </c>
      <c r="P347" s="639" t="e">
        <f>((1-P345)*P346)/P345</f>
        <v>#DIV/0!</v>
      </c>
      <c r="Q347" s="673" t="e">
        <f>((1-Q345)*Q346)/Q345</f>
        <v>#DIV/0!</v>
      </c>
      <c r="R347" s="669"/>
      <c r="S347" s="670" t="e">
        <f>((1-S345)*S346)/S345</f>
        <v>#DIV/0!</v>
      </c>
      <c r="T347" s="640" t="e">
        <f>((1-T345)*T346)/T345</f>
        <v>#DIV/0!</v>
      </c>
      <c r="U347" s="191"/>
      <c r="V347" s="191"/>
      <c r="W347" s="191"/>
    </row>
    <row r="348" spans="2:23" ht="17.25" thickBot="1">
      <c r="B348" s="674" t="s">
        <v>681</v>
      </c>
      <c r="C348" s="643" t="e">
        <f>C210/C343</f>
        <v>#DIV/0!</v>
      </c>
      <c r="D348" s="643" t="e">
        <f>D210/D343</f>
        <v>#DIV/0!</v>
      </c>
      <c r="E348" s="675" t="e">
        <f>E210/E343</f>
        <v>#DIV/0!</v>
      </c>
      <c r="F348" s="669"/>
      <c r="G348" s="676" t="e">
        <f>G210/G343</f>
        <v>#DIV/0!</v>
      </c>
      <c r="H348" s="643" t="e">
        <f>H210/H343</f>
        <v>#DIV/0!</v>
      </c>
      <c r="I348" s="675" t="e">
        <f>I210/I343</f>
        <v>#DIV/0!</v>
      </c>
      <c r="J348" s="669"/>
      <c r="K348" s="676" t="e">
        <f>K210/K343</f>
        <v>#DIV/0!</v>
      </c>
      <c r="L348" s="643" t="e">
        <f>L210/L343</f>
        <v>#DIV/0!</v>
      </c>
      <c r="M348" s="675" t="e">
        <f>M210/M343</f>
        <v>#DIV/0!</v>
      </c>
      <c r="N348" s="669"/>
      <c r="O348" s="676" t="e">
        <f>O210/O343</f>
        <v>#DIV/0!</v>
      </c>
      <c r="P348" s="643" t="e">
        <f>P210/P343</f>
        <v>#DIV/0!</v>
      </c>
      <c r="Q348" s="675" t="e">
        <f>Q210/Q343</f>
        <v>#DIV/0!</v>
      </c>
      <c r="R348" s="669"/>
      <c r="S348" s="676" t="e">
        <f>S210/S343</f>
        <v>#DIV/0!</v>
      </c>
      <c r="T348" s="644" t="e">
        <f>T210/T343</f>
        <v>#DIV/0!</v>
      </c>
      <c r="U348" s="191"/>
      <c r="V348" s="191"/>
      <c r="W348" s="191"/>
    </row>
    <row r="349" spans="2:23" ht="16.5">
      <c r="B349" s="665" t="s">
        <v>657</v>
      </c>
      <c r="C349" s="301">
        <f>C331</f>
        <v>0</v>
      </c>
      <c r="D349" s="301">
        <f>D331</f>
        <v>0</v>
      </c>
      <c r="E349" s="301">
        <f>E331</f>
        <v>0</v>
      </c>
      <c r="F349" s="386"/>
      <c r="G349" s="314">
        <f>G331</f>
        <v>0</v>
      </c>
      <c r="H349" s="314">
        <f>H331</f>
        <v>0</v>
      </c>
      <c r="I349" s="314">
        <f>I331</f>
        <v>0</v>
      </c>
      <c r="J349" s="386"/>
      <c r="K349" s="314">
        <f>K331</f>
        <v>0</v>
      </c>
      <c r="L349" s="314">
        <f>L331</f>
        <v>0</v>
      </c>
      <c r="M349" s="314">
        <f>M331</f>
        <v>0</v>
      </c>
      <c r="N349" s="386"/>
      <c r="O349" s="314">
        <f>O331</f>
        <v>0</v>
      </c>
      <c r="P349" s="314">
        <f>P331</f>
        <v>0</v>
      </c>
      <c r="Q349" s="314">
        <f>Q331</f>
        <v>0</v>
      </c>
      <c r="R349" s="386"/>
      <c r="S349" s="314">
        <f>S331</f>
        <v>0</v>
      </c>
      <c r="T349" s="314">
        <f>T331</f>
        <v>0</v>
      </c>
      <c r="U349" s="191"/>
      <c r="V349" s="191"/>
      <c r="W349" s="191"/>
    </row>
    <row r="350" spans="2:23" ht="16.5">
      <c r="B350" s="667" t="s">
        <v>677</v>
      </c>
      <c r="C350" s="639">
        <f>ROUNDDOWN(C261/$J$13,0)</f>
        <v>1</v>
      </c>
      <c r="D350" s="639">
        <f t="shared" ref="D350:T350" si="90">ROUNDDOWN(D261/$J$13,0)</f>
        <v>0</v>
      </c>
      <c r="E350" s="673">
        <f t="shared" si="90"/>
        <v>0</v>
      </c>
      <c r="F350" s="632"/>
      <c r="G350" s="670">
        <f t="shared" si="90"/>
        <v>0</v>
      </c>
      <c r="H350" s="639">
        <f t="shared" si="90"/>
        <v>4</v>
      </c>
      <c r="I350" s="673">
        <f t="shared" si="90"/>
        <v>0</v>
      </c>
      <c r="J350" s="632"/>
      <c r="K350" s="670">
        <f t="shared" si="90"/>
        <v>0</v>
      </c>
      <c r="L350" s="639">
        <f t="shared" si="90"/>
        <v>0</v>
      </c>
      <c r="M350" s="673">
        <f t="shared" si="90"/>
        <v>0</v>
      </c>
      <c r="N350" s="632"/>
      <c r="O350" s="670">
        <f t="shared" si="90"/>
        <v>0</v>
      </c>
      <c r="P350" s="639">
        <f t="shared" si="90"/>
        <v>0</v>
      </c>
      <c r="Q350" s="673">
        <f t="shared" si="90"/>
        <v>0</v>
      </c>
      <c r="R350" s="632"/>
      <c r="S350" s="670">
        <f t="shared" si="90"/>
        <v>0</v>
      </c>
      <c r="T350" s="639">
        <f t="shared" si="90"/>
        <v>0</v>
      </c>
      <c r="U350" s="191"/>
      <c r="V350" s="191"/>
      <c r="W350" s="191"/>
    </row>
    <row r="351" spans="2:23" ht="16.5">
      <c r="B351" s="667" t="s">
        <v>678</v>
      </c>
      <c r="C351" s="635" t="e">
        <f>C350/C349</f>
        <v>#DIV/0!</v>
      </c>
      <c r="D351" s="635" t="e">
        <f>D350/D349</f>
        <v>#DIV/0!</v>
      </c>
      <c r="E351" s="652" t="e">
        <f>E350/E349</f>
        <v>#DIV/0!</v>
      </c>
      <c r="F351" s="669"/>
      <c r="G351" s="672" t="e">
        <f>G350/G349</f>
        <v>#DIV/0!</v>
      </c>
      <c r="H351" s="635" t="e">
        <f>H350/H349</f>
        <v>#DIV/0!</v>
      </c>
      <c r="I351" s="652" t="e">
        <f>I350/I349</f>
        <v>#DIV/0!</v>
      </c>
      <c r="J351" s="669"/>
      <c r="K351" s="672" t="e">
        <f>K350/K349</f>
        <v>#DIV/0!</v>
      </c>
      <c r="L351" s="635" t="e">
        <f>L350/L349</f>
        <v>#DIV/0!</v>
      </c>
      <c r="M351" s="652" t="e">
        <f>M350/M349</f>
        <v>#DIV/0!</v>
      </c>
      <c r="N351" s="669"/>
      <c r="O351" s="672" t="e">
        <f>O350/O349</f>
        <v>#DIV/0!</v>
      </c>
      <c r="P351" s="635" t="e">
        <f>P350/P349</f>
        <v>#DIV/0!</v>
      </c>
      <c r="Q351" s="652" t="e">
        <f>Q350/Q349</f>
        <v>#DIV/0!</v>
      </c>
      <c r="R351" s="669"/>
      <c r="S351" s="672" t="e">
        <f>S350/S349</f>
        <v>#DIV/0!</v>
      </c>
      <c r="T351" s="636" t="e">
        <f>T350/T349</f>
        <v>#DIV/0!</v>
      </c>
      <c r="U351" s="191"/>
      <c r="V351" s="191"/>
      <c r="W351" s="191"/>
    </row>
    <row r="352" spans="2:23" ht="16.5">
      <c r="B352" s="667" t="s">
        <v>679</v>
      </c>
      <c r="C352" s="639">
        <f>C261/(C186+C211)</f>
        <v>1.236842105263158</v>
      </c>
      <c r="D352" s="639">
        <f>D261/(D186+D211)</f>
        <v>6</v>
      </c>
      <c r="E352" s="673">
        <f>E261/(E186+E211)</f>
        <v>4</v>
      </c>
      <c r="F352" s="669"/>
      <c r="G352" s="670" t="e">
        <f>G261/(G186+G211)</f>
        <v>#DIV/0!</v>
      </c>
      <c r="H352" s="639">
        <f>H261/(H186+H211)</f>
        <v>10.333333333333334</v>
      </c>
      <c r="I352" s="673" t="e">
        <f>I261/(I186+I211)</f>
        <v>#DIV/0!</v>
      </c>
      <c r="J352" s="669"/>
      <c r="K352" s="670">
        <f>K261/(K186+K211)</f>
        <v>3.9375</v>
      </c>
      <c r="L352" s="639" t="e">
        <f>L261/(L186+L211)</f>
        <v>#DIV/0!</v>
      </c>
      <c r="M352" s="673" t="e">
        <f>M261/(M186+M211)</f>
        <v>#DIV/0!</v>
      </c>
      <c r="N352" s="669"/>
      <c r="O352" s="670" t="e">
        <f>O261/(O186+O211)</f>
        <v>#DIV/0!</v>
      </c>
      <c r="P352" s="639" t="e">
        <f>P261/(P186+P211)</f>
        <v>#DIV/0!</v>
      </c>
      <c r="Q352" s="673" t="e">
        <f>Q261/(Q186+Q211)</f>
        <v>#DIV/0!</v>
      </c>
      <c r="R352" s="669"/>
      <c r="S352" s="670" t="e">
        <f>S261/(S186+S211)</f>
        <v>#DIV/0!</v>
      </c>
      <c r="T352" s="640" t="e">
        <f>T261/(T186+T211)</f>
        <v>#DIV/0!</v>
      </c>
      <c r="U352" s="191"/>
      <c r="V352" s="191"/>
      <c r="W352" s="191"/>
    </row>
    <row r="353" spans="2:23" ht="16.5">
      <c r="B353" s="667" t="s">
        <v>680</v>
      </c>
      <c r="C353" s="639" t="e">
        <f>((1-C351)*C352)/C351</f>
        <v>#DIV/0!</v>
      </c>
      <c r="D353" s="639" t="e">
        <f>((1-D351)*D352)/D351</f>
        <v>#DIV/0!</v>
      </c>
      <c r="E353" s="673" t="e">
        <f>((1-E351)*E352)/E351</f>
        <v>#DIV/0!</v>
      </c>
      <c r="F353" s="669"/>
      <c r="G353" s="670" t="e">
        <f>((1-G351)*G352)/G351</f>
        <v>#DIV/0!</v>
      </c>
      <c r="H353" s="639" t="e">
        <f>((1-H351)*H352)/H351</f>
        <v>#DIV/0!</v>
      </c>
      <c r="I353" s="673" t="e">
        <f>((1-I351)*I352)/I351</f>
        <v>#DIV/0!</v>
      </c>
      <c r="J353" s="669"/>
      <c r="K353" s="670" t="e">
        <f>((1-K351)*K352)/K351</f>
        <v>#DIV/0!</v>
      </c>
      <c r="L353" s="639" t="e">
        <f>((1-L351)*L352)/L351</f>
        <v>#DIV/0!</v>
      </c>
      <c r="M353" s="673" t="e">
        <f>((1-M351)*M352)/M351</f>
        <v>#DIV/0!</v>
      </c>
      <c r="N353" s="669"/>
      <c r="O353" s="670" t="e">
        <f>((1-O351)*O352)/O351</f>
        <v>#DIV/0!</v>
      </c>
      <c r="P353" s="639" t="e">
        <f>((1-P351)*P352)/P351</f>
        <v>#DIV/0!</v>
      </c>
      <c r="Q353" s="673" t="e">
        <f>((1-Q351)*Q352)/Q351</f>
        <v>#DIV/0!</v>
      </c>
      <c r="R353" s="669"/>
      <c r="S353" s="670" t="e">
        <f>((1-S351)*S352)/S351</f>
        <v>#DIV/0!</v>
      </c>
      <c r="T353" s="640" t="e">
        <f>((1-T351)*T352)/T351</f>
        <v>#DIV/0!</v>
      </c>
      <c r="U353" s="191"/>
      <c r="V353" s="191"/>
      <c r="W353" s="191"/>
    </row>
    <row r="354" spans="2:23" ht="17.25" thickBot="1">
      <c r="B354" s="674" t="s">
        <v>681</v>
      </c>
      <c r="C354" s="643" t="e">
        <f>C211/C349</f>
        <v>#DIV/0!</v>
      </c>
      <c r="D354" s="643" t="e">
        <f>D211/D349</f>
        <v>#DIV/0!</v>
      </c>
      <c r="E354" s="675" t="e">
        <f>E211/E349</f>
        <v>#DIV/0!</v>
      </c>
      <c r="F354" s="677"/>
      <c r="G354" s="676" t="e">
        <f>G211/G349</f>
        <v>#DIV/0!</v>
      </c>
      <c r="H354" s="643" t="e">
        <f>H211/H349</f>
        <v>#DIV/0!</v>
      </c>
      <c r="I354" s="675" t="e">
        <f>I211/I349</f>
        <v>#DIV/0!</v>
      </c>
      <c r="J354" s="677"/>
      <c r="K354" s="676" t="e">
        <f>K211/K349</f>
        <v>#DIV/0!</v>
      </c>
      <c r="L354" s="643" t="e">
        <f>L211/L349</f>
        <v>#DIV/0!</v>
      </c>
      <c r="M354" s="675" t="e">
        <f>M211/M349</f>
        <v>#DIV/0!</v>
      </c>
      <c r="N354" s="677"/>
      <c r="O354" s="676" t="e">
        <f>O211/O349</f>
        <v>#DIV/0!</v>
      </c>
      <c r="P354" s="643" t="e">
        <f>P211/P349</f>
        <v>#DIV/0!</v>
      </c>
      <c r="Q354" s="675" t="e">
        <f>Q211/Q349</f>
        <v>#DIV/0!</v>
      </c>
      <c r="R354" s="677"/>
      <c r="S354" s="676" t="e">
        <f>S211/S349</f>
        <v>#DIV/0!</v>
      </c>
      <c r="T354" s="644" t="e">
        <f>T211/T349</f>
        <v>#DIV/0!</v>
      </c>
      <c r="U354" s="191"/>
      <c r="V354" s="191"/>
      <c r="W354" s="191"/>
    </row>
    <row r="355" spans="2:23" ht="17.25" thickBot="1">
      <c r="B355" s="660"/>
      <c r="C355" s="661"/>
      <c r="D355" s="661"/>
      <c r="E355" s="662"/>
      <c r="F355" s="662"/>
      <c r="G355" s="662"/>
      <c r="H355" s="662"/>
      <c r="I355" s="662"/>
      <c r="J355" s="663"/>
      <c r="K355" s="662"/>
      <c r="L355" s="662"/>
      <c r="M355" s="662"/>
      <c r="N355" s="662"/>
      <c r="O355" s="662"/>
      <c r="P355" s="662"/>
      <c r="Q355" s="662"/>
      <c r="R355" s="663"/>
      <c r="S355" s="662"/>
      <c r="T355" s="191"/>
      <c r="U355" s="191"/>
      <c r="V355" s="191"/>
      <c r="W355" s="191"/>
    </row>
    <row r="356" spans="2:23" ht="17.25" thickBot="1">
      <c r="B356" s="585" t="s">
        <v>674</v>
      </c>
      <c r="C356" s="495" t="s">
        <v>675</v>
      </c>
      <c r="D356" s="496"/>
      <c r="E356" s="496"/>
      <c r="F356" s="498"/>
      <c r="G356" s="497"/>
      <c r="H356" s="497"/>
      <c r="I356" s="497"/>
      <c r="J356" s="498"/>
      <c r="K356" s="497"/>
      <c r="L356" s="497"/>
      <c r="M356" s="497"/>
      <c r="N356" s="498"/>
      <c r="O356" s="497"/>
      <c r="P356" s="497"/>
      <c r="Q356" s="497"/>
      <c r="R356" s="498"/>
      <c r="S356" s="497"/>
      <c r="T356" s="499"/>
      <c r="U356" s="207"/>
      <c r="V356" s="207"/>
      <c r="W356" s="207"/>
    </row>
    <row r="357" spans="2:23" ht="33.75" thickBot="1">
      <c r="B357" s="618"/>
      <c r="C357" s="619" t="s">
        <v>640</v>
      </c>
      <c r="D357" s="620" t="s">
        <v>641</v>
      </c>
      <c r="E357" s="621" t="s">
        <v>642</v>
      </c>
      <c r="F357" s="622"/>
      <c r="G357" s="624" t="s">
        <v>643</v>
      </c>
      <c r="H357" s="620" t="s">
        <v>644</v>
      </c>
      <c r="I357" s="621" t="s">
        <v>645</v>
      </c>
      <c r="J357" s="622"/>
      <c r="K357" s="624" t="s">
        <v>646</v>
      </c>
      <c r="L357" s="620" t="s">
        <v>647</v>
      </c>
      <c r="M357" s="621" t="s">
        <v>648</v>
      </c>
      <c r="N357" s="622"/>
      <c r="O357" s="624" t="s">
        <v>649</v>
      </c>
      <c r="P357" s="625" t="s">
        <v>650</v>
      </c>
      <c r="Q357" s="626" t="s">
        <v>651</v>
      </c>
      <c r="R357" s="622"/>
      <c r="S357" s="664" t="s">
        <v>652</v>
      </c>
      <c r="T357" s="510" t="s">
        <v>1172</v>
      </c>
      <c r="U357" s="207"/>
      <c r="V357" s="207"/>
      <c r="W357" s="207"/>
    </row>
    <row r="358" spans="2:23" ht="16.5">
      <c r="B358" s="665" t="s">
        <v>687</v>
      </c>
      <c r="C358" s="646">
        <v>8</v>
      </c>
      <c r="D358" s="646">
        <v>4</v>
      </c>
      <c r="E358" s="666">
        <v>6</v>
      </c>
      <c r="F358" s="506"/>
      <c r="G358" s="648">
        <f t="shared" ref="G358:T358" si="91">G162</f>
        <v>0</v>
      </c>
      <c r="H358" s="646">
        <v>14</v>
      </c>
      <c r="I358" s="666">
        <f t="shared" si="91"/>
        <v>0</v>
      </c>
      <c r="J358" s="506"/>
      <c r="K358" s="648">
        <v>17</v>
      </c>
      <c r="L358" s="646">
        <f t="shared" si="91"/>
        <v>0</v>
      </c>
      <c r="M358" s="666">
        <f t="shared" si="91"/>
        <v>0</v>
      </c>
      <c r="N358" s="506"/>
      <c r="O358" s="648">
        <f t="shared" si="91"/>
        <v>0</v>
      </c>
      <c r="P358" s="646">
        <f t="shared" si="91"/>
        <v>0</v>
      </c>
      <c r="Q358" s="666">
        <f t="shared" si="91"/>
        <v>0</v>
      </c>
      <c r="R358" s="506"/>
      <c r="S358" s="648">
        <f t="shared" si="91"/>
        <v>0</v>
      </c>
      <c r="T358" s="646">
        <f t="shared" si="91"/>
        <v>0</v>
      </c>
      <c r="U358" s="207"/>
      <c r="V358" s="207"/>
      <c r="W358" s="207"/>
    </row>
    <row r="359" spans="2:23" ht="16.5">
      <c r="B359" s="667" t="s">
        <v>677</v>
      </c>
      <c r="C359" s="639">
        <f>ROUNDDOWN(C263/$K$13,0)</f>
        <v>1</v>
      </c>
      <c r="D359" s="639">
        <f t="shared" ref="D359:T359" si="92">ROUNDDOWN(D263/$K$13,0)</f>
        <v>0</v>
      </c>
      <c r="E359" s="673">
        <f t="shared" si="92"/>
        <v>0</v>
      </c>
      <c r="F359" s="632"/>
      <c r="G359" s="670">
        <f t="shared" si="92"/>
        <v>0</v>
      </c>
      <c r="H359" s="639">
        <f t="shared" si="92"/>
        <v>4</v>
      </c>
      <c r="I359" s="673">
        <f t="shared" si="92"/>
        <v>0</v>
      </c>
      <c r="J359" s="632"/>
      <c r="K359" s="670">
        <f t="shared" si="92"/>
        <v>0</v>
      </c>
      <c r="L359" s="639">
        <f t="shared" si="92"/>
        <v>0</v>
      </c>
      <c r="M359" s="673">
        <f t="shared" si="92"/>
        <v>0</v>
      </c>
      <c r="N359" s="632"/>
      <c r="O359" s="670">
        <f t="shared" si="92"/>
        <v>0</v>
      </c>
      <c r="P359" s="639">
        <f t="shared" si="92"/>
        <v>0</v>
      </c>
      <c r="Q359" s="673">
        <f t="shared" si="92"/>
        <v>0</v>
      </c>
      <c r="R359" s="632"/>
      <c r="S359" s="670">
        <f t="shared" si="92"/>
        <v>0</v>
      </c>
      <c r="T359" s="639">
        <f t="shared" si="92"/>
        <v>0</v>
      </c>
      <c r="U359" s="191"/>
      <c r="V359" s="191"/>
      <c r="W359" s="191"/>
    </row>
    <row r="360" spans="2:23" ht="16.5">
      <c r="B360" s="667" t="s">
        <v>678</v>
      </c>
      <c r="C360" s="635">
        <f>C359/C358</f>
        <v>0.125</v>
      </c>
      <c r="D360" s="635">
        <f>D359/D358</f>
        <v>0</v>
      </c>
      <c r="E360" s="652">
        <f>E359/E358</f>
        <v>0</v>
      </c>
      <c r="F360" s="669"/>
      <c r="G360" s="672" t="e">
        <f>G359/G358</f>
        <v>#DIV/0!</v>
      </c>
      <c r="H360" s="635">
        <f>H359/H358</f>
        <v>0.2857142857142857</v>
      </c>
      <c r="I360" s="652" t="e">
        <f>I359/I358</f>
        <v>#DIV/0!</v>
      </c>
      <c r="J360" s="669"/>
      <c r="K360" s="672">
        <f>K359/K358</f>
        <v>0</v>
      </c>
      <c r="L360" s="635" t="e">
        <f>L359/L358</f>
        <v>#DIV/0!</v>
      </c>
      <c r="M360" s="652" t="e">
        <f>M359/M358</f>
        <v>#DIV/0!</v>
      </c>
      <c r="N360" s="669"/>
      <c r="O360" s="672" t="e">
        <f>O359/O358</f>
        <v>#DIV/0!</v>
      </c>
      <c r="P360" s="635" t="e">
        <f>P359/P358</f>
        <v>#DIV/0!</v>
      </c>
      <c r="Q360" s="652" t="e">
        <f>Q359/Q358</f>
        <v>#DIV/0!</v>
      </c>
      <c r="R360" s="669"/>
      <c r="S360" s="672" t="e">
        <f>S359/S358</f>
        <v>#DIV/0!</v>
      </c>
      <c r="T360" s="636" t="e">
        <f>T359/T358</f>
        <v>#DIV/0!</v>
      </c>
      <c r="U360" s="191"/>
      <c r="V360" s="191"/>
      <c r="W360" s="191"/>
    </row>
    <row r="361" spans="2:23" ht="16.5">
      <c r="B361" s="667" t="s">
        <v>679</v>
      </c>
      <c r="C361" s="670">
        <f>C263/(C188+C213)</f>
        <v>1.1612903225806452</v>
      </c>
      <c r="D361" s="670" t="e">
        <f>D263/(D188+D213)</f>
        <v>#DIV/0!</v>
      </c>
      <c r="E361" s="671">
        <f>E263/(E188+E213)</f>
        <v>4.5</v>
      </c>
      <c r="F361" s="632"/>
      <c r="G361" s="670" t="e">
        <f>G263/(G188+G213)</f>
        <v>#DIV/0!</v>
      </c>
      <c r="H361" s="639">
        <f>H263/(H188+H213)</f>
        <v>8.1875</v>
      </c>
      <c r="I361" s="673" t="e">
        <f>I263/(I188+I213)</f>
        <v>#DIV/0!</v>
      </c>
      <c r="J361" s="669"/>
      <c r="K361" s="670">
        <f>K263/(K188+K213)</f>
        <v>2.5</v>
      </c>
      <c r="L361" s="639" t="e">
        <f>L263/(L188+L213)</f>
        <v>#DIV/0!</v>
      </c>
      <c r="M361" s="673" t="e">
        <f>M263/(M188+M213)</f>
        <v>#DIV/0!</v>
      </c>
      <c r="N361" s="669"/>
      <c r="O361" s="670" t="e">
        <f>O263/(O188/O213)</f>
        <v>#DIV/0!</v>
      </c>
      <c r="P361" s="639" t="e">
        <f>P263/(P188+P213)</f>
        <v>#DIV/0!</v>
      </c>
      <c r="Q361" s="673" t="e">
        <f>Q263/(Q188+Q213)</f>
        <v>#DIV/0!</v>
      </c>
      <c r="R361" s="669"/>
      <c r="S361" s="670" t="e">
        <f>S263/(S188+S213)</f>
        <v>#DIV/0!</v>
      </c>
      <c r="T361" s="640" t="e">
        <f>T263/(T188+T213)</f>
        <v>#DIV/0!</v>
      </c>
      <c r="U361" s="191"/>
      <c r="V361" s="191"/>
      <c r="W361" s="191"/>
    </row>
    <row r="362" spans="2:23" ht="16.5">
      <c r="B362" s="667" t="s">
        <v>680</v>
      </c>
      <c r="C362" s="639">
        <f>((1-C360)*C361)/C360</f>
        <v>8.129032258064516</v>
      </c>
      <c r="D362" s="639" t="e">
        <f>((1-D360)*D361)/D360</f>
        <v>#DIV/0!</v>
      </c>
      <c r="E362" s="673" t="e">
        <f>((1-E360)*E361)/E360</f>
        <v>#DIV/0!</v>
      </c>
      <c r="F362" s="669"/>
      <c r="G362" s="670" t="e">
        <f>((1-G360)*G361)/G360</f>
        <v>#DIV/0!</v>
      </c>
      <c r="H362" s="639">
        <f>((1-H360)*H361)/H360</f>
        <v>20.46875</v>
      </c>
      <c r="I362" s="673" t="e">
        <f>((1-I360)*I361)/I360</f>
        <v>#DIV/0!</v>
      </c>
      <c r="J362" s="669"/>
      <c r="K362" s="670" t="e">
        <f>((1-K360)*K361)/K360</f>
        <v>#DIV/0!</v>
      </c>
      <c r="L362" s="639" t="e">
        <f>((1-L360)*L361)/L360</f>
        <v>#DIV/0!</v>
      </c>
      <c r="M362" s="673" t="e">
        <f>((1-M360)*M361)/M360</f>
        <v>#DIV/0!</v>
      </c>
      <c r="N362" s="669"/>
      <c r="O362" s="670" t="e">
        <f>((1-O360)*O361)/O360</f>
        <v>#DIV/0!</v>
      </c>
      <c r="P362" s="639" t="e">
        <f>((1-P360)*P361)/P360</f>
        <v>#DIV/0!</v>
      </c>
      <c r="Q362" s="673" t="e">
        <f>((1-Q360)*Q361)/Q360</f>
        <v>#DIV/0!</v>
      </c>
      <c r="R362" s="669"/>
      <c r="S362" s="670" t="e">
        <f>((1-S360)*S361)/S360</f>
        <v>#DIV/0!</v>
      </c>
      <c r="T362" s="640" t="e">
        <f>((1-T360)*T361)/T360</f>
        <v>#DIV/0!</v>
      </c>
      <c r="U362" s="191"/>
      <c r="V362" s="191"/>
      <c r="W362" s="191"/>
    </row>
    <row r="363" spans="2:23" ht="17.25" thickBot="1">
      <c r="B363" s="674" t="s">
        <v>681</v>
      </c>
      <c r="C363" s="643">
        <f>C213/C358</f>
        <v>3.875</v>
      </c>
      <c r="D363" s="643">
        <f>D213/D358</f>
        <v>0</v>
      </c>
      <c r="E363" s="675">
        <f>E213/E358</f>
        <v>0.33333333333333331</v>
      </c>
      <c r="F363" s="669"/>
      <c r="G363" s="676" t="e">
        <f>G213/G358</f>
        <v>#DIV/0!</v>
      </c>
      <c r="H363" s="643">
        <f>H213/H358</f>
        <v>1.1428571428571428</v>
      </c>
      <c r="I363" s="675" t="e">
        <f>I213/I358</f>
        <v>#DIV/0!</v>
      </c>
      <c r="J363" s="669"/>
      <c r="K363" s="676">
        <f>K213/K358</f>
        <v>0.11764705882352941</v>
      </c>
      <c r="L363" s="643" t="e">
        <f>L213/L358</f>
        <v>#DIV/0!</v>
      </c>
      <c r="M363" s="675" t="e">
        <f>M213/M358</f>
        <v>#DIV/0!</v>
      </c>
      <c r="N363" s="669"/>
      <c r="O363" s="676" t="e">
        <f>O213/O358</f>
        <v>#DIV/0!</v>
      </c>
      <c r="P363" s="643" t="e">
        <f>P213/P358</f>
        <v>#DIV/0!</v>
      </c>
      <c r="Q363" s="675" t="e">
        <f>Q213/Q358</f>
        <v>#DIV/0!</v>
      </c>
      <c r="R363" s="669"/>
      <c r="S363" s="676" t="e">
        <f>S213/S358</f>
        <v>#DIV/0!</v>
      </c>
      <c r="T363" s="644" t="e">
        <f>T213/T358</f>
        <v>#DIV/0!</v>
      </c>
      <c r="U363" s="191"/>
      <c r="V363" s="191"/>
      <c r="W363" s="191"/>
    </row>
    <row r="364" spans="2:23" ht="16.5">
      <c r="B364" s="665" t="s">
        <v>688</v>
      </c>
      <c r="C364" s="646">
        <f>C358</f>
        <v>8</v>
      </c>
      <c r="D364" s="646">
        <f t="shared" ref="D364:T364" si="93">D358</f>
        <v>4</v>
      </c>
      <c r="E364" s="666">
        <f t="shared" si="93"/>
        <v>6</v>
      </c>
      <c r="F364" s="506"/>
      <c r="G364" s="648">
        <f t="shared" si="93"/>
        <v>0</v>
      </c>
      <c r="H364" s="646">
        <f t="shared" si="93"/>
        <v>14</v>
      </c>
      <c r="I364" s="666">
        <f t="shared" si="93"/>
        <v>0</v>
      </c>
      <c r="J364" s="506"/>
      <c r="K364" s="648">
        <f t="shared" si="93"/>
        <v>17</v>
      </c>
      <c r="L364" s="646">
        <f t="shared" si="93"/>
        <v>0</v>
      </c>
      <c r="M364" s="666">
        <f t="shared" si="93"/>
        <v>0</v>
      </c>
      <c r="N364" s="506"/>
      <c r="O364" s="648">
        <f t="shared" si="93"/>
        <v>0</v>
      </c>
      <c r="P364" s="646">
        <f t="shared" si="93"/>
        <v>0</v>
      </c>
      <c r="Q364" s="666">
        <f t="shared" si="93"/>
        <v>0</v>
      </c>
      <c r="R364" s="506"/>
      <c r="S364" s="648">
        <f t="shared" si="93"/>
        <v>0</v>
      </c>
      <c r="T364" s="646">
        <f t="shared" si="93"/>
        <v>0</v>
      </c>
      <c r="U364" s="191"/>
      <c r="V364" s="191"/>
      <c r="W364" s="191"/>
    </row>
    <row r="365" spans="2:23" ht="16.5">
      <c r="B365" s="667" t="s">
        <v>677</v>
      </c>
      <c r="C365" s="639">
        <f>ROUNDDOWN(C264/$L$13,0)</f>
        <v>1</v>
      </c>
      <c r="D365" s="639">
        <f>ROUNDDOWN(D264/$L$13,0)</f>
        <v>0</v>
      </c>
      <c r="E365" s="639">
        <f>ROUNDDOWN(E264/$L$13,0)</f>
        <v>0</v>
      </c>
      <c r="F365" s="669"/>
      <c r="G365" s="670">
        <f>ROUNDDOWN(G264/$L$13,0)</f>
        <v>0</v>
      </c>
      <c r="H365" s="670">
        <f>ROUNDDOWN(H264/$L$13,0)</f>
        <v>6</v>
      </c>
      <c r="I365" s="670">
        <f>ROUNDDOWN(I264/$L$13,0)</f>
        <v>0</v>
      </c>
      <c r="J365" s="669"/>
      <c r="K365" s="670">
        <f>ROUNDDOWN(K264/$L$13,0)</f>
        <v>0</v>
      </c>
      <c r="L365" s="670">
        <f>ROUNDDOWN(L264/$L$13,0)</f>
        <v>0</v>
      </c>
      <c r="M365" s="670">
        <f>ROUNDDOWN(M264/$L$13,0)</f>
        <v>0</v>
      </c>
      <c r="N365" s="669"/>
      <c r="O365" s="670">
        <f>ROUNDDOWN(O264/$L$13,0)</f>
        <v>0</v>
      </c>
      <c r="P365" s="670">
        <f>ROUNDDOWN(P264/$L$13,0)</f>
        <v>0</v>
      </c>
      <c r="Q365" s="670">
        <f>ROUNDDOWN(Q264/$L$13,0)</f>
        <v>0</v>
      </c>
      <c r="R365" s="669"/>
      <c r="S365" s="670">
        <f>ROUNDDOWN(S264/$L$13,0)</f>
        <v>0</v>
      </c>
      <c r="T365" s="670">
        <f>ROUNDDOWN(T264/$L$13,0)</f>
        <v>0</v>
      </c>
      <c r="U365" s="191"/>
      <c r="V365" s="191"/>
      <c r="W365" s="191"/>
    </row>
    <row r="366" spans="2:23" ht="16.5">
      <c r="B366" s="667" t="s">
        <v>678</v>
      </c>
      <c r="C366" s="635">
        <f>C365/C364</f>
        <v>0.125</v>
      </c>
      <c r="D366" s="635">
        <f>D365/D364</f>
        <v>0</v>
      </c>
      <c r="E366" s="652">
        <f>E365/E364</f>
        <v>0</v>
      </c>
      <c r="F366" s="669"/>
      <c r="G366" s="672" t="e">
        <f>G365/G364</f>
        <v>#DIV/0!</v>
      </c>
      <c r="H366" s="635">
        <f>H365/H364</f>
        <v>0.42857142857142855</v>
      </c>
      <c r="I366" s="652" t="e">
        <f>I365/I364</f>
        <v>#DIV/0!</v>
      </c>
      <c r="J366" s="669"/>
      <c r="K366" s="672">
        <f>K365/K364</f>
        <v>0</v>
      </c>
      <c r="L366" s="635" t="e">
        <f>L365/L364</f>
        <v>#DIV/0!</v>
      </c>
      <c r="M366" s="652" t="e">
        <f>M365/M364</f>
        <v>#DIV/0!</v>
      </c>
      <c r="N366" s="669"/>
      <c r="O366" s="672" t="e">
        <f>O365/O364</f>
        <v>#DIV/0!</v>
      </c>
      <c r="P366" s="635" t="e">
        <f>P365/P364</f>
        <v>#DIV/0!</v>
      </c>
      <c r="Q366" s="652" t="e">
        <f>Q365/Q364</f>
        <v>#DIV/0!</v>
      </c>
      <c r="R366" s="669"/>
      <c r="S366" s="672" t="e">
        <f>S365/S364</f>
        <v>#DIV/0!</v>
      </c>
      <c r="T366" s="636" t="e">
        <f>T365/T364</f>
        <v>#DIV/0!</v>
      </c>
      <c r="U366" s="191"/>
      <c r="V366" s="191"/>
      <c r="W366" s="191"/>
    </row>
    <row r="367" spans="2:23" ht="16.5">
      <c r="B367" s="667" t="s">
        <v>679</v>
      </c>
      <c r="C367" s="639">
        <f>C264/(C189+C214)</f>
        <v>1.303030303030303</v>
      </c>
      <c r="D367" s="639" t="e">
        <f>D264/(D189+D214)</f>
        <v>#DIV/0!</v>
      </c>
      <c r="E367" s="673" t="e">
        <f>E264/(E189+E214)</f>
        <v>#DIV/0!</v>
      </c>
      <c r="F367" s="669"/>
      <c r="G367" s="670" t="e">
        <f>G264/(G189+G214)</f>
        <v>#DIV/0!</v>
      </c>
      <c r="H367" s="639">
        <f>H264/(H189+H214)</f>
        <v>13.375</v>
      </c>
      <c r="I367" s="673" t="e">
        <f>I264/(I189+I214)</f>
        <v>#DIV/0!</v>
      </c>
      <c r="J367" s="669"/>
      <c r="K367" s="670">
        <f>K264/(K189+K214)</f>
        <v>7</v>
      </c>
      <c r="L367" s="639" t="e">
        <f>L264/(L189+L214)</f>
        <v>#DIV/0!</v>
      </c>
      <c r="M367" s="673" t="e">
        <f>M264/(M189+M214)</f>
        <v>#DIV/0!</v>
      </c>
      <c r="N367" s="669"/>
      <c r="O367" s="670" t="e">
        <f>O264/(O189+O214)</f>
        <v>#DIV/0!</v>
      </c>
      <c r="P367" s="639" t="e">
        <f>P264/(P189+P214)</f>
        <v>#DIV/0!</v>
      </c>
      <c r="Q367" s="673" t="e">
        <f>Q264/(Q189+Q214)</f>
        <v>#DIV/0!</v>
      </c>
      <c r="R367" s="669"/>
      <c r="S367" s="670" t="e">
        <f>S264/(S189+S214)</f>
        <v>#DIV/0!</v>
      </c>
      <c r="T367" s="640" t="e">
        <f>T264/(T189+T214)</f>
        <v>#DIV/0!</v>
      </c>
      <c r="U367" s="191"/>
      <c r="V367" s="191"/>
      <c r="W367" s="191"/>
    </row>
    <row r="368" spans="2:23" ht="16.5">
      <c r="B368" s="667" t="s">
        <v>680</v>
      </c>
      <c r="C368" s="639">
        <f>((1-C366)*C367)/C366</f>
        <v>9.1212121212121211</v>
      </c>
      <c r="D368" s="639" t="e">
        <f>((1-D366)*D367)/D366</f>
        <v>#DIV/0!</v>
      </c>
      <c r="E368" s="673" t="e">
        <f>((1-E366)*E367)/E366</f>
        <v>#DIV/0!</v>
      </c>
      <c r="F368" s="669"/>
      <c r="G368" s="670" t="e">
        <f>((1-G366)*G367)/G366</f>
        <v>#DIV/0!</v>
      </c>
      <c r="H368" s="639">
        <f>((1-H366)*H367)/H366</f>
        <v>17.833333333333332</v>
      </c>
      <c r="I368" s="673" t="e">
        <f>((1-I366)*I367)/I366</f>
        <v>#DIV/0!</v>
      </c>
      <c r="J368" s="669"/>
      <c r="K368" s="670" t="e">
        <f>((1-K366)*K367)/K366</f>
        <v>#DIV/0!</v>
      </c>
      <c r="L368" s="639" t="e">
        <f>((1-L366)*L367)/L366</f>
        <v>#DIV/0!</v>
      </c>
      <c r="M368" s="673" t="e">
        <f>((1-M366)*M367)/M366</f>
        <v>#DIV/0!</v>
      </c>
      <c r="N368" s="669"/>
      <c r="O368" s="670" t="e">
        <f>((1-O366)*O367)/O366</f>
        <v>#DIV/0!</v>
      </c>
      <c r="P368" s="639" t="e">
        <f>((1-P366)*P367)/P366</f>
        <v>#DIV/0!</v>
      </c>
      <c r="Q368" s="673" t="e">
        <f>((1-Q366)*Q367)/Q366</f>
        <v>#DIV/0!</v>
      </c>
      <c r="R368" s="669"/>
      <c r="S368" s="670" t="e">
        <f>((1-S366)*S367)/S366</f>
        <v>#DIV/0!</v>
      </c>
      <c r="T368" s="640" t="e">
        <f>((1-T366)*T367)/T366</f>
        <v>#DIV/0!</v>
      </c>
      <c r="U368" s="191"/>
      <c r="V368" s="191"/>
      <c r="W368" s="191"/>
    </row>
    <row r="369" spans="2:23" ht="17.25" thickBot="1">
      <c r="B369" s="674" t="s">
        <v>681</v>
      </c>
      <c r="C369" s="643">
        <f>C214/C364</f>
        <v>4.125</v>
      </c>
      <c r="D369" s="643">
        <f>D214/D364</f>
        <v>0</v>
      </c>
      <c r="E369" s="675">
        <f>E214/E364</f>
        <v>0</v>
      </c>
      <c r="F369" s="669"/>
      <c r="G369" s="676" t="e">
        <f>G214/G364</f>
        <v>#DIV/0!</v>
      </c>
      <c r="H369" s="643">
        <f>H214/H364</f>
        <v>1.1428571428571428</v>
      </c>
      <c r="I369" s="675" t="e">
        <f>I214/I364</f>
        <v>#DIV/0!</v>
      </c>
      <c r="J369" s="669"/>
      <c r="K369" s="676">
        <f>K214/K364</f>
        <v>0.11764705882352941</v>
      </c>
      <c r="L369" s="643" t="e">
        <f>L214/L364</f>
        <v>#DIV/0!</v>
      </c>
      <c r="M369" s="675" t="e">
        <f>M214/M364</f>
        <v>#DIV/0!</v>
      </c>
      <c r="N369" s="669"/>
      <c r="O369" s="676" t="e">
        <f>O214/O364</f>
        <v>#DIV/0!</v>
      </c>
      <c r="P369" s="643" t="e">
        <f>P214/P364</f>
        <v>#DIV/0!</v>
      </c>
      <c r="Q369" s="675" t="e">
        <f>Q214/Q364</f>
        <v>#DIV/0!</v>
      </c>
      <c r="R369" s="669"/>
      <c r="S369" s="676" t="e">
        <f>S214/S364</f>
        <v>#DIV/0!</v>
      </c>
      <c r="T369" s="644" t="e">
        <f>T214/T364</f>
        <v>#DIV/0!</v>
      </c>
      <c r="U369" s="191"/>
      <c r="V369" s="191"/>
      <c r="W369" s="191"/>
    </row>
    <row r="370" spans="2:23" ht="16.5">
      <c r="B370" s="665" t="s">
        <v>689</v>
      </c>
      <c r="C370" s="646">
        <f>C364</f>
        <v>8</v>
      </c>
      <c r="D370" s="646">
        <f t="shared" ref="D370:T370" si="94">D364</f>
        <v>4</v>
      </c>
      <c r="E370" s="666">
        <f t="shared" si="94"/>
        <v>6</v>
      </c>
      <c r="F370" s="506"/>
      <c r="G370" s="648">
        <f t="shared" si="94"/>
        <v>0</v>
      </c>
      <c r="H370" s="646">
        <f t="shared" si="94"/>
        <v>14</v>
      </c>
      <c r="I370" s="666">
        <f t="shared" si="94"/>
        <v>0</v>
      </c>
      <c r="J370" s="506"/>
      <c r="K370" s="648">
        <f t="shared" si="94"/>
        <v>17</v>
      </c>
      <c r="L370" s="646">
        <f t="shared" si="94"/>
        <v>0</v>
      </c>
      <c r="M370" s="666">
        <f t="shared" si="94"/>
        <v>0</v>
      </c>
      <c r="N370" s="506"/>
      <c r="O370" s="648">
        <f t="shared" si="94"/>
        <v>0</v>
      </c>
      <c r="P370" s="646">
        <f t="shared" si="94"/>
        <v>0</v>
      </c>
      <c r="Q370" s="666">
        <f t="shared" si="94"/>
        <v>0</v>
      </c>
      <c r="R370" s="506"/>
      <c r="S370" s="648">
        <f t="shared" si="94"/>
        <v>0</v>
      </c>
      <c r="T370" s="646">
        <f t="shared" si="94"/>
        <v>0</v>
      </c>
      <c r="U370" s="191"/>
      <c r="V370" s="191"/>
      <c r="W370" s="191"/>
    </row>
    <row r="371" spans="2:23" ht="16.5">
      <c r="B371" s="667" t="s">
        <v>677</v>
      </c>
      <c r="C371" s="639">
        <f>ROUNDDOWN(C265/$M$13,0)</f>
        <v>1</v>
      </c>
      <c r="D371" s="639">
        <f>ROUNDDOWN(D265/$M$13,0)</f>
        <v>0</v>
      </c>
      <c r="E371" s="639">
        <f>ROUNDDOWN(E265/$M$13,0)</f>
        <v>0</v>
      </c>
      <c r="F371" s="669"/>
      <c r="G371" s="670">
        <f>ROUNDDOWN(G265/$M$13,0)</f>
        <v>0</v>
      </c>
      <c r="H371" s="670">
        <f>ROUNDDOWN(H265/$M$13,0)</f>
        <v>5</v>
      </c>
      <c r="I371" s="670">
        <f>ROUNDDOWN(I265/$M$13,0)</f>
        <v>0</v>
      </c>
      <c r="J371" s="669"/>
      <c r="K371" s="670">
        <f>ROUNDDOWN(K265/$M$13,0)</f>
        <v>0</v>
      </c>
      <c r="L371" s="670">
        <f>ROUNDDOWN(L265/$M$13,0)</f>
        <v>0</v>
      </c>
      <c r="M371" s="670">
        <f>ROUNDDOWN(M265/$M$13,0)</f>
        <v>0</v>
      </c>
      <c r="N371" s="669"/>
      <c r="O371" s="670">
        <f>ROUNDDOWN(O265/$M$13,0)</f>
        <v>0</v>
      </c>
      <c r="P371" s="670">
        <f>ROUNDDOWN(P265/$M$13,0)</f>
        <v>0</v>
      </c>
      <c r="Q371" s="670">
        <f>ROUNDDOWN(Q265/$M$13,0)</f>
        <v>0</v>
      </c>
      <c r="R371" s="669"/>
      <c r="S371" s="670">
        <f>ROUNDDOWN(S265/$M$13,0)</f>
        <v>0</v>
      </c>
      <c r="T371" s="670">
        <f>ROUNDDOWN(T265/$M$13,0)</f>
        <v>0</v>
      </c>
      <c r="U371" s="191"/>
      <c r="V371" s="191"/>
      <c r="W371" s="191"/>
    </row>
    <row r="372" spans="2:23" ht="16.5">
      <c r="B372" s="667" t="s">
        <v>678</v>
      </c>
      <c r="C372" s="635">
        <f>C371/C370</f>
        <v>0.125</v>
      </c>
      <c r="D372" s="635">
        <f>D371/D370</f>
        <v>0</v>
      </c>
      <c r="E372" s="652">
        <f>E371/E370</f>
        <v>0</v>
      </c>
      <c r="F372" s="669"/>
      <c r="G372" s="672" t="e">
        <f>G371/G370</f>
        <v>#DIV/0!</v>
      </c>
      <c r="H372" s="635">
        <f>H371/H370</f>
        <v>0.35714285714285715</v>
      </c>
      <c r="I372" s="652" t="e">
        <f>I371/I370</f>
        <v>#DIV/0!</v>
      </c>
      <c r="J372" s="669"/>
      <c r="K372" s="672">
        <f>K371/K370</f>
        <v>0</v>
      </c>
      <c r="L372" s="635" t="e">
        <f>L371/L370</f>
        <v>#DIV/0!</v>
      </c>
      <c r="M372" s="652" t="e">
        <f>M371/M370</f>
        <v>#DIV/0!</v>
      </c>
      <c r="N372" s="669"/>
      <c r="O372" s="672" t="e">
        <f>O371/O370</f>
        <v>#DIV/0!</v>
      </c>
      <c r="P372" s="635" t="e">
        <f>P371/P370</f>
        <v>#DIV/0!</v>
      </c>
      <c r="Q372" s="652" t="e">
        <f>Q371/Q370</f>
        <v>#DIV/0!</v>
      </c>
      <c r="R372" s="669"/>
      <c r="S372" s="672" t="e">
        <f>S371/S370</f>
        <v>#DIV/0!</v>
      </c>
      <c r="T372" s="636" t="e">
        <f>T371/T370</f>
        <v>#DIV/0!</v>
      </c>
      <c r="U372" s="191"/>
      <c r="V372" s="191"/>
      <c r="W372" s="191"/>
    </row>
    <row r="373" spans="2:23" ht="16.5">
      <c r="B373" s="667" t="s">
        <v>679</v>
      </c>
      <c r="C373" s="639">
        <f>C265/(C190+C215)</f>
        <v>1.0526315789473684</v>
      </c>
      <c r="D373" s="639" t="e">
        <f>D265/(D190+D215)</f>
        <v>#DIV/0!</v>
      </c>
      <c r="E373" s="673" t="e">
        <f>E265/(E190+E215)</f>
        <v>#DIV/0!</v>
      </c>
      <c r="F373" s="669"/>
      <c r="G373" s="670" t="e">
        <f>G265/(G190+G215)</f>
        <v>#DIV/0!</v>
      </c>
      <c r="H373" s="639">
        <f>H265/(H190+H215)</f>
        <v>12.923076923076923</v>
      </c>
      <c r="I373" s="673" t="e">
        <f>I265/(I190+I215)</f>
        <v>#DIV/0!</v>
      </c>
      <c r="J373" s="669"/>
      <c r="K373" s="670">
        <f>K265/(K190+K215)</f>
        <v>2.625</v>
      </c>
      <c r="L373" s="639" t="e">
        <f>L265/(L190+L215)</f>
        <v>#DIV/0!</v>
      </c>
      <c r="M373" s="673" t="e">
        <f>M265/(M190+M215)</f>
        <v>#DIV/0!</v>
      </c>
      <c r="N373" s="669"/>
      <c r="O373" s="670" t="e">
        <f>O265/(O190+O215)</f>
        <v>#DIV/0!</v>
      </c>
      <c r="P373" s="639" t="e">
        <f>P265/(P190+P215)</f>
        <v>#DIV/0!</v>
      </c>
      <c r="Q373" s="673" t="e">
        <f>Q265/(Q190+Q215)</f>
        <v>#DIV/0!</v>
      </c>
      <c r="R373" s="669"/>
      <c r="S373" s="670" t="e">
        <f>S265/(S190+S215)</f>
        <v>#DIV/0!</v>
      </c>
      <c r="T373" s="640" t="e">
        <f>T265/(T190+T215)</f>
        <v>#DIV/0!</v>
      </c>
      <c r="U373" s="191"/>
      <c r="V373" s="191"/>
      <c r="W373" s="191"/>
    </row>
    <row r="374" spans="2:23" ht="16.5">
      <c r="B374" s="667" t="s">
        <v>680</v>
      </c>
      <c r="C374" s="639">
        <f>((1-C372)*C373)/C372</f>
        <v>7.3684210526315788</v>
      </c>
      <c r="D374" s="639" t="e">
        <f>((1-D372)*D373)/D372</f>
        <v>#DIV/0!</v>
      </c>
      <c r="E374" s="673" t="e">
        <f>((1-E372)*E373)/E372</f>
        <v>#DIV/0!</v>
      </c>
      <c r="F374" s="669"/>
      <c r="G374" s="670" t="e">
        <f>((1-G372)*G373)/G372</f>
        <v>#DIV/0!</v>
      </c>
      <c r="H374" s="639">
        <f>((1-H372)*H373)/H372</f>
        <v>23.261538461538457</v>
      </c>
      <c r="I374" s="673" t="e">
        <f>((1-I372)*I373)/I372</f>
        <v>#DIV/0!</v>
      </c>
      <c r="J374" s="669"/>
      <c r="K374" s="670" t="e">
        <f>((1-K372)*K373)/K372</f>
        <v>#DIV/0!</v>
      </c>
      <c r="L374" s="639" t="e">
        <f>((1-L372)*L373)/L372</f>
        <v>#DIV/0!</v>
      </c>
      <c r="M374" s="673" t="e">
        <f>((1-M372)*M373)/M372</f>
        <v>#DIV/0!</v>
      </c>
      <c r="N374" s="669"/>
      <c r="O374" s="670" t="e">
        <f>((1-O372)*O373)/O372</f>
        <v>#DIV/0!</v>
      </c>
      <c r="P374" s="639" t="e">
        <f>((1-P372)*P373)/P372</f>
        <v>#DIV/0!</v>
      </c>
      <c r="Q374" s="673" t="e">
        <f>((1-Q372)*Q373)/Q372</f>
        <v>#DIV/0!</v>
      </c>
      <c r="R374" s="669"/>
      <c r="S374" s="670" t="e">
        <f>((1-S372)*S373)/S372</f>
        <v>#DIV/0!</v>
      </c>
      <c r="T374" s="640" t="e">
        <f>((1-T372)*T373)/T372</f>
        <v>#DIV/0!</v>
      </c>
      <c r="U374" s="191"/>
      <c r="V374" s="191"/>
      <c r="W374" s="191"/>
    </row>
    <row r="375" spans="2:23" ht="17.25" thickBot="1">
      <c r="B375" s="674" t="s">
        <v>681</v>
      </c>
      <c r="C375" s="643">
        <f>C215/C370</f>
        <v>4.75</v>
      </c>
      <c r="D375" s="643">
        <f>D215/D370</f>
        <v>0</v>
      </c>
      <c r="E375" s="675">
        <f>E215/E370</f>
        <v>0</v>
      </c>
      <c r="F375" s="669"/>
      <c r="G375" s="676" t="e">
        <f>G215/G370</f>
        <v>#DIV/0!</v>
      </c>
      <c r="H375" s="643">
        <f>H215/H370</f>
        <v>0.9285714285714286</v>
      </c>
      <c r="I375" s="675" t="e">
        <f>I215/I370</f>
        <v>#DIV/0!</v>
      </c>
      <c r="J375" s="669"/>
      <c r="K375" s="676">
        <f>K215/K370</f>
        <v>0.47058823529411764</v>
      </c>
      <c r="L375" s="643" t="e">
        <f>L215/L370</f>
        <v>#DIV/0!</v>
      </c>
      <c r="M375" s="675" t="e">
        <f>M215/M370</f>
        <v>#DIV/0!</v>
      </c>
      <c r="N375" s="669"/>
      <c r="O375" s="676" t="e">
        <f>O215/O370</f>
        <v>#DIV/0!</v>
      </c>
      <c r="P375" s="643" t="e">
        <f>P215/P370</f>
        <v>#DIV/0!</v>
      </c>
      <c r="Q375" s="675" t="e">
        <f>Q215/Q370</f>
        <v>#DIV/0!</v>
      </c>
      <c r="R375" s="669"/>
      <c r="S375" s="676" t="e">
        <f>S215/S370</f>
        <v>#DIV/0!</v>
      </c>
      <c r="T375" s="644" t="e">
        <f>T215/T370</f>
        <v>#DIV/0!</v>
      </c>
      <c r="U375" s="191"/>
      <c r="V375" s="191"/>
      <c r="W375" s="191"/>
    </row>
    <row r="376" spans="2:23" ht="16.5">
      <c r="B376" s="665" t="s">
        <v>658</v>
      </c>
      <c r="C376" s="301">
        <f>C358</f>
        <v>8</v>
      </c>
      <c r="D376" s="301">
        <f t="shared" ref="D376:T376" si="95">D358</f>
        <v>4</v>
      </c>
      <c r="E376" s="678">
        <f t="shared" si="95"/>
        <v>6</v>
      </c>
      <c r="F376" s="655"/>
      <c r="G376" s="314">
        <f t="shared" si="95"/>
        <v>0</v>
      </c>
      <c r="H376" s="301">
        <f t="shared" si="95"/>
        <v>14</v>
      </c>
      <c r="I376" s="678">
        <f t="shared" si="95"/>
        <v>0</v>
      </c>
      <c r="J376" s="655"/>
      <c r="K376" s="314">
        <f t="shared" si="95"/>
        <v>17</v>
      </c>
      <c r="L376" s="301">
        <f t="shared" si="95"/>
        <v>0</v>
      </c>
      <c r="M376" s="678">
        <f t="shared" si="95"/>
        <v>0</v>
      </c>
      <c r="N376" s="655"/>
      <c r="O376" s="314">
        <f t="shared" si="95"/>
        <v>0</v>
      </c>
      <c r="P376" s="301">
        <f t="shared" si="95"/>
        <v>0</v>
      </c>
      <c r="Q376" s="678">
        <f t="shared" si="95"/>
        <v>0</v>
      </c>
      <c r="R376" s="655"/>
      <c r="S376" s="314">
        <f t="shared" si="95"/>
        <v>0</v>
      </c>
      <c r="T376" s="301">
        <f t="shared" si="95"/>
        <v>0</v>
      </c>
      <c r="U376" s="191"/>
      <c r="V376" s="191"/>
      <c r="W376" s="191"/>
    </row>
    <row r="377" spans="2:23" ht="16.5">
      <c r="B377" s="667" t="s">
        <v>677</v>
      </c>
      <c r="C377" s="639">
        <f>ROUNDDOWN(C266/$N$13,0)</f>
        <v>1</v>
      </c>
      <c r="D377" s="639">
        <f>ROUNDDOWN(D266/$N$13,0)</f>
        <v>0</v>
      </c>
      <c r="E377" s="639">
        <f>ROUNDDOWN(E266/$N$13,0)</f>
        <v>0</v>
      </c>
      <c r="F377" s="669"/>
      <c r="G377" s="670">
        <f>ROUNDDOWN(G266/$N$13,0)</f>
        <v>0</v>
      </c>
      <c r="H377" s="670">
        <f>ROUNDDOWN(H266/$N$13,0)</f>
        <v>5</v>
      </c>
      <c r="I377" s="670">
        <f>ROUNDDOWN(I266/$N$13,0)</f>
        <v>0</v>
      </c>
      <c r="J377" s="669"/>
      <c r="K377" s="670">
        <f>ROUNDDOWN(K266/$N$13,0)</f>
        <v>0</v>
      </c>
      <c r="L377" s="670">
        <f>ROUNDDOWN(L266/$N$13,0)</f>
        <v>0</v>
      </c>
      <c r="M377" s="670">
        <f>ROUNDDOWN(M266/$N$13,0)</f>
        <v>0</v>
      </c>
      <c r="N377" s="669"/>
      <c r="O377" s="670">
        <f>ROUNDDOWN(O266/$N$13,0)</f>
        <v>0</v>
      </c>
      <c r="P377" s="670">
        <f>ROUNDDOWN(P266/$N$13,0)</f>
        <v>0</v>
      </c>
      <c r="Q377" s="670">
        <f>ROUNDDOWN(Q266/$N$13,0)</f>
        <v>0</v>
      </c>
      <c r="R377" s="669"/>
      <c r="S377" s="670">
        <f>ROUNDDOWN(S266/$N$13,0)</f>
        <v>0</v>
      </c>
      <c r="T377" s="670">
        <f>ROUNDDOWN(T266/$N$13,0)</f>
        <v>0</v>
      </c>
      <c r="U377" s="191"/>
      <c r="V377" s="191"/>
      <c r="W377" s="191"/>
    </row>
    <row r="378" spans="2:23" ht="16.5">
      <c r="B378" s="667" t="s">
        <v>678</v>
      </c>
      <c r="C378" s="635">
        <f>C377/C376</f>
        <v>0.125</v>
      </c>
      <c r="D378" s="635">
        <f>D377/D376</f>
        <v>0</v>
      </c>
      <c r="E378" s="652">
        <f>E377/E376</f>
        <v>0</v>
      </c>
      <c r="F378" s="669"/>
      <c r="G378" s="672" t="e">
        <f>G377/G376</f>
        <v>#DIV/0!</v>
      </c>
      <c r="H378" s="635">
        <f>H377/H376</f>
        <v>0.35714285714285715</v>
      </c>
      <c r="I378" s="652" t="e">
        <f>I377/I376</f>
        <v>#DIV/0!</v>
      </c>
      <c r="J378" s="669"/>
      <c r="K378" s="672">
        <f>K377/K376</f>
        <v>0</v>
      </c>
      <c r="L378" s="635" t="e">
        <f>L377/L376</f>
        <v>#DIV/0!</v>
      </c>
      <c r="M378" s="652" t="e">
        <f>M377/M376</f>
        <v>#DIV/0!</v>
      </c>
      <c r="N378" s="669"/>
      <c r="O378" s="672" t="e">
        <f>O377/O376</f>
        <v>#DIV/0!</v>
      </c>
      <c r="P378" s="635" t="e">
        <f>P377/P376</f>
        <v>#DIV/0!</v>
      </c>
      <c r="Q378" s="652" t="e">
        <f>Q377/Q376</f>
        <v>#DIV/0!</v>
      </c>
      <c r="R378" s="669"/>
      <c r="S378" s="672" t="e">
        <f>S377/S376</f>
        <v>#DIV/0!</v>
      </c>
      <c r="T378" s="636" t="e">
        <f>T377/T376</f>
        <v>#DIV/0!</v>
      </c>
      <c r="U378" s="191"/>
      <c r="V378" s="191"/>
      <c r="W378" s="191"/>
    </row>
    <row r="379" spans="2:23" ht="16.5">
      <c r="B379" s="667" t="s">
        <v>679</v>
      </c>
      <c r="C379" s="639">
        <f>C266/(C191+C216)</f>
        <v>1.1666666666666667</v>
      </c>
      <c r="D379" s="639" t="e">
        <f>D266/(D191+D216)</f>
        <v>#DIV/0!</v>
      </c>
      <c r="E379" s="673">
        <f>E266/(E191+E216)</f>
        <v>4.5</v>
      </c>
      <c r="F379" s="669"/>
      <c r="G379" s="670" t="e">
        <f>G266/(G191+G216)</f>
        <v>#DIV/0!</v>
      </c>
      <c r="H379" s="639">
        <f>H266/(H191+H216)</f>
        <v>11.4</v>
      </c>
      <c r="I379" s="673" t="e">
        <f>I266/(I191+I216)</f>
        <v>#DIV/0!</v>
      </c>
      <c r="J379" s="669"/>
      <c r="K379" s="670">
        <f>K266/(K191+K216)</f>
        <v>3.3333333333333335</v>
      </c>
      <c r="L379" s="639" t="e">
        <f>L266/(L191+L216)</f>
        <v>#DIV/0!</v>
      </c>
      <c r="M379" s="673" t="e">
        <f>M266/(M191+M216)</f>
        <v>#DIV/0!</v>
      </c>
      <c r="N379" s="669"/>
      <c r="O379" s="670" t="e">
        <f>O266/(O191+O216)</f>
        <v>#DIV/0!</v>
      </c>
      <c r="P379" s="639" t="e">
        <f>P266/(P191+P216)</f>
        <v>#DIV/0!</v>
      </c>
      <c r="Q379" s="673" t="e">
        <f>Q266/(Q191+Q216)</f>
        <v>#DIV/0!</v>
      </c>
      <c r="R379" s="669"/>
      <c r="S379" s="670" t="e">
        <f>S266/(S191+S216)</f>
        <v>#DIV/0!</v>
      </c>
      <c r="T379" s="640" t="e">
        <f>T266/(T191+T216)</f>
        <v>#DIV/0!</v>
      </c>
      <c r="U379" s="191"/>
      <c r="V379" s="191"/>
      <c r="W379" s="191"/>
    </row>
    <row r="380" spans="2:23" ht="16.5">
      <c r="B380" s="667" t="s">
        <v>680</v>
      </c>
      <c r="C380" s="639">
        <f>((1-C378)*C379)/C378</f>
        <v>8.1666666666666679</v>
      </c>
      <c r="D380" s="639" t="e">
        <f>((1-D378)*D379)/D378</f>
        <v>#DIV/0!</v>
      </c>
      <c r="E380" s="673" t="e">
        <f>((1-E378)*E379)/E378</f>
        <v>#DIV/0!</v>
      </c>
      <c r="F380" s="669"/>
      <c r="G380" s="670" t="e">
        <f>((1-G378)*G379)/G378</f>
        <v>#DIV/0!</v>
      </c>
      <c r="H380" s="639">
        <f>((1-H378)*H379)/H378</f>
        <v>20.52</v>
      </c>
      <c r="I380" s="673" t="e">
        <f>((1-I378)*I379)/I378</f>
        <v>#DIV/0!</v>
      </c>
      <c r="J380" s="669"/>
      <c r="K380" s="670" t="e">
        <f>((1-K378)*K379)/K378</f>
        <v>#DIV/0!</v>
      </c>
      <c r="L380" s="639" t="e">
        <f>((1-L378)*L379)/L378</f>
        <v>#DIV/0!</v>
      </c>
      <c r="M380" s="673" t="e">
        <f>((1-M378)*M379)/M378</f>
        <v>#DIV/0!</v>
      </c>
      <c r="N380" s="669"/>
      <c r="O380" s="670" t="e">
        <f>((1-O378)*O379)/O378</f>
        <v>#DIV/0!</v>
      </c>
      <c r="P380" s="639" t="e">
        <f>((1-P378)*P379)/P378</f>
        <v>#DIV/0!</v>
      </c>
      <c r="Q380" s="673" t="e">
        <f>((1-Q378)*Q379)/Q378</f>
        <v>#DIV/0!</v>
      </c>
      <c r="R380" s="669"/>
      <c r="S380" s="670" t="e">
        <f>((1-S378)*S379)/S378</f>
        <v>#DIV/0!</v>
      </c>
      <c r="T380" s="640" t="e">
        <f>((1-T378)*T379)/T378</f>
        <v>#DIV/0!</v>
      </c>
      <c r="U380" s="191"/>
      <c r="V380" s="191"/>
      <c r="W380" s="191"/>
    </row>
    <row r="381" spans="2:23" ht="17.25" thickBot="1">
      <c r="B381" s="674" t="s">
        <v>681</v>
      </c>
      <c r="C381" s="643">
        <f>C216/C376</f>
        <v>12.75</v>
      </c>
      <c r="D381" s="643">
        <f>D216/D376</f>
        <v>0</v>
      </c>
      <c r="E381" s="675">
        <f>E216/E376</f>
        <v>0.33333333333333331</v>
      </c>
      <c r="F381" s="677"/>
      <c r="G381" s="676" t="e">
        <f>G216/G376</f>
        <v>#DIV/0!</v>
      </c>
      <c r="H381" s="643">
        <f>H216/H376</f>
        <v>3.2142857142857144</v>
      </c>
      <c r="I381" s="675" t="e">
        <f>I216/I376</f>
        <v>#DIV/0!</v>
      </c>
      <c r="J381" s="677"/>
      <c r="K381" s="676">
        <f>K216/K376</f>
        <v>0.70588235294117652</v>
      </c>
      <c r="L381" s="643" t="e">
        <f>L216/L376</f>
        <v>#DIV/0!</v>
      </c>
      <c r="M381" s="675" t="e">
        <f>M216/M376</f>
        <v>#DIV/0!</v>
      </c>
      <c r="N381" s="677"/>
      <c r="O381" s="676" t="e">
        <f>O216/O376</f>
        <v>#DIV/0!</v>
      </c>
      <c r="P381" s="643" t="e">
        <f>P216/P376</f>
        <v>#DIV/0!</v>
      </c>
      <c r="Q381" s="675" t="e">
        <f>Q216/Q376</f>
        <v>#DIV/0!</v>
      </c>
      <c r="R381" s="677"/>
      <c r="S381" s="676" t="e">
        <f>S216/S376</f>
        <v>#DIV/0!</v>
      </c>
      <c r="T381" s="644" t="e">
        <f>T216/T376</f>
        <v>#DIV/0!</v>
      </c>
      <c r="U381" s="191"/>
      <c r="V381" s="191"/>
      <c r="W381" s="191"/>
    </row>
    <row r="382" spans="2:23" ht="17.25" thickBot="1">
      <c r="B382" s="660"/>
      <c r="C382" s="661"/>
      <c r="D382" s="661"/>
      <c r="E382" s="662"/>
      <c r="F382" s="662"/>
      <c r="G382" s="662"/>
      <c r="H382" s="662"/>
      <c r="I382" s="662"/>
      <c r="J382" s="662"/>
      <c r="K382" s="662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</row>
    <row r="383" spans="2:23" ht="17.25" thickBot="1">
      <c r="B383" s="585" t="s">
        <v>674</v>
      </c>
      <c r="C383" s="495" t="s">
        <v>675</v>
      </c>
      <c r="D383" s="496"/>
      <c r="E383" s="496"/>
      <c r="F383" s="498"/>
      <c r="G383" s="497"/>
      <c r="H383" s="497"/>
      <c r="I383" s="497"/>
      <c r="J383" s="498"/>
      <c r="K383" s="497"/>
      <c r="L383" s="497"/>
      <c r="M383" s="497"/>
      <c r="N383" s="498"/>
      <c r="O383" s="497"/>
      <c r="P383" s="497"/>
      <c r="Q383" s="497"/>
      <c r="R383" s="498"/>
      <c r="S383" s="497"/>
      <c r="T383" s="499"/>
      <c r="U383" s="207"/>
      <c r="V383" s="207"/>
      <c r="W383" s="207"/>
    </row>
    <row r="384" spans="2:23" ht="33.75" thickBot="1">
      <c r="B384" s="618"/>
      <c r="C384" s="619" t="s">
        <v>640</v>
      </c>
      <c r="D384" s="620" t="s">
        <v>641</v>
      </c>
      <c r="E384" s="621" t="s">
        <v>642</v>
      </c>
      <c r="F384" s="622"/>
      <c r="G384" s="624" t="s">
        <v>690</v>
      </c>
      <c r="H384" s="620" t="s">
        <v>644</v>
      </c>
      <c r="I384" s="621" t="s">
        <v>645</v>
      </c>
      <c r="J384" s="622"/>
      <c r="K384" s="624" t="s">
        <v>646</v>
      </c>
      <c r="L384" s="620" t="s">
        <v>647</v>
      </c>
      <c r="M384" s="621" t="s">
        <v>648</v>
      </c>
      <c r="N384" s="622"/>
      <c r="O384" s="624" t="s">
        <v>649</v>
      </c>
      <c r="P384" s="625" t="s">
        <v>650</v>
      </c>
      <c r="Q384" s="626" t="s">
        <v>651</v>
      </c>
      <c r="R384" s="622"/>
      <c r="S384" s="664" t="s">
        <v>652</v>
      </c>
      <c r="T384" s="510" t="s">
        <v>1172</v>
      </c>
      <c r="U384" s="207"/>
      <c r="V384" s="207"/>
      <c r="W384" s="207"/>
    </row>
    <row r="385" spans="2:23" ht="16.5">
      <c r="B385" s="665" t="s">
        <v>691</v>
      </c>
      <c r="C385" s="646">
        <v>14</v>
      </c>
      <c r="D385" s="646">
        <v>4</v>
      </c>
      <c r="E385" s="666">
        <v>6</v>
      </c>
      <c r="F385" s="506"/>
      <c r="G385" s="648">
        <f t="shared" ref="G385:T385" si="96">G167</f>
        <v>0</v>
      </c>
      <c r="H385" s="646">
        <v>15</v>
      </c>
      <c r="I385" s="666">
        <f t="shared" si="96"/>
        <v>0</v>
      </c>
      <c r="J385" s="506"/>
      <c r="K385" s="648">
        <v>17</v>
      </c>
      <c r="L385" s="646">
        <f t="shared" si="96"/>
        <v>0</v>
      </c>
      <c r="M385" s="666">
        <f t="shared" si="96"/>
        <v>0</v>
      </c>
      <c r="N385" s="506"/>
      <c r="O385" s="648">
        <f t="shared" si="96"/>
        <v>0</v>
      </c>
      <c r="P385" s="646">
        <f t="shared" si="96"/>
        <v>0</v>
      </c>
      <c r="Q385" s="666">
        <f t="shared" si="96"/>
        <v>0</v>
      </c>
      <c r="R385" s="506"/>
      <c r="S385" s="648">
        <f t="shared" si="96"/>
        <v>0</v>
      </c>
      <c r="T385" s="646">
        <f t="shared" si="96"/>
        <v>0</v>
      </c>
      <c r="U385" s="207"/>
      <c r="V385" s="207"/>
      <c r="W385" s="207"/>
    </row>
    <row r="386" spans="2:23" ht="16.5">
      <c r="B386" s="667" t="s">
        <v>677</v>
      </c>
      <c r="C386" s="639">
        <f>ROUNDDOWN(C268/$O$13,0)</f>
        <v>1</v>
      </c>
      <c r="D386" s="639">
        <f>ROUNDDOWN(D268/$O$13,0)</f>
        <v>0</v>
      </c>
      <c r="E386" s="639">
        <f>ROUNDDOWN(E268/$O$13,0)</f>
        <v>0</v>
      </c>
      <c r="F386" s="669"/>
      <c r="G386" s="670">
        <f>ROUNDDOWN(G268/$O$13,0)</f>
        <v>0</v>
      </c>
      <c r="H386" s="670">
        <f>ROUNDDOWN(H268/$O$13,0)</f>
        <v>2</v>
      </c>
      <c r="I386" s="670">
        <f>ROUNDDOWN(I268/$O$13,0)</f>
        <v>0</v>
      </c>
      <c r="J386" s="669"/>
      <c r="K386" s="670">
        <f>ROUNDDOWN(K268/$O$13,0)</f>
        <v>0</v>
      </c>
      <c r="L386" s="670">
        <f>ROUNDDOWN(L268/$O$13,0)</f>
        <v>0</v>
      </c>
      <c r="M386" s="670">
        <f>ROUNDDOWN(M268/$O$13,0)</f>
        <v>0</v>
      </c>
      <c r="N386" s="669"/>
      <c r="O386" s="670">
        <f>ROUNDDOWN(O268/$O$13,0)</f>
        <v>0</v>
      </c>
      <c r="P386" s="670">
        <f>ROUNDDOWN(P268/$O$13,0)</f>
        <v>0</v>
      </c>
      <c r="Q386" s="670">
        <f>ROUNDDOWN(Q268/$O$13,0)</f>
        <v>0</v>
      </c>
      <c r="R386" s="669"/>
      <c r="S386" s="670">
        <f>ROUNDDOWN(S268/$O$13,0)</f>
        <v>0</v>
      </c>
      <c r="T386" s="670">
        <f>ROUNDDOWN(T268/$O$13,0)</f>
        <v>0</v>
      </c>
      <c r="U386" s="191"/>
      <c r="V386" s="191"/>
      <c r="W386" s="191"/>
    </row>
    <row r="387" spans="2:23" ht="16.5">
      <c r="B387" s="667" t="s">
        <v>678</v>
      </c>
      <c r="C387" s="635">
        <f>C386/C385</f>
        <v>7.1428571428571425E-2</v>
      </c>
      <c r="D387" s="635">
        <f>D386/D385</f>
        <v>0</v>
      </c>
      <c r="E387" s="652">
        <f>E386/E385</f>
        <v>0</v>
      </c>
      <c r="F387" s="669"/>
      <c r="G387" s="672" t="e">
        <f>G386/G385</f>
        <v>#DIV/0!</v>
      </c>
      <c r="H387" s="635">
        <f>H386/H385</f>
        <v>0.13333333333333333</v>
      </c>
      <c r="I387" s="652" t="e">
        <f>I386/I385</f>
        <v>#DIV/0!</v>
      </c>
      <c r="J387" s="669"/>
      <c r="K387" s="672">
        <f>K386/K385</f>
        <v>0</v>
      </c>
      <c r="L387" s="635" t="e">
        <f>L386/L385</f>
        <v>#DIV/0!</v>
      </c>
      <c r="M387" s="652" t="e">
        <f>M386/M385</f>
        <v>#DIV/0!</v>
      </c>
      <c r="N387" s="669"/>
      <c r="O387" s="672" t="e">
        <f>O386/O385</f>
        <v>#DIV/0!</v>
      </c>
      <c r="P387" s="635" t="e">
        <f>P386/P385</f>
        <v>#DIV/0!</v>
      </c>
      <c r="Q387" s="652" t="e">
        <f>Q386/Q385</f>
        <v>#DIV/0!</v>
      </c>
      <c r="R387" s="669"/>
      <c r="S387" s="672" t="e">
        <f>S386/S385</f>
        <v>#DIV/0!</v>
      </c>
      <c r="T387" s="636" t="e">
        <f>T386/T385</f>
        <v>#DIV/0!</v>
      </c>
      <c r="U387" s="191"/>
      <c r="V387" s="191"/>
      <c r="W387" s="191"/>
    </row>
    <row r="388" spans="2:23" ht="16.5">
      <c r="B388" s="667" t="s">
        <v>679</v>
      </c>
      <c r="C388" s="639">
        <f>C268/(C193+C218)</f>
        <v>1.303030303030303</v>
      </c>
      <c r="D388" s="639" t="e">
        <f>D268/(D193+D218)</f>
        <v>#DIV/0!</v>
      </c>
      <c r="E388" s="673" t="e">
        <f>E268/(E193+E218)</f>
        <v>#DIV/0!</v>
      </c>
      <c r="F388" s="669"/>
      <c r="G388" s="670" t="e">
        <f>G268/(G193+G218)</f>
        <v>#DIV/0!</v>
      </c>
      <c r="H388" s="639">
        <f>H268/(H193+H218)</f>
        <v>8.8000000000000007</v>
      </c>
      <c r="I388" s="673" t="e">
        <f>I268/(I193+I218)</f>
        <v>#DIV/0!</v>
      </c>
      <c r="J388" s="669"/>
      <c r="K388" s="670">
        <f>K268/(K193+K218)</f>
        <v>5</v>
      </c>
      <c r="L388" s="639" t="e">
        <f>L268/(L193+L218)</f>
        <v>#DIV/0!</v>
      </c>
      <c r="M388" s="673" t="e">
        <f>M268/(M193+M218)</f>
        <v>#DIV/0!</v>
      </c>
      <c r="N388" s="669"/>
      <c r="O388" s="670" t="e">
        <f>O268/(O193+O218)</f>
        <v>#DIV/0!</v>
      </c>
      <c r="P388" s="639" t="e">
        <f>P268/(P193+P218)</f>
        <v>#DIV/0!</v>
      </c>
      <c r="Q388" s="673" t="e">
        <f>Q268/(Q193+Q218)</f>
        <v>#DIV/0!</v>
      </c>
      <c r="R388" s="669"/>
      <c r="S388" s="670" t="e">
        <f>S268/(S193+S218)</f>
        <v>#DIV/0!</v>
      </c>
      <c r="T388" s="640" t="e">
        <f>T268/(T193+T218)</f>
        <v>#DIV/0!</v>
      </c>
      <c r="U388" s="191"/>
      <c r="V388" s="191"/>
      <c r="W388" s="191"/>
    </row>
    <row r="389" spans="2:23" ht="16.5">
      <c r="B389" s="667" t="s">
        <v>680</v>
      </c>
      <c r="C389" s="639">
        <f>((1-C387)*C388)/C387</f>
        <v>16.939393939393941</v>
      </c>
      <c r="D389" s="639" t="e">
        <f>((1-D387)*D388)/D387</f>
        <v>#DIV/0!</v>
      </c>
      <c r="E389" s="673" t="e">
        <f>((1-E387)*E388)/E387</f>
        <v>#DIV/0!</v>
      </c>
      <c r="F389" s="669"/>
      <c r="G389" s="670" t="e">
        <f>((1-G387)*G388)/G387</f>
        <v>#DIV/0!</v>
      </c>
      <c r="H389" s="639">
        <f>((1-H387)*H388)/H387</f>
        <v>57.20000000000001</v>
      </c>
      <c r="I389" s="673" t="e">
        <f>((1-I387)*I388)/I387</f>
        <v>#DIV/0!</v>
      </c>
      <c r="J389" s="669"/>
      <c r="K389" s="670" t="e">
        <f>((1-K387)*K388)/K387</f>
        <v>#DIV/0!</v>
      </c>
      <c r="L389" s="639" t="e">
        <f>((1-L387)*L388)/L387</f>
        <v>#DIV/0!</v>
      </c>
      <c r="M389" s="673" t="e">
        <f>((1-M387)*M388)/M387</f>
        <v>#DIV/0!</v>
      </c>
      <c r="N389" s="669"/>
      <c r="O389" s="670" t="e">
        <f>((1-O387)*O388)/O387</f>
        <v>#DIV/0!</v>
      </c>
      <c r="P389" s="639" t="e">
        <f>((1-P387)*P388)/P387</f>
        <v>#DIV/0!</v>
      </c>
      <c r="Q389" s="673" t="e">
        <f>((1-Q387)*Q388)/Q387</f>
        <v>#DIV/0!</v>
      </c>
      <c r="R389" s="669"/>
      <c r="S389" s="670" t="e">
        <f>((1-S387)*S388)/S387</f>
        <v>#DIV/0!</v>
      </c>
      <c r="T389" s="640" t="e">
        <f>((1-T387)*T388)/T387</f>
        <v>#DIV/0!</v>
      </c>
      <c r="U389" s="191"/>
      <c r="V389" s="191"/>
      <c r="W389" s="191"/>
    </row>
    <row r="390" spans="2:23" ht="17.25" thickBot="1">
      <c r="B390" s="674" t="s">
        <v>681</v>
      </c>
      <c r="C390" s="643">
        <f>C218/C385</f>
        <v>2.3571428571428572</v>
      </c>
      <c r="D390" s="643">
        <f>D218/D385</f>
        <v>0</v>
      </c>
      <c r="E390" s="675">
        <f>E218/E385</f>
        <v>0</v>
      </c>
      <c r="F390" s="669"/>
      <c r="G390" s="676" t="e">
        <f>G218/G385</f>
        <v>#DIV/0!</v>
      </c>
      <c r="H390" s="643">
        <f>H218/H385</f>
        <v>0.66666666666666663</v>
      </c>
      <c r="I390" s="675" t="e">
        <f>I218/I385</f>
        <v>#DIV/0!</v>
      </c>
      <c r="J390" s="669"/>
      <c r="K390" s="676">
        <f>K218/K385</f>
        <v>0.11764705882352941</v>
      </c>
      <c r="L390" s="643" t="e">
        <f>L218/L385</f>
        <v>#DIV/0!</v>
      </c>
      <c r="M390" s="675" t="e">
        <f>M218/M385</f>
        <v>#DIV/0!</v>
      </c>
      <c r="N390" s="669"/>
      <c r="O390" s="676" t="e">
        <f>O218/O385</f>
        <v>#DIV/0!</v>
      </c>
      <c r="P390" s="643" t="e">
        <f>P218/P385</f>
        <v>#DIV/0!</v>
      </c>
      <c r="Q390" s="675" t="e">
        <f>Q218/Q385</f>
        <v>#DIV/0!</v>
      </c>
      <c r="R390" s="669"/>
      <c r="S390" s="676" t="e">
        <f>S218/S385</f>
        <v>#DIV/0!</v>
      </c>
      <c r="T390" s="644" t="e">
        <f>T218/T385</f>
        <v>#DIV/0!</v>
      </c>
      <c r="U390" s="191"/>
      <c r="V390" s="191"/>
      <c r="W390" s="191"/>
    </row>
    <row r="391" spans="2:23" ht="16.5">
      <c r="B391" s="665" t="s">
        <v>692</v>
      </c>
      <c r="C391" s="646">
        <f>C385</f>
        <v>14</v>
      </c>
      <c r="D391" s="646">
        <f t="shared" ref="D391:T391" si="97">D385</f>
        <v>4</v>
      </c>
      <c r="E391" s="666">
        <f t="shared" si="97"/>
        <v>6</v>
      </c>
      <c r="F391" s="506"/>
      <c r="G391" s="648">
        <f t="shared" si="97"/>
        <v>0</v>
      </c>
      <c r="H391" s="646">
        <f t="shared" si="97"/>
        <v>15</v>
      </c>
      <c r="I391" s="666">
        <f t="shared" si="97"/>
        <v>0</v>
      </c>
      <c r="J391" s="506"/>
      <c r="K391" s="648">
        <f t="shared" si="97"/>
        <v>17</v>
      </c>
      <c r="L391" s="646">
        <f t="shared" si="97"/>
        <v>0</v>
      </c>
      <c r="M391" s="666">
        <f t="shared" si="97"/>
        <v>0</v>
      </c>
      <c r="N391" s="506"/>
      <c r="O391" s="648">
        <f t="shared" si="97"/>
        <v>0</v>
      </c>
      <c r="P391" s="646">
        <f t="shared" si="97"/>
        <v>0</v>
      </c>
      <c r="Q391" s="666">
        <f t="shared" si="97"/>
        <v>0</v>
      </c>
      <c r="R391" s="506"/>
      <c r="S391" s="648">
        <f t="shared" si="97"/>
        <v>0</v>
      </c>
      <c r="T391" s="646">
        <f t="shared" si="97"/>
        <v>0</v>
      </c>
      <c r="U391" s="191"/>
      <c r="V391" s="191"/>
      <c r="W391" s="191"/>
    </row>
    <row r="392" spans="2:23" ht="16.5">
      <c r="B392" s="667" t="s">
        <v>677</v>
      </c>
      <c r="C392" s="639">
        <f>ROUNDDOWN(C269/$P$13,0)</f>
        <v>0</v>
      </c>
      <c r="D392" s="639">
        <f>ROUNDDOWN(D269/$P$13,0)</f>
        <v>0</v>
      </c>
      <c r="E392" s="639">
        <f>ROUNDDOWN(E269/$P$13,0)</f>
        <v>0</v>
      </c>
      <c r="F392" s="669"/>
      <c r="G392" s="670">
        <f>ROUNDDOWN(G269/$P$13,0)</f>
        <v>0</v>
      </c>
      <c r="H392" s="670">
        <f>ROUNDDOWN(H269/$P$13,0)</f>
        <v>0</v>
      </c>
      <c r="I392" s="670">
        <f>ROUNDDOWN(I269/$P$13,0)</f>
        <v>0</v>
      </c>
      <c r="J392" s="669"/>
      <c r="K392" s="670">
        <f>ROUNDDOWN(K269/$P$13,0)</f>
        <v>0</v>
      </c>
      <c r="L392" s="670">
        <f>ROUNDDOWN(L269/$P$13,0)</f>
        <v>0</v>
      </c>
      <c r="M392" s="670">
        <f>ROUNDDOWN(M269/$P$13,0)</f>
        <v>0</v>
      </c>
      <c r="N392" s="669"/>
      <c r="O392" s="670">
        <f>ROUNDDOWN(O269/$P$13,0)</f>
        <v>0</v>
      </c>
      <c r="P392" s="670">
        <f>ROUNDDOWN(P269/$P$13,0)</f>
        <v>0</v>
      </c>
      <c r="Q392" s="670">
        <f>ROUNDDOWN(Q269/$P$13,0)</f>
        <v>0</v>
      </c>
      <c r="R392" s="669"/>
      <c r="S392" s="670">
        <f>ROUNDDOWN(S269/$P$13,0)</f>
        <v>0</v>
      </c>
      <c r="T392" s="670">
        <f>ROUNDDOWN(T269/$P$13,0)</f>
        <v>0</v>
      </c>
      <c r="U392" s="191"/>
      <c r="V392" s="191"/>
      <c r="W392" s="191"/>
    </row>
    <row r="393" spans="2:23" ht="16.5">
      <c r="B393" s="667" t="s">
        <v>678</v>
      </c>
      <c r="C393" s="635">
        <f>C392/C391</f>
        <v>0</v>
      </c>
      <c r="D393" s="635">
        <f>D392/D391</f>
        <v>0</v>
      </c>
      <c r="E393" s="652">
        <f>E392/E391</f>
        <v>0</v>
      </c>
      <c r="F393" s="669"/>
      <c r="G393" s="672" t="e">
        <f>G392/G391</f>
        <v>#DIV/0!</v>
      </c>
      <c r="H393" s="635">
        <f>H392/H391</f>
        <v>0</v>
      </c>
      <c r="I393" s="652" t="e">
        <f>I392/I391</f>
        <v>#DIV/0!</v>
      </c>
      <c r="J393" s="669"/>
      <c r="K393" s="672">
        <f>K392/K391</f>
        <v>0</v>
      </c>
      <c r="L393" s="635" t="e">
        <f>L392/L391</f>
        <v>#DIV/0!</v>
      </c>
      <c r="M393" s="652" t="e">
        <f>M392/M391</f>
        <v>#DIV/0!</v>
      </c>
      <c r="N393" s="669"/>
      <c r="O393" s="672" t="e">
        <f>O392/O391</f>
        <v>#DIV/0!</v>
      </c>
      <c r="P393" s="635" t="e">
        <f>P392/P391</f>
        <v>#DIV/0!</v>
      </c>
      <c r="Q393" s="652" t="e">
        <f>Q392/Q391</f>
        <v>#DIV/0!</v>
      </c>
      <c r="R393" s="669"/>
      <c r="S393" s="672" t="e">
        <f>S392/S391</f>
        <v>#DIV/0!</v>
      </c>
      <c r="T393" s="636" t="e">
        <f>T392/T391</f>
        <v>#DIV/0!</v>
      </c>
      <c r="U393" s="191"/>
      <c r="V393" s="191"/>
      <c r="W393" s="191"/>
    </row>
    <row r="394" spans="2:23" ht="16.5">
      <c r="B394" s="667" t="s">
        <v>679</v>
      </c>
      <c r="C394" s="639" t="e">
        <f>C269/(C194+C219)</f>
        <v>#DIV/0!</v>
      </c>
      <c r="D394" s="639" t="e">
        <f>D269/(D194+D219)</f>
        <v>#DIV/0!</v>
      </c>
      <c r="E394" s="673" t="e">
        <f>E269/(E194+E219)</f>
        <v>#DIV/0!</v>
      </c>
      <c r="F394" s="669"/>
      <c r="G394" s="670" t="e">
        <f>G269/(G194+G219)</f>
        <v>#DIV/0!</v>
      </c>
      <c r="H394" s="639" t="e">
        <f>H269/(H194+H219)</f>
        <v>#DIV/0!</v>
      </c>
      <c r="I394" s="673" t="e">
        <f>I269/(I194+I219)</f>
        <v>#DIV/0!</v>
      </c>
      <c r="J394" s="669"/>
      <c r="K394" s="670" t="e">
        <f>K269/(K194+K219)</f>
        <v>#DIV/0!</v>
      </c>
      <c r="L394" s="639" t="e">
        <f>L269/(L194+L219)</f>
        <v>#DIV/0!</v>
      </c>
      <c r="M394" s="673" t="e">
        <f>M269/(M194+M219)</f>
        <v>#DIV/0!</v>
      </c>
      <c r="N394" s="669"/>
      <c r="O394" s="670" t="e">
        <f>O269/(O194+O219)</f>
        <v>#DIV/0!</v>
      </c>
      <c r="P394" s="639" t="e">
        <f>P269/(P194+P219)</f>
        <v>#DIV/0!</v>
      </c>
      <c r="Q394" s="673" t="e">
        <f>Q269/(Q194+Q219)</f>
        <v>#DIV/0!</v>
      </c>
      <c r="R394" s="669"/>
      <c r="S394" s="670" t="e">
        <f>S269/(S194+S219)</f>
        <v>#DIV/0!</v>
      </c>
      <c r="T394" s="640" t="e">
        <f>T269/(T194+T219)</f>
        <v>#DIV/0!</v>
      </c>
      <c r="U394" s="191"/>
      <c r="V394" s="191"/>
      <c r="W394" s="191"/>
    </row>
    <row r="395" spans="2:23" ht="16.5">
      <c r="B395" s="667" t="s">
        <v>680</v>
      </c>
      <c r="C395" s="639" t="e">
        <f>((1-C393)*C394)/C393</f>
        <v>#DIV/0!</v>
      </c>
      <c r="D395" s="639" t="e">
        <f>((1-D393)*D394)/D393</f>
        <v>#DIV/0!</v>
      </c>
      <c r="E395" s="673" t="e">
        <f>((1-E393)*E394)/E393</f>
        <v>#DIV/0!</v>
      </c>
      <c r="F395" s="669"/>
      <c r="G395" s="670" t="e">
        <f>((1-G393)*G394)/G393</f>
        <v>#DIV/0!</v>
      </c>
      <c r="H395" s="639" t="e">
        <f>((1-H393)*H394)/H393</f>
        <v>#DIV/0!</v>
      </c>
      <c r="I395" s="673" t="e">
        <f>((1-I393)*I394)/I393</f>
        <v>#DIV/0!</v>
      </c>
      <c r="J395" s="669"/>
      <c r="K395" s="670" t="e">
        <f>((1-K393)*K394)/K393</f>
        <v>#DIV/0!</v>
      </c>
      <c r="L395" s="639" t="e">
        <f>((1-L393)*L394)/L393</f>
        <v>#DIV/0!</v>
      </c>
      <c r="M395" s="673" t="e">
        <f>((1-M393)*M394)/M393</f>
        <v>#DIV/0!</v>
      </c>
      <c r="N395" s="669"/>
      <c r="O395" s="670" t="e">
        <f>((1-O393)*O394)/O393</f>
        <v>#DIV/0!</v>
      </c>
      <c r="P395" s="639" t="e">
        <f>((1-P393)*P394)/P393</f>
        <v>#DIV/0!</v>
      </c>
      <c r="Q395" s="673" t="e">
        <f>((1-Q393)*Q394)/Q393</f>
        <v>#DIV/0!</v>
      </c>
      <c r="R395" s="669"/>
      <c r="S395" s="670" t="e">
        <f>((1-S393)*S394)/S393</f>
        <v>#DIV/0!</v>
      </c>
      <c r="T395" s="640" t="e">
        <f>((1-T393)*T394)/T393</f>
        <v>#DIV/0!</v>
      </c>
      <c r="U395" s="191"/>
      <c r="V395" s="191"/>
      <c r="W395" s="191"/>
    </row>
    <row r="396" spans="2:23" ht="17.25" thickBot="1">
      <c r="B396" s="674" t="s">
        <v>681</v>
      </c>
      <c r="C396" s="643">
        <f>C219/C391</f>
        <v>0</v>
      </c>
      <c r="D396" s="643">
        <f>D219/D391</f>
        <v>0</v>
      </c>
      <c r="E396" s="675">
        <f>E219/E391</f>
        <v>0</v>
      </c>
      <c r="F396" s="669"/>
      <c r="G396" s="676" t="e">
        <f>G219/G391</f>
        <v>#DIV/0!</v>
      </c>
      <c r="H396" s="643">
        <f>H219/H391</f>
        <v>0</v>
      </c>
      <c r="I396" s="675" t="e">
        <f>I219/I391</f>
        <v>#DIV/0!</v>
      </c>
      <c r="J396" s="669"/>
      <c r="K396" s="676">
        <f>K219/K391</f>
        <v>0</v>
      </c>
      <c r="L396" s="643" t="e">
        <f>L219/L391</f>
        <v>#DIV/0!</v>
      </c>
      <c r="M396" s="675" t="e">
        <f>M219/M391</f>
        <v>#DIV/0!</v>
      </c>
      <c r="N396" s="669"/>
      <c r="O396" s="676" t="e">
        <f>O219/O391</f>
        <v>#DIV/0!</v>
      </c>
      <c r="P396" s="643" t="e">
        <f>P219/P391</f>
        <v>#DIV/0!</v>
      </c>
      <c r="Q396" s="675" t="e">
        <f>Q219/Q391</f>
        <v>#DIV/0!</v>
      </c>
      <c r="R396" s="669"/>
      <c r="S396" s="676" t="e">
        <f>S219/S391</f>
        <v>#DIV/0!</v>
      </c>
      <c r="T396" s="644" t="e">
        <f>T219/T391</f>
        <v>#DIV/0!</v>
      </c>
      <c r="U396" s="191"/>
      <c r="V396" s="191"/>
      <c r="W396" s="191"/>
    </row>
    <row r="397" spans="2:23" ht="16.5">
      <c r="B397" s="665" t="s">
        <v>693</v>
      </c>
      <c r="C397" s="646">
        <f>C385</f>
        <v>14</v>
      </c>
      <c r="D397" s="646">
        <f t="shared" ref="D397:T397" si="98">D385</f>
        <v>4</v>
      </c>
      <c r="E397" s="666">
        <f t="shared" si="98"/>
        <v>6</v>
      </c>
      <c r="F397" s="506"/>
      <c r="G397" s="648">
        <f t="shared" si="98"/>
        <v>0</v>
      </c>
      <c r="H397" s="646">
        <f t="shared" si="98"/>
        <v>15</v>
      </c>
      <c r="I397" s="666">
        <f t="shared" si="98"/>
        <v>0</v>
      </c>
      <c r="J397" s="506"/>
      <c r="K397" s="648">
        <f t="shared" si="98"/>
        <v>17</v>
      </c>
      <c r="L397" s="646">
        <f t="shared" si="98"/>
        <v>0</v>
      </c>
      <c r="M397" s="666">
        <f t="shared" si="98"/>
        <v>0</v>
      </c>
      <c r="N397" s="506"/>
      <c r="O397" s="648">
        <f t="shared" si="98"/>
        <v>0</v>
      </c>
      <c r="P397" s="646">
        <f t="shared" si="98"/>
        <v>0</v>
      </c>
      <c r="Q397" s="666">
        <f t="shared" si="98"/>
        <v>0</v>
      </c>
      <c r="R397" s="506"/>
      <c r="S397" s="648">
        <f t="shared" si="98"/>
        <v>0</v>
      </c>
      <c r="T397" s="646">
        <f t="shared" si="98"/>
        <v>0</v>
      </c>
      <c r="U397" s="191"/>
      <c r="V397" s="191"/>
      <c r="W397" s="191"/>
    </row>
    <row r="398" spans="2:23" ht="16.5">
      <c r="B398" s="667" t="s">
        <v>677</v>
      </c>
      <c r="C398" s="639">
        <f>ROUNDDOWN(C270/$Q$13,0)</f>
        <v>0</v>
      </c>
      <c r="D398" s="639">
        <f>ROUNDDOWN(D270/$Q$13,0)</f>
        <v>0</v>
      </c>
      <c r="E398" s="639">
        <f>ROUNDDOWN(E270/$Q$13,0)</f>
        <v>0</v>
      </c>
      <c r="F398" s="669"/>
      <c r="G398" s="670">
        <f>ROUNDDOWN(G270/$Q$13,0)</f>
        <v>0</v>
      </c>
      <c r="H398" s="670">
        <f>ROUNDDOWN(H270/$Q$13,0)</f>
        <v>0</v>
      </c>
      <c r="I398" s="670">
        <f>ROUNDDOWN(I270/$Q$13,0)</f>
        <v>0</v>
      </c>
      <c r="J398" s="669"/>
      <c r="K398" s="670">
        <f>ROUNDDOWN(K270/$Q$13,0)</f>
        <v>0</v>
      </c>
      <c r="L398" s="670">
        <f>ROUNDDOWN(L270/$Q$13,0)</f>
        <v>0</v>
      </c>
      <c r="M398" s="670">
        <f>ROUNDDOWN(M270/$Q$13,0)</f>
        <v>0</v>
      </c>
      <c r="N398" s="669"/>
      <c r="O398" s="670">
        <f>ROUNDDOWN(O270/$Q$13,0)</f>
        <v>0</v>
      </c>
      <c r="P398" s="670">
        <f>ROUNDDOWN(P270/$Q$13,0)</f>
        <v>0</v>
      </c>
      <c r="Q398" s="670">
        <f>ROUNDDOWN(Q270/$Q$13,0)</f>
        <v>0</v>
      </c>
      <c r="R398" s="669"/>
      <c r="S398" s="670">
        <f>ROUNDDOWN(S270/$Q$13,0)</f>
        <v>0</v>
      </c>
      <c r="T398" s="670">
        <f>ROUNDDOWN(T270/$Q$13,0)</f>
        <v>0</v>
      </c>
      <c r="U398" s="191"/>
      <c r="V398" s="191"/>
      <c r="W398" s="191"/>
    </row>
    <row r="399" spans="2:23" ht="16.5">
      <c r="B399" s="667" t="s">
        <v>678</v>
      </c>
      <c r="C399" s="635">
        <f>C398/C397</f>
        <v>0</v>
      </c>
      <c r="D399" s="635">
        <f>D398/D397</f>
        <v>0</v>
      </c>
      <c r="E399" s="652">
        <f>E398/E397</f>
        <v>0</v>
      </c>
      <c r="F399" s="669"/>
      <c r="G399" s="672" t="e">
        <f>G398/G397</f>
        <v>#DIV/0!</v>
      </c>
      <c r="H399" s="635">
        <f>H398/H397</f>
        <v>0</v>
      </c>
      <c r="I399" s="652" t="e">
        <f>I398/I397</f>
        <v>#DIV/0!</v>
      </c>
      <c r="J399" s="669"/>
      <c r="K399" s="672">
        <f>K398/K397</f>
        <v>0</v>
      </c>
      <c r="L399" s="635" t="e">
        <f>L398/L397</f>
        <v>#DIV/0!</v>
      </c>
      <c r="M399" s="652" t="e">
        <f>M398/M397</f>
        <v>#DIV/0!</v>
      </c>
      <c r="N399" s="669"/>
      <c r="O399" s="672" t="e">
        <f>O398/O397</f>
        <v>#DIV/0!</v>
      </c>
      <c r="P399" s="635" t="e">
        <f>P398/P397</f>
        <v>#DIV/0!</v>
      </c>
      <c r="Q399" s="652" t="e">
        <f>Q398/Q397</f>
        <v>#DIV/0!</v>
      </c>
      <c r="R399" s="669"/>
      <c r="S399" s="672" t="e">
        <f>S398/S397</f>
        <v>#DIV/0!</v>
      </c>
      <c r="T399" s="636" t="e">
        <f>T398/T397</f>
        <v>#DIV/0!</v>
      </c>
      <c r="U399" s="191"/>
      <c r="V399" s="191"/>
      <c r="W399" s="191"/>
    </row>
    <row r="400" spans="2:23" ht="16.5">
      <c r="B400" s="667" t="s">
        <v>679</v>
      </c>
      <c r="C400" s="639" t="e">
        <f>C270/(C195+C220)</f>
        <v>#DIV/0!</v>
      </c>
      <c r="D400" s="639" t="e">
        <f>D270/(D195+D220)</f>
        <v>#DIV/0!</v>
      </c>
      <c r="E400" s="673" t="e">
        <f>E270/(E195+E220)</f>
        <v>#DIV/0!</v>
      </c>
      <c r="F400" s="669"/>
      <c r="G400" s="670" t="e">
        <f>G270/(G195+G220)</f>
        <v>#DIV/0!</v>
      </c>
      <c r="H400" s="639" t="e">
        <f>H270/(H195+H220)</f>
        <v>#DIV/0!</v>
      </c>
      <c r="I400" s="673" t="e">
        <f>I270/(I195+I220)</f>
        <v>#DIV/0!</v>
      </c>
      <c r="J400" s="669"/>
      <c r="K400" s="670" t="e">
        <f>K270/(K195+K220)</f>
        <v>#DIV/0!</v>
      </c>
      <c r="L400" s="639" t="e">
        <f>L270/(L195+L220)</f>
        <v>#DIV/0!</v>
      </c>
      <c r="M400" s="673" t="e">
        <f>M270/(M195+M220)</f>
        <v>#DIV/0!</v>
      </c>
      <c r="N400" s="669"/>
      <c r="O400" s="670" t="e">
        <f>O270/(O195+O220)</f>
        <v>#DIV/0!</v>
      </c>
      <c r="P400" s="639" t="e">
        <f>P270/(P195+P220)</f>
        <v>#DIV/0!</v>
      </c>
      <c r="Q400" s="673" t="e">
        <f>Q270/(Q195+Q220)</f>
        <v>#DIV/0!</v>
      </c>
      <c r="R400" s="669"/>
      <c r="S400" s="670" t="e">
        <f>S270/(S195+S220)</f>
        <v>#DIV/0!</v>
      </c>
      <c r="T400" s="640" t="e">
        <f>T270/(T195+T220)</f>
        <v>#DIV/0!</v>
      </c>
      <c r="U400" s="191"/>
      <c r="V400" s="191"/>
      <c r="W400" s="191"/>
    </row>
    <row r="401" spans="2:23" ht="16.5">
      <c r="B401" s="667" t="s">
        <v>680</v>
      </c>
      <c r="C401" s="639" t="e">
        <f>((1-C399)*C400)/C399</f>
        <v>#DIV/0!</v>
      </c>
      <c r="D401" s="639" t="e">
        <f>((1-D399)*D400)/D399</f>
        <v>#DIV/0!</v>
      </c>
      <c r="E401" s="673" t="e">
        <f>((1-E399)*E400)/E399</f>
        <v>#DIV/0!</v>
      </c>
      <c r="F401" s="669"/>
      <c r="G401" s="670" t="e">
        <f>((1-G399)*G400)/G399</f>
        <v>#DIV/0!</v>
      </c>
      <c r="H401" s="639" t="e">
        <f>((1-H399)*H400)/H399</f>
        <v>#DIV/0!</v>
      </c>
      <c r="I401" s="673" t="e">
        <f>((1-I399)*I400)/I399</f>
        <v>#DIV/0!</v>
      </c>
      <c r="J401" s="669"/>
      <c r="K401" s="670" t="e">
        <f>((1-K399)*K400)/K399</f>
        <v>#DIV/0!</v>
      </c>
      <c r="L401" s="639" t="e">
        <f>((1-L399)*L400)/L399</f>
        <v>#DIV/0!</v>
      </c>
      <c r="M401" s="673" t="e">
        <f>((1-M399)*M400)/M399</f>
        <v>#DIV/0!</v>
      </c>
      <c r="N401" s="669"/>
      <c r="O401" s="670" t="e">
        <f>((1-O399)*O400)/O399</f>
        <v>#DIV/0!</v>
      </c>
      <c r="P401" s="639" t="e">
        <f>((1-P399)*P400)/P399</f>
        <v>#DIV/0!</v>
      </c>
      <c r="Q401" s="673" t="e">
        <f>((1-Q399)*Q400)/Q399</f>
        <v>#DIV/0!</v>
      </c>
      <c r="R401" s="669"/>
      <c r="S401" s="670" t="e">
        <f>((1-S399)*S400)/S399</f>
        <v>#DIV/0!</v>
      </c>
      <c r="T401" s="640" t="e">
        <f>((1-T399)*T400)/T399</f>
        <v>#DIV/0!</v>
      </c>
      <c r="U401" s="191"/>
      <c r="V401" s="191"/>
      <c r="W401" s="191"/>
    </row>
    <row r="402" spans="2:23" ht="17.25" thickBot="1">
      <c r="B402" s="674" t="s">
        <v>681</v>
      </c>
      <c r="C402" s="643">
        <f>C220/C397</f>
        <v>0</v>
      </c>
      <c r="D402" s="643">
        <f>D220/D397</f>
        <v>0</v>
      </c>
      <c r="E402" s="675">
        <f>E220/E397</f>
        <v>0</v>
      </c>
      <c r="F402" s="669"/>
      <c r="G402" s="676" t="e">
        <f>G220/G397</f>
        <v>#DIV/0!</v>
      </c>
      <c r="H402" s="643">
        <f>H220/H397</f>
        <v>0</v>
      </c>
      <c r="I402" s="675" t="e">
        <f>I220/I397</f>
        <v>#DIV/0!</v>
      </c>
      <c r="J402" s="669"/>
      <c r="K402" s="676">
        <f>K220/K397</f>
        <v>0</v>
      </c>
      <c r="L402" s="643" t="e">
        <f>L220/L397</f>
        <v>#DIV/0!</v>
      </c>
      <c r="M402" s="675" t="e">
        <f>M220/M397</f>
        <v>#DIV/0!</v>
      </c>
      <c r="N402" s="669"/>
      <c r="O402" s="676" t="e">
        <f>O220/O397</f>
        <v>#DIV/0!</v>
      </c>
      <c r="P402" s="643" t="e">
        <f>P220/P397</f>
        <v>#DIV/0!</v>
      </c>
      <c r="Q402" s="675" t="e">
        <f>Q220/Q397</f>
        <v>#DIV/0!</v>
      </c>
      <c r="R402" s="669"/>
      <c r="S402" s="676" t="e">
        <f>S220/S397</f>
        <v>#DIV/0!</v>
      </c>
      <c r="T402" s="644" t="e">
        <f>T220/T397</f>
        <v>#DIV/0!</v>
      </c>
      <c r="U402" s="191"/>
      <c r="V402" s="191"/>
      <c r="W402" s="191"/>
    </row>
    <row r="403" spans="2:23" ht="16.5">
      <c r="B403" s="665" t="s">
        <v>659</v>
      </c>
      <c r="C403" s="301">
        <f>C385</f>
        <v>14</v>
      </c>
      <c r="D403" s="301">
        <f t="shared" ref="D403:T403" si="99">D385</f>
        <v>4</v>
      </c>
      <c r="E403" s="678">
        <f t="shared" si="99"/>
        <v>6</v>
      </c>
      <c r="F403" s="655"/>
      <c r="G403" s="314">
        <f t="shared" si="99"/>
        <v>0</v>
      </c>
      <c r="H403" s="301">
        <f t="shared" si="99"/>
        <v>15</v>
      </c>
      <c r="I403" s="678">
        <f t="shared" si="99"/>
        <v>0</v>
      </c>
      <c r="J403" s="655"/>
      <c r="K403" s="314">
        <f t="shared" si="99"/>
        <v>17</v>
      </c>
      <c r="L403" s="301">
        <f t="shared" si="99"/>
        <v>0</v>
      </c>
      <c r="M403" s="678">
        <f t="shared" si="99"/>
        <v>0</v>
      </c>
      <c r="N403" s="655"/>
      <c r="O403" s="314">
        <f t="shared" si="99"/>
        <v>0</v>
      </c>
      <c r="P403" s="301">
        <f t="shared" si="99"/>
        <v>0</v>
      </c>
      <c r="Q403" s="678">
        <f t="shared" si="99"/>
        <v>0</v>
      </c>
      <c r="R403" s="655"/>
      <c r="S403" s="314">
        <f t="shared" si="99"/>
        <v>0</v>
      </c>
      <c r="T403" s="301">
        <f t="shared" si="99"/>
        <v>0</v>
      </c>
      <c r="U403" s="191"/>
      <c r="V403" s="191"/>
      <c r="W403" s="191"/>
    </row>
    <row r="404" spans="2:23" ht="16.5">
      <c r="B404" s="667" t="s">
        <v>677</v>
      </c>
      <c r="C404" s="639">
        <f>ROUNDDOWN(C271/$R$13,0)</f>
        <v>0</v>
      </c>
      <c r="D404" s="639">
        <f>ROUNDDOWN(D271/$R$13,0)</f>
        <v>0</v>
      </c>
      <c r="E404" s="639">
        <f>ROUNDDOWN(E271/$R$13,0)</f>
        <v>0</v>
      </c>
      <c r="F404" s="669"/>
      <c r="G404" s="670">
        <f>ROUNDDOWN(G271/$R$13,0)</f>
        <v>0</v>
      </c>
      <c r="H404" s="670">
        <f>ROUNDDOWN(H271/$R$13,0)</f>
        <v>0</v>
      </c>
      <c r="I404" s="670">
        <f>ROUNDDOWN(I271/$R$13,0)</f>
        <v>0</v>
      </c>
      <c r="J404" s="669"/>
      <c r="K404" s="670">
        <f>ROUNDDOWN(K271/$R$13,0)</f>
        <v>0</v>
      </c>
      <c r="L404" s="670">
        <f>ROUNDDOWN(L271/$R$13,0)</f>
        <v>0</v>
      </c>
      <c r="M404" s="670">
        <f>ROUNDDOWN(M271/$R$13,0)</f>
        <v>0</v>
      </c>
      <c r="N404" s="669"/>
      <c r="O404" s="670">
        <f>ROUNDDOWN(O271/$R$13,0)</f>
        <v>0</v>
      </c>
      <c r="P404" s="670">
        <f>ROUNDDOWN(P271/$R$13,0)</f>
        <v>0</v>
      </c>
      <c r="Q404" s="670">
        <f>ROUNDDOWN(Q271/$R$13,0)</f>
        <v>0</v>
      </c>
      <c r="R404" s="669"/>
      <c r="S404" s="670">
        <f>ROUNDDOWN(S271/$R$13,0)</f>
        <v>0</v>
      </c>
      <c r="T404" s="670">
        <f>ROUNDDOWN(T271/$R$13,0)</f>
        <v>0</v>
      </c>
      <c r="U404" s="191"/>
      <c r="V404" s="191"/>
      <c r="W404" s="191"/>
    </row>
    <row r="405" spans="2:23" ht="16.5">
      <c r="B405" s="667" t="s">
        <v>678</v>
      </c>
      <c r="C405" s="635">
        <f>C404/C403</f>
        <v>0</v>
      </c>
      <c r="D405" s="635">
        <f>D404/D403</f>
        <v>0</v>
      </c>
      <c r="E405" s="652">
        <f>E404/E403</f>
        <v>0</v>
      </c>
      <c r="F405" s="669"/>
      <c r="G405" s="672" t="e">
        <f>G404/G403</f>
        <v>#DIV/0!</v>
      </c>
      <c r="H405" s="635">
        <f>H404/H403</f>
        <v>0</v>
      </c>
      <c r="I405" s="652" t="e">
        <f>I404/I403</f>
        <v>#DIV/0!</v>
      </c>
      <c r="J405" s="669"/>
      <c r="K405" s="672">
        <f>K404/K403</f>
        <v>0</v>
      </c>
      <c r="L405" s="635" t="e">
        <f>L404/L403</f>
        <v>#DIV/0!</v>
      </c>
      <c r="M405" s="652" t="e">
        <f>M404/M403</f>
        <v>#DIV/0!</v>
      </c>
      <c r="N405" s="669"/>
      <c r="O405" s="672" t="e">
        <f>O404/O403</f>
        <v>#DIV/0!</v>
      </c>
      <c r="P405" s="635" t="e">
        <f>P404/P403</f>
        <v>#DIV/0!</v>
      </c>
      <c r="Q405" s="652" t="e">
        <f>Q404/Q403</f>
        <v>#DIV/0!</v>
      </c>
      <c r="R405" s="669"/>
      <c r="S405" s="672" t="e">
        <f>S404/S403</f>
        <v>#DIV/0!</v>
      </c>
      <c r="T405" s="636" t="e">
        <f>T404/T403</f>
        <v>#DIV/0!</v>
      </c>
      <c r="U405" s="191"/>
      <c r="V405" s="191"/>
      <c r="W405" s="191"/>
    </row>
    <row r="406" spans="2:23" ht="16.5">
      <c r="B406" s="667" t="s">
        <v>679</v>
      </c>
      <c r="C406" s="639">
        <f>C271/(C196+C221)</f>
        <v>1.303030303030303</v>
      </c>
      <c r="D406" s="639" t="e">
        <f>D271/(D196+D221)</f>
        <v>#DIV/0!</v>
      </c>
      <c r="E406" s="673" t="e">
        <f>E271/(E196+E221)</f>
        <v>#DIV/0!</v>
      </c>
      <c r="F406" s="669"/>
      <c r="G406" s="670" t="e">
        <f>G271/(G196+G221)</f>
        <v>#DIV/0!</v>
      </c>
      <c r="H406" s="639">
        <f>H271/(H196+H221)</f>
        <v>8.8000000000000007</v>
      </c>
      <c r="I406" s="673" t="e">
        <f>I271/(I196+I221)</f>
        <v>#DIV/0!</v>
      </c>
      <c r="J406" s="669"/>
      <c r="K406" s="670">
        <f>K271/(K196+K221)</f>
        <v>5</v>
      </c>
      <c r="L406" s="639" t="e">
        <f>L271/(L196+L221)</f>
        <v>#DIV/0!</v>
      </c>
      <c r="M406" s="673" t="e">
        <f>M271/(M196+M221)</f>
        <v>#DIV/0!</v>
      </c>
      <c r="N406" s="669"/>
      <c r="O406" s="670" t="e">
        <f>O271/(O196+O221)</f>
        <v>#DIV/0!</v>
      </c>
      <c r="P406" s="639" t="e">
        <f>P271/(P196+P221)</f>
        <v>#DIV/0!</v>
      </c>
      <c r="Q406" s="673" t="e">
        <f>Q271/(Q196+Q221)</f>
        <v>#DIV/0!</v>
      </c>
      <c r="R406" s="669"/>
      <c r="S406" s="670" t="e">
        <f>S271/(S196+S221)</f>
        <v>#DIV/0!</v>
      </c>
      <c r="T406" s="640" t="e">
        <f>T271/(T196+T221)</f>
        <v>#DIV/0!</v>
      </c>
      <c r="U406" s="191"/>
      <c r="V406" s="191"/>
      <c r="W406" s="191"/>
    </row>
    <row r="407" spans="2:23" ht="16.5">
      <c r="B407" s="667" t="s">
        <v>680</v>
      </c>
      <c r="C407" s="639" t="e">
        <f>((1-C405)*C406)/C405</f>
        <v>#DIV/0!</v>
      </c>
      <c r="D407" s="639" t="e">
        <f>((1-D405)*D406)/D405</f>
        <v>#DIV/0!</v>
      </c>
      <c r="E407" s="673" t="e">
        <f>((1-E405)*E406)/E405</f>
        <v>#DIV/0!</v>
      </c>
      <c r="F407" s="669"/>
      <c r="G407" s="670" t="e">
        <f>((1-G405)*G406)/G405</f>
        <v>#DIV/0!</v>
      </c>
      <c r="H407" s="639" t="e">
        <f>((1-H405)*H406)/H405</f>
        <v>#DIV/0!</v>
      </c>
      <c r="I407" s="673" t="e">
        <f>((1-I405)*I406)/I405</f>
        <v>#DIV/0!</v>
      </c>
      <c r="J407" s="669"/>
      <c r="K407" s="670" t="e">
        <f>((1-K405)*K406)/K405</f>
        <v>#DIV/0!</v>
      </c>
      <c r="L407" s="639" t="e">
        <f>((1-L405)*L406)/L405</f>
        <v>#DIV/0!</v>
      </c>
      <c r="M407" s="673" t="e">
        <f>((1-M405)*M406)/M405</f>
        <v>#DIV/0!</v>
      </c>
      <c r="N407" s="669"/>
      <c r="O407" s="670" t="e">
        <f>((1-O405)*O406)/O405</f>
        <v>#DIV/0!</v>
      </c>
      <c r="P407" s="639" t="e">
        <f>((1-P405)*P406)/P405</f>
        <v>#DIV/0!</v>
      </c>
      <c r="Q407" s="673" t="e">
        <f>((1-Q405)*Q406)/Q405</f>
        <v>#DIV/0!</v>
      </c>
      <c r="R407" s="669"/>
      <c r="S407" s="670" t="e">
        <f>((1-S405)*S406)/S405</f>
        <v>#DIV/0!</v>
      </c>
      <c r="T407" s="640" t="e">
        <f>((1-T405)*T406)/T405</f>
        <v>#DIV/0!</v>
      </c>
      <c r="U407" s="191"/>
      <c r="V407" s="191"/>
      <c r="W407" s="191"/>
    </row>
    <row r="408" spans="2:23" ht="17.25" thickBot="1">
      <c r="B408" s="674" t="s">
        <v>681</v>
      </c>
      <c r="C408" s="643">
        <f>C221/C403</f>
        <v>2.3571428571428572</v>
      </c>
      <c r="D408" s="643">
        <f>D221/D403</f>
        <v>0</v>
      </c>
      <c r="E408" s="675">
        <f>E221/E403</f>
        <v>0</v>
      </c>
      <c r="F408" s="677"/>
      <c r="G408" s="676" t="e">
        <f>G221/G403</f>
        <v>#DIV/0!</v>
      </c>
      <c r="H408" s="643">
        <f>H221/H403</f>
        <v>0.66666666666666663</v>
      </c>
      <c r="I408" s="675" t="e">
        <f>I221/I403</f>
        <v>#DIV/0!</v>
      </c>
      <c r="J408" s="677"/>
      <c r="K408" s="676">
        <f>K221/K403</f>
        <v>0.11764705882352941</v>
      </c>
      <c r="L408" s="643" t="e">
        <f>L221/L403</f>
        <v>#DIV/0!</v>
      </c>
      <c r="M408" s="675" t="e">
        <f>M221/M403</f>
        <v>#DIV/0!</v>
      </c>
      <c r="N408" s="677"/>
      <c r="O408" s="676" t="e">
        <f>O221/O403</f>
        <v>#DIV/0!</v>
      </c>
      <c r="P408" s="643" t="e">
        <f>P221/P403</f>
        <v>#DIV/0!</v>
      </c>
      <c r="Q408" s="675" t="e">
        <f>Q221/Q403</f>
        <v>#DIV/0!</v>
      </c>
      <c r="R408" s="677"/>
      <c r="S408" s="676" t="e">
        <f>S221/S403</f>
        <v>#DIV/0!</v>
      </c>
      <c r="T408" s="644" t="e">
        <f>T221/T403</f>
        <v>#DIV/0!</v>
      </c>
      <c r="U408" s="191"/>
      <c r="V408" s="191"/>
      <c r="W408" s="191"/>
    </row>
    <row r="409" spans="2:23" ht="17.25" thickBot="1">
      <c r="B409" s="679"/>
      <c r="C409" s="680"/>
      <c r="D409" s="680"/>
      <c r="E409" s="680"/>
      <c r="F409" s="681"/>
      <c r="G409" s="682"/>
      <c r="H409" s="680"/>
      <c r="I409" s="680"/>
      <c r="J409" s="681"/>
      <c r="K409" s="680"/>
      <c r="L409" s="680"/>
      <c r="M409" s="680"/>
      <c r="N409" s="681"/>
      <c r="O409" s="680"/>
      <c r="P409" s="680"/>
      <c r="Q409" s="680"/>
      <c r="R409" s="681"/>
      <c r="S409" s="680"/>
      <c r="T409" s="683"/>
      <c r="U409" s="191"/>
      <c r="V409" s="191"/>
      <c r="W409" s="191"/>
    </row>
    <row r="410" spans="2:23" ht="17.25" thickBot="1">
      <c r="B410" s="585" t="s">
        <v>674</v>
      </c>
      <c r="C410" s="495" t="s">
        <v>675</v>
      </c>
      <c r="D410" s="496"/>
      <c r="E410" s="496"/>
      <c r="F410" s="498"/>
      <c r="G410" s="497"/>
      <c r="H410" s="497"/>
      <c r="I410" s="497"/>
      <c r="J410" s="498"/>
      <c r="K410" s="497"/>
      <c r="L410" s="497"/>
      <c r="M410" s="497"/>
      <c r="N410" s="498"/>
      <c r="O410" s="497"/>
      <c r="P410" s="497"/>
      <c r="Q410" s="497"/>
      <c r="R410" s="498"/>
      <c r="S410" s="497"/>
      <c r="T410" s="499"/>
      <c r="U410" s="207"/>
      <c r="V410" s="207"/>
      <c r="W410" s="207"/>
    </row>
    <row r="411" spans="2:23" ht="33.75" thickBot="1">
      <c r="B411" s="618"/>
      <c r="C411" s="619" t="s">
        <v>640</v>
      </c>
      <c r="D411" s="620" t="s">
        <v>641</v>
      </c>
      <c r="E411" s="621" t="s">
        <v>642</v>
      </c>
      <c r="F411" s="622"/>
      <c r="G411" s="624" t="s">
        <v>643</v>
      </c>
      <c r="H411" s="620" t="s">
        <v>644</v>
      </c>
      <c r="I411" s="621" t="s">
        <v>645</v>
      </c>
      <c r="J411" s="622"/>
      <c r="K411" s="624" t="s">
        <v>646</v>
      </c>
      <c r="L411" s="620" t="s">
        <v>647</v>
      </c>
      <c r="M411" s="621" t="s">
        <v>648</v>
      </c>
      <c r="N411" s="622"/>
      <c r="O411" s="624" t="s">
        <v>649</v>
      </c>
      <c r="P411" s="625" t="s">
        <v>650</v>
      </c>
      <c r="Q411" s="626" t="s">
        <v>651</v>
      </c>
      <c r="R411" s="622"/>
      <c r="S411" s="664" t="s">
        <v>652</v>
      </c>
      <c r="T411" s="510" t="s">
        <v>1172</v>
      </c>
      <c r="U411" s="207"/>
      <c r="V411" s="207"/>
      <c r="W411" s="207"/>
    </row>
    <row r="412" spans="2:23" ht="16.5">
      <c r="B412" s="665" t="s">
        <v>694</v>
      </c>
      <c r="C412" s="301">
        <f>C403</f>
        <v>14</v>
      </c>
      <c r="D412" s="301">
        <f>D403</f>
        <v>4</v>
      </c>
      <c r="E412" s="678">
        <f>E403</f>
        <v>6</v>
      </c>
      <c r="F412" s="386"/>
      <c r="G412" s="314">
        <f>G403</f>
        <v>0</v>
      </c>
      <c r="H412" s="301">
        <f>H403</f>
        <v>15</v>
      </c>
      <c r="I412" s="678">
        <f>I403</f>
        <v>0</v>
      </c>
      <c r="J412" s="386"/>
      <c r="K412" s="314">
        <f>K403</f>
        <v>17</v>
      </c>
      <c r="L412" s="301">
        <f>L403</f>
        <v>0</v>
      </c>
      <c r="M412" s="678">
        <f>M403</f>
        <v>0</v>
      </c>
      <c r="N412" s="386"/>
      <c r="O412" s="314">
        <f>O403</f>
        <v>0</v>
      </c>
      <c r="P412" s="301">
        <f>P403</f>
        <v>0</v>
      </c>
      <c r="Q412" s="678">
        <f>Q403</f>
        <v>0</v>
      </c>
      <c r="R412" s="386"/>
      <c r="S412" s="314">
        <f>S403</f>
        <v>0</v>
      </c>
      <c r="T412" s="684">
        <f>T403</f>
        <v>0</v>
      </c>
      <c r="U412" s="191"/>
      <c r="V412" s="191"/>
      <c r="W412" s="191"/>
    </row>
    <row r="413" spans="2:23" ht="16.5">
      <c r="B413" s="667" t="s">
        <v>677</v>
      </c>
      <c r="C413" s="639">
        <f>ROUNDDOWN(C273/$S$13,0)</f>
        <v>0</v>
      </c>
      <c r="D413" s="639">
        <f>ROUNDDOWN(D273/$S$13,0)</f>
        <v>0</v>
      </c>
      <c r="E413" s="639">
        <f>ROUNDDOWN(E273/$S$13,0)</f>
        <v>0</v>
      </c>
      <c r="F413" s="669"/>
      <c r="G413" s="670">
        <f>ROUNDDOWN(G273/$S$13,0)</f>
        <v>0</v>
      </c>
      <c r="H413" s="670">
        <f>ROUNDDOWN(H273/$S$13,0)</f>
        <v>3</v>
      </c>
      <c r="I413" s="670">
        <f>ROUNDDOWN(I273/$S$13,0)</f>
        <v>0</v>
      </c>
      <c r="J413" s="669"/>
      <c r="K413" s="670">
        <f>ROUNDDOWN(K273/$S$13,0)</f>
        <v>0</v>
      </c>
      <c r="L413" s="670">
        <f>ROUNDDOWN(L273/$S$13,0)</f>
        <v>0</v>
      </c>
      <c r="M413" s="670">
        <f>ROUNDDOWN(M273/$S$13,0)</f>
        <v>0</v>
      </c>
      <c r="N413" s="669"/>
      <c r="O413" s="670">
        <f>ROUNDDOWN(O273/$S$13,0)</f>
        <v>0</v>
      </c>
      <c r="P413" s="670">
        <f>ROUNDDOWN(P273/$S$13,0)</f>
        <v>0</v>
      </c>
      <c r="Q413" s="670">
        <f>ROUNDDOWN(Q273/$S$13,0)</f>
        <v>0</v>
      </c>
      <c r="R413" s="669"/>
      <c r="S413" s="670">
        <f>ROUNDDOWN(S273/$S$13,0)</f>
        <v>0</v>
      </c>
      <c r="T413" s="670">
        <f>ROUNDDOWN(T273/$S$13,0)</f>
        <v>0</v>
      </c>
      <c r="U413" s="191"/>
      <c r="V413" s="191"/>
      <c r="W413" s="191"/>
    </row>
    <row r="414" spans="2:23" ht="16.5">
      <c r="B414" s="667" t="s">
        <v>678</v>
      </c>
      <c r="C414" s="635">
        <f>C413/C412</f>
        <v>0</v>
      </c>
      <c r="D414" s="635">
        <f>D413/D412</f>
        <v>0</v>
      </c>
      <c r="E414" s="652">
        <f>E413/E412</f>
        <v>0</v>
      </c>
      <c r="F414" s="669"/>
      <c r="G414" s="672" t="e">
        <f>G413/G412</f>
        <v>#DIV/0!</v>
      </c>
      <c r="H414" s="635">
        <f>H413/H412</f>
        <v>0.2</v>
      </c>
      <c r="I414" s="652" t="e">
        <f>I413/I412</f>
        <v>#DIV/0!</v>
      </c>
      <c r="J414" s="669"/>
      <c r="K414" s="672">
        <f>K413/K412</f>
        <v>0</v>
      </c>
      <c r="L414" s="635" t="e">
        <f>L413/L412</f>
        <v>#DIV/0!</v>
      </c>
      <c r="M414" s="652" t="e">
        <f>M413/M412</f>
        <v>#DIV/0!</v>
      </c>
      <c r="N414" s="669"/>
      <c r="O414" s="672" t="e">
        <f>O413/O412</f>
        <v>#DIV/0!</v>
      </c>
      <c r="P414" s="635" t="e">
        <f>P413/P412</f>
        <v>#DIV/0!</v>
      </c>
      <c r="Q414" s="652" t="e">
        <f>Q413/Q412</f>
        <v>#DIV/0!</v>
      </c>
      <c r="R414" s="669"/>
      <c r="S414" s="672" t="e">
        <f>S413/S412</f>
        <v>#DIV/0!</v>
      </c>
      <c r="T414" s="636" t="e">
        <f>T413/T412</f>
        <v>#DIV/0!</v>
      </c>
      <c r="U414" s="191"/>
      <c r="V414" s="191"/>
      <c r="W414" s="191"/>
    </row>
    <row r="415" spans="2:23" ht="16.5">
      <c r="B415" s="667" t="s">
        <v>679</v>
      </c>
      <c r="C415" s="639">
        <f>C273/(C198+C223)</f>
        <v>1.1866666666666668</v>
      </c>
      <c r="D415" s="639">
        <f>D273/(D198+D223)</f>
        <v>7</v>
      </c>
      <c r="E415" s="673">
        <f>E273/(E198+E223)</f>
        <v>4.333333333333333</v>
      </c>
      <c r="F415" s="669"/>
      <c r="G415" s="670" t="e">
        <f>G273/(G198+G223)</f>
        <v>#DIV/0!</v>
      </c>
      <c r="H415" s="639">
        <f>H273/(H198+H223)</f>
        <v>10.284403669724771</v>
      </c>
      <c r="I415" s="673" t="e">
        <f>I273/(I198+I223)</f>
        <v>#DIV/0!</v>
      </c>
      <c r="J415" s="669"/>
      <c r="K415" s="670">
        <f>K273/(K198+K223)</f>
        <v>3.6428571428571428</v>
      </c>
      <c r="L415" s="639" t="e">
        <f>L273/(L198+L223)</f>
        <v>#DIV/0!</v>
      </c>
      <c r="M415" s="673" t="e">
        <f>M273/(M198+M223)</f>
        <v>#DIV/0!</v>
      </c>
      <c r="N415" s="669"/>
      <c r="O415" s="670" t="e">
        <f>O273/(O198+O223)</f>
        <v>#DIV/0!</v>
      </c>
      <c r="P415" s="639" t="e">
        <f>P273/(P198+P223)</f>
        <v>#DIV/0!</v>
      </c>
      <c r="Q415" s="673" t="e">
        <f>Q273/(Q198+Q223)</f>
        <v>#DIV/0!</v>
      </c>
      <c r="R415" s="669"/>
      <c r="S415" s="670" t="e">
        <f>S273/(S198+S223)</f>
        <v>#DIV/0!</v>
      </c>
      <c r="T415" s="640" t="e">
        <f>T273/(T198+T223)</f>
        <v>#DIV/0!</v>
      </c>
      <c r="U415" s="191"/>
      <c r="V415" s="191"/>
      <c r="W415" s="191"/>
    </row>
    <row r="416" spans="2:23" ht="16.5">
      <c r="B416" s="667" t="s">
        <v>680</v>
      </c>
      <c r="C416" s="639" t="e">
        <f>((1-C414)*C415)/C414</f>
        <v>#DIV/0!</v>
      </c>
      <c r="D416" s="639" t="e">
        <f>((1-D414)*D415)/D414</f>
        <v>#DIV/0!</v>
      </c>
      <c r="E416" s="673" t="e">
        <f>((1-E414)*E415)/E414</f>
        <v>#DIV/0!</v>
      </c>
      <c r="F416" s="669"/>
      <c r="G416" s="670" t="e">
        <f>((1-G414)*G415)/G414</f>
        <v>#DIV/0!</v>
      </c>
      <c r="H416" s="639">
        <f>((1-H414)*H415)/H414</f>
        <v>41.137614678899084</v>
      </c>
      <c r="I416" s="673" t="e">
        <f>((1-I414)*I415)/I414</f>
        <v>#DIV/0!</v>
      </c>
      <c r="J416" s="669"/>
      <c r="K416" s="670" t="e">
        <f>((1-K414)*K415)/K414</f>
        <v>#DIV/0!</v>
      </c>
      <c r="L416" s="639" t="e">
        <f>((1-L414)*L415)/L414</f>
        <v>#DIV/0!</v>
      </c>
      <c r="M416" s="673" t="e">
        <f>((1-M414)*M415)/M414</f>
        <v>#DIV/0!</v>
      </c>
      <c r="N416" s="669"/>
      <c r="O416" s="670" t="e">
        <f>((1-O414)*O415)/O414</f>
        <v>#DIV/0!</v>
      </c>
      <c r="P416" s="639" t="e">
        <f>((1-P414)*P415)/P414</f>
        <v>#DIV/0!</v>
      </c>
      <c r="Q416" s="673" t="e">
        <f>((1-Q414)*Q415)/Q414</f>
        <v>#DIV/0!</v>
      </c>
      <c r="R416" s="669"/>
      <c r="S416" s="670" t="e">
        <f>((1-S414)*S415)/S414</f>
        <v>#DIV/0!</v>
      </c>
      <c r="T416" s="640" t="e">
        <f>((1-T414)*T415)/T414</f>
        <v>#DIV/0!</v>
      </c>
      <c r="U416" s="191"/>
      <c r="V416" s="191"/>
      <c r="W416" s="191"/>
    </row>
    <row r="417" spans="2:23" ht="17.25" thickBot="1">
      <c r="B417" s="674" t="s">
        <v>681</v>
      </c>
      <c r="C417" s="643">
        <f>C223/C412</f>
        <v>21.428571428571427</v>
      </c>
      <c r="D417" s="643">
        <f>D223/D412</f>
        <v>0.5</v>
      </c>
      <c r="E417" s="675">
        <f>E223/E412</f>
        <v>0.5</v>
      </c>
      <c r="F417" s="677"/>
      <c r="G417" s="676" t="e">
        <f>G223/G412</f>
        <v>#DIV/0!</v>
      </c>
      <c r="H417" s="643">
        <f>H223/H412</f>
        <v>7.2666666666666666</v>
      </c>
      <c r="I417" s="675" t="e">
        <f>I223/I412</f>
        <v>#DIV/0!</v>
      </c>
      <c r="J417" s="677"/>
      <c r="K417" s="676">
        <f>K223/K412</f>
        <v>2.4705882352941178</v>
      </c>
      <c r="L417" s="643" t="e">
        <f>L223/L412</f>
        <v>#DIV/0!</v>
      </c>
      <c r="M417" s="675" t="e">
        <f>M223/M412</f>
        <v>#DIV/0!</v>
      </c>
      <c r="N417" s="677"/>
      <c r="O417" s="676" t="e">
        <f>O223/O412</f>
        <v>#DIV/0!</v>
      </c>
      <c r="P417" s="643" t="e">
        <f>P223/P412</f>
        <v>#DIV/0!</v>
      </c>
      <c r="Q417" s="675" t="e">
        <f>Q223/Q412</f>
        <v>#DIV/0!</v>
      </c>
      <c r="R417" s="677"/>
      <c r="S417" s="676" t="e">
        <f>S223/S412</f>
        <v>#DIV/0!</v>
      </c>
      <c r="T417" s="644" t="e">
        <f>T223/T412</f>
        <v>#DIV/0!</v>
      </c>
      <c r="U417" s="191"/>
      <c r="V417" s="191"/>
      <c r="W417" s="191"/>
    </row>
    <row r="418" spans="2:23" ht="17.25" thickBot="1">
      <c r="B418" s="416"/>
      <c r="C418" s="683"/>
      <c r="D418" s="683"/>
      <c r="E418" s="683"/>
      <c r="F418" s="681"/>
      <c r="G418" s="685"/>
      <c r="H418" s="683"/>
      <c r="I418" s="683"/>
      <c r="J418" s="681"/>
      <c r="K418" s="683"/>
      <c r="L418" s="683"/>
      <c r="M418" s="683"/>
      <c r="N418" s="681"/>
      <c r="O418" s="683"/>
      <c r="P418" s="683"/>
      <c r="Q418" s="683"/>
      <c r="R418" s="681"/>
      <c r="S418" s="683"/>
      <c r="T418" s="683"/>
      <c r="U418" s="191"/>
      <c r="V418" s="191"/>
      <c r="W418" s="191"/>
    </row>
    <row r="419" spans="2:23" ht="17.25" thickBot="1">
      <c r="B419" s="1187" t="s">
        <v>695</v>
      </c>
      <c r="C419" s="1188"/>
      <c r="D419" s="1188"/>
      <c r="E419" s="1188"/>
      <c r="F419" s="1189"/>
      <c r="G419" s="1188"/>
      <c r="H419" s="1188"/>
      <c r="I419" s="1188"/>
      <c r="J419" s="1189"/>
      <c r="K419" s="1188"/>
      <c r="L419" s="1188"/>
      <c r="M419" s="1188"/>
      <c r="N419" s="1189"/>
      <c r="O419" s="1188"/>
      <c r="P419" s="1188"/>
      <c r="Q419" s="1188"/>
      <c r="R419" s="1189"/>
      <c r="S419" s="1190"/>
      <c r="T419" s="191"/>
      <c r="U419" s="191"/>
      <c r="V419" s="191"/>
      <c r="W419" s="191"/>
    </row>
    <row r="420" spans="2:23" ht="16.5">
      <c r="B420" s="686" t="s">
        <v>696</v>
      </c>
      <c r="C420" s="687" t="s">
        <v>498</v>
      </c>
      <c r="D420" s="688" t="s">
        <v>499</v>
      </c>
      <c r="E420" s="689" t="s">
        <v>500</v>
      </c>
      <c r="F420" s="690" t="s">
        <v>697</v>
      </c>
      <c r="G420" s="687" t="s">
        <v>502</v>
      </c>
      <c r="H420" s="688" t="s">
        <v>503</v>
      </c>
      <c r="I420" s="689" t="s">
        <v>504</v>
      </c>
      <c r="J420" s="690" t="s">
        <v>698</v>
      </c>
      <c r="K420" s="687" t="s">
        <v>506</v>
      </c>
      <c r="L420" s="688" t="s">
        <v>507</v>
      </c>
      <c r="M420" s="689" t="s">
        <v>508</v>
      </c>
      <c r="N420" s="690" t="s">
        <v>699</v>
      </c>
      <c r="O420" s="687" t="s">
        <v>510</v>
      </c>
      <c r="P420" s="688" t="s">
        <v>511</v>
      </c>
      <c r="Q420" s="689" t="s">
        <v>512</v>
      </c>
      <c r="R420" s="691" t="s">
        <v>700</v>
      </c>
      <c r="S420" s="690" t="s">
        <v>46</v>
      </c>
      <c r="T420" s="191"/>
      <c r="U420" s="191"/>
      <c r="V420" s="191"/>
      <c r="W420" s="191"/>
    </row>
    <row r="421" spans="2:23" ht="17.25" thickBot="1">
      <c r="B421" s="692" t="s">
        <v>701</v>
      </c>
      <c r="C421" s="693"/>
      <c r="D421" s="693"/>
      <c r="E421" s="693"/>
      <c r="F421" s="694"/>
      <c r="G421" s="695"/>
      <c r="H421" s="695"/>
      <c r="I421" s="695"/>
      <c r="J421" s="694"/>
      <c r="K421" s="695"/>
      <c r="L421" s="695"/>
      <c r="M421" s="695"/>
      <c r="N421" s="694"/>
      <c r="O421" s="695"/>
      <c r="P421" s="695"/>
      <c r="Q421" s="695"/>
      <c r="R421" s="696"/>
      <c r="S421" s="694"/>
      <c r="T421" s="191"/>
      <c r="U421" s="191"/>
      <c r="V421" s="191"/>
      <c r="W421" s="191"/>
    </row>
    <row r="422" spans="2:23" ht="16.5">
      <c r="B422" s="697" t="s">
        <v>702</v>
      </c>
      <c r="C422" s="266"/>
      <c r="D422" s="280"/>
      <c r="E422" s="281"/>
      <c r="F422" s="698">
        <f>SUM(C422:E422)</f>
        <v>0</v>
      </c>
      <c r="G422" s="266"/>
      <c r="H422" s="280"/>
      <c r="I422" s="281"/>
      <c r="J422" s="334">
        <f>SUM(G422:I422)</f>
        <v>0</v>
      </c>
      <c r="K422" s="266"/>
      <c r="L422" s="280"/>
      <c r="M422" s="281"/>
      <c r="N422" s="334">
        <f>SUM(K422:M422)</f>
        <v>0</v>
      </c>
      <c r="O422" s="266"/>
      <c r="P422" s="280"/>
      <c r="Q422" s="281"/>
      <c r="R422" s="699">
        <f>SUM(O422:Q422)</f>
        <v>0</v>
      </c>
      <c r="S422" s="700">
        <f>N422+J422+F422+R422</f>
        <v>0</v>
      </c>
      <c r="T422" s="191"/>
      <c r="U422" s="191"/>
      <c r="V422" s="191"/>
      <c r="W422" s="191"/>
    </row>
    <row r="423" spans="2:23" ht="16.5">
      <c r="B423" s="701" t="s">
        <v>703</v>
      </c>
      <c r="C423" s="333">
        <f>SUM(C424:C427)</f>
        <v>0</v>
      </c>
      <c r="D423" s="246">
        <f>SUM(D424:D427)</f>
        <v>0</v>
      </c>
      <c r="E423" s="248">
        <f>SUM(E424:E427)</f>
        <v>0</v>
      </c>
      <c r="F423" s="698">
        <f t="shared" ref="F423:F428" si="100">SUM(C423:E423)</f>
        <v>0</v>
      </c>
      <c r="G423" s="333">
        <f>SUM(G424:G427)</f>
        <v>0</v>
      </c>
      <c r="H423" s="246">
        <f>SUM(H424:H427)</f>
        <v>0</v>
      </c>
      <c r="I423" s="248">
        <f>SUM(I424:I427)</f>
        <v>0</v>
      </c>
      <c r="J423" s="334">
        <f t="shared" ref="J423:J428" si="101">SUM(G423:I423)</f>
        <v>0</v>
      </c>
      <c r="K423" s="333">
        <f>SUM(K424:K427)</f>
        <v>0</v>
      </c>
      <c r="L423" s="246">
        <f>SUM(L424:L427)</f>
        <v>0</v>
      </c>
      <c r="M423" s="248">
        <f>SUM(M424:M427)</f>
        <v>0</v>
      </c>
      <c r="N423" s="334">
        <f t="shared" ref="N423:N428" si="102">SUM(K423:M423)</f>
        <v>0</v>
      </c>
      <c r="O423" s="333">
        <f>SUM(O424:O427)</f>
        <v>0</v>
      </c>
      <c r="P423" s="246">
        <f>SUM(P424:P427)</f>
        <v>0</v>
      </c>
      <c r="Q423" s="248">
        <f>SUM(Q424:Q427)</f>
        <v>0</v>
      </c>
      <c r="R423" s="699">
        <f t="shared" ref="R423:R428" si="103">SUM(O423:Q423)</f>
        <v>0</v>
      </c>
      <c r="S423" s="335">
        <f t="shared" ref="S423:S428" si="104">N423+J423+F423+R423</f>
        <v>0</v>
      </c>
      <c r="T423" s="702"/>
      <c r="U423" s="702"/>
      <c r="V423" s="702"/>
      <c r="W423" s="702"/>
    </row>
    <row r="424" spans="2:23" ht="16.5">
      <c r="B424" s="697" t="s">
        <v>704</v>
      </c>
      <c r="C424" s="254"/>
      <c r="D424" s="287"/>
      <c r="E424" s="288"/>
      <c r="F424" s="698">
        <f t="shared" si="100"/>
        <v>0</v>
      </c>
      <c r="G424" s="254"/>
      <c r="H424" s="287"/>
      <c r="I424" s="288"/>
      <c r="J424" s="334">
        <f t="shared" si="101"/>
        <v>0</v>
      </c>
      <c r="K424" s="254"/>
      <c r="L424" s="287"/>
      <c r="M424" s="288"/>
      <c r="N424" s="334">
        <f t="shared" si="102"/>
        <v>0</v>
      </c>
      <c r="O424" s="254"/>
      <c r="P424" s="287"/>
      <c r="Q424" s="288"/>
      <c r="R424" s="699">
        <f t="shared" si="103"/>
        <v>0</v>
      </c>
      <c r="S424" s="700">
        <f t="shared" si="104"/>
        <v>0</v>
      </c>
      <c r="T424" s="191"/>
      <c r="U424" s="191"/>
      <c r="V424" s="191"/>
      <c r="W424" s="191"/>
    </row>
    <row r="425" spans="2:23" ht="16.5">
      <c r="B425" s="697" t="s">
        <v>705</v>
      </c>
      <c r="C425" s="254"/>
      <c r="D425" s="287"/>
      <c r="E425" s="288"/>
      <c r="F425" s="698">
        <f t="shared" si="100"/>
        <v>0</v>
      </c>
      <c r="G425" s="254"/>
      <c r="H425" s="287"/>
      <c r="I425" s="288"/>
      <c r="J425" s="334">
        <f t="shared" si="101"/>
        <v>0</v>
      </c>
      <c r="K425" s="254"/>
      <c r="L425" s="287"/>
      <c r="M425" s="288"/>
      <c r="N425" s="334">
        <f t="shared" si="102"/>
        <v>0</v>
      </c>
      <c r="O425" s="254"/>
      <c r="P425" s="287"/>
      <c r="Q425" s="288"/>
      <c r="R425" s="699">
        <f t="shared" si="103"/>
        <v>0</v>
      </c>
      <c r="S425" s="700">
        <f t="shared" si="104"/>
        <v>0</v>
      </c>
      <c r="T425" s="191"/>
      <c r="U425" s="191"/>
      <c r="V425" s="191"/>
      <c r="W425" s="191"/>
    </row>
    <row r="426" spans="2:23" ht="16.5">
      <c r="B426" s="703" t="s">
        <v>706</v>
      </c>
      <c r="C426" s="254"/>
      <c r="D426" s="287"/>
      <c r="E426" s="288"/>
      <c r="F426" s="698">
        <f t="shared" si="100"/>
        <v>0</v>
      </c>
      <c r="G426" s="254"/>
      <c r="H426" s="287"/>
      <c r="I426" s="288"/>
      <c r="J426" s="334">
        <f t="shared" si="101"/>
        <v>0</v>
      </c>
      <c r="K426" s="254"/>
      <c r="L426" s="287"/>
      <c r="M426" s="288"/>
      <c r="N426" s="334">
        <f t="shared" si="102"/>
        <v>0</v>
      </c>
      <c r="O426" s="254"/>
      <c r="P426" s="287"/>
      <c r="Q426" s="288"/>
      <c r="R426" s="699">
        <f t="shared" si="103"/>
        <v>0</v>
      </c>
      <c r="S426" s="700">
        <f t="shared" si="104"/>
        <v>0</v>
      </c>
      <c r="T426" s="191"/>
      <c r="U426" s="191"/>
      <c r="V426" s="191"/>
      <c r="W426" s="191"/>
    </row>
    <row r="427" spans="2:23" ht="16.5">
      <c r="B427" s="703" t="s">
        <v>707</v>
      </c>
      <c r="C427" s="254"/>
      <c r="D427" s="287"/>
      <c r="E427" s="288"/>
      <c r="F427" s="698">
        <f t="shared" si="100"/>
        <v>0</v>
      </c>
      <c r="G427" s="254"/>
      <c r="H427" s="287"/>
      <c r="I427" s="288"/>
      <c r="J427" s="334">
        <f t="shared" si="101"/>
        <v>0</v>
      </c>
      <c r="K427" s="254"/>
      <c r="L427" s="287"/>
      <c r="M427" s="288"/>
      <c r="N427" s="334">
        <f t="shared" si="102"/>
        <v>0</v>
      </c>
      <c r="O427" s="254"/>
      <c r="P427" s="287"/>
      <c r="Q427" s="288"/>
      <c r="R427" s="699">
        <f t="shared" si="103"/>
        <v>0</v>
      </c>
      <c r="S427" s="700">
        <f t="shared" si="104"/>
        <v>0</v>
      </c>
      <c r="T427" s="191"/>
      <c r="U427" s="191"/>
      <c r="V427" s="191"/>
      <c r="W427" s="191"/>
    </row>
    <row r="428" spans="2:23" ht="17.25" thickBot="1">
      <c r="B428" s="697" t="s">
        <v>708</v>
      </c>
      <c r="C428" s="271"/>
      <c r="D428" s="294"/>
      <c r="E428" s="295"/>
      <c r="F428" s="698">
        <f t="shared" si="100"/>
        <v>0</v>
      </c>
      <c r="G428" s="271"/>
      <c r="H428" s="294"/>
      <c r="I428" s="295"/>
      <c r="J428" s="334">
        <f t="shared" si="101"/>
        <v>0</v>
      </c>
      <c r="K428" s="271"/>
      <c r="L428" s="294"/>
      <c r="M428" s="295"/>
      <c r="N428" s="334">
        <f t="shared" si="102"/>
        <v>0</v>
      </c>
      <c r="O428" s="271"/>
      <c r="P428" s="294"/>
      <c r="Q428" s="295"/>
      <c r="R428" s="699">
        <f t="shared" si="103"/>
        <v>0</v>
      </c>
      <c r="S428" s="700">
        <f t="shared" si="104"/>
        <v>0</v>
      </c>
      <c r="T428" s="191"/>
      <c r="U428" s="191"/>
      <c r="V428" s="191"/>
      <c r="W428" s="191"/>
    </row>
    <row r="429" spans="2:23" ht="17.25" thickBot="1">
      <c r="B429" s="704" t="s">
        <v>709</v>
      </c>
      <c r="C429" s="705" t="s">
        <v>498</v>
      </c>
      <c r="D429" s="706" t="s">
        <v>499</v>
      </c>
      <c r="E429" s="707" t="s">
        <v>500</v>
      </c>
      <c r="F429" s="334" t="s">
        <v>697</v>
      </c>
      <c r="G429" s="600" t="s">
        <v>502</v>
      </c>
      <c r="H429" s="708" t="s">
        <v>503</v>
      </c>
      <c r="I429" s="709" t="s">
        <v>504</v>
      </c>
      <c r="J429" s="334" t="s">
        <v>698</v>
      </c>
      <c r="K429" s="600" t="s">
        <v>506</v>
      </c>
      <c r="L429" s="708" t="s">
        <v>507</v>
      </c>
      <c r="M429" s="709" t="s">
        <v>508</v>
      </c>
      <c r="N429" s="334" t="s">
        <v>699</v>
      </c>
      <c r="O429" s="600" t="s">
        <v>510</v>
      </c>
      <c r="P429" s="708" t="s">
        <v>511</v>
      </c>
      <c r="Q429" s="709" t="s">
        <v>512</v>
      </c>
      <c r="R429" s="699" t="s">
        <v>700</v>
      </c>
      <c r="S429" s="334" t="s">
        <v>46</v>
      </c>
      <c r="T429" s="191"/>
      <c r="U429" s="191"/>
      <c r="V429" s="191"/>
      <c r="W429" s="191"/>
    </row>
    <row r="430" spans="2:23" ht="16.5">
      <c r="B430" s="710" t="s">
        <v>702</v>
      </c>
      <c r="C430" s="266"/>
      <c r="D430" s="280"/>
      <c r="E430" s="281"/>
      <c r="F430" s="698">
        <f>SUM(C430:E430)</f>
        <v>0</v>
      </c>
      <c r="G430" s="266"/>
      <c r="H430" s="280"/>
      <c r="I430" s="281"/>
      <c r="J430" s="334">
        <f>SUM(G430:I430)</f>
        <v>0</v>
      </c>
      <c r="K430" s="266"/>
      <c r="L430" s="280"/>
      <c r="M430" s="281"/>
      <c r="N430" s="334">
        <f>SUM(K430:M430)</f>
        <v>0</v>
      </c>
      <c r="O430" s="266"/>
      <c r="P430" s="280"/>
      <c r="Q430" s="281"/>
      <c r="R430" s="699">
        <f>SUM(O430:Q430)</f>
        <v>0</v>
      </c>
      <c r="S430" s="700">
        <f>SUM(C430:E430,G430:I430,K430:M430,O430:Q430)</f>
        <v>0</v>
      </c>
      <c r="T430" s="191"/>
      <c r="U430" s="191"/>
      <c r="V430" s="191"/>
      <c r="W430" s="191"/>
    </row>
    <row r="431" spans="2:23" ht="16.5">
      <c r="B431" s="711" t="s">
        <v>703</v>
      </c>
      <c r="C431" s="712">
        <f>SUM(C432:C435)</f>
        <v>0</v>
      </c>
      <c r="D431" s="712">
        <f>SUM(D432:D435)</f>
        <v>0</v>
      </c>
      <c r="E431" s="712">
        <f>SUM(E432:E435)</f>
        <v>0</v>
      </c>
      <c r="F431" s="334">
        <f t="shared" ref="F431:F436" si="105">SUM(C431:E431)</f>
        <v>0</v>
      </c>
      <c r="G431" s="712">
        <f>SUM(G432:G435)</f>
        <v>0</v>
      </c>
      <c r="H431" s="246">
        <f>SUM(H432:H435)</f>
        <v>0</v>
      </c>
      <c r="I431" s="713">
        <f>SUM(I432:I435)</f>
        <v>0</v>
      </c>
      <c r="J431" s="334">
        <f t="shared" ref="J431:J436" si="106">SUM(G431:I431)</f>
        <v>0</v>
      </c>
      <c r="K431" s="712">
        <f>SUM(K432:K435)</f>
        <v>0</v>
      </c>
      <c r="L431" s="246">
        <f>SUM(L432:L435)</f>
        <v>0</v>
      </c>
      <c r="M431" s="713">
        <f>SUM(M432:M435)</f>
        <v>0</v>
      </c>
      <c r="N431" s="334">
        <f t="shared" ref="N431:N436" si="107">SUM(K431:M431)</f>
        <v>0</v>
      </c>
      <c r="O431" s="712">
        <f>SUM(O432:O435)</f>
        <v>0</v>
      </c>
      <c r="P431" s="246">
        <f>SUM(P432:P435)</f>
        <v>0</v>
      </c>
      <c r="Q431" s="713">
        <f>SUM(Q432:Q435)</f>
        <v>0</v>
      </c>
      <c r="R431" s="699">
        <f t="shared" ref="R431:R436" si="108">SUM(O431:Q431)</f>
        <v>0</v>
      </c>
      <c r="S431" s="335">
        <f>F431+J431+N431+R431</f>
        <v>0</v>
      </c>
      <c r="T431" s="702"/>
      <c r="U431" s="702"/>
      <c r="V431" s="702"/>
      <c r="W431" s="702"/>
    </row>
    <row r="432" spans="2:23" ht="16.5">
      <c r="B432" s="710" t="s">
        <v>704</v>
      </c>
      <c r="C432" s="254"/>
      <c r="D432" s="287"/>
      <c r="E432" s="288"/>
      <c r="F432" s="698">
        <f t="shared" si="105"/>
        <v>0</v>
      </c>
      <c r="G432" s="254"/>
      <c r="H432" s="287"/>
      <c r="I432" s="288"/>
      <c r="J432" s="334">
        <f t="shared" si="106"/>
        <v>0</v>
      </c>
      <c r="K432" s="254"/>
      <c r="L432" s="287"/>
      <c r="M432" s="288"/>
      <c r="N432" s="334">
        <f t="shared" si="107"/>
        <v>0</v>
      </c>
      <c r="O432" s="254"/>
      <c r="P432" s="287"/>
      <c r="Q432" s="288"/>
      <c r="R432" s="699">
        <f t="shared" si="108"/>
        <v>0</v>
      </c>
      <c r="S432" s="700">
        <f>SUM(C432:E432,G432:I432,K432:M432,O432:Q432)</f>
        <v>0</v>
      </c>
      <c r="T432" s="191"/>
      <c r="U432" s="191"/>
      <c r="V432" s="191"/>
      <c r="W432" s="191"/>
    </row>
    <row r="433" spans="2:23" ht="16.5">
      <c r="B433" s="710" t="s">
        <v>705</v>
      </c>
      <c r="C433" s="254"/>
      <c r="D433" s="287"/>
      <c r="E433" s="288"/>
      <c r="F433" s="698">
        <f t="shared" si="105"/>
        <v>0</v>
      </c>
      <c r="G433" s="254"/>
      <c r="H433" s="287"/>
      <c r="I433" s="288"/>
      <c r="J433" s="334">
        <f t="shared" si="106"/>
        <v>0</v>
      </c>
      <c r="K433" s="254"/>
      <c r="L433" s="287"/>
      <c r="M433" s="288"/>
      <c r="N433" s="334">
        <f t="shared" si="107"/>
        <v>0</v>
      </c>
      <c r="O433" s="254"/>
      <c r="P433" s="287"/>
      <c r="Q433" s="288"/>
      <c r="R433" s="699">
        <f t="shared" si="108"/>
        <v>0</v>
      </c>
      <c r="S433" s="700">
        <f>SUM(C433:E433,G433:I433,K433:M433,O433:Q433)</f>
        <v>0</v>
      </c>
      <c r="T433" s="191"/>
      <c r="U433" s="191"/>
      <c r="V433" s="191"/>
      <c r="W433" s="191"/>
    </row>
    <row r="434" spans="2:23" ht="16.5">
      <c r="B434" s="714" t="s">
        <v>706</v>
      </c>
      <c r="C434" s="254"/>
      <c r="D434" s="287"/>
      <c r="E434" s="288"/>
      <c r="F434" s="698">
        <f t="shared" si="105"/>
        <v>0</v>
      </c>
      <c r="G434" s="254"/>
      <c r="H434" s="287"/>
      <c r="I434" s="288"/>
      <c r="J434" s="334">
        <f t="shared" si="106"/>
        <v>0</v>
      </c>
      <c r="K434" s="254"/>
      <c r="L434" s="287"/>
      <c r="M434" s="288"/>
      <c r="N434" s="334">
        <f t="shared" si="107"/>
        <v>0</v>
      </c>
      <c r="O434" s="254"/>
      <c r="P434" s="287"/>
      <c r="Q434" s="288"/>
      <c r="R434" s="699">
        <f t="shared" si="108"/>
        <v>0</v>
      </c>
      <c r="S434" s="700">
        <f>SUM(C434:E434,G434:I434,K434:M434,O434:Q434)</f>
        <v>0</v>
      </c>
      <c r="T434" s="191"/>
      <c r="U434" s="191"/>
      <c r="V434" s="191"/>
      <c r="W434" s="191"/>
    </row>
    <row r="435" spans="2:23" ht="16.5">
      <c r="B435" s="714" t="s">
        <v>707</v>
      </c>
      <c r="C435" s="254"/>
      <c r="D435" s="287"/>
      <c r="E435" s="288"/>
      <c r="F435" s="698">
        <f t="shared" si="105"/>
        <v>0</v>
      </c>
      <c r="G435" s="254"/>
      <c r="H435" s="287"/>
      <c r="I435" s="288"/>
      <c r="J435" s="334">
        <f t="shared" si="106"/>
        <v>0</v>
      </c>
      <c r="K435" s="254"/>
      <c r="L435" s="287"/>
      <c r="M435" s="288"/>
      <c r="N435" s="334">
        <f t="shared" si="107"/>
        <v>0</v>
      </c>
      <c r="O435" s="254"/>
      <c r="P435" s="287"/>
      <c r="Q435" s="288"/>
      <c r="R435" s="699">
        <f t="shared" si="108"/>
        <v>0</v>
      </c>
      <c r="S435" s="700">
        <f>SUM(C435:E435,G435:I435,K435:M435,O435:Q435)</f>
        <v>0</v>
      </c>
      <c r="T435" s="191"/>
      <c r="U435" s="191"/>
      <c r="V435" s="191"/>
      <c r="W435" s="191"/>
    </row>
    <row r="436" spans="2:23" ht="17.25" thickBot="1">
      <c r="B436" s="710" t="s">
        <v>708</v>
      </c>
      <c r="C436" s="271"/>
      <c r="D436" s="294"/>
      <c r="E436" s="295"/>
      <c r="F436" s="698">
        <f t="shared" si="105"/>
        <v>0</v>
      </c>
      <c r="G436" s="271"/>
      <c r="H436" s="294"/>
      <c r="I436" s="295"/>
      <c r="J436" s="334">
        <f t="shared" si="106"/>
        <v>0</v>
      </c>
      <c r="K436" s="271"/>
      <c r="L436" s="294"/>
      <c r="M436" s="295"/>
      <c r="N436" s="334">
        <f t="shared" si="107"/>
        <v>0</v>
      </c>
      <c r="O436" s="271"/>
      <c r="P436" s="294"/>
      <c r="Q436" s="295"/>
      <c r="R436" s="699">
        <f t="shared" si="108"/>
        <v>0</v>
      </c>
      <c r="S436" s="700">
        <f>SUM(C436:E436,G436:I436,K436:M436,O436:Q436)</f>
        <v>0</v>
      </c>
      <c r="T436" s="191"/>
      <c r="U436" s="191"/>
      <c r="V436" s="191"/>
      <c r="W436" s="191"/>
    </row>
    <row r="437" spans="2:23" ht="17.25" thickBot="1">
      <c r="B437" s="715" t="s">
        <v>710</v>
      </c>
      <c r="C437" s="600" t="s">
        <v>498</v>
      </c>
      <c r="D437" s="708" t="s">
        <v>499</v>
      </c>
      <c r="E437" s="709" t="s">
        <v>500</v>
      </c>
      <c r="F437" s="334" t="s">
        <v>697</v>
      </c>
      <c r="G437" s="600" t="s">
        <v>502</v>
      </c>
      <c r="H437" s="708" t="s">
        <v>503</v>
      </c>
      <c r="I437" s="709" t="s">
        <v>504</v>
      </c>
      <c r="J437" s="334" t="s">
        <v>698</v>
      </c>
      <c r="K437" s="600" t="s">
        <v>506</v>
      </c>
      <c r="L437" s="708" t="s">
        <v>507</v>
      </c>
      <c r="M437" s="709" t="s">
        <v>508</v>
      </c>
      <c r="N437" s="334" t="s">
        <v>699</v>
      </c>
      <c r="O437" s="600" t="s">
        <v>510</v>
      </c>
      <c r="P437" s="708" t="s">
        <v>511</v>
      </c>
      <c r="Q437" s="709" t="s">
        <v>512</v>
      </c>
      <c r="R437" s="699" t="s">
        <v>700</v>
      </c>
      <c r="S437" s="334" t="s">
        <v>46</v>
      </c>
      <c r="T437" s="191"/>
      <c r="U437" s="191"/>
      <c r="V437" s="191"/>
      <c r="W437" s="191"/>
    </row>
    <row r="438" spans="2:23" ht="16.5">
      <c r="B438" s="710" t="s">
        <v>702</v>
      </c>
      <c r="C438" s="266">
        <v>141</v>
      </c>
      <c r="D438" s="280">
        <v>128</v>
      </c>
      <c r="E438" s="281">
        <v>147</v>
      </c>
      <c r="F438" s="698">
        <v>0</v>
      </c>
      <c r="G438" s="266">
        <v>108</v>
      </c>
      <c r="H438" s="280">
        <v>141</v>
      </c>
      <c r="I438" s="281">
        <v>141</v>
      </c>
      <c r="J438" s="334">
        <f t="shared" ref="J438:J444" si="109">SUM(G438:I438)</f>
        <v>390</v>
      </c>
      <c r="K438" s="266">
        <v>115</v>
      </c>
      <c r="L438" s="280">
        <v>147</v>
      </c>
      <c r="M438" s="281">
        <v>122</v>
      </c>
      <c r="N438" s="334">
        <f t="shared" ref="N438:N444" si="110">SUM(K438:M438)</f>
        <v>384</v>
      </c>
      <c r="O438" s="266">
        <v>134</v>
      </c>
      <c r="P438" s="280"/>
      <c r="Q438" s="281"/>
      <c r="R438" s="699">
        <f t="shared" ref="R438:R444" si="111">SUM(O438:Q438)</f>
        <v>134</v>
      </c>
      <c r="S438" s="700">
        <f>N438+J438+F438</f>
        <v>774</v>
      </c>
      <c r="T438" s="191"/>
      <c r="U438" s="191"/>
      <c r="V438" s="191"/>
      <c r="W438" s="191"/>
    </row>
    <row r="439" spans="2:23" ht="16.5">
      <c r="B439" s="711" t="s">
        <v>703</v>
      </c>
      <c r="C439" s="712">
        <f>SUM(C440:C443)</f>
        <v>16</v>
      </c>
      <c r="D439" s="712">
        <f>SUM(D440:D443)</f>
        <v>39</v>
      </c>
      <c r="E439" s="712">
        <f>SUM(E440:E443)</f>
        <v>51</v>
      </c>
      <c r="F439" s="334">
        <f t="shared" ref="F439:F444" si="112">SUM(C439:E439)</f>
        <v>106</v>
      </c>
      <c r="G439" s="712">
        <f>SUM(G440:G443)</f>
        <v>35</v>
      </c>
      <c r="H439" s="246">
        <f>SUM(H440:H443)</f>
        <v>75</v>
      </c>
      <c r="I439" s="713">
        <f>SUM(I440:I443)</f>
        <v>67</v>
      </c>
      <c r="J439" s="334">
        <f t="shared" si="109"/>
        <v>177</v>
      </c>
      <c r="K439" s="712">
        <f>SUM(K440:K443)</f>
        <v>42</v>
      </c>
      <c r="L439" s="246">
        <f>SUM(L440:L443)</f>
        <v>44</v>
      </c>
      <c r="M439" s="713">
        <f>SUM(M440:M443)</f>
        <v>40</v>
      </c>
      <c r="N439" s="334">
        <f t="shared" si="110"/>
        <v>126</v>
      </c>
      <c r="O439" s="712">
        <f>SUM(O440:O443)</f>
        <v>49</v>
      </c>
      <c r="P439" s="246">
        <f>SUM(P440:P443)</f>
        <v>0</v>
      </c>
      <c r="Q439" s="713">
        <f>SUM(Q440:Q443)</f>
        <v>0</v>
      </c>
      <c r="R439" s="699">
        <f t="shared" si="111"/>
        <v>49</v>
      </c>
      <c r="S439" s="335">
        <f t="shared" ref="S439:S444" si="113">R439+N439+J439+F439</f>
        <v>458</v>
      </c>
      <c r="T439" s="702"/>
      <c r="U439" s="702"/>
      <c r="V439" s="702"/>
      <c r="W439" s="702"/>
    </row>
    <row r="440" spans="2:23" ht="16.5">
      <c r="B440" s="710" t="s">
        <v>704</v>
      </c>
      <c r="C440" s="254">
        <v>2</v>
      </c>
      <c r="D440" s="287">
        <v>15</v>
      </c>
      <c r="E440" s="288">
        <v>21</v>
      </c>
      <c r="F440" s="698">
        <f t="shared" si="112"/>
        <v>38</v>
      </c>
      <c r="G440" s="254">
        <v>20</v>
      </c>
      <c r="H440" s="287">
        <v>23</v>
      </c>
      <c r="I440" s="288">
        <v>14</v>
      </c>
      <c r="J440" s="334">
        <f t="shared" si="109"/>
        <v>57</v>
      </c>
      <c r="K440" s="254">
        <v>14</v>
      </c>
      <c r="L440" s="287">
        <v>17</v>
      </c>
      <c r="M440" s="288">
        <v>11</v>
      </c>
      <c r="N440" s="334">
        <f t="shared" si="110"/>
        <v>42</v>
      </c>
      <c r="O440" s="254">
        <v>13</v>
      </c>
      <c r="P440" s="287"/>
      <c r="Q440" s="288"/>
      <c r="R440" s="699">
        <f t="shared" si="111"/>
        <v>13</v>
      </c>
      <c r="S440" s="700">
        <f t="shared" si="113"/>
        <v>150</v>
      </c>
      <c r="T440" s="191"/>
      <c r="U440" s="191"/>
      <c r="V440" s="191"/>
      <c r="W440" s="191"/>
    </row>
    <row r="441" spans="2:23" ht="16.5">
      <c r="B441" s="710" t="s">
        <v>705</v>
      </c>
      <c r="C441" s="254">
        <v>14</v>
      </c>
      <c r="D441" s="287">
        <v>24</v>
      </c>
      <c r="E441" s="288">
        <v>30</v>
      </c>
      <c r="F441" s="698">
        <f t="shared" si="112"/>
        <v>68</v>
      </c>
      <c r="G441" s="254">
        <v>15</v>
      </c>
      <c r="H441" s="287">
        <v>52</v>
      </c>
      <c r="I441" s="288">
        <v>53</v>
      </c>
      <c r="J441" s="334">
        <f t="shared" si="109"/>
        <v>120</v>
      </c>
      <c r="K441" s="254">
        <v>28</v>
      </c>
      <c r="L441" s="287">
        <v>27</v>
      </c>
      <c r="M441" s="288">
        <v>29</v>
      </c>
      <c r="N441" s="334">
        <f t="shared" si="110"/>
        <v>84</v>
      </c>
      <c r="O441" s="254">
        <v>36</v>
      </c>
      <c r="P441" s="287"/>
      <c r="Q441" s="288"/>
      <c r="R441" s="699">
        <f t="shared" si="111"/>
        <v>36</v>
      </c>
      <c r="S441" s="700">
        <f t="shared" si="113"/>
        <v>308</v>
      </c>
      <c r="T441" s="191"/>
      <c r="U441" s="191"/>
      <c r="V441" s="191"/>
      <c r="W441" s="191"/>
    </row>
    <row r="442" spans="2:23" ht="16.5">
      <c r="B442" s="714" t="s">
        <v>706</v>
      </c>
      <c r="C442" s="254">
        <v>0</v>
      </c>
      <c r="D442" s="287">
        <v>0</v>
      </c>
      <c r="E442" s="288">
        <v>0</v>
      </c>
      <c r="F442" s="698">
        <f t="shared" si="112"/>
        <v>0</v>
      </c>
      <c r="G442" s="254">
        <v>0</v>
      </c>
      <c r="H442" s="287">
        <v>0</v>
      </c>
      <c r="I442" s="288">
        <v>0</v>
      </c>
      <c r="J442" s="334">
        <f t="shared" si="109"/>
        <v>0</v>
      </c>
      <c r="K442" s="254">
        <v>0</v>
      </c>
      <c r="L442" s="287">
        <v>0</v>
      </c>
      <c r="M442" s="288">
        <v>0</v>
      </c>
      <c r="N442" s="334">
        <f t="shared" si="110"/>
        <v>0</v>
      </c>
      <c r="O442" s="254">
        <v>0</v>
      </c>
      <c r="P442" s="287"/>
      <c r="Q442" s="288"/>
      <c r="R442" s="699">
        <f t="shared" si="111"/>
        <v>0</v>
      </c>
      <c r="S442" s="700">
        <f t="shared" si="113"/>
        <v>0</v>
      </c>
      <c r="T442" s="191"/>
      <c r="U442" s="191"/>
      <c r="V442" s="191"/>
      <c r="W442" s="191"/>
    </row>
    <row r="443" spans="2:23" ht="16.5">
      <c r="B443" s="714" t="s">
        <v>707</v>
      </c>
      <c r="C443" s="254">
        <v>0</v>
      </c>
      <c r="D443" s="287">
        <v>0</v>
      </c>
      <c r="E443" s="288">
        <v>0</v>
      </c>
      <c r="F443" s="698">
        <f t="shared" si="112"/>
        <v>0</v>
      </c>
      <c r="G443" s="254">
        <v>0</v>
      </c>
      <c r="H443" s="287">
        <v>0</v>
      </c>
      <c r="I443" s="288">
        <v>0</v>
      </c>
      <c r="J443" s="334">
        <f t="shared" si="109"/>
        <v>0</v>
      </c>
      <c r="K443" s="254">
        <v>0</v>
      </c>
      <c r="L443" s="287">
        <v>0</v>
      </c>
      <c r="M443" s="288">
        <v>0</v>
      </c>
      <c r="N443" s="334">
        <f t="shared" si="110"/>
        <v>0</v>
      </c>
      <c r="O443" s="254">
        <v>0</v>
      </c>
      <c r="P443" s="287"/>
      <c r="Q443" s="288"/>
      <c r="R443" s="699">
        <f t="shared" si="111"/>
        <v>0</v>
      </c>
      <c r="S443" s="700">
        <f t="shared" si="113"/>
        <v>0</v>
      </c>
      <c r="T443" s="191"/>
      <c r="U443" s="191"/>
      <c r="V443" s="191"/>
      <c r="W443" s="191"/>
    </row>
    <row r="444" spans="2:23" ht="17.25" thickBot="1">
      <c r="B444" s="710" t="s">
        <v>708</v>
      </c>
      <c r="C444" s="271">
        <v>6</v>
      </c>
      <c r="D444" s="294">
        <v>9</v>
      </c>
      <c r="E444" s="295">
        <v>19</v>
      </c>
      <c r="F444" s="698">
        <f t="shared" si="112"/>
        <v>34</v>
      </c>
      <c r="G444" s="271">
        <v>11</v>
      </c>
      <c r="H444" s="294">
        <v>13</v>
      </c>
      <c r="I444" s="295">
        <v>24</v>
      </c>
      <c r="J444" s="334">
        <f t="shared" si="109"/>
        <v>48</v>
      </c>
      <c r="K444" s="271">
        <v>26</v>
      </c>
      <c r="L444" s="294">
        <v>13</v>
      </c>
      <c r="M444" s="295">
        <v>18</v>
      </c>
      <c r="N444" s="334">
        <f t="shared" si="110"/>
        <v>57</v>
      </c>
      <c r="O444" s="271">
        <v>25</v>
      </c>
      <c r="P444" s="294"/>
      <c r="Q444" s="295"/>
      <c r="R444" s="699">
        <f t="shared" si="111"/>
        <v>25</v>
      </c>
      <c r="S444" s="700">
        <f t="shared" si="113"/>
        <v>164</v>
      </c>
      <c r="T444" s="191"/>
      <c r="U444" s="191"/>
      <c r="V444" s="191"/>
      <c r="W444" s="191"/>
    </row>
    <row r="445" spans="2:23" ht="17.25" thickBot="1">
      <c r="B445" s="692" t="s">
        <v>711</v>
      </c>
      <c r="C445" s="687" t="s">
        <v>498</v>
      </c>
      <c r="D445" s="688" t="s">
        <v>499</v>
      </c>
      <c r="E445" s="689" t="s">
        <v>500</v>
      </c>
      <c r="F445" s="719" t="s">
        <v>697</v>
      </c>
      <c r="G445" s="687" t="s">
        <v>502</v>
      </c>
      <c r="H445" s="688" t="s">
        <v>503</v>
      </c>
      <c r="I445" s="689" t="s">
        <v>504</v>
      </c>
      <c r="J445" s="719" t="s">
        <v>698</v>
      </c>
      <c r="K445" s="687" t="s">
        <v>506</v>
      </c>
      <c r="L445" s="688" t="s">
        <v>507</v>
      </c>
      <c r="M445" s="689" t="s">
        <v>508</v>
      </c>
      <c r="N445" s="719" t="s">
        <v>699</v>
      </c>
      <c r="O445" s="687" t="s">
        <v>510</v>
      </c>
      <c r="P445" s="688" t="s">
        <v>511</v>
      </c>
      <c r="Q445" s="689" t="s">
        <v>512</v>
      </c>
      <c r="R445" s="720" t="s">
        <v>700</v>
      </c>
      <c r="S445" s="719" t="s">
        <v>46</v>
      </c>
      <c r="T445" s="191"/>
      <c r="U445" s="191"/>
      <c r="V445" s="191"/>
      <c r="W445" s="191"/>
    </row>
    <row r="446" spans="2:23" ht="16.5">
      <c r="B446" s="710" t="s">
        <v>702</v>
      </c>
      <c r="C446" s="266"/>
      <c r="D446" s="280"/>
      <c r="E446" s="281"/>
      <c r="F446" s="698">
        <f>SUM(C446:E446)</f>
        <v>0</v>
      </c>
      <c r="G446" s="266"/>
      <c r="H446" s="280"/>
      <c r="I446" s="281"/>
      <c r="J446" s="334">
        <f>SUM(G446:I446)</f>
        <v>0</v>
      </c>
      <c r="K446" s="266"/>
      <c r="L446" s="280"/>
      <c r="M446" s="281"/>
      <c r="N446" s="334">
        <f>SUM(K446:M446)</f>
        <v>0</v>
      </c>
      <c r="O446" s="266"/>
      <c r="P446" s="280"/>
      <c r="Q446" s="281"/>
      <c r="R446" s="699">
        <f>SUM(O446:Q446)</f>
        <v>0</v>
      </c>
      <c r="S446" s="700">
        <f>N446+J446+F446+R446</f>
        <v>0</v>
      </c>
      <c r="T446" s="191"/>
      <c r="U446" s="716"/>
      <c r="V446" s="717"/>
      <c r="W446" s="717"/>
    </row>
    <row r="447" spans="2:23" ht="16.5">
      <c r="B447" s="711" t="s">
        <v>703</v>
      </c>
      <c r="C447" s="712">
        <f>SUM(C448:C451)</f>
        <v>0</v>
      </c>
      <c r="D447" s="712">
        <f>SUM(D448:D451)</f>
        <v>0</v>
      </c>
      <c r="E447" s="712">
        <f>SUM(E448:E451)</f>
        <v>0</v>
      </c>
      <c r="F447" s="334">
        <f t="shared" ref="F447:F452" si="114">SUM(C447:E447)</f>
        <v>0</v>
      </c>
      <c r="G447" s="712">
        <f>SUM(G448:G451)</f>
        <v>0</v>
      </c>
      <c r="H447" s="246">
        <f>SUM(H448:H451)</f>
        <v>0</v>
      </c>
      <c r="I447" s="713">
        <f>SUM(I448:I451)</f>
        <v>0</v>
      </c>
      <c r="J447" s="334">
        <f t="shared" ref="J447:J452" si="115">SUM(G447:I447)</f>
        <v>0</v>
      </c>
      <c r="K447" s="712">
        <f>SUM(K448:K451)</f>
        <v>0</v>
      </c>
      <c r="L447" s="246">
        <f>SUM(L448:L451)</f>
        <v>0</v>
      </c>
      <c r="M447" s="713">
        <f>SUM(M448:M451)</f>
        <v>0</v>
      </c>
      <c r="N447" s="334">
        <f t="shared" ref="N447:N452" si="116">SUM(K447:M447)</f>
        <v>0</v>
      </c>
      <c r="O447" s="712">
        <f>SUM(O448:O451)</f>
        <v>0</v>
      </c>
      <c r="P447" s="246">
        <f>SUM(P448:P451)</f>
        <v>0</v>
      </c>
      <c r="Q447" s="713">
        <f>SUM(Q448:Q451)</f>
        <v>0</v>
      </c>
      <c r="R447" s="722">
        <f t="shared" ref="R447:R452" si="117">SUM(O447:Q447)</f>
        <v>0</v>
      </c>
      <c r="S447" s="335">
        <f t="shared" ref="S447:S452" si="118">N447+J447+F447+R447</f>
        <v>0</v>
      </c>
      <c r="T447" s="702"/>
      <c r="U447" s="723"/>
      <c r="V447" s="724"/>
      <c r="W447" s="724"/>
    </row>
    <row r="448" spans="2:23" ht="16.5">
      <c r="B448" s="710" t="s">
        <v>704</v>
      </c>
      <c r="C448" s="254"/>
      <c r="D448" s="287"/>
      <c r="E448" s="288"/>
      <c r="F448" s="698">
        <f t="shared" si="114"/>
        <v>0</v>
      </c>
      <c r="G448" s="254"/>
      <c r="H448" s="287"/>
      <c r="I448" s="288"/>
      <c r="J448" s="334">
        <f t="shared" si="115"/>
        <v>0</v>
      </c>
      <c r="K448" s="254"/>
      <c r="L448" s="287"/>
      <c r="M448" s="288"/>
      <c r="N448" s="334">
        <f t="shared" si="116"/>
        <v>0</v>
      </c>
      <c r="O448" s="254"/>
      <c r="P448" s="287"/>
      <c r="Q448" s="288"/>
      <c r="R448" s="699">
        <f t="shared" si="117"/>
        <v>0</v>
      </c>
      <c r="S448" s="700">
        <f t="shared" si="118"/>
        <v>0</v>
      </c>
      <c r="T448" s="191"/>
      <c r="U448" s="721"/>
      <c r="V448" s="528"/>
      <c r="W448" s="528"/>
    </row>
    <row r="449" spans="2:23" ht="16.5">
      <c r="B449" s="710" t="s">
        <v>705</v>
      </c>
      <c r="C449" s="254"/>
      <c r="D449" s="287"/>
      <c r="E449" s="288"/>
      <c r="F449" s="698">
        <f t="shared" si="114"/>
        <v>0</v>
      </c>
      <c r="G449" s="254"/>
      <c r="H449" s="287"/>
      <c r="I449" s="288"/>
      <c r="J449" s="334">
        <f t="shared" si="115"/>
        <v>0</v>
      </c>
      <c r="K449" s="254"/>
      <c r="L449" s="287"/>
      <c r="M449" s="288"/>
      <c r="N449" s="334">
        <f t="shared" si="116"/>
        <v>0</v>
      </c>
      <c r="O449" s="254"/>
      <c r="P449" s="287"/>
      <c r="Q449" s="288"/>
      <c r="R449" s="699">
        <f t="shared" si="117"/>
        <v>0</v>
      </c>
      <c r="S449" s="700">
        <f t="shared" si="118"/>
        <v>0</v>
      </c>
      <c r="T449" s="191"/>
      <c r="U449" s="718"/>
      <c r="V449" s="528"/>
      <c r="W449" s="528"/>
    </row>
    <row r="450" spans="2:23" ht="16.5">
      <c r="B450" s="714" t="s">
        <v>706</v>
      </c>
      <c r="C450" s="254"/>
      <c r="D450" s="287"/>
      <c r="E450" s="288"/>
      <c r="F450" s="698">
        <f t="shared" si="114"/>
        <v>0</v>
      </c>
      <c r="G450" s="254"/>
      <c r="H450" s="287"/>
      <c r="I450" s="288"/>
      <c r="J450" s="334">
        <f t="shared" si="115"/>
        <v>0</v>
      </c>
      <c r="K450" s="254"/>
      <c r="L450" s="287"/>
      <c r="M450" s="288"/>
      <c r="N450" s="334">
        <f t="shared" si="116"/>
        <v>0</v>
      </c>
      <c r="O450" s="254"/>
      <c r="P450" s="287"/>
      <c r="Q450" s="288"/>
      <c r="R450" s="699">
        <f t="shared" si="117"/>
        <v>0</v>
      </c>
      <c r="S450" s="700">
        <f t="shared" si="118"/>
        <v>0</v>
      </c>
      <c r="T450" s="191"/>
      <c r="U450" s="718"/>
      <c r="V450" s="528"/>
      <c r="W450" s="528"/>
    </row>
    <row r="451" spans="2:23" ht="16.5">
      <c r="B451" s="714" t="s">
        <v>707</v>
      </c>
      <c r="C451" s="254"/>
      <c r="D451" s="287"/>
      <c r="E451" s="288"/>
      <c r="F451" s="698">
        <f t="shared" si="114"/>
        <v>0</v>
      </c>
      <c r="G451" s="254"/>
      <c r="H451" s="287"/>
      <c r="I451" s="288"/>
      <c r="J451" s="334">
        <f t="shared" si="115"/>
        <v>0</v>
      </c>
      <c r="K451" s="254"/>
      <c r="L451" s="287"/>
      <c r="M451" s="288"/>
      <c r="N451" s="334">
        <f t="shared" si="116"/>
        <v>0</v>
      </c>
      <c r="O451" s="254"/>
      <c r="P451" s="287"/>
      <c r="Q451" s="288"/>
      <c r="R451" s="699">
        <f t="shared" si="117"/>
        <v>0</v>
      </c>
      <c r="S451" s="700">
        <f t="shared" si="118"/>
        <v>0</v>
      </c>
      <c r="T451" s="191"/>
      <c r="U451" s="718"/>
      <c r="V451" s="528"/>
      <c r="W451" s="528"/>
    </row>
    <row r="452" spans="2:23" ht="17.25" thickBot="1">
      <c r="B452" s="710" t="s">
        <v>708</v>
      </c>
      <c r="C452" s="271"/>
      <c r="D452" s="294"/>
      <c r="E452" s="295"/>
      <c r="F452" s="698">
        <f t="shared" si="114"/>
        <v>0</v>
      </c>
      <c r="G452" s="271"/>
      <c r="H452" s="294"/>
      <c r="I452" s="295"/>
      <c r="J452" s="334">
        <f t="shared" si="115"/>
        <v>0</v>
      </c>
      <c r="K452" s="271"/>
      <c r="L452" s="294"/>
      <c r="M452" s="295"/>
      <c r="N452" s="334">
        <f t="shared" si="116"/>
        <v>0</v>
      </c>
      <c r="O452" s="271"/>
      <c r="P452" s="294"/>
      <c r="Q452" s="295"/>
      <c r="R452" s="699">
        <f t="shared" si="117"/>
        <v>0</v>
      </c>
      <c r="S452" s="700">
        <f t="shared" si="118"/>
        <v>0</v>
      </c>
      <c r="T452" s="191"/>
      <c r="U452" s="718"/>
      <c r="V452" s="528"/>
      <c r="W452" s="528"/>
    </row>
    <row r="453" spans="2:23" ht="17.25" thickBot="1">
      <c r="B453" s="692" t="s">
        <v>712</v>
      </c>
      <c r="C453" s="600" t="s">
        <v>498</v>
      </c>
      <c r="D453" s="708" t="s">
        <v>499</v>
      </c>
      <c r="E453" s="709" t="s">
        <v>500</v>
      </c>
      <c r="F453" s="334" t="s">
        <v>697</v>
      </c>
      <c r="G453" s="600" t="s">
        <v>502</v>
      </c>
      <c r="H453" s="708" t="s">
        <v>503</v>
      </c>
      <c r="I453" s="709" t="s">
        <v>504</v>
      </c>
      <c r="J453" s="334" t="s">
        <v>698</v>
      </c>
      <c r="K453" s="600" t="s">
        <v>506</v>
      </c>
      <c r="L453" s="708" t="s">
        <v>507</v>
      </c>
      <c r="M453" s="709" t="s">
        <v>508</v>
      </c>
      <c r="N453" s="334" t="s">
        <v>699</v>
      </c>
      <c r="O453" s="600" t="s">
        <v>510</v>
      </c>
      <c r="P453" s="708" t="s">
        <v>511</v>
      </c>
      <c r="Q453" s="709" t="s">
        <v>512</v>
      </c>
      <c r="R453" s="720" t="s">
        <v>700</v>
      </c>
      <c r="S453" s="719" t="s">
        <v>46</v>
      </c>
      <c r="T453" s="191"/>
      <c r="U453" s="718"/>
      <c r="V453" s="528"/>
      <c r="W453" s="528"/>
    </row>
    <row r="454" spans="2:23" ht="16.5">
      <c r="B454" s="710" t="s">
        <v>702</v>
      </c>
      <c r="C454" s="266"/>
      <c r="D454" s="280"/>
      <c r="E454" s="281"/>
      <c r="F454" s="698">
        <f>SUM(C454:E454)</f>
        <v>0</v>
      </c>
      <c r="G454" s="266"/>
      <c r="H454" s="280"/>
      <c r="I454" s="281"/>
      <c r="J454" s="334">
        <f>SUM(G454:I454)</f>
        <v>0</v>
      </c>
      <c r="K454" s="266"/>
      <c r="L454" s="280"/>
      <c r="M454" s="281"/>
      <c r="N454" s="334">
        <f>SUM(K454:M454)</f>
        <v>0</v>
      </c>
      <c r="O454" s="266"/>
      <c r="P454" s="280"/>
      <c r="Q454" s="281"/>
      <c r="R454" s="699">
        <f>SUM(O454:Q454)</f>
        <v>0</v>
      </c>
      <c r="S454" s="700">
        <f>N454+J454+F454+R454</f>
        <v>0</v>
      </c>
      <c r="T454" s="191"/>
      <c r="U454" s="191"/>
      <c r="V454" s="191"/>
      <c r="W454" s="191"/>
    </row>
    <row r="455" spans="2:23" ht="16.5">
      <c r="B455" s="711" t="s">
        <v>703</v>
      </c>
      <c r="C455" s="712">
        <f>SUM(C456:C459)</f>
        <v>0</v>
      </c>
      <c r="D455" s="712">
        <f>SUM(D456:D459)</f>
        <v>0</v>
      </c>
      <c r="E455" s="712">
        <f>SUM(E456:E459)</f>
        <v>0</v>
      </c>
      <c r="F455" s="334">
        <f t="shared" ref="F455:F460" si="119">SUM(C455:E455)</f>
        <v>0</v>
      </c>
      <c r="G455" s="712">
        <f>SUM(G456:G459)</f>
        <v>0</v>
      </c>
      <c r="H455" s="246">
        <f>SUM(H456:H459)</f>
        <v>0</v>
      </c>
      <c r="I455" s="713">
        <f>SUM(I456:I459)</f>
        <v>0</v>
      </c>
      <c r="J455" s="334">
        <f t="shared" ref="J455:J460" si="120">SUM(G455:I455)</f>
        <v>0</v>
      </c>
      <c r="K455" s="712">
        <f>SUM(K456:K459)</f>
        <v>0</v>
      </c>
      <c r="L455" s="246">
        <f>SUM(L456:L459)</f>
        <v>0</v>
      </c>
      <c r="M455" s="713">
        <f>SUM(M456:M459)</f>
        <v>0</v>
      </c>
      <c r="N455" s="334">
        <f t="shared" ref="N455:N460" si="121">SUM(K455:M455)</f>
        <v>0</v>
      </c>
      <c r="O455" s="712">
        <f>SUM(O456:O459)</f>
        <v>0</v>
      </c>
      <c r="P455" s="246">
        <f>SUM(P456:P459)</f>
        <v>0</v>
      </c>
      <c r="Q455" s="713">
        <f>SUM(Q456:Q459)</f>
        <v>0</v>
      </c>
      <c r="R455" s="722">
        <f t="shared" ref="R455:R460" si="122">SUM(O455:Q455)</f>
        <v>0</v>
      </c>
      <c r="S455" s="335">
        <f t="shared" ref="S455:S460" si="123">N455+J455+F455+R455</f>
        <v>0</v>
      </c>
      <c r="T455" s="702"/>
      <c r="U455" s="702"/>
      <c r="V455" s="702"/>
      <c r="W455" s="702"/>
    </row>
    <row r="456" spans="2:23" ht="16.5">
      <c r="B456" s="710" t="s">
        <v>704</v>
      </c>
      <c r="C456" s="254"/>
      <c r="D456" s="287"/>
      <c r="E456" s="288"/>
      <c r="F456" s="698">
        <f t="shared" si="119"/>
        <v>0</v>
      </c>
      <c r="G456" s="254"/>
      <c r="H456" s="287"/>
      <c r="I456" s="288"/>
      <c r="J456" s="334">
        <f t="shared" si="120"/>
        <v>0</v>
      </c>
      <c r="K456" s="254"/>
      <c r="L456" s="287"/>
      <c r="M456" s="288"/>
      <c r="N456" s="334">
        <f t="shared" si="121"/>
        <v>0</v>
      </c>
      <c r="O456" s="254"/>
      <c r="P456" s="287"/>
      <c r="Q456" s="288"/>
      <c r="R456" s="699">
        <f t="shared" si="122"/>
        <v>0</v>
      </c>
      <c r="S456" s="700">
        <f t="shared" si="123"/>
        <v>0</v>
      </c>
      <c r="T456" s="191"/>
      <c r="U456" s="191"/>
      <c r="V456" s="191"/>
      <c r="W456" s="191"/>
    </row>
    <row r="457" spans="2:23" ht="16.5">
      <c r="B457" s="710" t="s">
        <v>705</v>
      </c>
      <c r="C457" s="254"/>
      <c r="D457" s="287"/>
      <c r="E457" s="288"/>
      <c r="F457" s="698">
        <f t="shared" si="119"/>
        <v>0</v>
      </c>
      <c r="G457" s="254"/>
      <c r="H457" s="287"/>
      <c r="I457" s="288"/>
      <c r="J457" s="334">
        <f t="shared" si="120"/>
        <v>0</v>
      </c>
      <c r="K457" s="254"/>
      <c r="L457" s="287"/>
      <c r="M457" s="288"/>
      <c r="N457" s="334">
        <f t="shared" si="121"/>
        <v>0</v>
      </c>
      <c r="O457" s="254"/>
      <c r="P457" s="287"/>
      <c r="Q457" s="288"/>
      <c r="R457" s="699">
        <f t="shared" si="122"/>
        <v>0</v>
      </c>
      <c r="S457" s="700">
        <f t="shared" si="123"/>
        <v>0</v>
      </c>
      <c r="T457" s="191"/>
      <c r="U457" s="191"/>
      <c r="V457" s="191"/>
      <c r="W457" s="191"/>
    </row>
    <row r="458" spans="2:23" ht="16.5">
      <c r="B458" s="714" t="s">
        <v>706</v>
      </c>
      <c r="C458" s="254"/>
      <c r="D458" s="287"/>
      <c r="E458" s="288"/>
      <c r="F458" s="698">
        <f t="shared" si="119"/>
        <v>0</v>
      </c>
      <c r="G458" s="254"/>
      <c r="H458" s="287"/>
      <c r="I458" s="288"/>
      <c r="J458" s="334">
        <f t="shared" si="120"/>
        <v>0</v>
      </c>
      <c r="K458" s="254"/>
      <c r="L458" s="287"/>
      <c r="M458" s="288"/>
      <c r="N458" s="334">
        <f t="shared" si="121"/>
        <v>0</v>
      </c>
      <c r="O458" s="254"/>
      <c r="P458" s="287"/>
      <c r="Q458" s="288"/>
      <c r="R458" s="699">
        <f t="shared" si="122"/>
        <v>0</v>
      </c>
      <c r="S458" s="700">
        <f t="shared" si="123"/>
        <v>0</v>
      </c>
      <c r="T458" s="191"/>
      <c r="U458" s="191"/>
      <c r="V458" s="191"/>
      <c r="W458" s="191"/>
    </row>
    <row r="459" spans="2:23" ht="16.5">
      <c r="B459" s="714" t="s">
        <v>707</v>
      </c>
      <c r="C459" s="254"/>
      <c r="D459" s="287"/>
      <c r="E459" s="288"/>
      <c r="F459" s="698">
        <f t="shared" si="119"/>
        <v>0</v>
      </c>
      <c r="G459" s="254"/>
      <c r="H459" s="287"/>
      <c r="I459" s="288"/>
      <c r="J459" s="334">
        <f t="shared" si="120"/>
        <v>0</v>
      </c>
      <c r="K459" s="254"/>
      <c r="L459" s="287"/>
      <c r="M459" s="288"/>
      <c r="N459" s="334">
        <f t="shared" si="121"/>
        <v>0</v>
      </c>
      <c r="O459" s="254"/>
      <c r="P459" s="287"/>
      <c r="Q459" s="288"/>
      <c r="R459" s="699">
        <f t="shared" si="122"/>
        <v>0</v>
      </c>
      <c r="S459" s="700">
        <f t="shared" si="123"/>
        <v>0</v>
      </c>
      <c r="T459" s="191"/>
      <c r="U459" s="191"/>
      <c r="V459" s="191"/>
      <c r="W459" s="191"/>
    </row>
    <row r="460" spans="2:23" ht="17.25" thickBot="1">
      <c r="B460" s="710" t="s">
        <v>708</v>
      </c>
      <c r="C460" s="271"/>
      <c r="D460" s="294"/>
      <c r="E460" s="295"/>
      <c r="F460" s="698">
        <f t="shared" si="119"/>
        <v>0</v>
      </c>
      <c r="G460" s="271"/>
      <c r="H460" s="294"/>
      <c r="I460" s="295"/>
      <c r="J460" s="334">
        <f t="shared" si="120"/>
        <v>0</v>
      </c>
      <c r="K460" s="271"/>
      <c r="L460" s="294"/>
      <c r="M460" s="295"/>
      <c r="N460" s="334">
        <f t="shared" si="121"/>
        <v>0</v>
      </c>
      <c r="O460" s="271"/>
      <c r="P460" s="294"/>
      <c r="Q460" s="295"/>
      <c r="R460" s="699">
        <f t="shared" si="122"/>
        <v>0</v>
      </c>
      <c r="S460" s="700">
        <f t="shared" si="123"/>
        <v>0</v>
      </c>
      <c r="T460" s="191"/>
      <c r="U460" s="191"/>
      <c r="V460" s="191"/>
      <c r="W460" s="191"/>
    </row>
    <row r="461" spans="2:23" ht="17.25" thickBot="1">
      <c r="B461" s="692" t="s">
        <v>713</v>
      </c>
      <c r="C461" s="600" t="s">
        <v>498</v>
      </c>
      <c r="D461" s="708" t="s">
        <v>499</v>
      </c>
      <c r="E461" s="709" t="s">
        <v>500</v>
      </c>
      <c r="F461" s="334" t="s">
        <v>697</v>
      </c>
      <c r="G461" s="600" t="s">
        <v>502</v>
      </c>
      <c r="H461" s="708" t="s">
        <v>503</v>
      </c>
      <c r="I461" s="709" t="s">
        <v>504</v>
      </c>
      <c r="J461" s="334" t="s">
        <v>698</v>
      </c>
      <c r="K461" s="600" t="s">
        <v>506</v>
      </c>
      <c r="L461" s="708" t="s">
        <v>507</v>
      </c>
      <c r="M461" s="709" t="s">
        <v>508</v>
      </c>
      <c r="N461" s="334" t="s">
        <v>699</v>
      </c>
      <c r="O461" s="600" t="s">
        <v>510</v>
      </c>
      <c r="P461" s="708" t="s">
        <v>511</v>
      </c>
      <c r="Q461" s="709" t="s">
        <v>512</v>
      </c>
      <c r="R461" s="720" t="s">
        <v>700</v>
      </c>
      <c r="S461" s="719" t="s">
        <v>46</v>
      </c>
      <c r="T461" s="191"/>
      <c r="U461" s="191"/>
      <c r="V461" s="191"/>
      <c r="W461" s="191"/>
    </row>
    <row r="462" spans="2:23" ht="16.5">
      <c r="B462" s="710" t="s">
        <v>702</v>
      </c>
      <c r="C462" s="266"/>
      <c r="D462" s="280"/>
      <c r="E462" s="281"/>
      <c r="F462" s="698">
        <f>SUM(C462:E462)</f>
        <v>0</v>
      </c>
      <c r="G462" s="266"/>
      <c r="H462" s="280"/>
      <c r="I462" s="281"/>
      <c r="J462" s="334">
        <f>SUM(G462:I462)</f>
        <v>0</v>
      </c>
      <c r="K462" s="266"/>
      <c r="L462" s="280"/>
      <c r="M462" s="281"/>
      <c r="N462" s="334">
        <f>SUM(K462:M462)</f>
        <v>0</v>
      </c>
      <c r="O462" s="266"/>
      <c r="P462" s="280"/>
      <c r="Q462" s="281"/>
      <c r="R462" s="699">
        <f>SUM(O462:Q462)</f>
        <v>0</v>
      </c>
      <c r="S462" s="700">
        <f>N462+J462+F462+R462</f>
        <v>0</v>
      </c>
      <c r="T462" s="191"/>
      <c r="U462" s="191"/>
      <c r="V462" s="191"/>
      <c r="W462" s="191"/>
    </row>
    <row r="463" spans="2:23" ht="16.5">
      <c r="B463" s="711" t="s">
        <v>703</v>
      </c>
      <c r="C463" s="712">
        <f>SUM(C464:C467)</f>
        <v>0</v>
      </c>
      <c r="D463" s="712">
        <f>SUM(D464:D467)</f>
        <v>0</v>
      </c>
      <c r="E463" s="712">
        <f>SUM(E464:E467)</f>
        <v>0</v>
      </c>
      <c r="F463" s="334">
        <f t="shared" ref="F463:F468" si="124">SUM(C463:E463)</f>
        <v>0</v>
      </c>
      <c r="G463" s="712">
        <f>SUM(G464:G467)</f>
        <v>0</v>
      </c>
      <c r="H463" s="246">
        <f>SUM(H464:H467)</f>
        <v>0</v>
      </c>
      <c r="I463" s="713">
        <f>SUM(I464:I467)</f>
        <v>0</v>
      </c>
      <c r="J463" s="334">
        <f t="shared" ref="J463:J468" si="125">SUM(G463:I463)</f>
        <v>0</v>
      </c>
      <c r="K463" s="712">
        <f>SUM(K464:K467)</f>
        <v>0</v>
      </c>
      <c r="L463" s="246">
        <f>SUM(L464:L467)</f>
        <v>0</v>
      </c>
      <c r="M463" s="713">
        <f>SUM(M464:M467)</f>
        <v>0</v>
      </c>
      <c r="N463" s="334">
        <f t="shared" ref="N463:N468" si="126">SUM(K463:M463)</f>
        <v>0</v>
      </c>
      <c r="O463" s="712">
        <f>SUM(O464:O467)</f>
        <v>0</v>
      </c>
      <c r="P463" s="246">
        <f>SUM(P464:P467)</f>
        <v>0</v>
      </c>
      <c r="Q463" s="713">
        <f>SUM(Q464:Q467)</f>
        <v>0</v>
      </c>
      <c r="R463" s="699">
        <f t="shared" ref="R463:R468" si="127">SUM(O463:Q463)</f>
        <v>0</v>
      </c>
      <c r="S463" s="335">
        <f t="shared" ref="S463:S468" si="128">N463+J463+F463+R463</f>
        <v>0</v>
      </c>
      <c r="T463" s="702"/>
      <c r="U463" s="702"/>
      <c r="V463" s="702"/>
      <c r="W463" s="702"/>
    </row>
    <row r="464" spans="2:23" ht="16.5">
      <c r="B464" s="710" t="s">
        <v>704</v>
      </c>
      <c r="C464" s="254"/>
      <c r="D464" s="287"/>
      <c r="E464" s="288"/>
      <c r="F464" s="698">
        <f t="shared" si="124"/>
        <v>0</v>
      </c>
      <c r="G464" s="254"/>
      <c r="H464" s="287"/>
      <c r="I464" s="288"/>
      <c r="J464" s="334">
        <f t="shared" si="125"/>
        <v>0</v>
      </c>
      <c r="K464" s="254"/>
      <c r="L464" s="287"/>
      <c r="M464" s="288"/>
      <c r="N464" s="334">
        <f t="shared" si="126"/>
        <v>0</v>
      </c>
      <c r="O464" s="254"/>
      <c r="P464" s="287"/>
      <c r="Q464" s="288"/>
      <c r="R464" s="699">
        <f t="shared" si="127"/>
        <v>0</v>
      </c>
      <c r="S464" s="700">
        <f t="shared" si="128"/>
        <v>0</v>
      </c>
      <c r="T464" s="191"/>
      <c r="U464" s="191"/>
      <c r="V464" s="191"/>
      <c r="W464" s="191"/>
    </row>
    <row r="465" spans="2:23" ht="16.5">
      <c r="B465" s="710" t="s">
        <v>705</v>
      </c>
      <c r="C465" s="254"/>
      <c r="D465" s="287"/>
      <c r="E465" s="288"/>
      <c r="F465" s="698">
        <f t="shared" si="124"/>
        <v>0</v>
      </c>
      <c r="G465" s="254"/>
      <c r="H465" s="287"/>
      <c r="I465" s="288"/>
      <c r="J465" s="334">
        <f t="shared" si="125"/>
        <v>0</v>
      </c>
      <c r="K465" s="254"/>
      <c r="L465" s="287"/>
      <c r="M465" s="288"/>
      <c r="N465" s="334">
        <f t="shared" si="126"/>
        <v>0</v>
      </c>
      <c r="O465" s="254"/>
      <c r="P465" s="287"/>
      <c r="Q465" s="288"/>
      <c r="R465" s="699">
        <f t="shared" si="127"/>
        <v>0</v>
      </c>
      <c r="S465" s="700">
        <f t="shared" si="128"/>
        <v>0</v>
      </c>
      <c r="T465" s="191"/>
      <c r="U465" s="191"/>
      <c r="V465" s="191"/>
      <c r="W465" s="191"/>
    </row>
    <row r="466" spans="2:23" ht="16.5">
      <c r="B466" s="714" t="s">
        <v>706</v>
      </c>
      <c r="C466" s="254"/>
      <c r="D466" s="287"/>
      <c r="E466" s="288"/>
      <c r="F466" s="698">
        <f t="shared" si="124"/>
        <v>0</v>
      </c>
      <c r="G466" s="254"/>
      <c r="H466" s="287"/>
      <c r="I466" s="288"/>
      <c r="J466" s="334">
        <f t="shared" si="125"/>
        <v>0</v>
      </c>
      <c r="K466" s="254"/>
      <c r="L466" s="287"/>
      <c r="M466" s="288"/>
      <c r="N466" s="334">
        <f t="shared" si="126"/>
        <v>0</v>
      </c>
      <c r="O466" s="254"/>
      <c r="P466" s="287"/>
      <c r="Q466" s="288"/>
      <c r="R466" s="699">
        <f t="shared" si="127"/>
        <v>0</v>
      </c>
      <c r="S466" s="700">
        <f t="shared" si="128"/>
        <v>0</v>
      </c>
      <c r="T466" s="191"/>
      <c r="U466" s="191"/>
      <c r="V466" s="191"/>
      <c r="W466" s="191"/>
    </row>
    <row r="467" spans="2:23" ht="16.5">
      <c r="B467" s="714" t="s">
        <v>707</v>
      </c>
      <c r="C467" s="254"/>
      <c r="D467" s="287"/>
      <c r="E467" s="288"/>
      <c r="F467" s="698">
        <f t="shared" si="124"/>
        <v>0</v>
      </c>
      <c r="G467" s="254"/>
      <c r="H467" s="287"/>
      <c r="I467" s="288"/>
      <c r="J467" s="334">
        <f t="shared" si="125"/>
        <v>0</v>
      </c>
      <c r="K467" s="254"/>
      <c r="L467" s="287"/>
      <c r="M467" s="288"/>
      <c r="N467" s="334">
        <f t="shared" si="126"/>
        <v>0</v>
      </c>
      <c r="O467" s="254"/>
      <c r="P467" s="287"/>
      <c r="Q467" s="288"/>
      <c r="R467" s="699">
        <f t="shared" si="127"/>
        <v>0</v>
      </c>
      <c r="S467" s="700">
        <f t="shared" si="128"/>
        <v>0</v>
      </c>
      <c r="T467" s="191"/>
      <c r="U467" s="191"/>
      <c r="V467" s="191"/>
      <c r="W467" s="191"/>
    </row>
    <row r="468" spans="2:23" ht="17.25" thickBot="1">
      <c r="B468" s="710" t="s">
        <v>708</v>
      </c>
      <c r="C468" s="271"/>
      <c r="D468" s="294"/>
      <c r="E468" s="295"/>
      <c r="F468" s="698">
        <f t="shared" si="124"/>
        <v>0</v>
      </c>
      <c r="G468" s="271"/>
      <c r="H468" s="294"/>
      <c r="I468" s="295"/>
      <c r="J468" s="334">
        <f t="shared" si="125"/>
        <v>0</v>
      </c>
      <c r="K468" s="271"/>
      <c r="L468" s="294"/>
      <c r="M468" s="295"/>
      <c r="N468" s="334">
        <f t="shared" si="126"/>
        <v>0</v>
      </c>
      <c r="O468" s="271"/>
      <c r="P468" s="294"/>
      <c r="Q468" s="295"/>
      <c r="R468" s="699">
        <f t="shared" si="127"/>
        <v>0</v>
      </c>
      <c r="S468" s="700">
        <f t="shared" si="128"/>
        <v>0</v>
      </c>
      <c r="T468" s="191"/>
      <c r="U468" s="191"/>
      <c r="V468" s="191"/>
      <c r="W468" s="191"/>
    </row>
    <row r="469" spans="2:23" ht="17.25" thickBot="1">
      <c r="B469" s="692" t="s">
        <v>714</v>
      </c>
      <c r="C469" s="687" t="s">
        <v>498</v>
      </c>
      <c r="D469" s="688" t="s">
        <v>499</v>
      </c>
      <c r="E469" s="689" t="s">
        <v>500</v>
      </c>
      <c r="F469" s="719" t="s">
        <v>697</v>
      </c>
      <c r="G469" s="687" t="s">
        <v>502</v>
      </c>
      <c r="H469" s="688" t="s">
        <v>503</v>
      </c>
      <c r="I469" s="689" t="s">
        <v>504</v>
      </c>
      <c r="J469" s="719" t="s">
        <v>698</v>
      </c>
      <c r="K469" s="687" t="s">
        <v>506</v>
      </c>
      <c r="L469" s="688" t="s">
        <v>507</v>
      </c>
      <c r="M469" s="689" t="s">
        <v>508</v>
      </c>
      <c r="N469" s="719" t="s">
        <v>699</v>
      </c>
      <c r="O469" s="687" t="s">
        <v>510</v>
      </c>
      <c r="P469" s="688" t="s">
        <v>511</v>
      </c>
      <c r="Q469" s="689" t="s">
        <v>512</v>
      </c>
      <c r="R469" s="720" t="s">
        <v>700</v>
      </c>
      <c r="S469" s="719" t="s">
        <v>46</v>
      </c>
      <c r="T469" s="191"/>
      <c r="U469" s="191"/>
      <c r="V469" s="191"/>
      <c r="W469" s="191"/>
    </row>
    <row r="470" spans="2:23" ht="16.5">
      <c r="B470" s="710" t="s">
        <v>702</v>
      </c>
      <c r="C470" s="266"/>
      <c r="D470" s="280"/>
      <c r="E470" s="281"/>
      <c r="F470" s="698">
        <f>SUM(C470:E470)</f>
        <v>0</v>
      </c>
      <c r="G470" s="266"/>
      <c r="H470" s="280"/>
      <c r="I470" s="281"/>
      <c r="J470" s="334">
        <f>SUM(G470:I470)</f>
        <v>0</v>
      </c>
      <c r="K470" s="266"/>
      <c r="L470" s="280"/>
      <c r="M470" s="281"/>
      <c r="N470" s="334">
        <f>SUM(K470:M470)</f>
        <v>0</v>
      </c>
      <c r="O470" s="266"/>
      <c r="P470" s="280"/>
      <c r="Q470" s="281"/>
      <c r="R470" s="699">
        <f>SUM(O470:Q470)</f>
        <v>0</v>
      </c>
      <c r="S470" s="700">
        <f>N470+J470+F470+R470</f>
        <v>0</v>
      </c>
      <c r="T470" s="191"/>
      <c r="U470" s="191"/>
      <c r="V470" s="191"/>
      <c r="W470" s="191"/>
    </row>
    <row r="471" spans="2:23" ht="16.5">
      <c r="B471" s="711" t="s">
        <v>703</v>
      </c>
      <c r="C471" s="712">
        <f>SUM(C472:C475)</f>
        <v>0</v>
      </c>
      <c r="D471" s="712">
        <f>SUM(D472:D475)</f>
        <v>0</v>
      </c>
      <c r="E471" s="712">
        <f>SUM(E472:E475)</f>
        <v>0</v>
      </c>
      <c r="F471" s="334">
        <f t="shared" ref="F471:F476" si="129">SUM(C471:E471)</f>
        <v>0</v>
      </c>
      <c r="G471" s="712">
        <f>SUM(G472:G475)</f>
        <v>0</v>
      </c>
      <c r="H471" s="246">
        <f>SUM(H472:H475)</f>
        <v>0</v>
      </c>
      <c r="I471" s="713">
        <f>SUM(I472:I475)</f>
        <v>0</v>
      </c>
      <c r="J471" s="334">
        <f t="shared" ref="J471:J476" si="130">SUM(G471:I471)</f>
        <v>0</v>
      </c>
      <c r="K471" s="712">
        <f>SUM(K472:K475)</f>
        <v>0</v>
      </c>
      <c r="L471" s="246">
        <f>SUM(L472:L475)</f>
        <v>0</v>
      </c>
      <c r="M471" s="713">
        <f>SUM(M472:M475)</f>
        <v>0</v>
      </c>
      <c r="N471" s="334">
        <f t="shared" ref="N471:N476" si="131">SUM(K471:M471)</f>
        <v>0</v>
      </c>
      <c r="O471" s="712">
        <f>SUM(O472:O475)</f>
        <v>0</v>
      </c>
      <c r="P471" s="246">
        <f>SUM(P472:P475)</f>
        <v>0</v>
      </c>
      <c r="Q471" s="713">
        <f>SUM(Q472:Q475)</f>
        <v>0</v>
      </c>
      <c r="R471" s="699">
        <f t="shared" ref="R471:R476" si="132">SUM(O471:Q471)</f>
        <v>0</v>
      </c>
      <c r="S471" s="335">
        <f t="shared" ref="S471:S476" si="133">N471+J471+F471+R471</f>
        <v>0</v>
      </c>
      <c r="T471" s="702"/>
      <c r="U471" s="702"/>
      <c r="V471" s="702"/>
      <c r="W471" s="702"/>
    </row>
    <row r="472" spans="2:23" ht="16.5">
      <c r="B472" s="710" t="s">
        <v>704</v>
      </c>
      <c r="C472" s="254"/>
      <c r="D472" s="287"/>
      <c r="E472" s="288"/>
      <c r="F472" s="698">
        <f t="shared" si="129"/>
        <v>0</v>
      </c>
      <c r="G472" s="254"/>
      <c r="H472" s="287"/>
      <c r="I472" s="288"/>
      <c r="J472" s="334">
        <f t="shared" si="130"/>
        <v>0</v>
      </c>
      <c r="K472" s="254"/>
      <c r="L472" s="287"/>
      <c r="M472" s="288"/>
      <c r="N472" s="334">
        <f t="shared" si="131"/>
        <v>0</v>
      </c>
      <c r="O472" s="254"/>
      <c r="P472" s="287"/>
      <c r="Q472" s="288"/>
      <c r="R472" s="699">
        <f t="shared" si="132"/>
        <v>0</v>
      </c>
      <c r="S472" s="700">
        <f t="shared" si="133"/>
        <v>0</v>
      </c>
      <c r="T472" s="191"/>
      <c r="U472" s="191"/>
      <c r="V472" s="191"/>
      <c r="W472" s="191"/>
    </row>
    <row r="473" spans="2:23" ht="16.5">
      <c r="B473" s="710" t="s">
        <v>705</v>
      </c>
      <c r="C473" s="254"/>
      <c r="D473" s="287"/>
      <c r="E473" s="288"/>
      <c r="F473" s="698">
        <f t="shared" si="129"/>
        <v>0</v>
      </c>
      <c r="G473" s="254"/>
      <c r="H473" s="287"/>
      <c r="I473" s="288"/>
      <c r="J473" s="334">
        <f t="shared" si="130"/>
        <v>0</v>
      </c>
      <c r="K473" s="254"/>
      <c r="L473" s="287"/>
      <c r="M473" s="288"/>
      <c r="N473" s="334">
        <f t="shared" si="131"/>
        <v>0</v>
      </c>
      <c r="O473" s="254"/>
      <c r="P473" s="287"/>
      <c r="Q473" s="288"/>
      <c r="R473" s="699">
        <f t="shared" si="132"/>
        <v>0</v>
      </c>
      <c r="S473" s="700">
        <f t="shared" si="133"/>
        <v>0</v>
      </c>
      <c r="T473" s="191"/>
      <c r="U473" s="191"/>
      <c r="V473" s="191"/>
      <c r="W473" s="191"/>
    </row>
    <row r="474" spans="2:23" ht="16.5">
      <c r="B474" s="714" t="s">
        <v>706</v>
      </c>
      <c r="C474" s="254"/>
      <c r="D474" s="287"/>
      <c r="E474" s="288"/>
      <c r="F474" s="698">
        <f t="shared" si="129"/>
        <v>0</v>
      </c>
      <c r="G474" s="254"/>
      <c r="H474" s="287"/>
      <c r="I474" s="288"/>
      <c r="J474" s="334">
        <f t="shared" si="130"/>
        <v>0</v>
      </c>
      <c r="K474" s="254"/>
      <c r="L474" s="287"/>
      <c r="M474" s="288"/>
      <c r="N474" s="334">
        <f t="shared" si="131"/>
        <v>0</v>
      </c>
      <c r="O474" s="254"/>
      <c r="P474" s="287"/>
      <c r="Q474" s="288"/>
      <c r="R474" s="699">
        <f t="shared" si="132"/>
        <v>0</v>
      </c>
      <c r="S474" s="700">
        <f t="shared" si="133"/>
        <v>0</v>
      </c>
      <c r="T474" s="191"/>
      <c r="U474" s="191"/>
      <c r="V474" s="191"/>
      <c r="W474" s="191"/>
    </row>
    <row r="475" spans="2:23" ht="16.5">
      <c r="B475" s="714" t="s">
        <v>707</v>
      </c>
      <c r="C475" s="254"/>
      <c r="D475" s="287"/>
      <c r="E475" s="288"/>
      <c r="F475" s="698">
        <f t="shared" si="129"/>
        <v>0</v>
      </c>
      <c r="G475" s="254"/>
      <c r="H475" s="287"/>
      <c r="I475" s="288"/>
      <c r="J475" s="334">
        <f t="shared" si="130"/>
        <v>0</v>
      </c>
      <c r="K475" s="254"/>
      <c r="L475" s="287"/>
      <c r="M475" s="288"/>
      <c r="N475" s="334">
        <f t="shared" si="131"/>
        <v>0</v>
      </c>
      <c r="O475" s="254"/>
      <c r="P475" s="287"/>
      <c r="Q475" s="288"/>
      <c r="R475" s="699">
        <f t="shared" si="132"/>
        <v>0</v>
      </c>
      <c r="S475" s="700">
        <f t="shared" si="133"/>
        <v>0</v>
      </c>
      <c r="T475" s="191"/>
      <c r="U475" s="191"/>
      <c r="V475" s="191"/>
      <c r="W475" s="191"/>
    </row>
    <row r="476" spans="2:23" ht="17.25" thickBot="1">
      <c r="B476" s="710" t="s">
        <v>708</v>
      </c>
      <c r="C476" s="271"/>
      <c r="D476" s="294"/>
      <c r="E476" s="295"/>
      <c r="F476" s="698">
        <f t="shared" si="129"/>
        <v>0</v>
      </c>
      <c r="G476" s="271"/>
      <c r="H476" s="294"/>
      <c r="I476" s="295"/>
      <c r="J476" s="334">
        <f t="shared" si="130"/>
        <v>0</v>
      </c>
      <c r="K476" s="271"/>
      <c r="L476" s="294"/>
      <c r="M476" s="295"/>
      <c r="N476" s="334">
        <f t="shared" si="131"/>
        <v>0</v>
      </c>
      <c r="O476" s="271"/>
      <c r="P476" s="294"/>
      <c r="Q476" s="295"/>
      <c r="R476" s="699">
        <f t="shared" si="132"/>
        <v>0</v>
      </c>
      <c r="S476" s="700">
        <f t="shared" si="133"/>
        <v>0</v>
      </c>
      <c r="T476" s="191"/>
      <c r="U476" s="191"/>
      <c r="V476" s="191"/>
      <c r="W476" s="191"/>
    </row>
    <row r="477" spans="2:23" ht="17.25" thickBot="1">
      <c r="B477" s="692" t="s">
        <v>715</v>
      </c>
      <c r="C477" s="600" t="s">
        <v>498</v>
      </c>
      <c r="D477" s="708" t="s">
        <v>499</v>
      </c>
      <c r="E477" s="709" t="s">
        <v>500</v>
      </c>
      <c r="F477" s="334" t="s">
        <v>697</v>
      </c>
      <c r="G477" s="600" t="s">
        <v>502</v>
      </c>
      <c r="H477" s="708" t="s">
        <v>503</v>
      </c>
      <c r="I477" s="709" t="s">
        <v>504</v>
      </c>
      <c r="J477" s="334" t="s">
        <v>698</v>
      </c>
      <c r="K477" s="600" t="s">
        <v>506</v>
      </c>
      <c r="L477" s="708" t="s">
        <v>507</v>
      </c>
      <c r="M477" s="709" t="s">
        <v>508</v>
      </c>
      <c r="N477" s="334" t="s">
        <v>699</v>
      </c>
      <c r="O477" s="600" t="s">
        <v>510</v>
      </c>
      <c r="P477" s="708" t="s">
        <v>511</v>
      </c>
      <c r="Q477" s="709" t="s">
        <v>512</v>
      </c>
      <c r="R477" s="720" t="s">
        <v>700</v>
      </c>
      <c r="S477" s="719" t="s">
        <v>46</v>
      </c>
      <c r="T477" s="191"/>
      <c r="U477" s="191"/>
      <c r="V477" s="191"/>
      <c r="W477" s="191"/>
    </row>
    <row r="478" spans="2:23" ht="16.5">
      <c r="B478" s="710" t="s">
        <v>702</v>
      </c>
      <c r="C478" s="266"/>
      <c r="D478" s="280"/>
      <c r="E478" s="281"/>
      <c r="F478" s="698">
        <v>0</v>
      </c>
      <c r="G478" s="266"/>
      <c r="H478" s="280"/>
      <c r="I478" s="281"/>
      <c r="J478" s="334">
        <f t="shared" ref="J478:J484" si="134">SUM(G478:I478)</f>
        <v>0</v>
      </c>
      <c r="K478" s="266"/>
      <c r="L478" s="280"/>
      <c r="M478" s="281"/>
      <c r="N478" s="334">
        <f t="shared" ref="N478:N484" si="135">SUM(K478:M478)</f>
        <v>0</v>
      </c>
      <c r="O478" s="266"/>
      <c r="P478" s="280"/>
      <c r="Q478" s="281"/>
      <c r="R478" s="699">
        <f>SUM(O478:Q478)</f>
        <v>0</v>
      </c>
      <c r="S478" s="700">
        <f>N478+J478+F478+R478</f>
        <v>0</v>
      </c>
      <c r="T478" s="191"/>
      <c r="U478" s="191"/>
      <c r="V478" s="191"/>
      <c r="W478" s="191"/>
    </row>
    <row r="479" spans="2:23" ht="16.5">
      <c r="B479" s="711" t="s">
        <v>703</v>
      </c>
      <c r="C479" s="712">
        <f>SUM(C480:C483)</f>
        <v>0</v>
      </c>
      <c r="D479" s="712">
        <f>SUM(D480:D483)</f>
        <v>0</v>
      </c>
      <c r="E479" s="712">
        <f>SUM(E480:E483)</f>
        <v>0</v>
      </c>
      <c r="F479" s="334">
        <f t="shared" ref="F479:F484" si="136">SUM(C479:E479)</f>
        <v>0</v>
      </c>
      <c r="G479" s="712">
        <f>SUM(G480:G483)</f>
        <v>0</v>
      </c>
      <c r="H479" s="246">
        <f>SUM(H480:H483)</f>
        <v>0</v>
      </c>
      <c r="I479" s="713">
        <f>SUM(I480:I483)</f>
        <v>0</v>
      </c>
      <c r="J479" s="334">
        <f t="shared" si="134"/>
        <v>0</v>
      </c>
      <c r="K479" s="712">
        <f>SUM(K480:K483)</f>
        <v>0</v>
      </c>
      <c r="L479" s="246">
        <f>SUM(L480:L483)</f>
        <v>0</v>
      </c>
      <c r="M479" s="713">
        <f>SUM(M480:M483)</f>
        <v>0</v>
      </c>
      <c r="N479" s="334">
        <f t="shared" si="135"/>
        <v>0</v>
      </c>
      <c r="O479" s="712">
        <f>SUM(O480:O483)</f>
        <v>0</v>
      </c>
      <c r="P479" s="246">
        <f>SUM(P480:P483)</f>
        <v>0</v>
      </c>
      <c r="Q479" s="713">
        <f>SUM(Q480:Q483)</f>
        <v>0</v>
      </c>
      <c r="R479" s="699">
        <f t="shared" ref="R479:R484" si="137">SUM(O479:Q479)</f>
        <v>0</v>
      </c>
      <c r="S479" s="335">
        <f t="shared" ref="S479:S484" si="138">N479+J479+F479+R479</f>
        <v>0</v>
      </c>
      <c r="T479" s="702"/>
      <c r="U479" s="702"/>
      <c r="V479" s="702"/>
      <c r="W479" s="702"/>
    </row>
    <row r="480" spans="2:23" ht="16.5">
      <c r="B480" s="710" t="s">
        <v>704</v>
      </c>
      <c r="C480" s="254"/>
      <c r="D480" s="287"/>
      <c r="E480" s="288"/>
      <c r="F480" s="698">
        <f t="shared" si="136"/>
        <v>0</v>
      </c>
      <c r="G480" s="254"/>
      <c r="H480" s="287"/>
      <c r="I480" s="288"/>
      <c r="J480" s="334">
        <f t="shared" si="134"/>
        <v>0</v>
      </c>
      <c r="K480" s="254"/>
      <c r="L480" s="287"/>
      <c r="M480" s="288"/>
      <c r="N480" s="334">
        <f t="shared" si="135"/>
        <v>0</v>
      </c>
      <c r="O480" s="254"/>
      <c r="P480" s="287"/>
      <c r="Q480" s="288"/>
      <c r="R480" s="699">
        <f t="shared" si="137"/>
        <v>0</v>
      </c>
      <c r="S480" s="700">
        <f t="shared" si="138"/>
        <v>0</v>
      </c>
      <c r="T480" s="191"/>
      <c r="U480" s="191"/>
      <c r="V480" s="191"/>
      <c r="W480" s="191"/>
    </row>
    <row r="481" spans="2:23" ht="16.5">
      <c r="B481" s="710" t="s">
        <v>705</v>
      </c>
      <c r="C481" s="254"/>
      <c r="D481" s="287"/>
      <c r="E481" s="288"/>
      <c r="F481" s="698">
        <f t="shared" si="136"/>
        <v>0</v>
      </c>
      <c r="G481" s="254"/>
      <c r="H481" s="287"/>
      <c r="I481" s="288"/>
      <c r="J481" s="334">
        <f t="shared" si="134"/>
        <v>0</v>
      </c>
      <c r="K481" s="254"/>
      <c r="L481" s="287"/>
      <c r="M481" s="288"/>
      <c r="N481" s="334">
        <f t="shared" si="135"/>
        <v>0</v>
      </c>
      <c r="O481" s="254"/>
      <c r="P481" s="287"/>
      <c r="Q481" s="288"/>
      <c r="R481" s="699">
        <f t="shared" si="137"/>
        <v>0</v>
      </c>
      <c r="S481" s="700">
        <f t="shared" si="138"/>
        <v>0</v>
      </c>
      <c r="T481" s="191"/>
      <c r="U481" s="191"/>
      <c r="V481" s="191"/>
      <c r="W481" s="191"/>
    </row>
    <row r="482" spans="2:23" ht="16.5">
      <c r="B482" s="714" t="s">
        <v>706</v>
      </c>
      <c r="C482" s="254"/>
      <c r="D482" s="287"/>
      <c r="E482" s="288"/>
      <c r="F482" s="698">
        <f t="shared" si="136"/>
        <v>0</v>
      </c>
      <c r="G482" s="254"/>
      <c r="H482" s="287"/>
      <c r="I482" s="288"/>
      <c r="J482" s="334">
        <f t="shared" si="134"/>
        <v>0</v>
      </c>
      <c r="K482" s="254"/>
      <c r="L482" s="287"/>
      <c r="M482" s="288"/>
      <c r="N482" s="334">
        <f t="shared" si="135"/>
        <v>0</v>
      </c>
      <c r="O482" s="254"/>
      <c r="P482" s="287"/>
      <c r="Q482" s="288"/>
      <c r="R482" s="699">
        <f t="shared" si="137"/>
        <v>0</v>
      </c>
      <c r="S482" s="700">
        <f t="shared" si="138"/>
        <v>0</v>
      </c>
      <c r="T482" s="191"/>
      <c r="U482" s="191"/>
      <c r="V482" s="191"/>
      <c r="W482" s="191"/>
    </row>
    <row r="483" spans="2:23" ht="16.5">
      <c r="B483" s="714" t="s">
        <v>707</v>
      </c>
      <c r="C483" s="254"/>
      <c r="D483" s="287"/>
      <c r="E483" s="288"/>
      <c r="F483" s="698">
        <f t="shared" si="136"/>
        <v>0</v>
      </c>
      <c r="G483" s="254"/>
      <c r="H483" s="287"/>
      <c r="I483" s="288"/>
      <c r="J483" s="334">
        <f t="shared" si="134"/>
        <v>0</v>
      </c>
      <c r="K483" s="254"/>
      <c r="L483" s="287"/>
      <c r="M483" s="288"/>
      <c r="N483" s="334">
        <f t="shared" si="135"/>
        <v>0</v>
      </c>
      <c r="O483" s="254"/>
      <c r="P483" s="287"/>
      <c r="Q483" s="288"/>
      <c r="R483" s="699">
        <f t="shared" si="137"/>
        <v>0</v>
      </c>
      <c r="S483" s="700">
        <f t="shared" si="138"/>
        <v>0</v>
      </c>
      <c r="T483" s="191"/>
      <c r="U483" s="191"/>
      <c r="V483" s="191"/>
      <c r="W483" s="191"/>
    </row>
    <row r="484" spans="2:23" ht="17.25" thickBot="1">
      <c r="B484" s="710" t="s">
        <v>708</v>
      </c>
      <c r="C484" s="271"/>
      <c r="D484" s="294"/>
      <c r="E484" s="295"/>
      <c r="F484" s="698">
        <f t="shared" si="136"/>
        <v>0</v>
      </c>
      <c r="G484" s="271"/>
      <c r="H484" s="294"/>
      <c r="I484" s="295"/>
      <c r="J484" s="334">
        <f t="shared" si="134"/>
        <v>0</v>
      </c>
      <c r="K484" s="271"/>
      <c r="L484" s="294"/>
      <c r="M484" s="295"/>
      <c r="N484" s="334">
        <f t="shared" si="135"/>
        <v>0</v>
      </c>
      <c r="O484" s="271"/>
      <c r="P484" s="294"/>
      <c r="Q484" s="295"/>
      <c r="R484" s="699">
        <f t="shared" si="137"/>
        <v>0</v>
      </c>
      <c r="S484" s="700">
        <f t="shared" si="138"/>
        <v>0</v>
      </c>
      <c r="T484" s="191"/>
      <c r="U484" s="191"/>
      <c r="V484" s="191"/>
      <c r="W484" s="191"/>
    </row>
    <row r="485" spans="2:23" ht="17.25" thickBot="1">
      <c r="B485" s="692" t="s">
        <v>716</v>
      </c>
      <c r="C485" s="600" t="s">
        <v>498</v>
      </c>
      <c r="D485" s="708" t="s">
        <v>499</v>
      </c>
      <c r="E485" s="709" t="s">
        <v>500</v>
      </c>
      <c r="F485" s="334" t="s">
        <v>697</v>
      </c>
      <c r="G485" s="600" t="s">
        <v>502</v>
      </c>
      <c r="H485" s="708" t="s">
        <v>503</v>
      </c>
      <c r="I485" s="709" t="s">
        <v>504</v>
      </c>
      <c r="J485" s="334" t="s">
        <v>698</v>
      </c>
      <c r="K485" s="600" t="s">
        <v>506</v>
      </c>
      <c r="L485" s="708" t="s">
        <v>507</v>
      </c>
      <c r="M485" s="709" t="s">
        <v>508</v>
      </c>
      <c r="N485" s="334" t="s">
        <v>699</v>
      </c>
      <c r="O485" s="600" t="s">
        <v>510</v>
      </c>
      <c r="P485" s="708" t="s">
        <v>511</v>
      </c>
      <c r="Q485" s="709" t="s">
        <v>512</v>
      </c>
      <c r="R485" s="720" t="s">
        <v>700</v>
      </c>
      <c r="S485" s="719" t="s">
        <v>46</v>
      </c>
      <c r="T485" s="191"/>
      <c r="U485" s="191"/>
      <c r="V485" s="191"/>
      <c r="W485" s="191"/>
    </row>
    <row r="486" spans="2:23" ht="16.5">
      <c r="B486" s="710" t="s">
        <v>702</v>
      </c>
      <c r="C486" s="266"/>
      <c r="D486" s="280"/>
      <c r="E486" s="281"/>
      <c r="F486" s="698">
        <f>SUM(C486:E486)</f>
        <v>0</v>
      </c>
      <c r="G486" s="266"/>
      <c r="H486" s="280"/>
      <c r="I486" s="281"/>
      <c r="J486" s="334">
        <f>SUM(G486:I486)</f>
        <v>0</v>
      </c>
      <c r="K486" s="266"/>
      <c r="L486" s="280"/>
      <c r="M486" s="281"/>
      <c r="N486" s="334">
        <f>SUM(K486:M486)</f>
        <v>0</v>
      </c>
      <c r="O486" s="266"/>
      <c r="P486" s="280"/>
      <c r="Q486" s="281"/>
      <c r="R486" s="699">
        <f>SUM(O486:Q486)</f>
        <v>0</v>
      </c>
      <c r="S486" s="700">
        <f>C486+D486+E486+G486+H486+I486+K486+L486+M486+O486+P486+Q486</f>
        <v>0</v>
      </c>
      <c r="T486" s="191"/>
      <c r="U486" s="191"/>
      <c r="V486" s="191"/>
      <c r="W486" s="191"/>
    </row>
    <row r="487" spans="2:23" ht="16.5">
      <c r="B487" s="711" t="s">
        <v>703</v>
      </c>
      <c r="C487" s="712">
        <f>SUM(C488:C491)</f>
        <v>0</v>
      </c>
      <c r="D487" s="712">
        <f>SUM(D488:D491)</f>
        <v>0</v>
      </c>
      <c r="E487" s="712">
        <f>SUM(E488:E491)</f>
        <v>0</v>
      </c>
      <c r="F487" s="334">
        <f t="shared" ref="F487:F492" si="139">SUM(C487:E487)</f>
        <v>0</v>
      </c>
      <c r="G487" s="712">
        <f>SUM(G488:G491)</f>
        <v>0</v>
      </c>
      <c r="H487" s="246">
        <f>SUM(H488:H491)</f>
        <v>0</v>
      </c>
      <c r="I487" s="713">
        <f>SUM(I488:I491)</f>
        <v>0</v>
      </c>
      <c r="J487" s="334">
        <f t="shared" ref="J487:J492" si="140">SUM(G487:I487)</f>
        <v>0</v>
      </c>
      <c r="K487" s="712">
        <f>SUM(K488:K491)</f>
        <v>0</v>
      </c>
      <c r="L487" s="246">
        <f>SUM(L488:L491)</f>
        <v>0</v>
      </c>
      <c r="M487" s="713">
        <f>SUM(M488:M491)</f>
        <v>0</v>
      </c>
      <c r="N487" s="334">
        <f t="shared" ref="N487:N492" si="141">SUM(K487:M487)</f>
        <v>0</v>
      </c>
      <c r="O487" s="712">
        <f>SUM(O488:O491)</f>
        <v>0</v>
      </c>
      <c r="P487" s="246">
        <f>SUM(P488:P491)</f>
        <v>0</v>
      </c>
      <c r="Q487" s="713">
        <f>SUM(Q488:Q491)</f>
        <v>0</v>
      </c>
      <c r="R487" s="699">
        <f t="shared" ref="R487:R492" si="142">SUM(O487:Q487)</f>
        <v>0</v>
      </c>
      <c r="S487" s="335">
        <f>F487+J487+N487+R487</f>
        <v>0</v>
      </c>
      <c r="T487" s="702"/>
      <c r="U487" s="702"/>
      <c r="V487" s="702"/>
      <c r="W487" s="702"/>
    </row>
    <row r="488" spans="2:23" ht="16.5">
      <c r="B488" s="710" t="s">
        <v>704</v>
      </c>
      <c r="C488" s="254"/>
      <c r="D488" s="287"/>
      <c r="E488" s="288"/>
      <c r="F488" s="698">
        <f t="shared" si="139"/>
        <v>0</v>
      </c>
      <c r="G488" s="254"/>
      <c r="H488" s="287"/>
      <c r="I488" s="288"/>
      <c r="J488" s="334">
        <f t="shared" si="140"/>
        <v>0</v>
      </c>
      <c r="K488" s="254"/>
      <c r="L488" s="287"/>
      <c r="M488" s="288"/>
      <c r="N488" s="334">
        <f t="shared" si="141"/>
        <v>0</v>
      </c>
      <c r="O488" s="254"/>
      <c r="P488" s="287"/>
      <c r="Q488" s="288"/>
      <c r="R488" s="699">
        <f t="shared" si="142"/>
        <v>0</v>
      </c>
      <c r="S488" s="700">
        <f>C488+D488+E488+G488+H488+I488+K488+L488+M488+O488+P488+Q488</f>
        <v>0</v>
      </c>
      <c r="T488" s="191"/>
      <c r="U488" s="191"/>
      <c r="V488" s="191"/>
      <c r="W488" s="191"/>
    </row>
    <row r="489" spans="2:23" ht="16.5">
      <c r="B489" s="710" t="s">
        <v>705</v>
      </c>
      <c r="C489" s="254"/>
      <c r="D489" s="287"/>
      <c r="E489" s="288"/>
      <c r="F489" s="698">
        <f t="shared" si="139"/>
        <v>0</v>
      </c>
      <c r="G489" s="254"/>
      <c r="H489" s="287"/>
      <c r="I489" s="288"/>
      <c r="J489" s="334">
        <f t="shared" si="140"/>
        <v>0</v>
      </c>
      <c r="K489" s="254"/>
      <c r="L489" s="287"/>
      <c r="M489" s="288"/>
      <c r="N489" s="334">
        <f t="shared" si="141"/>
        <v>0</v>
      </c>
      <c r="O489" s="254"/>
      <c r="P489" s="287"/>
      <c r="Q489" s="288"/>
      <c r="R489" s="699">
        <f t="shared" si="142"/>
        <v>0</v>
      </c>
      <c r="S489" s="700">
        <f>C489+D489+E489+G489+H489+I489+K489+L489+M489+O489+P489+Q489</f>
        <v>0</v>
      </c>
      <c r="T489" s="191"/>
      <c r="U489" s="191"/>
      <c r="V489" s="191"/>
      <c r="W489" s="191"/>
    </row>
    <row r="490" spans="2:23" ht="16.5">
      <c r="B490" s="714" t="s">
        <v>706</v>
      </c>
      <c r="C490" s="254"/>
      <c r="D490" s="287"/>
      <c r="E490" s="288"/>
      <c r="F490" s="698">
        <f t="shared" si="139"/>
        <v>0</v>
      </c>
      <c r="G490" s="254"/>
      <c r="H490" s="287"/>
      <c r="I490" s="288"/>
      <c r="J490" s="334">
        <f t="shared" si="140"/>
        <v>0</v>
      </c>
      <c r="K490" s="254"/>
      <c r="L490" s="287"/>
      <c r="M490" s="288"/>
      <c r="N490" s="334">
        <f t="shared" si="141"/>
        <v>0</v>
      </c>
      <c r="O490" s="254"/>
      <c r="P490" s="287"/>
      <c r="Q490" s="288"/>
      <c r="R490" s="699">
        <f t="shared" si="142"/>
        <v>0</v>
      </c>
      <c r="S490" s="700">
        <f>C490+D490+E490+G490+H490+I490+K490+L490+M490+O490+P490+Q490</f>
        <v>0</v>
      </c>
      <c r="T490" s="191"/>
      <c r="U490" s="191"/>
      <c r="V490" s="191"/>
      <c r="W490" s="191"/>
    </row>
    <row r="491" spans="2:23" ht="16.5">
      <c r="B491" s="714" t="s">
        <v>707</v>
      </c>
      <c r="C491" s="254"/>
      <c r="D491" s="287"/>
      <c r="E491" s="288"/>
      <c r="F491" s="698">
        <f t="shared" si="139"/>
        <v>0</v>
      </c>
      <c r="G491" s="254"/>
      <c r="H491" s="287"/>
      <c r="I491" s="288"/>
      <c r="J491" s="334">
        <f t="shared" si="140"/>
        <v>0</v>
      </c>
      <c r="K491" s="254"/>
      <c r="L491" s="287"/>
      <c r="M491" s="288"/>
      <c r="N491" s="334">
        <f t="shared" si="141"/>
        <v>0</v>
      </c>
      <c r="O491" s="254"/>
      <c r="P491" s="287"/>
      <c r="Q491" s="288"/>
      <c r="R491" s="699">
        <f t="shared" si="142"/>
        <v>0</v>
      </c>
      <c r="S491" s="700">
        <f>C491+D491+E491+G491+H491+I491+K491+L491+M491+O491+P491+Q491</f>
        <v>0</v>
      </c>
      <c r="T491" s="191"/>
      <c r="U491" s="191"/>
      <c r="V491" s="191"/>
      <c r="W491" s="191"/>
    </row>
    <row r="492" spans="2:23" ht="17.25" thickBot="1">
      <c r="B492" s="710" t="s">
        <v>708</v>
      </c>
      <c r="C492" s="271"/>
      <c r="D492" s="294"/>
      <c r="E492" s="295"/>
      <c r="F492" s="698">
        <f t="shared" si="139"/>
        <v>0</v>
      </c>
      <c r="G492" s="271"/>
      <c r="H492" s="294"/>
      <c r="I492" s="295"/>
      <c r="J492" s="334">
        <f t="shared" si="140"/>
        <v>0</v>
      </c>
      <c r="K492" s="271"/>
      <c r="L492" s="294"/>
      <c r="M492" s="295"/>
      <c r="N492" s="334">
        <f t="shared" si="141"/>
        <v>0</v>
      </c>
      <c r="O492" s="271"/>
      <c r="P492" s="294"/>
      <c r="Q492" s="295"/>
      <c r="R492" s="699">
        <f t="shared" si="142"/>
        <v>0</v>
      </c>
      <c r="S492" s="700">
        <f>C492+D492+E492+G492+H492+I492+K492+L492+M492+O492+P492+Q492</f>
        <v>0</v>
      </c>
      <c r="T492" s="191"/>
      <c r="U492" s="191"/>
      <c r="V492" s="191"/>
      <c r="W492" s="191"/>
    </row>
    <row r="493" spans="2:23" ht="17.25" thickBot="1">
      <c r="B493" s="725" t="s">
        <v>717</v>
      </c>
      <c r="C493" s="687" t="s">
        <v>498</v>
      </c>
      <c r="D493" s="688" t="s">
        <v>499</v>
      </c>
      <c r="E493" s="689" t="s">
        <v>500</v>
      </c>
      <c r="F493" s="719" t="s">
        <v>697</v>
      </c>
      <c r="G493" s="687" t="s">
        <v>502</v>
      </c>
      <c r="H493" s="688" t="s">
        <v>503</v>
      </c>
      <c r="I493" s="689" t="s">
        <v>504</v>
      </c>
      <c r="J493" s="719" t="s">
        <v>698</v>
      </c>
      <c r="K493" s="687" t="s">
        <v>506</v>
      </c>
      <c r="L493" s="688" t="s">
        <v>507</v>
      </c>
      <c r="M493" s="689" t="s">
        <v>508</v>
      </c>
      <c r="N493" s="719" t="s">
        <v>699</v>
      </c>
      <c r="O493" s="687" t="s">
        <v>510</v>
      </c>
      <c r="P493" s="688" t="s">
        <v>511</v>
      </c>
      <c r="Q493" s="689" t="s">
        <v>512</v>
      </c>
      <c r="R493" s="720" t="s">
        <v>700</v>
      </c>
      <c r="S493" s="719" t="s">
        <v>46</v>
      </c>
      <c r="T493" s="191"/>
      <c r="U493" s="191"/>
      <c r="V493" s="191"/>
      <c r="W493" s="191"/>
    </row>
    <row r="494" spans="2:23" ht="16.5">
      <c r="B494" s="710" t="s">
        <v>702</v>
      </c>
      <c r="C494" s="266">
        <v>70</v>
      </c>
      <c r="D494" s="280">
        <v>64</v>
      </c>
      <c r="E494" s="281">
        <v>74</v>
      </c>
      <c r="F494" s="698">
        <f>SUM(C494:E494)</f>
        <v>208</v>
      </c>
      <c r="G494" s="266">
        <v>54</v>
      </c>
      <c r="H494" s="280">
        <v>70</v>
      </c>
      <c r="I494" s="281">
        <v>70</v>
      </c>
      <c r="J494" s="334">
        <f>SUM(G494:I494)</f>
        <v>194</v>
      </c>
      <c r="K494" s="266">
        <v>58</v>
      </c>
      <c r="L494" s="280">
        <v>74</v>
      </c>
      <c r="M494" s="281">
        <v>61</v>
      </c>
      <c r="N494" s="334">
        <f>SUM(K494:M494)</f>
        <v>193</v>
      </c>
      <c r="O494" s="266">
        <v>67</v>
      </c>
      <c r="P494" s="280"/>
      <c r="Q494" s="281"/>
      <c r="R494" s="699">
        <f>SUM(O494:Q494)</f>
        <v>67</v>
      </c>
      <c r="S494" s="700">
        <f>N494+J494+F494+R494</f>
        <v>662</v>
      </c>
      <c r="T494" s="191"/>
      <c r="U494" s="191"/>
      <c r="V494" s="191"/>
      <c r="W494" s="191"/>
    </row>
    <row r="495" spans="2:23" ht="16.5">
      <c r="B495" s="711" t="s">
        <v>703</v>
      </c>
      <c r="C495" s="712">
        <f>SUM(C496:C499)</f>
        <v>9</v>
      </c>
      <c r="D495" s="712">
        <f>SUM(D496:D499)</f>
        <v>35</v>
      </c>
      <c r="E495" s="712">
        <f>SUM(E496:E499)</f>
        <v>46</v>
      </c>
      <c r="F495" s="334">
        <f t="shared" ref="F495:F500" si="143">SUM(C495:E495)</f>
        <v>90</v>
      </c>
      <c r="G495" s="712">
        <f>SUM(G496:G499)</f>
        <v>42</v>
      </c>
      <c r="H495" s="246">
        <f>SUM(H496:H499)</f>
        <v>39</v>
      </c>
      <c r="I495" s="713">
        <f>SUM(I496:I499)</f>
        <v>38</v>
      </c>
      <c r="J495" s="334">
        <f t="shared" ref="J495:J500" si="144">SUM(G495:I495)</f>
        <v>119</v>
      </c>
      <c r="K495" s="712">
        <f>SUM(K496:K499)</f>
        <v>57</v>
      </c>
      <c r="L495" s="246">
        <f>SUM(L496:L499)</f>
        <v>38</v>
      </c>
      <c r="M495" s="713">
        <f>SUM(M496:M499)</f>
        <v>32</v>
      </c>
      <c r="N495" s="334">
        <f t="shared" ref="N495:N500" si="145">SUM(K495:M495)</f>
        <v>127</v>
      </c>
      <c r="O495" s="712">
        <f>SUM(O496:O499)</f>
        <v>30</v>
      </c>
      <c r="P495" s="246">
        <f>SUM(P496:P499)</f>
        <v>0</v>
      </c>
      <c r="Q495" s="713">
        <f>SUM(Q496:Q499)</f>
        <v>0</v>
      </c>
      <c r="R495" s="699">
        <f t="shared" ref="R495:R500" si="146">SUM(O495:Q495)</f>
        <v>30</v>
      </c>
      <c r="S495" s="335">
        <f t="shared" ref="S495:S500" si="147">R495+N495+J495+F495</f>
        <v>366</v>
      </c>
      <c r="T495" s="702"/>
      <c r="U495" s="702"/>
      <c r="V495" s="702"/>
      <c r="W495" s="702"/>
    </row>
    <row r="496" spans="2:23" ht="16.5">
      <c r="B496" s="710" t="s">
        <v>704</v>
      </c>
      <c r="C496" s="254">
        <v>5</v>
      </c>
      <c r="D496" s="287">
        <v>27</v>
      </c>
      <c r="E496" s="288">
        <v>38</v>
      </c>
      <c r="F496" s="698">
        <f t="shared" si="143"/>
        <v>70</v>
      </c>
      <c r="G496" s="254">
        <v>23</v>
      </c>
      <c r="H496" s="287">
        <v>24</v>
      </c>
      <c r="I496" s="288">
        <v>21</v>
      </c>
      <c r="J496" s="334">
        <f t="shared" si="144"/>
        <v>68</v>
      </c>
      <c r="K496" s="254">
        <v>35</v>
      </c>
      <c r="L496" s="287">
        <v>28</v>
      </c>
      <c r="M496" s="288">
        <v>22</v>
      </c>
      <c r="N496" s="334">
        <f t="shared" si="145"/>
        <v>85</v>
      </c>
      <c r="O496" s="254">
        <v>23</v>
      </c>
      <c r="P496" s="287"/>
      <c r="Q496" s="288"/>
      <c r="R496" s="699">
        <f t="shared" si="146"/>
        <v>23</v>
      </c>
      <c r="S496" s="700">
        <f t="shared" si="147"/>
        <v>246</v>
      </c>
      <c r="T496" s="191"/>
      <c r="U496" s="191"/>
      <c r="V496" s="191"/>
      <c r="W496" s="191"/>
    </row>
    <row r="497" spans="2:23" ht="16.5">
      <c r="B497" s="710" t="s">
        <v>705</v>
      </c>
      <c r="C497" s="254">
        <v>4</v>
      </c>
      <c r="D497" s="287">
        <v>8</v>
      </c>
      <c r="E497" s="288">
        <v>8</v>
      </c>
      <c r="F497" s="698">
        <f t="shared" si="143"/>
        <v>20</v>
      </c>
      <c r="G497" s="254">
        <v>19</v>
      </c>
      <c r="H497" s="287">
        <v>15</v>
      </c>
      <c r="I497" s="288">
        <v>17</v>
      </c>
      <c r="J497" s="334">
        <f t="shared" si="144"/>
        <v>51</v>
      </c>
      <c r="K497" s="254">
        <v>22</v>
      </c>
      <c r="L497" s="287">
        <v>10</v>
      </c>
      <c r="M497" s="288">
        <v>10</v>
      </c>
      <c r="N497" s="334">
        <f t="shared" si="145"/>
        <v>42</v>
      </c>
      <c r="O497" s="254">
        <v>7</v>
      </c>
      <c r="P497" s="287"/>
      <c r="Q497" s="288"/>
      <c r="R497" s="699">
        <f t="shared" si="146"/>
        <v>7</v>
      </c>
      <c r="S497" s="700">
        <f t="shared" si="147"/>
        <v>120</v>
      </c>
      <c r="T497" s="191"/>
      <c r="U497" s="191"/>
      <c r="V497" s="191"/>
      <c r="W497" s="191"/>
    </row>
    <row r="498" spans="2:23" ht="16.5">
      <c r="B498" s="714" t="s">
        <v>706</v>
      </c>
      <c r="C498" s="254">
        <v>0</v>
      </c>
      <c r="D498" s="287">
        <v>0</v>
      </c>
      <c r="E498" s="288">
        <v>0</v>
      </c>
      <c r="F498" s="698">
        <f t="shared" si="143"/>
        <v>0</v>
      </c>
      <c r="G498" s="254">
        <v>0</v>
      </c>
      <c r="H498" s="287">
        <v>0</v>
      </c>
      <c r="I498" s="288">
        <v>0</v>
      </c>
      <c r="J498" s="334">
        <f t="shared" si="144"/>
        <v>0</v>
      </c>
      <c r="K498" s="254">
        <v>0</v>
      </c>
      <c r="L498" s="287">
        <v>0</v>
      </c>
      <c r="M498" s="288">
        <v>0</v>
      </c>
      <c r="N498" s="334">
        <f t="shared" si="145"/>
        <v>0</v>
      </c>
      <c r="O498" s="254">
        <v>0</v>
      </c>
      <c r="P498" s="287"/>
      <c r="Q498" s="288"/>
      <c r="R498" s="699">
        <f t="shared" si="146"/>
        <v>0</v>
      </c>
      <c r="S498" s="700">
        <f t="shared" si="147"/>
        <v>0</v>
      </c>
      <c r="T498" s="191"/>
      <c r="U498" s="191"/>
      <c r="V498" s="191"/>
      <c r="W498" s="191"/>
    </row>
    <row r="499" spans="2:23" ht="16.5">
      <c r="B499" s="714" t="s">
        <v>707</v>
      </c>
      <c r="C499" s="254">
        <v>0</v>
      </c>
      <c r="D499" s="287">
        <v>0</v>
      </c>
      <c r="E499" s="288">
        <v>0</v>
      </c>
      <c r="F499" s="698">
        <f t="shared" si="143"/>
        <v>0</v>
      </c>
      <c r="G499" s="254">
        <v>0</v>
      </c>
      <c r="H499" s="287">
        <v>0</v>
      </c>
      <c r="I499" s="288">
        <v>0</v>
      </c>
      <c r="J499" s="334">
        <f t="shared" si="144"/>
        <v>0</v>
      </c>
      <c r="K499" s="254">
        <v>0</v>
      </c>
      <c r="L499" s="287">
        <v>0</v>
      </c>
      <c r="M499" s="288">
        <v>0</v>
      </c>
      <c r="N499" s="334">
        <f t="shared" si="145"/>
        <v>0</v>
      </c>
      <c r="O499" s="254">
        <v>0</v>
      </c>
      <c r="P499" s="287"/>
      <c r="Q499" s="288"/>
      <c r="R499" s="699">
        <f t="shared" si="146"/>
        <v>0</v>
      </c>
      <c r="S499" s="700">
        <f t="shared" si="147"/>
        <v>0</v>
      </c>
      <c r="T499" s="191"/>
      <c r="U499" s="191"/>
      <c r="V499" s="191"/>
      <c r="W499" s="191"/>
    </row>
    <row r="500" spans="2:23" ht="17.25" thickBot="1">
      <c r="B500" s="710" t="s">
        <v>708</v>
      </c>
      <c r="C500" s="271">
        <v>4</v>
      </c>
      <c r="D500" s="294">
        <v>3</v>
      </c>
      <c r="E500" s="295">
        <v>4</v>
      </c>
      <c r="F500" s="698">
        <f t="shared" si="143"/>
        <v>11</v>
      </c>
      <c r="G500" s="271">
        <v>3</v>
      </c>
      <c r="H500" s="294">
        <v>1</v>
      </c>
      <c r="I500" s="295">
        <v>0</v>
      </c>
      <c r="J500" s="334">
        <f t="shared" si="144"/>
        <v>4</v>
      </c>
      <c r="K500" s="271">
        <v>15</v>
      </c>
      <c r="L500" s="294">
        <v>4</v>
      </c>
      <c r="M500" s="295">
        <v>1</v>
      </c>
      <c r="N500" s="334">
        <f t="shared" si="145"/>
        <v>20</v>
      </c>
      <c r="O500" s="271">
        <v>7</v>
      </c>
      <c r="P500" s="294"/>
      <c r="Q500" s="295"/>
      <c r="R500" s="699">
        <f t="shared" si="146"/>
        <v>7</v>
      </c>
      <c r="S500" s="700">
        <f t="shared" si="147"/>
        <v>42</v>
      </c>
      <c r="T500" s="191"/>
      <c r="U500" s="191"/>
      <c r="V500" s="191"/>
      <c r="W500" s="191"/>
    </row>
    <row r="501" spans="2:23" ht="17.25" thickBot="1">
      <c r="B501" s="715" t="s">
        <v>718</v>
      </c>
      <c r="C501" s="600" t="s">
        <v>498</v>
      </c>
      <c r="D501" s="708" t="s">
        <v>499</v>
      </c>
      <c r="E501" s="709" t="s">
        <v>500</v>
      </c>
      <c r="F501" s="334" t="s">
        <v>697</v>
      </c>
      <c r="G501" s="600" t="s">
        <v>502</v>
      </c>
      <c r="H501" s="708" t="s">
        <v>503</v>
      </c>
      <c r="I501" s="709" t="s">
        <v>504</v>
      </c>
      <c r="J501" s="334" t="s">
        <v>698</v>
      </c>
      <c r="K501" s="600" t="s">
        <v>506</v>
      </c>
      <c r="L501" s="708" t="s">
        <v>507</v>
      </c>
      <c r="M501" s="709" t="s">
        <v>508</v>
      </c>
      <c r="N501" s="334" t="s">
        <v>699</v>
      </c>
      <c r="O501" s="600" t="s">
        <v>510</v>
      </c>
      <c r="P501" s="708" t="s">
        <v>511</v>
      </c>
      <c r="Q501" s="709" t="s">
        <v>512</v>
      </c>
      <c r="R501" s="720" t="s">
        <v>700</v>
      </c>
      <c r="S501" s="719" t="s">
        <v>46</v>
      </c>
      <c r="T501" s="191"/>
      <c r="U501" s="191"/>
      <c r="V501" s="191"/>
      <c r="W501" s="191"/>
    </row>
    <row r="502" spans="2:23" ht="16.5">
      <c r="B502" s="710" t="s">
        <v>702</v>
      </c>
      <c r="C502" s="266"/>
      <c r="D502" s="280"/>
      <c r="E502" s="281"/>
      <c r="F502" s="698">
        <f>SUM(C502:E502)</f>
        <v>0</v>
      </c>
      <c r="G502" s="266"/>
      <c r="H502" s="280"/>
      <c r="I502" s="281"/>
      <c r="J502" s="334">
        <f>SUM(G502:I502)</f>
        <v>0</v>
      </c>
      <c r="K502" s="266"/>
      <c r="L502" s="280"/>
      <c r="M502" s="281"/>
      <c r="N502" s="334">
        <f>SUM(K502:M502)</f>
        <v>0</v>
      </c>
      <c r="O502" s="266"/>
      <c r="P502" s="280"/>
      <c r="Q502" s="281"/>
      <c r="R502" s="699">
        <f>SUM(O502:Q502)</f>
        <v>0</v>
      </c>
      <c r="S502" s="700">
        <f t="shared" ref="S502:S508" si="148">N502+J502+F502+R502</f>
        <v>0</v>
      </c>
      <c r="T502" s="191"/>
      <c r="U502" s="191"/>
      <c r="V502" s="191"/>
      <c r="W502" s="191"/>
    </row>
    <row r="503" spans="2:23" ht="16.5">
      <c r="B503" s="711" t="s">
        <v>703</v>
      </c>
      <c r="C503" s="712">
        <f>SUM(C504:C507)</f>
        <v>0</v>
      </c>
      <c r="D503" s="712">
        <f>SUM(D504:D507)</f>
        <v>0</v>
      </c>
      <c r="E503" s="712">
        <f>SUM(E504:E507)</f>
        <v>0</v>
      </c>
      <c r="F503" s="334">
        <f t="shared" ref="F503:F508" si="149">SUM(C503:E503)</f>
        <v>0</v>
      </c>
      <c r="G503" s="712">
        <f>SUM(G504:G507)</f>
        <v>0</v>
      </c>
      <c r="H503" s="246">
        <f>SUM(H504:H507)</f>
        <v>0</v>
      </c>
      <c r="I503" s="713">
        <f>SUM(I504:I507)</f>
        <v>0</v>
      </c>
      <c r="J503" s="334">
        <f t="shared" ref="J503:J508" si="150">SUM(G503:I503)</f>
        <v>0</v>
      </c>
      <c r="K503" s="712">
        <f>SUM(K504:K507)</f>
        <v>0</v>
      </c>
      <c r="L503" s="246">
        <f>SUM(L504:L507)</f>
        <v>0</v>
      </c>
      <c r="M503" s="713">
        <f>SUM(M504:M507)</f>
        <v>0</v>
      </c>
      <c r="N503" s="334">
        <f t="shared" ref="N503:N508" si="151">SUM(K503:M503)</f>
        <v>0</v>
      </c>
      <c r="O503" s="712">
        <f>SUM(O504:O507)</f>
        <v>0</v>
      </c>
      <c r="P503" s="246">
        <f>SUM(P504:P507)</f>
        <v>0</v>
      </c>
      <c r="Q503" s="713">
        <f>SUM(Q504:Q507)</f>
        <v>0</v>
      </c>
      <c r="R503" s="699">
        <f t="shared" ref="R503:R508" si="152">SUM(O503:Q503)</f>
        <v>0</v>
      </c>
      <c r="S503" s="335">
        <f t="shared" si="148"/>
        <v>0</v>
      </c>
      <c r="T503" s="702"/>
      <c r="U503" s="702"/>
      <c r="V503" s="702"/>
      <c r="W503" s="702"/>
    </row>
    <row r="504" spans="2:23" ht="16.5">
      <c r="B504" s="710" t="s">
        <v>704</v>
      </c>
      <c r="C504" s="254"/>
      <c r="D504" s="287"/>
      <c r="E504" s="288"/>
      <c r="F504" s="698">
        <f t="shared" si="149"/>
        <v>0</v>
      </c>
      <c r="G504" s="254"/>
      <c r="H504" s="287"/>
      <c r="I504" s="288"/>
      <c r="J504" s="334">
        <f t="shared" si="150"/>
        <v>0</v>
      </c>
      <c r="K504" s="254"/>
      <c r="L504" s="287"/>
      <c r="M504" s="288"/>
      <c r="N504" s="334">
        <f t="shared" si="151"/>
        <v>0</v>
      </c>
      <c r="O504" s="254"/>
      <c r="P504" s="287"/>
      <c r="Q504" s="288"/>
      <c r="R504" s="699">
        <f t="shared" si="152"/>
        <v>0</v>
      </c>
      <c r="S504" s="700">
        <f t="shared" si="148"/>
        <v>0</v>
      </c>
      <c r="T504" s="191"/>
      <c r="U504" s="191"/>
      <c r="V504" s="191"/>
      <c r="W504" s="191"/>
    </row>
    <row r="505" spans="2:23" ht="16.5">
      <c r="B505" s="710" t="s">
        <v>705</v>
      </c>
      <c r="C505" s="254"/>
      <c r="D505" s="287"/>
      <c r="E505" s="288"/>
      <c r="F505" s="698">
        <f t="shared" si="149"/>
        <v>0</v>
      </c>
      <c r="G505" s="254"/>
      <c r="H505" s="287"/>
      <c r="I505" s="288"/>
      <c r="J505" s="334">
        <f t="shared" si="150"/>
        <v>0</v>
      </c>
      <c r="K505" s="254"/>
      <c r="L505" s="287"/>
      <c r="M505" s="288"/>
      <c r="N505" s="334">
        <f t="shared" si="151"/>
        <v>0</v>
      </c>
      <c r="O505" s="254"/>
      <c r="P505" s="287"/>
      <c r="Q505" s="288"/>
      <c r="R505" s="699">
        <f t="shared" si="152"/>
        <v>0</v>
      </c>
      <c r="S505" s="700">
        <f t="shared" si="148"/>
        <v>0</v>
      </c>
      <c r="T505" s="191"/>
      <c r="U505" s="191"/>
      <c r="V505" s="191"/>
      <c r="W505" s="191"/>
    </row>
    <row r="506" spans="2:23" ht="16.5">
      <c r="B506" s="714" t="s">
        <v>706</v>
      </c>
      <c r="C506" s="254"/>
      <c r="D506" s="287"/>
      <c r="E506" s="288"/>
      <c r="F506" s="698">
        <f t="shared" si="149"/>
        <v>0</v>
      </c>
      <c r="G506" s="254"/>
      <c r="H506" s="287"/>
      <c r="I506" s="288"/>
      <c r="J506" s="334">
        <f t="shared" si="150"/>
        <v>0</v>
      </c>
      <c r="K506" s="254"/>
      <c r="L506" s="287"/>
      <c r="M506" s="288"/>
      <c r="N506" s="334">
        <f t="shared" si="151"/>
        <v>0</v>
      </c>
      <c r="O506" s="254"/>
      <c r="P506" s="287"/>
      <c r="Q506" s="288"/>
      <c r="R506" s="699">
        <f t="shared" si="152"/>
        <v>0</v>
      </c>
      <c r="S506" s="700">
        <f t="shared" si="148"/>
        <v>0</v>
      </c>
      <c r="T506" s="191"/>
      <c r="U506" s="191"/>
      <c r="V506" s="191"/>
      <c r="W506" s="191"/>
    </row>
    <row r="507" spans="2:23" ht="16.5">
      <c r="B507" s="714" t="s">
        <v>707</v>
      </c>
      <c r="C507" s="254"/>
      <c r="D507" s="287"/>
      <c r="E507" s="288"/>
      <c r="F507" s="698">
        <f t="shared" si="149"/>
        <v>0</v>
      </c>
      <c r="G507" s="254"/>
      <c r="H507" s="287"/>
      <c r="I507" s="288"/>
      <c r="J507" s="334">
        <f t="shared" si="150"/>
        <v>0</v>
      </c>
      <c r="K507" s="254"/>
      <c r="L507" s="287"/>
      <c r="M507" s="288"/>
      <c r="N507" s="334">
        <f t="shared" si="151"/>
        <v>0</v>
      </c>
      <c r="O507" s="254"/>
      <c r="P507" s="287"/>
      <c r="Q507" s="288"/>
      <c r="R507" s="699">
        <f t="shared" si="152"/>
        <v>0</v>
      </c>
      <c r="S507" s="700">
        <f t="shared" si="148"/>
        <v>0</v>
      </c>
      <c r="T507" s="191"/>
      <c r="U507" s="191"/>
      <c r="V507" s="191"/>
      <c r="W507" s="191"/>
    </row>
    <row r="508" spans="2:23" ht="17.25" thickBot="1">
      <c r="B508" s="710" t="s">
        <v>708</v>
      </c>
      <c r="C508" s="271"/>
      <c r="D508" s="294"/>
      <c r="E508" s="295"/>
      <c r="F508" s="698">
        <f t="shared" si="149"/>
        <v>0</v>
      </c>
      <c r="G508" s="271"/>
      <c r="H508" s="294"/>
      <c r="I508" s="295"/>
      <c r="J508" s="334">
        <f t="shared" si="150"/>
        <v>0</v>
      </c>
      <c r="K508" s="271"/>
      <c r="L508" s="294"/>
      <c r="M508" s="295"/>
      <c r="N508" s="334">
        <f t="shared" si="151"/>
        <v>0</v>
      </c>
      <c r="O508" s="271"/>
      <c r="P508" s="294"/>
      <c r="Q508" s="295"/>
      <c r="R508" s="699">
        <f t="shared" si="152"/>
        <v>0</v>
      </c>
      <c r="S508" s="700">
        <f t="shared" si="148"/>
        <v>0</v>
      </c>
      <c r="T508" s="191"/>
      <c r="U508" s="191"/>
      <c r="V508" s="191"/>
      <c r="W508" s="191"/>
    </row>
    <row r="509" spans="2:23" ht="17.25" thickBot="1">
      <c r="B509" s="715" t="s">
        <v>719</v>
      </c>
      <c r="C509" s="600" t="s">
        <v>498</v>
      </c>
      <c r="D509" s="708" t="s">
        <v>499</v>
      </c>
      <c r="E509" s="709" t="s">
        <v>500</v>
      </c>
      <c r="F509" s="334" t="s">
        <v>697</v>
      </c>
      <c r="G509" s="600" t="s">
        <v>502</v>
      </c>
      <c r="H509" s="708" t="s">
        <v>503</v>
      </c>
      <c r="I509" s="709" t="s">
        <v>504</v>
      </c>
      <c r="J509" s="334" t="s">
        <v>698</v>
      </c>
      <c r="K509" s="600" t="s">
        <v>506</v>
      </c>
      <c r="L509" s="708" t="s">
        <v>507</v>
      </c>
      <c r="M509" s="709" t="s">
        <v>508</v>
      </c>
      <c r="N509" s="334" t="s">
        <v>699</v>
      </c>
      <c r="O509" s="600" t="s">
        <v>510</v>
      </c>
      <c r="P509" s="708" t="s">
        <v>511</v>
      </c>
      <c r="Q509" s="709" t="s">
        <v>512</v>
      </c>
      <c r="R509" s="720" t="s">
        <v>700</v>
      </c>
      <c r="S509" s="719" t="s">
        <v>46</v>
      </c>
      <c r="T509" s="191"/>
      <c r="U509" s="191"/>
      <c r="V509" s="191"/>
      <c r="W509" s="191"/>
    </row>
    <row r="510" spans="2:23" ht="16.5">
      <c r="B510" s="710" t="s">
        <v>702</v>
      </c>
      <c r="C510" s="266"/>
      <c r="D510" s="280"/>
      <c r="E510" s="281"/>
      <c r="F510" s="698">
        <f>SUM(C510:E510)</f>
        <v>0</v>
      </c>
      <c r="G510" s="266"/>
      <c r="H510" s="280"/>
      <c r="I510" s="281"/>
      <c r="J510" s="334">
        <f>SUM(G510:I510)</f>
        <v>0</v>
      </c>
      <c r="K510" s="266"/>
      <c r="L510" s="280"/>
      <c r="M510" s="281"/>
      <c r="N510" s="334">
        <f>SUM(K510:M510)</f>
        <v>0</v>
      </c>
      <c r="O510" s="266"/>
      <c r="P510" s="280"/>
      <c r="Q510" s="281"/>
      <c r="R510" s="699">
        <f>SUM(O510:Q510)</f>
        <v>0</v>
      </c>
      <c r="S510" s="700">
        <f>C510+D510+E510+G510+H510+I510+K510+L510+M510+O510+P510+Q510</f>
        <v>0</v>
      </c>
      <c r="T510" s="191"/>
      <c r="U510" s="191"/>
      <c r="V510" s="191"/>
      <c r="W510" s="191"/>
    </row>
    <row r="511" spans="2:23" ht="16.5">
      <c r="B511" s="711" t="s">
        <v>703</v>
      </c>
      <c r="C511" s="712">
        <f>SUM(C512:C515)</f>
        <v>0</v>
      </c>
      <c r="D511" s="712">
        <f>SUM(D512:D515)</f>
        <v>0</v>
      </c>
      <c r="E511" s="712">
        <f>SUM(E512:E515)</f>
        <v>0</v>
      </c>
      <c r="F511" s="334">
        <f t="shared" ref="F511:F516" si="153">SUM(C511:E511)</f>
        <v>0</v>
      </c>
      <c r="G511" s="712">
        <f>SUM(G512:G515)</f>
        <v>0</v>
      </c>
      <c r="H511" s="246">
        <f>SUM(H512:H515)</f>
        <v>0</v>
      </c>
      <c r="I511" s="713">
        <f>SUM(I512:I515)</f>
        <v>0</v>
      </c>
      <c r="J511" s="334">
        <f t="shared" ref="J511:J516" si="154">SUM(G511:I511)</f>
        <v>0</v>
      </c>
      <c r="K511" s="712">
        <f>SUM(K512:K515)</f>
        <v>0</v>
      </c>
      <c r="L511" s="246">
        <f>SUM(L512:L515)</f>
        <v>0</v>
      </c>
      <c r="M511" s="713">
        <f>SUM(M512:M515)</f>
        <v>0</v>
      </c>
      <c r="N511" s="334">
        <f t="shared" ref="N511:N516" si="155">SUM(K511:M511)</f>
        <v>0</v>
      </c>
      <c r="O511" s="712">
        <f>SUM(O512:O515)</f>
        <v>0</v>
      </c>
      <c r="P511" s="246">
        <f>SUM(P512:P515)</f>
        <v>0</v>
      </c>
      <c r="Q511" s="713">
        <f>SUM(Q512:Q515)</f>
        <v>0</v>
      </c>
      <c r="R511" s="699">
        <f t="shared" ref="R511:R516" si="156">SUM(O511:Q511)</f>
        <v>0</v>
      </c>
      <c r="S511" s="335">
        <f>F511+J511+N511+R511</f>
        <v>0</v>
      </c>
      <c r="T511" s="702"/>
      <c r="U511" s="702"/>
      <c r="V511" s="702"/>
      <c r="W511" s="702"/>
    </row>
    <row r="512" spans="2:23" ht="16.5">
      <c r="B512" s="710" t="s">
        <v>704</v>
      </c>
      <c r="C512" s="254"/>
      <c r="D512" s="287"/>
      <c r="E512" s="288"/>
      <c r="F512" s="698">
        <f t="shared" si="153"/>
        <v>0</v>
      </c>
      <c r="G512" s="254"/>
      <c r="H512" s="287"/>
      <c r="I512" s="288"/>
      <c r="J512" s="334">
        <f t="shared" si="154"/>
        <v>0</v>
      </c>
      <c r="K512" s="254"/>
      <c r="L512" s="287"/>
      <c r="M512" s="288"/>
      <c r="N512" s="334">
        <f t="shared" si="155"/>
        <v>0</v>
      </c>
      <c r="O512" s="254"/>
      <c r="P512" s="287"/>
      <c r="Q512" s="288"/>
      <c r="R512" s="699">
        <f t="shared" si="156"/>
        <v>0</v>
      </c>
      <c r="S512" s="700">
        <f>C512+D512+E512+G512+H512+I512+K512+L512+M512+O512+P512+Q512</f>
        <v>0</v>
      </c>
      <c r="T512" s="191"/>
      <c r="U512" s="191"/>
      <c r="V512" s="191"/>
      <c r="W512" s="191"/>
    </row>
    <row r="513" spans="2:23" ht="16.5">
      <c r="B513" s="710" t="s">
        <v>705</v>
      </c>
      <c r="C513" s="254"/>
      <c r="D513" s="287"/>
      <c r="E513" s="288"/>
      <c r="F513" s="698">
        <f t="shared" si="153"/>
        <v>0</v>
      </c>
      <c r="G513" s="254"/>
      <c r="H513" s="287"/>
      <c r="I513" s="288"/>
      <c r="J513" s="334">
        <f t="shared" si="154"/>
        <v>0</v>
      </c>
      <c r="K513" s="254"/>
      <c r="L513" s="287"/>
      <c r="M513" s="288"/>
      <c r="N513" s="334">
        <f t="shared" si="155"/>
        <v>0</v>
      </c>
      <c r="O513" s="254"/>
      <c r="P513" s="287"/>
      <c r="Q513" s="288"/>
      <c r="R513" s="699">
        <f t="shared" si="156"/>
        <v>0</v>
      </c>
      <c r="S513" s="700">
        <f>C513+D513+E513+G513+H513+I513+K513+L513+M513+O513+P513+Q513</f>
        <v>0</v>
      </c>
      <c r="T513" s="191"/>
      <c r="U513" s="191"/>
      <c r="V513" s="191"/>
      <c r="W513" s="191"/>
    </row>
    <row r="514" spans="2:23" ht="16.5">
      <c r="B514" s="714" t="s">
        <v>706</v>
      </c>
      <c r="C514" s="254"/>
      <c r="D514" s="287"/>
      <c r="E514" s="288"/>
      <c r="F514" s="698">
        <f t="shared" si="153"/>
        <v>0</v>
      </c>
      <c r="G514" s="254"/>
      <c r="H514" s="287"/>
      <c r="I514" s="288"/>
      <c r="J514" s="334">
        <f t="shared" si="154"/>
        <v>0</v>
      </c>
      <c r="K514" s="254"/>
      <c r="L514" s="287"/>
      <c r="M514" s="288"/>
      <c r="N514" s="334">
        <f t="shared" si="155"/>
        <v>0</v>
      </c>
      <c r="O514" s="254"/>
      <c r="P514" s="287"/>
      <c r="Q514" s="288"/>
      <c r="R514" s="699">
        <f t="shared" si="156"/>
        <v>0</v>
      </c>
      <c r="S514" s="700">
        <f>C514+D514+E514+G514+H514+I514+K514+L514+M514+O514+P514+Q514</f>
        <v>0</v>
      </c>
      <c r="T514" s="191"/>
      <c r="U514" s="191"/>
      <c r="V514" s="191"/>
      <c r="W514" s="191"/>
    </row>
    <row r="515" spans="2:23" ht="16.5">
      <c r="B515" s="714" t="s">
        <v>707</v>
      </c>
      <c r="C515" s="254"/>
      <c r="D515" s="287"/>
      <c r="E515" s="288"/>
      <c r="F515" s="698">
        <f t="shared" si="153"/>
        <v>0</v>
      </c>
      <c r="G515" s="254"/>
      <c r="H515" s="287"/>
      <c r="I515" s="288"/>
      <c r="J515" s="334">
        <f t="shared" si="154"/>
        <v>0</v>
      </c>
      <c r="K515" s="254"/>
      <c r="L515" s="287"/>
      <c r="M515" s="288"/>
      <c r="N515" s="334">
        <f t="shared" si="155"/>
        <v>0</v>
      </c>
      <c r="O515" s="254"/>
      <c r="P515" s="287"/>
      <c r="Q515" s="288"/>
      <c r="R515" s="699">
        <f t="shared" si="156"/>
        <v>0</v>
      </c>
      <c r="S515" s="700">
        <f>C515+D515+E515+G515+H515+I515+K515+L515+M515+O515+P515+Q515</f>
        <v>0</v>
      </c>
      <c r="T515" s="191"/>
      <c r="U515" s="191"/>
      <c r="V515" s="191"/>
      <c r="W515" s="191"/>
    </row>
    <row r="516" spans="2:23" ht="17.25" thickBot="1">
      <c r="B516" s="710" t="s">
        <v>708</v>
      </c>
      <c r="C516" s="271"/>
      <c r="D516" s="294"/>
      <c r="E516" s="295"/>
      <c r="F516" s="698">
        <f t="shared" si="153"/>
        <v>0</v>
      </c>
      <c r="G516" s="271"/>
      <c r="H516" s="294"/>
      <c r="I516" s="295"/>
      <c r="J516" s="334">
        <f t="shared" si="154"/>
        <v>0</v>
      </c>
      <c r="K516" s="271"/>
      <c r="L516" s="294"/>
      <c r="M516" s="295"/>
      <c r="N516" s="334">
        <f t="shared" si="155"/>
        <v>0</v>
      </c>
      <c r="O516" s="271"/>
      <c r="P516" s="294"/>
      <c r="Q516" s="295"/>
      <c r="R516" s="699">
        <f t="shared" si="156"/>
        <v>0</v>
      </c>
      <c r="S516" s="700">
        <f>C516+D516+E516+G516+H516+I516+K516+L516+M516+O516+P516+Q516</f>
        <v>0</v>
      </c>
      <c r="T516" s="191"/>
      <c r="U516" s="191"/>
      <c r="V516" s="191"/>
      <c r="W516" s="191"/>
    </row>
    <row r="517" spans="2:23" ht="17.25" thickBot="1">
      <c r="B517" s="715" t="s">
        <v>720</v>
      </c>
      <c r="C517" s="687" t="s">
        <v>498</v>
      </c>
      <c r="D517" s="688" t="s">
        <v>499</v>
      </c>
      <c r="E517" s="689" t="s">
        <v>500</v>
      </c>
      <c r="F517" s="719" t="s">
        <v>697</v>
      </c>
      <c r="G517" s="687" t="s">
        <v>502</v>
      </c>
      <c r="H517" s="688" t="s">
        <v>503</v>
      </c>
      <c r="I517" s="689" t="s">
        <v>504</v>
      </c>
      <c r="J517" s="719" t="s">
        <v>698</v>
      </c>
      <c r="K517" s="687" t="s">
        <v>506</v>
      </c>
      <c r="L517" s="688" t="s">
        <v>507</v>
      </c>
      <c r="M517" s="689" t="s">
        <v>508</v>
      </c>
      <c r="N517" s="719" t="s">
        <v>699</v>
      </c>
      <c r="O517" s="687" t="s">
        <v>510</v>
      </c>
      <c r="P517" s="688" t="s">
        <v>511</v>
      </c>
      <c r="Q517" s="689" t="s">
        <v>512</v>
      </c>
      <c r="R517" s="720" t="s">
        <v>700</v>
      </c>
      <c r="S517" s="719" t="s">
        <v>46</v>
      </c>
      <c r="T517" s="191"/>
      <c r="U517" s="191"/>
      <c r="V517" s="191"/>
      <c r="W517" s="191"/>
    </row>
    <row r="518" spans="2:23" ht="16.5">
      <c r="B518" s="710" t="s">
        <v>702</v>
      </c>
      <c r="C518" s="266"/>
      <c r="D518" s="280"/>
      <c r="E518" s="281"/>
      <c r="F518" s="698">
        <v>0</v>
      </c>
      <c r="G518" s="266"/>
      <c r="H518" s="280"/>
      <c r="I518" s="281"/>
      <c r="J518" s="334">
        <f t="shared" ref="J518:J524" si="157">SUM(G518:I518)</f>
        <v>0</v>
      </c>
      <c r="K518" s="266"/>
      <c r="L518" s="280"/>
      <c r="M518" s="281"/>
      <c r="N518" s="334">
        <f t="shared" ref="N518:N524" si="158">SUM(K518:M518)</f>
        <v>0</v>
      </c>
      <c r="O518" s="266"/>
      <c r="P518" s="280"/>
      <c r="Q518" s="281"/>
      <c r="R518" s="699">
        <f>SUM(O518:Q518)</f>
        <v>0</v>
      </c>
      <c r="S518" s="700">
        <f>C518+D518+E518+G518+H518+I518+K518+L518+M518+O518+P518+Q518</f>
        <v>0</v>
      </c>
      <c r="T518" s="191"/>
      <c r="U518" s="191"/>
      <c r="V518" s="191"/>
      <c r="W518" s="191"/>
    </row>
    <row r="519" spans="2:23" ht="16.5">
      <c r="B519" s="711" t="s">
        <v>703</v>
      </c>
      <c r="C519" s="712">
        <f>SUM(C520:C523)</f>
        <v>0</v>
      </c>
      <c r="D519" s="712">
        <f>SUM(D520:D523)</f>
        <v>0</v>
      </c>
      <c r="E519" s="712">
        <f>SUM(E520:E523)</f>
        <v>0</v>
      </c>
      <c r="F519" s="334">
        <f t="shared" ref="F519:F524" si="159">SUM(C519:E519)</f>
        <v>0</v>
      </c>
      <c r="G519" s="712">
        <f>SUM(G520:G523)</f>
        <v>0</v>
      </c>
      <c r="H519" s="246">
        <f>SUM(H520:H523)</f>
        <v>0</v>
      </c>
      <c r="I519" s="713">
        <f>SUM(I520:I523)</f>
        <v>0</v>
      </c>
      <c r="J519" s="334">
        <f t="shared" si="157"/>
        <v>0</v>
      </c>
      <c r="K519" s="712">
        <f>SUM(K520:K523)</f>
        <v>0</v>
      </c>
      <c r="L519" s="246">
        <f>SUM(L520:L523)</f>
        <v>0</v>
      </c>
      <c r="M519" s="713">
        <f>SUM(M520:M523)</f>
        <v>0</v>
      </c>
      <c r="N519" s="334">
        <f t="shared" si="158"/>
        <v>0</v>
      </c>
      <c r="O519" s="712">
        <f>SUM(O520:O523)</f>
        <v>0</v>
      </c>
      <c r="P519" s="246">
        <f>SUM(P520:P523)</f>
        <v>0</v>
      </c>
      <c r="Q519" s="713">
        <f>SUM(Q520:Q523)</f>
        <v>0</v>
      </c>
      <c r="R519" s="699">
        <f t="shared" ref="R519:R524" si="160">SUM(O519:Q519)</f>
        <v>0</v>
      </c>
      <c r="S519" s="335">
        <f>F519+J519+N519+R519</f>
        <v>0</v>
      </c>
      <c r="T519" s="702"/>
      <c r="U519" s="702"/>
      <c r="V519" s="702"/>
      <c r="W519" s="702"/>
    </row>
    <row r="520" spans="2:23" ht="16.5">
      <c r="B520" s="710" t="s">
        <v>704</v>
      </c>
      <c r="C520" s="254"/>
      <c r="D520" s="287"/>
      <c r="E520" s="288"/>
      <c r="F520" s="698">
        <f t="shared" si="159"/>
        <v>0</v>
      </c>
      <c r="G520" s="254"/>
      <c r="H520" s="287"/>
      <c r="I520" s="288"/>
      <c r="J520" s="334">
        <f t="shared" si="157"/>
        <v>0</v>
      </c>
      <c r="K520" s="254"/>
      <c r="L520" s="287"/>
      <c r="M520" s="288"/>
      <c r="N520" s="334">
        <f t="shared" si="158"/>
        <v>0</v>
      </c>
      <c r="O520" s="254"/>
      <c r="P520" s="287"/>
      <c r="Q520" s="288"/>
      <c r="R520" s="699">
        <f t="shared" si="160"/>
        <v>0</v>
      </c>
      <c r="S520" s="700">
        <f>C520+D520+E520+G520+H520+I520+K520+L520+M520+O520+P520+Q520</f>
        <v>0</v>
      </c>
      <c r="T520" s="191"/>
      <c r="U520" s="191"/>
      <c r="V520" s="191"/>
      <c r="W520" s="191"/>
    </row>
    <row r="521" spans="2:23" ht="16.5">
      <c r="B521" s="710" t="s">
        <v>705</v>
      </c>
      <c r="C521" s="254"/>
      <c r="D521" s="287"/>
      <c r="E521" s="288"/>
      <c r="F521" s="698">
        <f t="shared" si="159"/>
        <v>0</v>
      </c>
      <c r="G521" s="254"/>
      <c r="H521" s="287"/>
      <c r="I521" s="288"/>
      <c r="J521" s="334">
        <f t="shared" si="157"/>
        <v>0</v>
      </c>
      <c r="K521" s="254"/>
      <c r="L521" s="287"/>
      <c r="M521" s="288"/>
      <c r="N521" s="334">
        <f t="shared" si="158"/>
        <v>0</v>
      </c>
      <c r="O521" s="254"/>
      <c r="P521" s="287"/>
      <c r="Q521" s="288"/>
      <c r="R521" s="699">
        <f t="shared" si="160"/>
        <v>0</v>
      </c>
      <c r="S521" s="700">
        <f>C521+D521+E521+G521+H521+I521+K521+L521+M521+O521+P521+Q521</f>
        <v>0</v>
      </c>
      <c r="T521" s="191"/>
      <c r="U521" s="191"/>
      <c r="V521" s="191"/>
      <c r="W521" s="191"/>
    </row>
    <row r="522" spans="2:23" ht="16.5">
      <c r="B522" s="714" t="s">
        <v>706</v>
      </c>
      <c r="C522" s="254"/>
      <c r="D522" s="287"/>
      <c r="E522" s="288"/>
      <c r="F522" s="698">
        <f t="shared" si="159"/>
        <v>0</v>
      </c>
      <c r="G522" s="254"/>
      <c r="H522" s="287"/>
      <c r="I522" s="288"/>
      <c r="J522" s="334">
        <f t="shared" si="157"/>
        <v>0</v>
      </c>
      <c r="K522" s="254"/>
      <c r="L522" s="287"/>
      <c r="M522" s="288"/>
      <c r="N522" s="334">
        <f t="shared" si="158"/>
        <v>0</v>
      </c>
      <c r="O522" s="254"/>
      <c r="P522" s="287"/>
      <c r="Q522" s="288"/>
      <c r="R522" s="699">
        <f t="shared" si="160"/>
        <v>0</v>
      </c>
      <c r="S522" s="700">
        <f>C522+D522+E522+G522+H522+I522+K522+L522+M522+O522+P522+Q522</f>
        <v>0</v>
      </c>
      <c r="T522" s="191"/>
      <c r="U522" s="191"/>
      <c r="V522" s="191"/>
      <c r="W522" s="191"/>
    </row>
    <row r="523" spans="2:23" ht="16.5">
      <c r="B523" s="714" t="s">
        <v>707</v>
      </c>
      <c r="C523" s="254"/>
      <c r="D523" s="287"/>
      <c r="E523" s="288"/>
      <c r="F523" s="698">
        <f t="shared" si="159"/>
        <v>0</v>
      </c>
      <c r="G523" s="254"/>
      <c r="H523" s="287"/>
      <c r="I523" s="288"/>
      <c r="J523" s="334">
        <f t="shared" si="157"/>
        <v>0</v>
      </c>
      <c r="K523" s="254"/>
      <c r="L523" s="287"/>
      <c r="M523" s="288"/>
      <c r="N523" s="334">
        <f t="shared" si="158"/>
        <v>0</v>
      </c>
      <c r="O523" s="254"/>
      <c r="P523" s="287"/>
      <c r="Q523" s="288"/>
      <c r="R523" s="699">
        <f t="shared" si="160"/>
        <v>0</v>
      </c>
      <c r="S523" s="700">
        <f>C523+D523+E523+G523+H523+I523+K523+L523+M523+O523+P523+Q523</f>
        <v>0</v>
      </c>
      <c r="T523" s="191"/>
      <c r="U523" s="191"/>
      <c r="V523" s="191"/>
      <c r="W523" s="191"/>
    </row>
    <row r="524" spans="2:23" ht="17.25" thickBot="1">
      <c r="B524" s="710" t="s">
        <v>708</v>
      </c>
      <c r="C524" s="271"/>
      <c r="D524" s="294"/>
      <c r="E524" s="295"/>
      <c r="F524" s="698">
        <f t="shared" si="159"/>
        <v>0</v>
      </c>
      <c r="G524" s="271"/>
      <c r="H524" s="294"/>
      <c r="I524" s="295"/>
      <c r="J524" s="334">
        <f t="shared" si="157"/>
        <v>0</v>
      </c>
      <c r="K524" s="271"/>
      <c r="L524" s="294"/>
      <c r="M524" s="295"/>
      <c r="N524" s="334">
        <f t="shared" si="158"/>
        <v>0</v>
      </c>
      <c r="O524" s="271"/>
      <c r="P524" s="294"/>
      <c r="Q524" s="295"/>
      <c r="R524" s="699">
        <f t="shared" si="160"/>
        <v>0</v>
      </c>
      <c r="S524" s="700">
        <f>C524+D524+E524+G524+H524+I524+K524+L524+M524+O524+P524+Q524</f>
        <v>0</v>
      </c>
      <c r="T524" s="191"/>
      <c r="U524" s="191"/>
      <c r="V524" s="191"/>
      <c r="W524" s="191"/>
    </row>
    <row r="525" spans="2:23" ht="17.25" thickBot="1">
      <c r="B525" s="715" t="s">
        <v>721</v>
      </c>
      <c r="C525" s="600" t="s">
        <v>498</v>
      </c>
      <c r="D525" s="708" t="s">
        <v>499</v>
      </c>
      <c r="E525" s="709" t="s">
        <v>500</v>
      </c>
      <c r="F525" s="334" t="s">
        <v>697</v>
      </c>
      <c r="G525" s="600" t="s">
        <v>502</v>
      </c>
      <c r="H525" s="708" t="s">
        <v>503</v>
      </c>
      <c r="I525" s="709" t="s">
        <v>504</v>
      </c>
      <c r="J525" s="334" t="s">
        <v>698</v>
      </c>
      <c r="K525" s="600" t="s">
        <v>506</v>
      </c>
      <c r="L525" s="708" t="s">
        <v>507</v>
      </c>
      <c r="M525" s="709" t="s">
        <v>508</v>
      </c>
      <c r="N525" s="334" t="s">
        <v>699</v>
      </c>
      <c r="O525" s="600" t="s">
        <v>510</v>
      </c>
      <c r="P525" s="708" t="s">
        <v>511</v>
      </c>
      <c r="Q525" s="709" t="s">
        <v>512</v>
      </c>
      <c r="R525" s="720" t="s">
        <v>700</v>
      </c>
      <c r="S525" s="719" t="s">
        <v>46</v>
      </c>
      <c r="T525" s="191"/>
      <c r="U525" s="191"/>
      <c r="V525" s="191"/>
      <c r="W525" s="191"/>
    </row>
    <row r="526" spans="2:23" ht="16.5">
      <c r="B526" s="710" t="s">
        <v>702</v>
      </c>
      <c r="C526" s="266"/>
      <c r="D526" s="280"/>
      <c r="E526" s="281"/>
      <c r="F526" s="698">
        <f>SUM(C526:E526)</f>
        <v>0</v>
      </c>
      <c r="G526" s="266"/>
      <c r="H526" s="280"/>
      <c r="I526" s="281"/>
      <c r="J526" s="334">
        <f>SUM(G526:I526)</f>
        <v>0</v>
      </c>
      <c r="K526" s="266"/>
      <c r="L526" s="280"/>
      <c r="M526" s="281"/>
      <c r="N526" s="334">
        <f>SUM(K526:M526)</f>
        <v>0</v>
      </c>
      <c r="O526" s="266"/>
      <c r="P526" s="280"/>
      <c r="Q526" s="281"/>
      <c r="R526" s="699">
        <f>SUM(O526:Q526)</f>
        <v>0</v>
      </c>
      <c r="S526" s="700">
        <f t="shared" ref="S526:S532" si="161">N526+J526+F526+R526</f>
        <v>0</v>
      </c>
      <c r="T526" s="191"/>
      <c r="U526" s="191"/>
      <c r="V526" s="191"/>
      <c r="W526" s="191"/>
    </row>
    <row r="527" spans="2:23" ht="16.5">
      <c r="B527" s="711" t="s">
        <v>703</v>
      </c>
      <c r="C527" s="712">
        <f>SUM(C528:C531)</f>
        <v>0</v>
      </c>
      <c r="D527" s="712">
        <f>SUM(D528:D531)</f>
        <v>0</v>
      </c>
      <c r="E527" s="712">
        <f>SUM(E528:E531)</f>
        <v>0</v>
      </c>
      <c r="F527" s="334">
        <f t="shared" ref="F527:F532" si="162">SUM(C527:E527)</f>
        <v>0</v>
      </c>
      <c r="G527" s="712">
        <f>SUM(G528:G531)</f>
        <v>0</v>
      </c>
      <c r="H527" s="246">
        <f>SUM(H528:H531)</f>
        <v>0</v>
      </c>
      <c r="I527" s="713">
        <f>SUM(I528:I531)</f>
        <v>0</v>
      </c>
      <c r="J527" s="334">
        <f t="shared" ref="J527:J532" si="163">SUM(G527:I527)</f>
        <v>0</v>
      </c>
      <c r="K527" s="712">
        <f>SUM(K528:K531)</f>
        <v>0</v>
      </c>
      <c r="L527" s="246">
        <f>SUM(L528:L531)</f>
        <v>0</v>
      </c>
      <c r="M527" s="713">
        <f>SUM(M528:M531)</f>
        <v>0</v>
      </c>
      <c r="N527" s="334">
        <f t="shared" ref="N527:N532" si="164">SUM(K527:M527)</f>
        <v>0</v>
      </c>
      <c r="O527" s="712">
        <f>SUM(O528:O531)</f>
        <v>0</v>
      </c>
      <c r="P527" s="246">
        <f>SUM(P528:P531)</f>
        <v>0</v>
      </c>
      <c r="Q527" s="713">
        <f>SUM(Q528:Q531)</f>
        <v>0</v>
      </c>
      <c r="R527" s="699">
        <f t="shared" ref="R527:R532" si="165">SUM(O527:Q527)</f>
        <v>0</v>
      </c>
      <c r="S527" s="335">
        <f t="shared" si="161"/>
        <v>0</v>
      </c>
      <c r="T527" s="702"/>
      <c r="U527" s="702"/>
      <c r="V527" s="702"/>
      <c r="W527" s="702"/>
    </row>
    <row r="528" spans="2:23" ht="16.5">
      <c r="B528" s="710" t="s">
        <v>704</v>
      </c>
      <c r="C528" s="254"/>
      <c r="D528" s="287"/>
      <c r="E528" s="288"/>
      <c r="F528" s="698">
        <f t="shared" si="162"/>
        <v>0</v>
      </c>
      <c r="G528" s="254"/>
      <c r="H528" s="287"/>
      <c r="I528" s="288"/>
      <c r="J528" s="334">
        <f t="shared" si="163"/>
        <v>0</v>
      </c>
      <c r="K528" s="254"/>
      <c r="L528" s="287"/>
      <c r="M528" s="288"/>
      <c r="N528" s="334">
        <f t="shared" si="164"/>
        <v>0</v>
      </c>
      <c r="O528" s="254"/>
      <c r="P528" s="287"/>
      <c r="Q528" s="288"/>
      <c r="R528" s="699">
        <f t="shared" si="165"/>
        <v>0</v>
      </c>
      <c r="S528" s="700">
        <f t="shared" si="161"/>
        <v>0</v>
      </c>
      <c r="T528" s="191"/>
      <c r="U528" s="191"/>
      <c r="V528" s="191"/>
      <c r="W528" s="191"/>
    </row>
    <row r="529" spans="2:23" ht="16.5">
      <c r="B529" s="710" t="s">
        <v>705</v>
      </c>
      <c r="C529" s="254"/>
      <c r="D529" s="287"/>
      <c r="E529" s="288"/>
      <c r="F529" s="698">
        <f t="shared" si="162"/>
        <v>0</v>
      </c>
      <c r="G529" s="254"/>
      <c r="H529" s="287"/>
      <c r="I529" s="288"/>
      <c r="J529" s="334">
        <f t="shared" si="163"/>
        <v>0</v>
      </c>
      <c r="K529" s="254"/>
      <c r="L529" s="287"/>
      <c r="M529" s="288"/>
      <c r="N529" s="334">
        <f t="shared" si="164"/>
        <v>0</v>
      </c>
      <c r="O529" s="254"/>
      <c r="P529" s="287"/>
      <c r="Q529" s="288"/>
      <c r="R529" s="699">
        <f t="shared" si="165"/>
        <v>0</v>
      </c>
      <c r="S529" s="700">
        <f t="shared" si="161"/>
        <v>0</v>
      </c>
      <c r="T529" s="191"/>
      <c r="U529" s="191"/>
      <c r="V529" s="191"/>
      <c r="W529" s="191"/>
    </row>
    <row r="530" spans="2:23" ht="16.5">
      <c r="B530" s="714" t="s">
        <v>706</v>
      </c>
      <c r="C530" s="254"/>
      <c r="D530" s="287"/>
      <c r="E530" s="288"/>
      <c r="F530" s="698">
        <f t="shared" si="162"/>
        <v>0</v>
      </c>
      <c r="G530" s="254"/>
      <c r="H530" s="287"/>
      <c r="I530" s="288"/>
      <c r="J530" s="334">
        <f t="shared" si="163"/>
        <v>0</v>
      </c>
      <c r="K530" s="254"/>
      <c r="L530" s="287"/>
      <c r="M530" s="288"/>
      <c r="N530" s="334">
        <f t="shared" si="164"/>
        <v>0</v>
      </c>
      <c r="O530" s="254"/>
      <c r="P530" s="287"/>
      <c r="Q530" s="288"/>
      <c r="R530" s="699">
        <f t="shared" si="165"/>
        <v>0</v>
      </c>
      <c r="S530" s="700">
        <f t="shared" si="161"/>
        <v>0</v>
      </c>
      <c r="T530" s="191"/>
      <c r="U530" s="191"/>
      <c r="V530" s="191"/>
      <c r="W530" s="191"/>
    </row>
    <row r="531" spans="2:23" ht="16.5">
      <c r="B531" s="714" t="s">
        <v>707</v>
      </c>
      <c r="C531" s="254"/>
      <c r="D531" s="287"/>
      <c r="E531" s="288"/>
      <c r="F531" s="698">
        <f t="shared" si="162"/>
        <v>0</v>
      </c>
      <c r="G531" s="254"/>
      <c r="H531" s="287"/>
      <c r="I531" s="288"/>
      <c r="J531" s="334">
        <f t="shared" si="163"/>
        <v>0</v>
      </c>
      <c r="K531" s="254"/>
      <c r="L531" s="287"/>
      <c r="M531" s="288"/>
      <c r="N531" s="334">
        <f t="shared" si="164"/>
        <v>0</v>
      </c>
      <c r="O531" s="254"/>
      <c r="P531" s="287"/>
      <c r="Q531" s="288"/>
      <c r="R531" s="699">
        <f t="shared" si="165"/>
        <v>0</v>
      </c>
      <c r="S531" s="700">
        <f t="shared" si="161"/>
        <v>0</v>
      </c>
      <c r="T531" s="191"/>
      <c r="U531" s="191"/>
      <c r="V531" s="191"/>
      <c r="W531" s="191"/>
    </row>
    <row r="532" spans="2:23" ht="17.25" thickBot="1">
      <c r="B532" s="710" t="s">
        <v>708</v>
      </c>
      <c r="C532" s="271"/>
      <c r="D532" s="294"/>
      <c r="E532" s="295"/>
      <c r="F532" s="698">
        <f t="shared" si="162"/>
        <v>0</v>
      </c>
      <c r="G532" s="271"/>
      <c r="H532" s="294"/>
      <c r="I532" s="295"/>
      <c r="J532" s="334">
        <f t="shared" si="163"/>
        <v>0</v>
      </c>
      <c r="K532" s="271"/>
      <c r="L532" s="294"/>
      <c r="M532" s="295"/>
      <c r="N532" s="334">
        <f t="shared" si="164"/>
        <v>0</v>
      </c>
      <c r="O532" s="271"/>
      <c r="P532" s="294"/>
      <c r="Q532" s="295"/>
      <c r="R532" s="699">
        <f t="shared" si="165"/>
        <v>0</v>
      </c>
      <c r="S532" s="700">
        <f t="shared" si="161"/>
        <v>0</v>
      </c>
      <c r="T532" s="191"/>
      <c r="U532" s="191"/>
      <c r="V532" s="191"/>
      <c r="W532" s="191"/>
    </row>
    <row r="533" spans="2:23" ht="17.25" thickBot="1">
      <c r="B533" s="715" t="s">
        <v>722</v>
      </c>
      <c r="C533" s="600" t="s">
        <v>498</v>
      </c>
      <c r="D533" s="708" t="s">
        <v>499</v>
      </c>
      <c r="E533" s="709" t="s">
        <v>500</v>
      </c>
      <c r="F533" s="334" t="s">
        <v>697</v>
      </c>
      <c r="G533" s="600" t="s">
        <v>502</v>
      </c>
      <c r="H533" s="708" t="s">
        <v>503</v>
      </c>
      <c r="I533" s="709" t="s">
        <v>504</v>
      </c>
      <c r="J533" s="334" t="s">
        <v>698</v>
      </c>
      <c r="K533" s="600" t="s">
        <v>506</v>
      </c>
      <c r="L533" s="708" t="s">
        <v>507</v>
      </c>
      <c r="M533" s="709" t="s">
        <v>508</v>
      </c>
      <c r="N533" s="334" t="s">
        <v>699</v>
      </c>
      <c r="O533" s="600" t="s">
        <v>510</v>
      </c>
      <c r="P533" s="708" t="s">
        <v>511</v>
      </c>
      <c r="Q533" s="709" t="s">
        <v>512</v>
      </c>
      <c r="R533" s="720" t="s">
        <v>700</v>
      </c>
      <c r="S533" s="719" t="s">
        <v>46</v>
      </c>
      <c r="T533" s="191"/>
      <c r="U533" s="191"/>
      <c r="V533" s="191"/>
      <c r="W533" s="191"/>
    </row>
    <row r="534" spans="2:23" ht="16.5">
      <c r="B534" s="710" t="s">
        <v>702</v>
      </c>
      <c r="C534" s="266"/>
      <c r="D534" s="280"/>
      <c r="E534" s="281"/>
      <c r="F534" s="698">
        <f>SUM(C534:E534)</f>
        <v>0</v>
      </c>
      <c r="G534" s="266"/>
      <c r="H534" s="280"/>
      <c r="I534" s="281"/>
      <c r="J534" s="334">
        <f>SUM(G534:I534)</f>
        <v>0</v>
      </c>
      <c r="K534" s="266"/>
      <c r="L534" s="280"/>
      <c r="M534" s="281"/>
      <c r="N534" s="334">
        <f>SUM(K534:M534)</f>
        <v>0</v>
      </c>
      <c r="O534" s="266"/>
      <c r="P534" s="280"/>
      <c r="Q534" s="281"/>
      <c r="R534" s="699">
        <f>SUM(O534:Q534)</f>
        <v>0</v>
      </c>
      <c r="S534" s="700">
        <f t="shared" ref="S534:S540" si="166">N534+J534+F534+R534</f>
        <v>0</v>
      </c>
      <c r="T534" s="191"/>
      <c r="U534" s="191"/>
      <c r="V534" s="191"/>
      <c r="W534" s="191"/>
    </row>
    <row r="535" spans="2:23" ht="16.5">
      <c r="B535" s="711" t="s">
        <v>703</v>
      </c>
      <c r="C535" s="712">
        <f>SUM(C536:C539)</f>
        <v>0</v>
      </c>
      <c r="D535" s="712">
        <f>SUM(D536:D539)</f>
        <v>0</v>
      </c>
      <c r="E535" s="712">
        <f>SUM(E536:E539)</f>
        <v>0</v>
      </c>
      <c r="F535" s="334">
        <f t="shared" ref="F535:F540" si="167">SUM(C535:E535)</f>
        <v>0</v>
      </c>
      <c r="G535" s="712">
        <f>SUM(G536:G539)</f>
        <v>0</v>
      </c>
      <c r="H535" s="246">
        <f>SUM(H536:H539)</f>
        <v>0</v>
      </c>
      <c r="I535" s="713">
        <f>SUM(I536:I539)</f>
        <v>0</v>
      </c>
      <c r="J535" s="334">
        <f t="shared" ref="J535:J540" si="168">SUM(G535:I535)</f>
        <v>0</v>
      </c>
      <c r="K535" s="712">
        <f>SUM(K536:K539)</f>
        <v>0</v>
      </c>
      <c r="L535" s="246">
        <f>SUM(L536:L539)</f>
        <v>0</v>
      </c>
      <c r="M535" s="713">
        <f>SUM(M536:M539)</f>
        <v>0</v>
      </c>
      <c r="N535" s="334">
        <f t="shared" ref="N535:N540" si="169">SUM(K535:M535)</f>
        <v>0</v>
      </c>
      <c r="O535" s="712">
        <f>SUM(O536:O539)</f>
        <v>0</v>
      </c>
      <c r="P535" s="246">
        <f>SUM(P536:P539)</f>
        <v>0</v>
      </c>
      <c r="Q535" s="713">
        <f>SUM(Q536:Q539)</f>
        <v>0</v>
      </c>
      <c r="R535" s="699">
        <f t="shared" ref="R535:R540" si="170">SUM(O535:Q535)</f>
        <v>0</v>
      </c>
      <c r="S535" s="335">
        <f t="shared" si="166"/>
        <v>0</v>
      </c>
      <c r="T535" s="702"/>
      <c r="U535" s="702"/>
      <c r="V535" s="702"/>
      <c r="W535" s="702"/>
    </row>
    <row r="536" spans="2:23" ht="16.5">
      <c r="B536" s="710" t="s">
        <v>704</v>
      </c>
      <c r="C536" s="254"/>
      <c r="D536" s="287"/>
      <c r="E536" s="288"/>
      <c r="F536" s="698">
        <f t="shared" si="167"/>
        <v>0</v>
      </c>
      <c r="G536" s="254"/>
      <c r="H536" s="287"/>
      <c r="I536" s="288"/>
      <c r="J536" s="334">
        <f t="shared" si="168"/>
        <v>0</v>
      </c>
      <c r="K536" s="254"/>
      <c r="L536" s="287"/>
      <c r="M536" s="288"/>
      <c r="N536" s="334">
        <f t="shared" si="169"/>
        <v>0</v>
      </c>
      <c r="O536" s="254"/>
      <c r="P536" s="287"/>
      <c r="Q536" s="288"/>
      <c r="R536" s="699">
        <f t="shared" si="170"/>
        <v>0</v>
      </c>
      <c r="S536" s="700">
        <f t="shared" si="166"/>
        <v>0</v>
      </c>
      <c r="T536" s="191"/>
      <c r="U536" s="191"/>
      <c r="V536" s="191"/>
      <c r="W536" s="191"/>
    </row>
    <row r="537" spans="2:23" ht="16.5">
      <c r="B537" s="710" t="s">
        <v>705</v>
      </c>
      <c r="C537" s="254"/>
      <c r="D537" s="287"/>
      <c r="E537" s="288"/>
      <c r="F537" s="698">
        <f t="shared" si="167"/>
        <v>0</v>
      </c>
      <c r="G537" s="254"/>
      <c r="H537" s="287"/>
      <c r="I537" s="288"/>
      <c r="J537" s="334">
        <f t="shared" si="168"/>
        <v>0</v>
      </c>
      <c r="K537" s="254"/>
      <c r="L537" s="287"/>
      <c r="M537" s="288"/>
      <c r="N537" s="334">
        <f t="shared" si="169"/>
        <v>0</v>
      </c>
      <c r="O537" s="254"/>
      <c r="P537" s="287"/>
      <c r="Q537" s="288"/>
      <c r="R537" s="699">
        <f t="shared" si="170"/>
        <v>0</v>
      </c>
      <c r="S537" s="700">
        <f t="shared" si="166"/>
        <v>0</v>
      </c>
      <c r="T537" s="191"/>
      <c r="U537" s="191"/>
      <c r="V537" s="191"/>
      <c r="W537" s="191"/>
    </row>
    <row r="538" spans="2:23" ht="16.5">
      <c r="B538" s="714" t="s">
        <v>706</v>
      </c>
      <c r="C538" s="254"/>
      <c r="D538" s="287"/>
      <c r="E538" s="288"/>
      <c r="F538" s="698">
        <f t="shared" si="167"/>
        <v>0</v>
      </c>
      <c r="G538" s="254"/>
      <c r="H538" s="287"/>
      <c r="I538" s="288"/>
      <c r="J538" s="334">
        <f t="shared" si="168"/>
        <v>0</v>
      </c>
      <c r="K538" s="254"/>
      <c r="L538" s="287"/>
      <c r="M538" s="288"/>
      <c r="N538" s="334">
        <f t="shared" si="169"/>
        <v>0</v>
      </c>
      <c r="O538" s="254"/>
      <c r="P538" s="287"/>
      <c r="Q538" s="288"/>
      <c r="R538" s="699">
        <f t="shared" si="170"/>
        <v>0</v>
      </c>
      <c r="S538" s="700">
        <f t="shared" si="166"/>
        <v>0</v>
      </c>
      <c r="T538" s="191"/>
      <c r="U538" s="191"/>
      <c r="V538" s="191"/>
      <c r="W538" s="191"/>
    </row>
    <row r="539" spans="2:23" ht="16.5">
      <c r="B539" s="714" t="s">
        <v>707</v>
      </c>
      <c r="C539" s="254"/>
      <c r="D539" s="287"/>
      <c r="E539" s="288"/>
      <c r="F539" s="698">
        <f t="shared" si="167"/>
        <v>0</v>
      </c>
      <c r="G539" s="254"/>
      <c r="H539" s="287"/>
      <c r="I539" s="288"/>
      <c r="J539" s="334">
        <f t="shared" si="168"/>
        <v>0</v>
      </c>
      <c r="K539" s="254"/>
      <c r="L539" s="287"/>
      <c r="M539" s="288"/>
      <c r="N539" s="334">
        <f t="shared" si="169"/>
        <v>0</v>
      </c>
      <c r="O539" s="254"/>
      <c r="P539" s="287"/>
      <c r="Q539" s="288"/>
      <c r="R539" s="699">
        <f t="shared" si="170"/>
        <v>0</v>
      </c>
      <c r="S539" s="700">
        <f t="shared" si="166"/>
        <v>0</v>
      </c>
      <c r="T539" s="191"/>
      <c r="U539" s="191"/>
      <c r="V539" s="191"/>
      <c r="W539" s="191"/>
    </row>
    <row r="540" spans="2:23" ht="17.25" thickBot="1">
      <c r="B540" s="710" t="s">
        <v>708</v>
      </c>
      <c r="C540" s="271"/>
      <c r="D540" s="294"/>
      <c r="E540" s="295"/>
      <c r="F540" s="698">
        <f t="shared" si="167"/>
        <v>0</v>
      </c>
      <c r="G540" s="271"/>
      <c r="H540" s="294"/>
      <c r="I540" s="295"/>
      <c r="J540" s="334">
        <f t="shared" si="168"/>
        <v>0</v>
      </c>
      <c r="K540" s="271"/>
      <c r="L540" s="294"/>
      <c r="M540" s="295"/>
      <c r="N540" s="334">
        <f t="shared" si="169"/>
        <v>0</v>
      </c>
      <c r="O540" s="271"/>
      <c r="P540" s="294"/>
      <c r="Q540" s="295"/>
      <c r="R540" s="699">
        <f t="shared" si="170"/>
        <v>0</v>
      </c>
      <c r="S540" s="700">
        <f t="shared" si="166"/>
        <v>0</v>
      </c>
      <c r="T540" s="191"/>
      <c r="U540" s="191"/>
      <c r="V540" s="191"/>
      <c r="W540" s="191"/>
    </row>
    <row r="541" spans="2:23" ht="17.25" thickBot="1">
      <c r="B541" s="715" t="s">
        <v>723</v>
      </c>
      <c r="C541" s="687" t="s">
        <v>498</v>
      </c>
      <c r="D541" s="688" t="s">
        <v>499</v>
      </c>
      <c r="E541" s="689" t="s">
        <v>500</v>
      </c>
      <c r="F541" s="719" t="s">
        <v>697</v>
      </c>
      <c r="G541" s="687" t="s">
        <v>502</v>
      </c>
      <c r="H541" s="688" t="s">
        <v>503</v>
      </c>
      <c r="I541" s="689" t="s">
        <v>504</v>
      </c>
      <c r="J541" s="719" t="s">
        <v>698</v>
      </c>
      <c r="K541" s="687" t="s">
        <v>506</v>
      </c>
      <c r="L541" s="688" t="s">
        <v>507</v>
      </c>
      <c r="M541" s="689" t="s">
        <v>508</v>
      </c>
      <c r="N541" s="719" t="s">
        <v>699</v>
      </c>
      <c r="O541" s="687" t="s">
        <v>510</v>
      </c>
      <c r="P541" s="688" t="s">
        <v>511</v>
      </c>
      <c r="Q541" s="689" t="s">
        <v>512</v>
      </c>
      <c r="R541" s="720" t="s">
        <v>700</v>
      </c>
      <c r="S541" s="719" t="s">
        <v>46</v>
      </c>
      <c r="T541" s="191"/>
      <c r="U541" s="191"/>
      <c r="V541" s="191"/>
      <c r="W541" s="191"/>
    </row>
    <row r="542" spans="2:23" ht="16.5">
      <c r="B542" s="710" t="s">
        <v>702</v>
      </c>
      <c r="C542" s="266"/>
      <c r="D542" s="280"/>
      <c r="E542" s="281"/>
      <c r="F542" s="698">
        <f>SUM(C542:E542)</f>
        <v>0</v>
      </c>
      <c r="G542" s="266"/>
      <c r="H542" s="280"/>
      <c r="I542" s="281"/>
      <c r="J542" s="334">
        <f>SUM(G542:I542)</f>
        <v>0</v>
      </c>
      <c r="K542" s="266"/>
      <c r="L542" s="280"/>
      <c r="M542" s="281"/>
      <c r="N542" s="334">
        <f>SUM(K542:M542)</f>
        <v>0</v>
      </c>
      <c r="O542" s="266"/>
      <c r="P542" s="280"/>
      <c r="Q542" s="281"/>
      <c r="R542" s="699">
        <f>SUM(O542:Q542)</f>
        <v>0</v>
      </c>
      <c r="S542" s="700">
        <f>C542+D542+E542+G542+H542+I542+K542+L542+M542+O542+P542+Q542</f>
        <v>0</v>
      </c>
      <c r="T542" s="191"/>
      <c r="U542" s="191"/>
      <c r="V542" s="191"/>
      <c r="W542" s="191"/>
    </row>
    <row r="543" spans="2:23" ht="16.5">
      <c r="B543" s="711" t="s">
        <v>703</v>
      </c>
      <c r="C543" s="712">
        <f>SUM(C544:C547)</f>
        <v>0</v>
      </c>
      <c r="D543" s="712">
        <f>SUM(D544:D547)</f>
        <v>0</v>
      </c>
      <c r="E543" s="712">
        <f>SUM(E544:E547)</f>
        <v>0</v>
      </c>
      <c r="F543" s="334">
        <f t="shared" ref="F543:F548" si="171">SUM(C543:E543)</f>
        <v>0</v>
      </c>
      <c r="G543" s="712">
        <f>SUM(G544:G547)</f>
        <v>0</v>
      </c>
      <c r="H543" s="246">
        <f>SUM(H544:H547)</f>
        <v>0</v>
      </c>
      <c r="I543" s="713">
        <f>SUM(I544:I547)</f>
        <v>0</v>
      </c>
      <c r="J543" s="334">
        <f t="shared" ref="J543:J548" si="172">SUM(G543:I543)</f>
        <v>0</v>
      </c>
      <c r="K543" s="712">
        <f>SUM(K544:K547)</f>
        <v>0</v>
      </c>
      <c r="L543" s="246">
        <f>SUM(L544:L547)</f>
        <v>0</v>
      </c>
      <c r="M543" s="713">
        <f>SUM(M544:M547)</f>
        <v>0</v>
      </c>
      <c r="N543" s="334">
        <f t="shared" ref="N543:N548" si="173">SUM(K543:M543)</f>
        <v>0</v>
      </c>
      <c r="O543" s="712">
        <f>SUM(O544:O547)</f>
        <v>0</v>
      </c>
      <c r="P543" s="246">
        <f>SUM(P544:P547)</f>
        <v>0</v>
      </c>
      <c r="Q543" s="713">
        <f>SUM(Q544:Q547)</f>
        <v>0</v>
      </c>
      <c r="R543" s="699">
        <f t="shared" ref="R543:R548" si="174">SUM(O543:Q543)</f>
        <v>0</v>
      </c>
      <c r="S543" s="335">
        <f>F543+J543+N543+R543</f>
        <v>0</v>
      </c>
      <c r="T543" s="702"/>
      <c r="U543" s="702"/>
      <c r="V543" s="702"/>
      <c r="W543" s="702"/>
    </row>
    <row r="544" spans="2:23" ht="16.5">
      <c r="B544" s="710" t="s">
        <v>704</v>
      </c>
      <c r="C544" s="254"/>
      <c r="D544" s="287"/>
      <c r="E544" s="288"/>
      <c r="F544" s="698">
        <f t="shared" si="171"/>
        <v>0</v>
      </c>
      <c r="G544" s="254"/>
      <c r="H544" s="287"/>
      <c r="I544" s="288"/>
      <c r="J544" s="334">
        <f t="shared" si="172"/>
        <v>0</v>
      </c>
      <c r="K544" s="254"/>
      <c r="L544" s="287"/>
      <c r="M544" s="288"/>
      <c r="N544" s="334">
        <f t="shared" si="173"/>
        <v>0</v>
      </c>
      <c r="O544" s="254"/>
      <c r="P544" s="287"/>
      <c r="Q544" s="288"/>
      <c r="R544" s="699">
        <f t="shared" si="174"/>
        <v>0</v>
      </c>
      <c r="S544" s="700">
        <f>C544+D544+E544+G544+H544+I544+K544+L544+M544+O544+P544+Q544</f>
        <v>0</v>
      </c>
      <c r="T544" s="191"/>
      <c r="U544" s="191"/>
      <c r="V544" s="191"/>
      <c r="W544" s="191"/>
    </row>
    <row r="545" spans="2:23" ht="16.5">
      <c r="B545" s="710" t="s">
        <v>705</v>
      </c>
      <c r="C545" s="254"/>
      <c r="D545" s="287"/>
      <c r="E545" s="288"/>
      <c r="F545" s="698">
        <f t="shared" si="171"/>
        <v>0</v>
      </c>
      <c r="G545" s="254"/>
      <c r="H545" s="287"/>
      <c r="I545" s="288"/>
      <c r="J545" s="334">
        <f t="shared" si="172"/>
        <v>0</v>
      </c>
      <c r="K545" s="254"/>
      <c r="L545" s="287"/>
      <c r="M545" s="288"/>
      <c r="N545" s="334">
        <f t="shared" si="173"/>
        <v>0</v>
      </c>
      <c r="O545" s="254"/>
      <c r="P545" s="287"/>
      <c r="Q545" s="288"/>
      <c r="R545" s="699">
        <f t="shared" si="174"/>
        <v>0</v>
      </c>
      <c r="S545" s="700">
        <f>C545+D545+E545+G545+H545+I545+K545+L545+M545+O545+P545+Q545</f>
        <v>0</v>
      </c>
      <c r="T545" s="191"/>
      <c r="U545" s="191"/>
      <c r="V545" s="191"/>
      <c r="W545" s="191"/>
    </row>
    <row r="546" spans="2:23" ht="16.5">
      <c r="B546" s="714" t="s">
        <v>706</v>
      </c>
      <c r="C546" s="254"/>
      <c r="D546" s="287"/>
      <c r="E546" s="288"/>
      <c r="F546" s="698">
        <f t="shared" si="171"/>
        <v>0</v>
      </c>
      <c r="G546" s="254"/>
      <c r="H546" s="287"/>
      <c r="I546" s="288"/>
      <c r="J546" s="334">
        <f t="shared" si="172"/>
        <v>0</v>
      </c>
      <c r="K546" s="254"/>
      <c r="L546" s="287"/>
      <c r="M546" s="288"/>
      <c r="N546" s="334">
        <f t="shared" si="173"/>
        <v>0</v>
      </c>
      <c r="O546" s="254"/>
      <c r="P546" s="287"/>
      <c r="Q546" s="288"/>
      <c r="R546" s="699">
        <f t="shared" si="174"/>
        <v>0</v>
      </c>
      <c r="S546" s="700">
        <f>C546+D546+E546+G546+H546+I546+K546+L546+M546+O546+P546+Q546</f>
        <v>0</v>
      </c>
      <c r="T546" s="191"/>
      <c r="U546" s="191"/>
      <c r="V546" s="191"/>
      <c r="W546" s="191"/>
    </row>
    <row r="547" spans="2:23" ht="16.5">
      <c r="B547" s="714" t="s">
        <v>707</v>
      </c>
      <c r="C547" s="254"/>
      <c r="D547" s="287"/>
      <c r="E547" s="288"/>
      <c r="F547" s="698">
        <f t="shared" si="171"/>
        <v>0</v>
      </c>
      <c r="G547" s="254"/>
      <c r="H547" s="287"/>
      <c r="I547" s="288"/>
      <c r="J547" s="334">
        <f t="shared" si="172"/>
        <v>0</v>
      </c>
      <c r="K547" s="254"/>
      <c r="L547" s="287"/>
      <c r="M547" s="288"/>
      <c r="N547" s="334">
        <f t="shared" si="173"/>
        <v>0</v>
      </c>
      <c r="O547" s="254"/>
      <c r="P547" s="287"/>
      <c r="Q547" s="288"/>
      <c r="R547" s="699">
        <f t="shared" si="174"/>
        <v>0</v>
      </c>
      <c r="S547" s="700">
        <f>C547+D547+E547+G547+H547+I547+K547+L547+M547+O547+P547+Q547</f>
        <v>0</v>
      </c>
      <c r="T547" s="191"/>
      <c r="U547" s="191"/>
      <c r="V547" s="191"/>
      <c r="W547" s="191"/>
    </row>
    <row r="548" spans="2:23" ht="17.25" thickBot="1">
      <c r="B548" s="710" t="s">
        <v>708</v>
      </c>
      <c r="C548" s="271"/>
      <c r="D548" s="294"/>
      <c r="E548" s="295"/>
      <c r="F548" s="698">
        <f t="shared" si="171"/>
        <v>0</v>
      </c>
      <c r="G548" s="271"/>
      <c r="H548" s="294"/>
      <c r="I548" s="295"/>
      <c r="J548" s="334">
        <f t="shared" si="172"/>
        <v>0</v>
      </c>
      <c r="K548" s="271"/>
      <c r="L548" s="294"/>
      <c r="M548" s="295"/>
      <c r="N548" s="334">
        <f t="shared" si="173"/>
        <v>0</v>
      </c>
      <c r="O548" s="271"/>
      <c r="P548" s="294"/>
      <c r="Q548" s="295"/>
      <c r="R548" s="699">
        <f t="shared" si="174"/>
        <v>0</v>
      </c>
      <c r="S548" s="700">
        <f>C548+D548+E548+G548+H548+I548+K548+L548+M548+O548+P548+Q548</f>
        <v>0</v>
      </c>
      <c r="T548" s="191"/>
      <c r="U548" s="191"/>
      <c r="V548" s="191"/>
      <c r="W548" s="191"/>
    </row>
    <row r="549" spans="2:23" ht="17.25" thickBot="1">
      <c r="B549" s="715" t="s">
        <v>724</v>
      </c>
      <c r="C549" s="687" t="s">
        <v>498</v>
      </c>
      <c r="D549" s="688" t="s">
        <v>499</v>
      </c>
      <c r="E549" s="689" t="s">
        <v>500</v>
      </c>
      <c r="F549" s="719" t="s">
        <v>697</v>
      </c>
      <c r="G549" s="687" t="s">
        <v>502</v>
      </c>
      <c r="H549" s="688" t="s">
        <v>503</v>
      </c>
      <c r="I549" s="689" t="s">
        <v>504</v>
      </c>
      <c r="J549" s="719" t="s">
        <v>698</v>
      </c>
      <c r="K549" s="687" t="s">
        <v>506</v>
      </c>
      <c r="L549" s="688" t="s">
        <v>507</v>
      </c>
      <c r="M549" s="689" t="s">
        <v>508</v>
      </c>
      <c r="N549" s="719" t="s">
        <v>699</v>
      </c>
      <c r="O549" s="687" t="s">
        <v>510</v>
      </c>
      <c r="P549" s="688" t="s">
        <v>511</v>
      </c>
      <c r="Q549" s="689" t="s">
        <v>512</v>
      </c>
      <c r="R549" s="720" t="s">
        <v>700</v>
      </c>
      <c r="S549" s="719" t="s">
        <v>46</v>
      </c>
      <c r="T549" s="191"/>
      <c r="U549" s="191"/>
      <c r="V549" s="191"/>
      <c r="W549" s="191"/>
    </row>
    <row r="550" spans="2:23" ht="16.5">
      <c r="B550" s="710" t="s">
        <v>702</v>
      </c>
      <c r="C550" s="266"/>
      <c r="D550" s="280"/>
      <c r="E550" s="281"/>
      <c r="F550" s="698">
        <f>SUM(C550:E550)</f>
        <v>0</v>
      </c>
      <c r="G550" s="266"/>
      <c r="H550" s="280"/>
      <c r="I550" s="281"/>
      <c r="J550" s="334">
        <f>SUM(G550:I550)</f>
        <v>0</v>
      </c>
      <c r="K550" s="266"/>
      <c r="L550" s="280"/>
      <c r="M550" s="281"/>
      <c r="N550" s="334">
        <f>SUM(K550:M550)</f>
        <v>0</v>
      </c>
      <c r="O550" s="266"/>
      <c r="P550" s="280"/>
      <c r="Q550" s="281"/>
      <c r="R550" s="699">
        <f>SUM(O550:Q550)</f>
        <v>0</v>
      </c>
      <c r="S550" s="700">
        <f>C550+D550+E550+G550+H550+I550+K550+L550+M550+O550+P550+Q550</f>
        <v>0</v>
      </c>
      <c r="T550" s="191"/>
      <c r="U550" s="191"/>
      <c r="V550" s="191"/>
      <c r="W550" s="191"/>
    </row>
    <row r="551" spans="2:23" ht="16.5">
      <c r="B551" s="711" t="s">
        <v>703</v>
      </c>
      <c r="C551" s="712">
        <f>SUM(C552:C555)</f>
        <v>0</v>
      </c>
      <c r="D551" s="712">
        <f>SUM(D552:D555)</f>
        <v>0</v>
      </c>
      <c r="E551" s="712">
        <f>SUM(E552:E555)</f>
        <v>0</v>
      </c>
      <c r="F551" s="334">
        <f t="shared" ref="F551:F556" si="175">SUM(C551:E551)</f>
        <v>0</v>
      </c>
      <c r="G551" s="712">
        <f>SUM(G552:G555)</f>
        <v>0</v>
      </c>
      <c r="H551" s="246">
        <f>SUM(H552:H555)</f>
        <v>0</v>
      </c>
      <c r="I551" s="713">
        <f>SUM(I552:I555)</f>
        <v>0</v>
      </c>
      <c r="J551" s="334">
        <f t="shared" ref="J551:J556" si="176">SUM(G551:I551)</f>
        <v>0</v>
      </c>
      <c r="K551" s="712">
        <f>SUM(K552:K555)</f>
        <v>0</v>
      </c>
      <c r="L551" s="246">
        <f>SUM(L552:L555)</f>
        <v>0</v>
      </c>
      <c r="M551" s="713">
        <f>SUM(M552:M555)</f>
        <v>0</v>
      </c>
      <c r="N551" s="334">
        <f t="shared" ref="N551:N556" si="177">SUM(K551:M551)</f>
        <v>0</v>
      </c>
      <c r="O551" s="712">
        <f>SUM(O552:O555)</f>
        <v>0</v>
      </c>
      <c r="P551" s="246">
        <f>SUM(P552:P555)</f>
        <v>0</v>
      </c>
      <c r="Q551" s="713">
        <f>SUM(Q552:Q555)</f>
        <v>0</v>
      </c>
      <c r="R551" s="699">
        <f t="shared" ref="R551:R556" si="178">SUM(O551:Q551)</f>
        <v>0</v>
      </c>
      <c r="S551" s="335">
        <f>F551+J551+N551+R551</f>
        <v>0</v>
      </c>
      <c r="T551" s="702"/>
      <c r="U551" s="702"/>
      <c r="V551" s="702"/>
      <c r="W551" s="702"/>
    </row>
    <row r="552" spans="2:23" ht="16.5">
      <c r="B552" s="710" t="s">
        <v>704</v>
      </c>
      <c r="C552" s="254"/>
      <c r="D552" s="287"/>
      <c r="E552" s="288"/>
      <c r="F552" s="698">
        <f t="shared" si="175"/>
        <v>0</v>
      </c>
      <c r="G552" s="254"/>
      <c r="H552" s="287"/>
      <c r="I552" s="288"/>
      <c r="J552" s="334">
        <f t="shared" si="176"/>
        <v>0</v>
      </c>
      <c r="K552" s="254"/>
      <c r="L552" s="287"/>
      <c r="M552" s="288"/>
      <c r="N552" s="334">
        <f t="shared" si="177"/>
        <v>0</v>
      </c>
      <c r="O552" s="254"/>
      <c r="P552" s="287"/>
      <c r="Q552" s="288"/>
      <c r="R552" s="699">
        <f t="shared" si="178"/>
        <v>0</v>
      </c>
      <c r="S552" s="700">
        <f>C552+D552+E552+G552+H552+I552+K552+L552+M552+O552+P552+Q552</f>
        <v>0</v>
      </c>
      <c r="T552" s="191"/>
      <c r="U552" s="191"/>
      <c r="V552" s="191"/>
      <c r="W552" s="191"/>
    </row>
    <row r="553" spans="2:23" ht="16.5">
      <c r="B553" s="710" t="s">
        <v>705</v>
      </c>
      <c r="C553" s="254"/>
      <c r="D553" s="287"/>
      <c r="E553" s="288"/>
      <c r="F553" s="698">
        <f t="shared" si="175"/>
        <v>0</v>
      </c>
      <c r="G553" s="254"/>
      <c r="H553" s="287"/>
      <c r="I553" s="288"/>
      <c r="J553" s="334">
        <f t="shared" si="176"/>
        <v>0</v>
      </c>
      <c r="K553" s="254"/>
      <c r="L553" s="287"/>
      <c r="M553" s="288"/>
      <c r="N553" s="334">
        <f t="shared" si="177"/>
        <v>0</v>
      </c>
      <c r="O553" s="254"/>
      <c r="P553" s="287"/>
      <c r="Q553" s="288"/>
      <c r="R553" s="699">
        <f t="shared" si="178"/>
        <v>0</v>
      </c>
      <c r="S553" s="700">
        <f>C553+D553+E553+G553+H553+I553+K553+L553+M553+O553+P553+Q553</f>
        <v>0</v>
      </c>
      <c r="T553" s="191"/>
      <c r="U553" s="191"/>
      <c r="V553" s="191"/>
      <c r="W553" s="191"/>
    </row>
    <row r="554" spans="2:23" ht="16.5">
      <c r="B554" s="714" t="s">
        <v>706</v>
      </c>
      <c r="C554" s="254"/>
      <c r="D554" s="287"/>
      <c r="E554" s="288"/>
      <c r="F554" s="698">
        <f t="shared" si="175"/>
        <v>0</v>
      </c>
      <c r="G554" s="254"/>
      <c r="H554" s="287"/>
      <c r="I554" s="288"/>
      <c r="J554" s="334">
        <f t="shared" si="176"/>
        <v>0</v>
      </c>
      <c r="K554" s="254"/>
      <c r="L554" s="287"/>
      <c r="M554" s="288"/>
      <c r="N554" s="334">
        <f t="shared" si="177"/>
        <v>0</v>
      </c>
      <c r="O554" s="254"/>
      <c r="P554" s="287"/>
      <c r="Q554" s="288"/>
      <c r="R554" s="699">
        <f t="shared" si="178"/>
        <v>0</v>
      </c>
      <c r="S554" s="700">
        <f>C554+D554+E554+G554+H554+I554+K554+L554+M554+O554+P554+Q554</f>
        <v>0</v>
      </c>
      <c r="T554" s="191"/>
      <c r="U554" s="191"/>
      <c r="V554" s="191"/>
      <c r="W554" s="191"/>
    </row>
    <row r="555" spans="2:23" ht="16.5">
      <c r="B555" s="714" t="s">
        <v>707</v>
      </c>
      <c r="C555" s="254"/>
      <c r="D555" s="287"/>
      <c r="E555" s="288"/>
      <c r="F555" s="698">
        <f t="shared" si="175"/>
        <v>0</v>
      </c>
      <c r="G555" s="254"/>
      <c r="H555" s="287"/>
      <c r="I555" s="288"/>
      <c r="J555" s="334">
        <f t="shared" si="176"/>
        <v>0</v>
      </c>
      <c r="K555" s="254"/>
      <c r="L555" s="287"/>
      <c r="M555" s="288"/>
      <c r="N555" s="334">
        <f t="shared" si="177"/>
        <v>0</v>
      </c>
      <c r="O555" s="254"/>
      <c r="P555" s="287"/>
      <c r="Q555" s="288"/>
      <c r="R555" s="699">
        <f t="shared" si="178"/>
        <v>0</v>
      </c>
      <c r="S555" s="700">
        <f>C555+D555+E555+G555+H555+I555+K555+L555+M555+O555+P555+Q555</f>
        <v>0</v>
      </c>
      <c r="T555" s="191"/>
      <c r="U555" s="191"/>
      <c r="V555" s="191"/>
      <c r="W555" s="191"/>
    </row>
    <row r="556" spans="2:23" ht="17.25" thickBot="1">
      <c r="B556" s="710" t="s">
        <v>708</v>
      </c>
      <c r="C556" s="271"/>
      <c r="D556" s="294"/>
      <c r="E556" s="295"/>
      <c r="F556" s="698">
        <f t="shared" si="175"/>
        <v>0</v>
      </c>
      <c r="G556" s="271"/>
      <c r="H556" s="294"/>
      <c r="I556" s="295"/>
      <c r="J556" s="334">
        <f t="shared" si="176"/>
        <v>0</v>
      </c>
      <c r="K556" s="271"/>
      <c r="L556" s="294"/>
      <c r="M556" s="295"/>
      <c r="N556" s="334">
        <f t="shared" si="177"/>
        <v>0</v>
      </c>
      <c r="O556" s="271"/>
      <c r="P556" s="294"/>
      <c r="Q556" s="295"/>
      <c r="R556" s="699">
        <f t="shared" si="178"/>
        <v>0</v>
      </c>
      <c r="S556" s="700">
        <f>C556+D556+E556+G556+H556+I556+K556+L556+M556+O556+P556+Q556</f>
        <v>0</v>
      </c>
      <c r="T556" s="191"/>
      <c r="U556" s="191"/>
      <c r="V556" s="191"/>
      <c r="W556" s="191"/>
    </row>
    <row r="557" spans="2:23" ht="17.25" thickBot="1">
      <c r="B557" s="715" t="s">
        <v>725</v>
      </c>
      <c r="C557" s="600" t="s">
        <v>498</v>
      </c>
      <c r="D557" s="708" t="s">
        <v>499</v>
      </c>
      <c r="E557" s="709" t="s">
        <v>500</v>
      </c>
      <c r="F557" s="334" t="s">
        <v>697</v>
      </c>
      <c r="G557" s="600" t="s">
        <v>502</v>
      </c>
      <c r="H557" s="708" t="s">
        <v>503</v>
      </c>
      <c r="I557" s="709" t="s">
        <v>504</v>
      </c>
      <c r="J557" s="334" t="s">
        <v>698</v>
      </c>
      <c r="K557" s="600" t="s">
        <v>506</v>
      </c>
      <c r="L557" s="708" t="s">
        <v>507</v>
      </c>
      <c r="M557" s="709" t="s">
        <v>508</v>
      </c>
      <c r="N557" s="334" t="s">
        <v>699</v>
      </c>
      <c r="O557" s="600" t="s">
        <v>510</v>
      </c>
      <c r="P557" s="708" t="s">
        <v>511</v>
      </c>
      <c r="Q557" s="709" t="s">
        <v>512</v>
      </c>
      <c r="R557" s="720" t="s">
        <v>700</v>
      </c>
      <c r="S557" s="719" t="s">
        <v>46</v>
      </c>
      <c r="T557" s="191"/>
      <c r="U557" s="191"/>
      <c r="V557" s="191"/>
      <c r="W557" s="191"/>
    </row>
    <row r="558" spans="2:23" ht="16.5">
      <c r="B558" s="710" t="s">
        <v>702</v>
      </c>
      <c r="C558" s="266"/>
      <c r="D558" s="280"/>
      <c r="E558" s="281"/>
      <c r="F558" s="698">
        <v>0</v>
      </c>
      <c r="G558" s="266"/>
      <c r="H558" s="280"/>
      <c r="I558" s="281"/>
      <c r="J558" s="334">
        <f t="shared" ref="J558:J564" si="179">SUM(G558:I558)</f>
        <v>0</v>
      </c>
      <c r="K558" s="266"/>
      <c r="L558" s="280"/>
      <c r="M558" s="281"/>
      <c r="N558" s="334">
        <f t="shared" ref="N558:N564" si="180">SUM(K558:M558)</f>
        <v>0</v>
      </c>
      <c r="O558" s="266"/>
      <c r="P558" s="280"/>
      <c r="Q558" s="281"/>
      <c r="R558" s="699">
        <f>SUM(O558:Q558)</f>
        <v>0</v>
      </c>
      <c r="S558" s="700">
        <f t="shared" ref="S558:S564" si="181">N558+J558+F558+R558</f>
        <v>0</v>
      </c>
      <c r="T558" s="191"/>
      <c r="U558" s="191"/>
      <c r="V558" s="191"/>
      <c r="W558" s="191"/>
    </row>
    <row r="559" spans="2:23" ht="16.5">
      <c r="B559" s="711" t="s">
        <v>703</v>
      </c>
      <c r="C559" s="712">
        <f>SUM(C560:C563)</f>
        <v>0</v>
      </c>
      <c r="D559" s="712">
        <f>SUM(D560:D563)</f>
        <v>0</v>
      </c>
      <c r="E559" s="712">
        <f>SUM(E560:E563)</f>
        <v>0</v>
      </c>
      <c r="F559" s="334">
        <f t="shared" ref="F559:F564" si="182">SUM(C559:E559)</f>
        <v>0</v>
      </c>
      <c r="G559" s="712">
        <f>SUM(G560:G563)</f>
        <v>0</v>
      </c>
      <c r="H559" s="246">
        <f>SUM(H560:H563)</f>
        <v>0</v>
      </c>
      <c r="I559" s="713">
        <f>SUM(I560:I563)</f>
        <v>0</v>
      </c>
      <c r="J559" s="334">
        <f t="shared" si="179"/>
        <v>0</v>
      </c>
      <c r="K559" s="712">
        <f>SUM(K560:K563)</f>
        <v>0</v>
      </c>
      <c r="L559" s="246">
        <f>SUM(L560:L563)</f>
        <v>0</v>
      </c>
      <c r="M559" s="713">
        <f>SUM(M560:M563)</f>
        <v>0</v>
      </c>
      <c r="N559" s="334">
        <f t="shared" si="180"/>
        <v>0</v>
      </c>
      <c r="O559" s="712">
        <f>SUM(O560:O563)</f>
        <v>0</v>
      </c>
      <c r="P559" s="246">
        <f>SUM(P560:P563)</f>
        <v>0</v>
      </c>
      <c r="Q559" s="713">
        <f>SUM(Q560:Q563)</f>
        <v>0</v>
      </c>
      <c r="R559" s="699">
        <f t="shared" ref="R559:R564" si="183">SUM(O559:Q559)</f>
        <v>0</v>
      </c>
      <c r="S559" s="335">
        <f t="shared" si="181"/>
        <v>0</v>
      </c>
      <c r="T559" s="702"/>
      <c r="U559" s="702"/>
      <c r="V559" s="702"/>
      <c r="W559" s="702"/>
    </row>
    <row r="560" spans="2:23" ht="16.5">
      <c r="B560" s="710" t="s">
        <v>704</v>
      </c>
      <c r="C560" s="254"/>
      <c r="D560" s="287"/>
      <c r="E560" s="288"/>
      <c r="F560" s="698">
        <f t="shared" si="182"/>
        <v>0</v>
      </c>
      <c r="G560" s="254"/>
      <c r="H560" s="287"/>
      <c r="I560" s="288"/>
      <c r="J560" s="334">
        <f t="shared" si="179"/>
        <v>0</v>
      </c>
      <c r="K560" s="254"/>
      <c r="L560" s="287"/>
      <c r="M560" s="288"/>
      <c r="N560" s="334">
        <f t="shared" si="180"/>
        <v>0</v>
      </c>
      <c r="O560" s="254"/>
      <c r="P560" s="287"/>
      <c r="Q560" s="288"/>
      <c r="R560" s="699">
        <f t="shared" si="183"/>
        <v>0</v>
      </c>
      <c r="S560" s="700">
        <f t="shared" si="181"/>
        <v>0</v>
      </c>
      <c r="T560" s="191"/>
      <c r="U560" s="191"/>
      <c r="V560" s="191"/>
      <c r="W560" s="191"/>
    </row>
    <row r="561" spans="2:23" ht="16.5">
      <c r="B561" s="710" t="s">
        <v>705</v>
      </c>
      <c r="C561" s="254"/>
      <c r="D561" s="287"/>
      <c r="E561" s="288"/>
      <c r="F561" s="698">
        <f t="shared" si="182"/>
        <v>0</v>
      </c>
      <c r="G561" s="254"/>
      <c r="H561" s="287"/>
      <c r="I561" s="288"/>
      <c r="J561" s="334">
        <f t="shared" si="179"/>
        <v>0</v>
      </c>
      <c r="K561" s="254"/>
      <c r="L561" s="287"/>
      <c r="M561" s="288"/>
      <c r="N561" s="334">
        <f t="shared" si="180"/>
        <v>0</v>
      </c>
      <c r="O561" s="254"/>
      <c r="P561" s="287"/>
      <c r="Q561" s="288"/>
      <c r="R561" s="699">
        <f t="shared" si="183"/>
        <v>0</v>
      </c>
      <c r="S561" s="700">
        <f t="shared" si="181"/>
        <v>0</v>
      </c>
      <c r="T561" s="191"/>
      <c r="U561" s="191"/>
      <c r="V561" s="191"/>
      <c r="W561" s="191"/>
    </row>
    <row r="562" spans="2:23" ht="16.5">
      <c r="B562" s="714" t="s">
        <v>706</v>
      </c>
      <c r="C562" s="254"/>
      <c r="D562" s="287"/>
      <c r="E562" s="288"/>
      <c r="F562" s="698">
        <f t="shared" si="182"/>
        <v>0</v>
      </c>
      <c r="G562" s="254"/>
      <c r="H562" s="287"/>
      <c r="I562" s="288"/>
      <c r="J562" s="334">
        <f t="shared" si="179"/>
        <v>0</v>
      </c>
      <c r="K562" s="254"/>
      <c r="L562" s="287"/>
      <c r="M562" s="288"/>
      <c r="N562" s="334">
        <f t="shared" si="180"/>
        <v>0</v>
      </c>
      <c r="O562" s="254"/>
      <c r="P562" s="287"/>
      <c r="Q562" s="288"/>
      <c r="R562" s="699">
        <f t="shared" si="183"/>
        <v>0</v>
      </c>
      <c r="S562" s="700">
        <f t="shared" si="181"/>
        <v>0</v>
      </c>
      <c r="T562" s="191"/>
      <c r="U562" s="191"/>
      <c r="V562" s="191"/>
      <c r="W562" s="191"/>
    </row>
    <row r="563" spans="2:23" ht="16.5">
      <c r="B563" s="714" t="s">
        <v>707</v>
      </c>
      <c r="C563" s="254"/>
      <c r="D563" s="287"/>
      <c r="E563" s="288"/>
      <c r="F563" s="698">
        <f t="shared" si="182"/>
        <v>0</v>
      </c>
      <c r="G563" s="254"/>
      <c r="H563" s="287"/>
      <c r="I563" s="288"/>
      <c r="J563" s="334">
        <f t="shared" si="179"/>
        <v>0</v>
      </c>
      <c r="K563" s="254"/>
      <c r="L563" s="287"/>
      <c r="M563" s="288"/>
      <c r="N563" s="334">
        <f t="shared" si="180"/>
        <v>0</v>
      </c>
      <c r="O563" s="254"/>
      <c r="P563" s="287"/>
      <c r="Q563" s="288"/>
      <c r="R563" s="699">
        <f t="shared" si="183"/>
        <v>0</v>
      </c>
      <c r="S563" s="700">
        <f t="shared" si="181"/>
        <v>0</v>
      </c>
      <c r="T563" s="191"/>
      <c r="U563" s="191"/>
      <c r="V563" s="191"/>
      <c r="W563" s="191"/>
    </row>
    <row r="564" spans="2:23" ht="17.25" thickBot="1">
      <c r="B564" s="710" t="s">
        <v>708</v>
      </c>
      <c r="C564" s="271"/>
      <c r="D564" s="294"/>
      <c r="E564" s="295"/>
      <c r="F564" s="698">
        <f t="shared" si="182"/>
        <v>0</v>
      </c>
      <c r="G564" s="271"/>
      <c r="H564" s="294"/>
      <c r="I564" s="295"/>
      <c r="J564" s="334">
        <f t="shared" si="179"/>
        <v>0</v>
      </c>
      <c r="K564" s="271"/>
      <c r="L564" s="294"/>
      <c r="M564" s="295"/>
      <c r="N564" s="334">
        <f t="shared" si="180"/>
        <v>0</v>
      </c>
      <c r="O564" s="271"/>
      <c r="P564" s="294"/>
      <c r="Q564" s="295"/>
      <c r="R564" s="699">
        <f t="shared" si="183"/>
        <v>0</v>
      </c>
      <c r="S564" s="700">
        <f t="shared" si="181"/>
        <v>0</v>
      </c>
      <c r="T564" s="191"/>
      <c r="U564" s="191"/>
      <c r="V564" s="191"/>
      <c r="W564" s="191"/>
    </row>
    <row r="565" spans="2:23" ht="17.25" thickBot="1">
      <c r="B565" s="715" t="s">
        <v>726</v>
      </c>
      <c r="C565" s="600" t="s">
        <v>498</v>
      </c>
      <c r="D565" s="708" t="s">
        <v>499</v>
      </c>
      <c r="E565" s="709" t="s">
        <v>500</v>
      </c>
      <c r="F565" s="334" t="s">
        <v>697</v>
      </c>
      <c r="G565" s="600" t="s">
        <v>502</v>
      </c>
      <c r="H565" s="708" t="s">
        <v>503</v>
      </c>
      <c r="I565" s="709" t="s">
        <v>504</v>
      </c>
      <c r="J565" s="334" t="s">
        <v>698</v>
      </c>
      <c r="K565" s="600" t="s">
        <v>506</v>
      </c>
      <c r="L565" s="708" t="s">
        <v>507</v>
      </c>
      <c r="M565" s="709" t="s">
        <v>508</v>
      </c>
      <c r="N565" s="334" t="s">
        <v>699</v>
      </c>
      <c r="O565" s="600" t="s">
        <v>510</v>
      </c>
      <c r="P565" s="708" t="s">
        <v>511</v>
      </c>
      <c r="Q565" s="709" t="s">
        <v>512</v>
      </c>
      <c r="R565" s="720" t="s">
        <v>700</v>
      </c>
      <c r="S565" s="719" t="s">
        <v>46</v>
      </c>
      <c r="T565" s="191"/>
      <c r="U565" s="191"/>
      <c r="V565" s="191"/>
      <c r="W565" s="191"/>
    </row>
    <row r="566" spans="2:23" ht="16.5">
      <c r="B566" s="710" t="s">
        <v>702</v>
      </c>
      <c r="C566" s="266"/>
      <c r="D566" s="280"/>
      <c r="E566" s="281"/>
      <c r="F566" s="698">
        <f>SUM(C566:E566)</f>
        <v>0</v>
      </c>
      <c r="G566" s="266"/>
      <c r="H566" s="280"/>
      <c r="I566" s="281"/>
      <c r="J566" s="334">
        <f>SUM(G566:I566)</f>
        <v>0</v>
      </c>
      <c r="K566" s="266"/>
      <c r="L566" s="280"/>
      <c r="M566" s="281"/>
      <c r="N566" s="334">
        <f>SUM(K566:M566)</f>
        <v>0</v>
      </c>
      <c r="O566" s="266"/>
      <c r="P566" s="280"/>
      <c r="Q566" s="281"/>
      <c r="R566" s="699">
        <f>SUM(O566:Q566)</f>
        <v>0</v>
      </c>
      <c r="S566" s="700">
        <f t="shared" ref="S566:S572" si="184">N566+J566+F566+R566</f>
        <v>0</v>
      </c>
      <c r="T566" s="191"/>
      <c r="U566" s="191"/>
      <c r="V566" s="191"/>
      <c r="W566" s="191"/>
    </row>
    <row r="567" spans="2:23" ht="16.5">
      <c r="B567" s="711" t="s">
        <v>703</v>
      </c>
      <c r="C567" s="712">
        <f>SUM(C568:C571)</f>
        <v>0</v>
      </c>
      <c r="D567" s="712">
        <f>SUM(D568:D571)</f>
        <v>0</v>
      </c>
      <c r="E567" s="712">
        <f>SUM(E568:E571)</f>
        <v>0</v>
      </c>
      <c r="F567" s="334">
        <f t="shared" ref="F567:F572" si="185">SUM(C567:E567)</f>
        <v>0</v>
      </c>
      <c r="G567" s="712">
        <f>SUM(G568:G571)</f>
        <v>0</v>
      </c>
      <c r="H567" s="246">
        <f>SUM(H568:H571)</f>
        <v>0</v>
      </c>
      <c r="I567" s="713">
        <f>SUM(I568:I571)</f>
        <v>0</v>
      </c>
      <c r="J567" s="334">
        <f t="shared" ref="J567:J572" si="186">SUM(G567:I567)</f>
        <v>0</v>
      </c>
      <c r="K567" s="712">
        <f>SUM(K568:K571)</f>
        <v>0</v>
      </c>
      <c r="L567" s="246">
        <f>SUM(L568:L571)</f>
        <v>0</v>
      </c>
      <c r="M567" s="713">
        <f>SUM(M568:M571)</f>
        <v>0</v>
      </c>
      <c r="N567" s="334">
        <f t="shared" ref="N567:N572" si="187">SUM(K567:M567)</f>
        <v>0</v>
      </c>
      <c r="O567" s="712">
        <f>SUM(O568:O571)</f>
        <v>0</v>
      </c>
      <c r="P567" s="246">
        <f>SUM(P568:P571)</f>
        <v>0</v>
      </c>
      <c r="Q567" s="713">
        <f>SUM(Q568:Q571)</f>
        <v>0</v>
      </c>
      <c r="R567" s="699">
        <f t="shared" ref="R567:R572" si="188">SUM(O567:Q567)</f>
        <v>0</v>
      </c>
      <c r="S567" s="335">
        <f t="shared" si="184"/>
        <v>0</v>
      </c>
      <c r="T567" s="702"/>
      <c r="U567" s="702"/>
      <c r="V567" s="702"/>
      <c r="W567" s="702"/>
    </row>
    <row r="568" spans="2:23" ht="16.5">
      <c r="B568" s="710" t="s">
        <v>704</v>
      </c>
      <c r="C568" s="254"/>
      <c r="D568" s="287"/>
      <c r="E568" s="288"/>
      <c r="F568" s="698">
        <f t="shared" si="185"/>
        <v>0</v>
      </c>
      <c r="G568" s="254"/>
      <c r="H568" s="287"/>
      <c r="I568" s="288"/>
      <c r="J568" s="334">
        <f t="shared" si="186"/>
        <v>0</v>
      </c>
      <c r="K568" s="254"/>
      <c r="L568" s="287"/>
      <c r="M568" s="288"/>
      <c r="N568" s="334">
        <f t="shared" si="187"/>
        <v>0</v>
      </c>
      <c r="O568" s="254"/>
      <c r="P568" s="287"/>
      <c r="Q568" s="288"/>
      <c r="R568" s="699">
        <f t="shared" si="188"/>
        <v>0</v>
      </c>
      <c r="S568" s="700">
        <f t="shared" si="184"/>
        <v>0</v>
      </c>
      <c r="T568" s="191"/>
      <c r="U568" s="191"/>
      <c r="V568" s="191"/>
      <c r="W568" s="191"/>
    </row>
    <row r="569" spans="2:23" ht="16.5">
      <c r="B569" s="710" t="s">
        <v>705</v>
      </c>
      <c r="C569" s="254"/>
      <c r="D569" s="287"/>
      <c r="E569" s="288"/>
      <c r="F569" s="698">
        <f t="shared" si="185"/>
        <v>0</v>
      </c>
      <c r="G569" s="254"/>
      <c r="H569" s="287"/>
      <c r="I569" s="288"/>
      <c r="J569" s="334">
        <f t="shared" si="186"/>
        <v>0</v>
      </c>
      <c r="K569" s="254"/>
      <c r="L569" s="287"/>
      <c r="M569" s="288"/>
      <c r="N569" s="334">
        <f t="shared" si="187"/>
        <v>0</v>
      </c>
      <c r="O569" s="254"/>
      <c r="P569" s="287"/>
      <c r="Q569" s="288"/>
      <c r="R569" s="699">
        <f t="shared" si="188"/>
        <v>0</v>
      </c>
      <c r="S569" s="700">
        <f t="shared" si="184"/>
        <v>0</v>
      </c>
      <c r="T569" s="191"/>
      <c r="U569" s="191"/>
      <c r="V569" s="191"/>
      <c r="W569" s="191"/>
    </row>
    <row r="570" spans="2:23" ht="16.5">
      <c r="B570" s="714" t="s">
        <v>706</v>
      </c>
      <c r="C570" s="254"/>
      <c r="D570" s="287"/>
      <c r="E570" s="288"/>
      <c r="F570" s="698">
        <f t="shared" si="185"/>
        <v>0</v>
      </c>
      <c r="G570" s="254"/>
      <c r="H570" s="287"/>
      <c r="I570" s="288"/>
      <c r="J570" s="334">
        <f t="shared" si="186"/>
        <v>0</v>
      </c>
      <c r="K570" s="254"/>
      <c r="L570" s="287"/>
      <c r="M570" s="288"/>
      <c r="N570" s="334">
        <f t="shared" si="187"/>
        <v>0</v>
      </c>
      <c r="O570" s="254"/>
      <c r="P570" s="287"/>
      <c r="Q570" s="288"/>
      <c r="R570" s="699">
        <f t="shared" si="188"/>
        <v>0</v>
      </c>
      <c r="S570" s="700">
        <f t="shared" si="184"/>
        <v>0</v>
      </c>
      <c r="T570" s="191"/>
      <c r="U570" s="191"/>
      <c r="V570" s="191"/>
      <c r="W570" s="191"/>
    </row>
    <row r="571" spans="2:23" ht="16.5">
      <c r="B571" s="714" t="s">
        <v>707</v>
      </c>
      <c r="C571" s="254"/>
      <c r="D571" s="287"/>
      <c r="E571" s="288"/>
      <c r="F571" s="698">
        <f t="shared" si="185"/>
        <v>0</v>
      </c>
      <c r="G571" s="254"/>
      <c r="H571" s="287"/>
      <c r="I571" s="288"/>
      <c r="J571" s="334">
        <f t="shared" si="186"/>
        <v>0</v>
      </c>
      <c r="K571" s="254"/>
      <c r="L571" s="287"/>
      <c r="M571" s="288"/>
      <c r="N571" s="334">
        <f t="shared" si="187"/>
        <v>0</v>
      </c>
      <c r="O571" s="254"/>
      <c r="P571" s="287"/>
      <c r="Q571" s="288"/>
      <c r="R571" s="699">
        <f t="shared" si="188"/>
        <v>0</v>
      </c>
      <c r="S571" s="700">
        <f t="shared" si="184"/>
        <v>0</v>
      </c>
      <c r="T571" s="191"/>
      <c r="U571" s="191"/>
      <c r="V571" s="191"/>
      <c r="W571" s="191"/>
    </row>
    <row r="572" spans="2:23" ht="17.25" thickBot="1">
      <c r="B572" s="710" t="s">
        <v>708</v>
      </c>
      <c r="C572" s="271"/>
      <c r="D572" s="294"/>
      <c r="E572" s="295"/>
      <c r="F572" s="698">
        <f t="shared" si="185"/>
        <v>0</v>
      </c>
      <c r="G572" s="271"/>
      <c r="H572" s="294"/>
      <c r="I572" s="295"/>
      <c r="J572" s="334">
        <f t="shared" si="186"/>
        <v>0</v>
      </c>
      <c r="K572" s="271"/>
      <c r="L572" s="294"/>
      <c r="M572" s="295"/>
      <c r="N572" s="334">
        <f t="shared" si="187"/>
        <v>0</v>
      </c>
      <c r="O572" s="271"/>
      <c r="P572" s="294"/>
      <c r="Q572" s="295"/>
      <c r="R572" s="699">
        <f t="shared" si="188"/>
        <v>0</v>
      </c>
      <c r="S572" s="700">
        <f t="shared" si="184"/>
        <v>0</v>
      </c>
      <c r="T572" s="191"/>
      <c r="U572" s="191"/>
      <c r="V572" s="191"/>
      <c r="W572" s="191"/>
    </row>
    <row r="573" spans="2:23" ht="17.25" thickBot="1">
      <c r="B573" s="715" t="s">
        <v>727</v>
      </c>
      <c r="C573" s="687" t="s">
        <v>498</v>
      </c>
      <c r="D573" s="688" t="s">
        <v>499</v>
      </c>
      <c r="E573" s="689" t="s">
        <v>500</v>
      </c>
      <c r="F573" s="719" t="s">
        <v>697</v>
      </c>
      <c r="G573" s="687" t="s">
        <v>502</v>
      </c>
      <c r="H573" s="688" t="s">
        <v>503</v>
      </c>
      <c r="I573" s="689" t="s">
        <v>504</v>
      </c>
      <c r="J573" s="719" t="s">
        <v>698</v>
      </c>
      <c r="K573" s="687" t="s">
        <v>506</v>
      </c>
      <c r="L573" s="688" t="s">
        <v>507</v>
      </c>
      <c r="M573" s="689" t="s">
        <v>508</v>
      </c>
      <c r="N573" s="719" t="s">
        <v>699</v>
      </c>
      <c r="O573" s="687" t="s">
        <v>510</v>
      </c>
      <c r="P573" s="688" t="s">
        <v>511</v>
      </c>
      <c r="Q573" s="689" t="s">
        <v>512</v>
      </c>
      <c r="R573" s="720" t="s">
        <v>700</v>
      </c>
      <c r="S573" s="719" t="s">
        <v>46</v>
      </c>
      <c r="T573" s="191"/>
      <c r="U573" s="191"/>
      <c r="V573" s="191"/>
      <c r="W573" s="191"/>
    </row>
    <row r="574" spans="2:23" ht="16.5">
      <c r="B574" s="710" t="s">
        <v>702</v>
      </c>
      <c r="C574" s="266"/>
      <c r="D574" s="280"/>
      <c r="E574" s="281"/>
      <c r="F574" s="698">
        <f>SUM(C574:E574)</f>
        <v>0</v>
      </c>
      <c r="G574" s="266"/>
      <c r="H574" s="280"/>
      <c r="I574" s="281"/>
      <c r="J574" s="334">
        <f>SUM(G574:I574)</f>
        <v>0</v>
      </c>
      <c r="K574" s="266"/>
      <c r="L574" s="280"/>
      <c r="M574" s="281"/>
      <c r="N574" s="334">
        <f>SUM(K574:M574)</f>
        <v>0</v>
      </c>
      <c r="O574" s="266"/>
      <c r="P574" s="280"/>
      <c r="Q574" s="281"/>
      <c r="R574" s="699">
        <f t="shared" ref="R574:R580" si="189">SUM(O574:Q574)</f>
        <v>0</v>
      </c>
      <c r="S574" s="700">
        <f t="shared" ref="S574:S580" si="190">N574+J574+F574+R574</f>
        <v>0</v>
      </c>
      <c r="T574" s="191"/>
      <c r="U574" s="191"/>
      <c r="V574" s="191"/>
      <c r="W574" s="191"/>
    </row>
    <row r="575" spans="2:23" ht="16.5">
      <c r="B575" s="711" t="s">
        <v>703</v>
      </c>
      <c r="C575" s="712">
        <f>SUM(C576:C579)</f>
        <v>0</v>
      </c>
      <c r="D575" s="712">
        <f>SUM(D576:D579)</f>
        <v>0</v>
      </c>
      <c r="E575" s="712">
        <f>SUM(E576:E579)</f>
        <v>0</v>
      </c>
      <c r="F575" s="334">
        <f t="shared" ref="F575:F580" si="191">SUM(C575:E575)</f>
        <v>0</v>
      </c>
      <c r="G575" s="712">
        <f>SUM(G576:G579)</f>
        <v>0</v>
      </c>
      <c r="H575" s="246">
        <f>SUM(H576:H579)</f>
        <v>0</v>
      </c>
      <c r="I575" s="713">
        <f>SUM(I576:I579)</f>
        <v>0</v>
      </c>
      <c r="J575" s="334">
        <f t="shared" ref="J575:J580" si="192">SUM(G575:I575)</f>
        <v>0</v>
      </c>
      <c r="K575" s="712">
        <f>SUM(K576:K579)</f>
        <v>0</v>
      </c>
      <c r="L575" s="246">
        <f>SUM(L576:L579)</f>
        <v>0</v>
      </c>
      <c r="M575" s="713">
        <f>SUM(M576:M579)</f>
        <v>0</v>
      </c>
      <c r="N575" s="334">
        <f t="shared" ref="N575:N580" si="193">SUM(K575:M575)</f>
        <v>0</v>
      </c>
      <c r="O575" s="712">
        <f>SUM(O576:O579)</f>
        <v>0</v>
      </c>
      <c r="P575" s="246">
        <f>SUM(P576:P579)</f>
        <v>0</v>
      </c>
      <c r="Q575" s="713">
        <f>SUM(Q576:Q579)</f>
        <v>0</v>
      </c>
      <c r="R575" s="699">
        <f t="shared" si="189"/>
        <v>0</v>
      </c>
      <c r="S575" s="335">
        <f t="shared" si="190"/>
        <v>0</v>
      </c>
      <c r="T575" s="702"/>
      <c r="U575" s="702"/>
      <c r="V575" s="702"/>
      <c r="W575" s="702"/>
    </row>
    <row r="576" spans="2:23" ht="16.5">
      <c r="B576" s="710" t="s">
        <v>704</v>
      </c>
      <c r="C576" s="254"/>
      <c r="D576" s="287"/>
      <c r="E576" s="288"/>
      <c r="F576" s="698">
        <f t="shared" si="191"/>
        <v>0</v>
      </c>
      <c r="G576" s="254"/>
      <c r="H576" s="287"/>
      <c r="I576" s="288"/>
      <c r="J576" s="334">
        <f t="shared" si="192"/>
        <v>0</v>
      </c>
      <c r="K576" s="726"/>
      <c r="L576" s="727"/>
      <c r="M576" s="728"/>
      <c r="N576" s="334">
        <f t="shared" si="193"/>
        <v>0</v>
      </c>
      <c r="O576" s="254"/>
      <c r="P576" s="287"/>
      <c r="Q576" s="288"/>
      <c r="R576" s="699">
        <f t="shared" si="189"/>
        <v>0</v>
      </c>
      <c r="S576" s="700">
        <f t="shared" si="190"/>
        <v>0</v>
      </c>
      <c r="T576" s="191"/>
      <c r="U576" s="191"/>
      <c r="V576" s="191"/>
      <c r="W576" s="191"/>
    </row>
    <row r="577" spans="2:23" ht="16.5">
      <c r="B577" s="710" t="s">
        <v>705</v>
      </c>
      <c r="C577" s="254"/>
      <c r="D577" s="287"/>
      <c r="E577" s="288"/>
      <c r="F577" s="698">
        <f t="shared" si="191"/>
        <v>0</v>
      </c>
      <c r="G577" s="254"/>
      <c r="H577" s="287"/>
      <c r="I577" s="288"/>
      <c r="J577" s="334">
        <f t="shared" si="192"/>
        <v>0</v>
      </c>
      <c r="K577" s="254"/>
      <c r="L577" s="287"/>
      <c r="M577" s="288"/>
      <c r="N577" s="334">
        <f t="shared" si="193"/>
        <v>0</v>
      </c>
      <c r="O577" s="254"/>
      <c r="P577" s="287"/>
      <c r="Q577" s="288"/>
      <c r="R577" s="699">
        <f t="shared" si="189"/>
        <v>0</v>
      </c>
      <c r="S577" s="700">
        <f t="shared" si="190"/>
        <v>0</v>
      </c>
      <c r="T577" s="191"/>
      <c r="U577" s="191"/>
      <c r="V577" s="191"/>
      <c r="W577" s="191"/>
    </row>
    <row r="578" spans="2:23" ht="16.5">
      <c r="B578" s="714" t="s">
        <v>706</v>
      </c>
      <c r="C578" s="254"/>
      <c r="D578" s="287"/>
      <c r="E578" s="288"/>
      <c r="F578" s="698">
        <f t="shared" si="191"/>
        <v>0</v>
      </c>
      <c r="G578" s="254"/>
      <c r="H578" s="287"/>
      <c r="I578" s="288"/>
      <c r="J578" s="334">
        <f t="shared" si="192"/>
        <v>0</v>
      </c>
      <c r="K578" s="254"/>
      <c r="L578" s="287"/>
      <c r="M578" s="288"/>
      <c r="N578" s="334">
        <f t="shared" si="193"/>
        <v>0</v>
      </c>
      <c r="O578" s="254"/>
      <c r="P578" s="287"/>
      <c r="Q578" s="288"/>
      <c r="R578" s="699">
        <f t="shared" si="189"/>
        <v>0</v>
      </c>
      <c r="S578" s="700">
        <f t="shared" si="190"/>
        <v>0</v>
      </c>
      <c r="T578" s="191"/>
      <c r="U578" s="191"/>
      <c r="V578" s="191"/>
      <c r="W578" s="191"/>
    </row>
    <row r="579" spans="2:23" ht="16.5">
      <c r="B579" s="714" t="s">
        <v>707</v>
      </c>
      <c r="C579" s="254"/>
      <c r="D579" s="287"/>
      <c r="E579" s="288"/>
      <c r="F579" s="698">
        <f t="shared" si="191"/>
        <v>0</v>
      </c>
      <c r="G579" s="254"/>
      <c r="H579" s="287"/>
      <c r="I579" s="288"/>
      <c r="J579" s="334">
        <f t="shared" si="192"/>
        <v>0</v>
      </c>
      <c r="K579" s="254"/>
      <c r="L579" s="287"/>
      <c r="M579" s="288"/>
      <c r="N579" s="334">
        <f t="shared" si="193"/>
        <v>0</v>
      </c>
      <c r="O579" s="254"/>
      <c r="P579" s="287"/>
      <c r="Q579" s="288"/>
      <c r="R579" s="699">
        <f t="shared" si="189"/>
        <v>0</v>
      </c>
      <c r="S579" s="700">
        <f t="shared" si="190"/>
        <v>0</v>
      </c>
      <c r="T579" s="191"/>
      <c r="U579" s="191"/>
      <c r="V579" s="191"/>
      <c r="W579" s="191"/>
    </row>
    <row r="580" spans="2:23" ht="17.25" thickBot="1">
      <c r="B580" s="710" t="s">
        <v>708</v>
      </c>
      <c r="C580" s="271"/>
      <c r="D580" s="294"/>
      <c r="E580" s="295"/>
      <c r="F580" s="698">
        <f t="shared" si="191"/>
        <v>0</v>
      </c>
      <c r="G580" s="271"/>
      <c r="H580" s="294"/>
      <c r="I580" s="295"/>
      <c r="J580" s="334">
        <f t="shared" si="192"/>
        <v>0</v>
      </c>
      <c r="K580" s="271"/>
      <c r="L580" s="294"/>
      <c r="M580" s="295"/>
      <c r="N580" s="334">
        <f t="shared" si="193"/>
        <v>0</v>
      </c>
      <c r="O580" s="271"/>
      <c r="P580" s="294"/>
      <c r="Q580" s="295"/>
      <c r="R580" s="699">
        <f t="shared" si="189"/>
        <v>0</v>
      </c>
      <c r="S580" s="700">
        <f t="shared" si="190"/>
        <v>0</v>
      </c>
      <c r="T580" s="191"/>
      <c r="U580" s="191"/>
      <c r="V580" s="191"/>
      <c r="W580" s="191"/>
    </row>
    <row r="581" spans="2:23" ht="17.25" thickBot="1">
      <c r="B581" s="715" t="s">
        <v>728</v>
      </c>
      <c r="C581" s="600" t="s">
        <v>498</v>
      </c>
      <c r="D581" s="708" t="s">
        <v>499</v>
      </c>
      <c r="E581" s="709" t="s">
        <v>500</v>
      </c>
      <c r="F581" s="334" t="s">
        <v>697</v>
      </c>
      <c r="G581" s="600" t="s">
        <v>502</v>
      </c>
      <c r="H581" s="708" t="s">
        <v>503</v>
      </c>
      <c r="I581" s="709" t="s">
        <v>504</v>
      </c>
      <c r="J581" s="334" t="s">
        <v>698</v>
      </c>
      <c r="K581" s="600" t="s">
        <v>506</v>
      </c>
      <c r="L581" s="708" t="s">
        <v>507</v>
      </c>
      <c r="M581" s="709" t="s">
        <v>508</v>
      </c>
      <c r="N581" s="334" t="s">
        <v>699</v>
      </c>
      <c r="O581" s="600" t="s">
        <v>510</v>
      </c>
      <c r="P581" s="708" t="s">
        <v>511</v>
      </c>
      <c r="Q581" s="709" t="s">
        <v>512</v>
      </c>
      <c r="R581" s="720" t="s">
        <v>700</v>
      </c>
      <c r="S581" s="719" t="s">
        <v>46</v>
      </c>
      <c r="T581" s="191"/>
      <c r="U581" s="191"/>
      <c r="V581" s="191"/>
      <c r="W581" s="191"/>
    </row>
    <row r="582" spans="2:23" ht="16.5">
      <c r="B582" s="710" t="s">
        <v>702</v>
      </c>
      <c r="C582" s="266"/>
      <c r="D582" s="280"/>
      <c r="E582" s="281"/>
      <c r="F582" s="698">
        <f>SUM(C582:E582)</f>
        <v>0</v>
      </c>
      <c r="G582" s="266"/>
      <c r="H582" s="280"/>
      <c r="I582" s="281"/>
      <c r="J582" s="334">
        <f>SUM(G582:I582)</f>
        <v>0</v>
      </c>
      <c r="K582" s="266"/>
      <c r="L582" s="280"/>
      <c r="M582" s="281"/>
      <c r="N582" s="334">
        <f>SUM(K582:M582)</f>
        <v>0</v>
      </c>
      <c r="O582" s="266"/>
      <c r="P582" s="280"/>
      <c r="Q582" s="281"/>
      <c r="R582" s="699">
        <f>SUM(O582:Q582)</f>
        <v>0</v>
      </c>
      <c r="S582" s="700">
        <f t="shared" ref="S582:S588" si="194">N582+J582+F582+R582</f>
        <v>0</v>
      </c>
      <c r="T582" s="191"/>
      <c r="U582" s="191"/>
      <c r="V582" s="191"/>
      <c r="W582" s="191"/>
    </row>
    <row r="583" spans="2:23" ht="16.5">
      <c r="B583" s="711" t="s">
        <v>703</v>
      </c>
      <c r="C583" s="712">
        <f>SUM(C584:C587)</f>
        <v>0</v>
      </c>
      <c r="D583" s="712">
        <f>SUM(D584:D587)</f>
        <v>0</v>
      </c>
      <c r="E583" s="712">
        <f>SUM(E584:E587)</f>
        <v>0</v>
      </c>
      <c r="F583" s="334">
        <f t="shared" ref="F583:F588" si="195">SUM(C583:E583)</f>
        <v>0</v>
      </c>
      <c r="G583" s="712">
        <f>SUM(G584:G587)</f>
        <v>0</v>
      </c>
      <c r="H583" s="246">
        <f>SUM(H584:H587)</f>
        <v>0</v>
      </c>
      <c r="I583" s="713">
        <f>SUM(I584:I587)</f>
        <v>0</v>
      </c>
      <c r="J583" s="334">
        <f t="shared" ref="J583:J588" si="196">SUM(G583:I583)</f>
        <v>0</v>
      </c>
      <c r="K583" s="712">
        <f>SUM(K584:K587)</f>
        <v>0</v>
      </c>
      <c r="L583" s="246">
        <f>SUM(L584:L587)</f>
        <v>0</v>
      </c>
      <c r="M583" s="713">
        <f>SUM(M584:M587)</f>
        <v>0</v>
      </c>
      <c r="N583" s="334">
        <f t="shared" ref="N583:N588" si="197">SUM(K583:M583)</f>
        <v>0</v>
      </c>
      <c r="O583" s="712">
        <f>SUM(O584:O587)</f>
        <v>0</v>
      </c>
      <c r="P583" s="246">
        <f>SUM(P584:P587)</f>
        <v>0</v>
      </c>
      <c r="Q583" s="713">
        <f>SUM(Q584:Q587)</f>
        <v>0</v>
      </c>
      <c r="R583" s="699">
        <f t="shared" ref="R583:R588" si="198">SUM(O583:Q583)</f>
        <v>0</v>
      </c>
      <c r="S583" s="335">
        <f t="shared" si="194"/>
        <v>0</v>
      </c>
      <c r="T583" s="702"/>
      <c r="U583" s="702"/>
      <c r="V583" s="702"/>
      <c r="W583" s="702"/>
    </row>
    <row r="584" spans="2:23" ht="16.5">
      <c r="B584" s="710" t="s">
        <v>704</v>
      </c>
      <c r="C584" s="254"/>
      <c r="D584" s="287"/>
      <c r="E584" s="288"/>
      <c r="F584" s="698">
        <f t="shared" si="195"/>
        <v>0</v>
      </c>
      <c r="G584" s="254"/>
      <c r="H584" s="287"/>
      <c r="I584" s="288"/>
      <c r="J584" s="334">
        <f t="shared" si="196"/>
        <v>0</v>
      </c>
      <c r="K584" s="254"/>
      <c r="L584" s="287"/>
      <c r="M584" s="288"/>
      <c r="N584" s="334">
        <f t="shared" si="197"/>
        <v>0</v>
      </c>
      <c r="O584" s="254"/>
      <c r="P584" s="287"/>
      <c r="Q584" s="288"/>
      <c r="R584" s="699">
        <f t="shared" si="198"/>
        <v>0</v>
      </c>
      <c r="S584" s="700">
        <f t="shared" si="194"/>
        <v>0</v>
      </c>
      <c r="T584" s="191"/>
      <c r="U584" s="191"/>
      <c r="V584" s="191"/>
      <c r="W584" s="191"/>
    </row>
    <row r="585" spans="2:23" ht="16.5">
      <c r="B585" s="710" t="s">
        <v>705</v>
      </c>
      <c r="C585" s="254"/>
      <c r="D585" s="287"/>
      <c r="E585" s="288"/>
      <c r="F585" s="698">
        <f t="shared" si="195"/>
        <v>0</v>
      </c>
      <c r="G585" s="254"/>
      <c r="H585" s="287"/>
      <c r="I585" s="288"/>
      <c r="J585" s="334">
        <f t="shared" si="196"/>
        <v>0</v>
      </c>
      <c r="K585" s="254"/>
      <c r="L585" s="287"/>
      <c r="M585" s="288"/>
      <c r="N585" s="334">
        <f t="shared" si="197"/>
        <v>0</v>
      </c>
      <c r="O585" s="254"/>
      <c r="P585" s="287"/>
      <c r="Q585" s="288"/>
      <c r="R585" s="699">
        <f t="shared" si="198"/>
        <v>0</v>
      </c>
      <c r="S585" s="700">
        <f t="shared" si="194"/>
        <v>0</v>
      </c>
      <c r="T585" s="191"/>
      <c r="U585" s="191"/>
      <c r="V585" s="191"/>
      <c r="W585" s="191"/>
    </row>
    <row r="586" spans="2:23" ht="16.5">
      <c r="B586" s="714" t="s">
        <v>706</v>
      </c>
      <c r="C586" s="254"/>
      <c r="D586" s="287"/>
      <c r="E586" s="288"/>
      <c r="F586" s="698">
        <f t="shared" si="195"/>
        <v>0</v>
      </c>
      <c r="G586" s="254"/>
      <c r="H586" s="287"/>
      <c r="I586" s="288"/>
      <c r="J586" s="334">
        <f t="shared" si="196"/>
        <v>0</v>
      </c>
      <c r="K586" s="254"/>
      <c r="L586" s="287"/>
      <c r="M586" s="288"/>
      <c r="N586" s="334">
        <f t="shared" si="197"/>
        <v>0</v>
      </c>
      <c r="O586" s="254"/>
      <c r="P586" s="287"/>
      <c r="Q586" s="288"/>
      <c r="R586" s="699">
        <f t="shared" si="198"/>
        <v>0</v>
      </c>
      <c r="S586" s="700">
        <f t="shared" si="194"/>
        <v>0</v>
      </c>
      <c r="T586" s="191"/>
      <c r="U586" s="191"/>
      <c r="V586" s="191"/>
      <c r="W586" s="191"/>
    </row>
    <row r="587" spans="2:23" ht="16.5">
      <c r="B587" s="714" t="s">
        <v>707</v>
      </c>
      <c r="C587" s="254"/>
      <c r="D587" s="287"/>
      <c r="E587" s="288"/>
      <c r="F587" s="698">
        <f t="shared" si="195"/>
        <v>0</v>
      </c>
      <c r="G587" s="254"/>
      <c r="H587" s="287"/>
      <c r="I587" s="288"/>
      <c r="J587" s="334">
        <f t="shared" si="196"/>
        <v>0</v>
      </c>
      <c r="K587" s="254"/>
      <c r="L587" s="287"/>
      <c r="M587" s="288"/>
      <c r="N587" s="334">
        <f t="shared" si="197"/>
        <v>0</v>
      </c>
      <c r="O587" s="254"/>
      <c r="P587" s="287"/>
      <c r="Q587" s="288"/>
      <c r="R587" s="699">
        <f t="shared" si="198"/>
        <v>0</v>
      </c>
      <c r="S587" s="700">
        <f t="shared" si="194"/>
        <v>0</v>
      </c>
      <c r="T587" s="191"/>
      <c r="U587" s="191"/>
      <c r="V587" s="191"/>
      <c r="W587" s="191"/>
    </row>
    <row r="588" spans="2:23" ht="17.25" thickBot="1">
      <c r="B588" s="710" t="s">
        <v>708</v>
      </c>
      <c r="C588" s="271"/>
      <c r="D588" s="294"/>
      <c r="E588" s="295"/>
      <c r="F588" s="698">
        <f t="shared" si="195"/>
        <v>0</v>
      </c>
      <c r="G588" s="271"/>
      <c r="H588" s="294"/>
      <c r="I588" s="295"/>
      <c r="J588" s="334">
        <f t="shared" si="196"/>
        <v>0</v>
      </c>
      <c r="K588" s="271"/>
      <c r="L588" s="294"/>
      <c r="M588" s="295"/>
      <c r="N588" s="334">
        <f t="shared" si="197"/>
        <v>0</v>
      </c>
      <c r="O588" s="271"/>
      <c r="P588" s="294"/>
      <c r="Q588" s="295"/>
      <c r="R588" s="699">
        <f t="shared" si="198"/>
        <v>0</v>
      </c>
      <c r="S588" s="700">
        <f t="shared" si="194"/>
        <v>0</v>
      </c>
      <c r="T588" s="191"/>
      <c r="U588" s="191"/>
      <c r="V588" s="191"/>
      <c r="W588" s="191"/>
    </row>
    <row r="589" spans="2:23" ht="17.25" thickBot="1">
      <c r="B589" s="715" t="s">
        <v>729</v>
      </c>
      <c r="C589" s="600" t="s">
        <v>498</v>
      </c>
      <c r="D589" s="708" t="s">
        <v>499</v>
      </c>
      <c r="E589" s="709" t="s">
        <v>500</v>
      </c>
      <c r="F589" s="334" t="s">
        <v>697</v>
      </c>
      <c r="G589" s="600" t="s">
        <v>502</v>
      </c>
      <c r="H589" s="708" t="s">
        <v>503</v>
      </c>
      <c r="I589" s="709" t="s">
        <v>504</v>
      </c>
      <c r="J589" s="334" t="s">
        <v>698</v>
      </c>
      <c r="K589" s="600" t="s">
        <v>506</v>
      </c>
      <c r="L589" s="708" t="s">
        <v>507</v>
      </c>
      <c r="M589" s="709" t="s">
        <v>508</v>
      </c>
      <c r="N589" s="334" t="s">
        <v>699</v>
      </c>
      <c r="O589" s="600" t="s">
        <v>510</v>
      </c>
      <c r="P589" s="708" t="s">
        <v>511</v>
      </c>
      <c r="Q589" s="709" t="s">
        <v>512</v>
      </c>
      <c r="R589" s="720" t="s">
        <v>700</v>
      </c>
      <c r="S589" s="719" t="s">
        <v>46</v>
      </c>
      <c r="T589" s="191"/>
      <c r="U589" s="191"/>
      <c r="V589" s="191"/>
      <c r="W589" s="191"/>
    </row>
    <row r="590" spans="2:23" ht="16.5">
      <c r="B590" s="710" t="s">
        <v>702</v>
      </c>
      <c r="C590" s="266"/>
      <c r="D590" s="280"/>
      <c r="E590" s="281"/>
      <c r="F590" s="698">
        <f>SUM(C590:E590)</f>
        <v>0</v>
      </c>
      <c r="G590" s="266"/>
      <c r="H590" s="280"/>
      <c r="I590" s="281"/>
      <c r="J590" s="334">
        <f>SUM(G590:I590)</f>
        <v>0</v>
      </c>
      <c r="K590" s="266"/>
      <c r="L590" s="280"/>
      <c r="M590" s="281"/>
      <c r="N590" s="334">
        <f>SUM(K590:M590)</f>
        <v>0</v>
      </c>
      <c r="O590" s="266"/>
      <c r="P590" s="280"/>
      <c r="Q590" s="281"/>
      <c r="R590" s="699">
        <f>SUM(O590:Q590)</f>
        <v>0</v>
      </c>
      <c r="S590" s="700">
        <f t="shared" ref="S590:S596" si="199">N590+J590+F590+R590</f>
        <v>0</v>
      </c>
      <c r="T590" s="191"/>
      <c r="U590" s="191"/>
      <c r="V590" s="191"/>
      <c r="W590" s="191"/>
    </row>
    <row r="591" spans="2:23" ht="16.5">
      <c r="B591" s="711" t="s">
        <v>703</v>
      </c>
      <c r="C591" s="712">
        <f>SUM(C592:C595)</f>
        <v>0</v>
      </c>
      <c r="D591" s="712">
        <f>SUM(D592:D595)</f>
        <v>0</v>
      </c>
      <c r="E591" s="712">
        <f>SUM(E592:E595)</f>
        <v>0</v>
      </c>
      <c r="F591" s="334">
        <f t="shared" ref="F591:F596" si="200">SUM(C591:E591)</f>
        <v>0</v>
      </c>
      <c r="G591" s="712">
        <f>SUM(G592:G595)</f>
        <v>0</v>
      </c>
      <c r="H591" s="246">
        <f>SUM(H592:H595)</f>
        <v>0</v>
      </c>
      <c r="I591" s="713">
        <f>SUM(I592:I595)</f>
        <v>0</v>
      </c>
      <c r="J591" s="334">
        <f t="shared" ref="J591:J596" si="201">SUM(G591:I591)</f>
        <v>0</v>
      </c>
      <c r="K591" s="712">
        <f>SUM(K592:K595)</f>
        <v>0</v>
      </c>
      <c r="L591" s="246">
        <f>SUM(L592:L595)</f>
        <v>0</v>
      </c>
      <c r="M591" s="713">
        <f>SUM(M592:M595)</f>
        <v>0</v>
      </c>
      <c r="N591" s="334">
        <f t="shared" ref="N591:N596" si="202">SUM(K591:M591)</f>
        <v>0</v>
      </c>
      <c r="O591" s="712">
        <f>SUM(O592:O595)</f>
        <v>0</v>
      </c>
      <c r="P591" s="246">
        <f>SUM(P592:P595)</f>
        <v>0</v>
      </c>
      <c r="Q591" s="713">
        <f>SUM(Q592:Q595)</f>
        <v>0</v>
      </c>
      <c r="R591" s="699">
        <f t="shared" ref="R591:R596" si="203">SUM(O591:Q591)</f>
        <v>0</v>
      </c>
      <c r="S591" s="335">
        <f t="shared" si="199"/>
        <v>0</v>
      </c>
      <c r="T591" s="702"/>
      <c r="U591" s="702"/>
      <c r="V591" s="702"/>
      <c r="W591" s="702"/>
    </row>
    <row r="592" spans="2:23" ht="16.5">
      <c r="B592" s="710" t="s">
        <v>704</v>
      </c>
      <c r="C592" s="254"/>
      <c r="D592" s="287"/>
      <c r="E592" s="288"/>
      <c r="F592" s="698">
        <f t="shared" si="200"/>
        <v>0</v>
      </c>
      <c r="G592" s="254"/>
      <c r="H592" s="287"/>
      <c r="I592" s="288"/>
      <c r="J592" s="334">
        <f t="shared" si="201"/>
        <v>0</v>
      </c>
      <c r="K592" s="254"/>
      <c r="L592" s="287"/>
      <c r="M592" s="288"/>
      <c r="N592" s="334">
        <f t="shared" si="202"/>
        <v>0</v>
      </c>
      <c r="O592" s="254"/>
      <c r="P592" s="287"/>
      <c r="Q592" s="288"/>
      <c r="R592" s="699">
        <f t="shared" si="203"/>
        <v>0</v>
      </c>
      <c r="S592" s="700">
        <f t="shared" si="199"/>
        <v>0</v>
      </c>
      <c r="T592" s="191"/>
      <c r="U592" s="191"/>
      <c r="V592" s="191"/>
      <c r="W592" s="191"/>
    </row>
    <row r="593" spans="2:23" ht="16.5">
      <c r="B593" s="710" t="s">
        <v>705</v>
      </c>
      <c r="C593" s="254"/>
      <c r="D593" s="287"/>
      <c r="E593" s="288"/>
      <c r="F593" s="698">
        <f t="shared" si="200"/>
        <v>0</v>
      </c>
      <c r="G593" s="254"/>
      <c r="H593" s="287"/>
      <c r="I593" s="288"/>
      <c r="J593" s="334">
        <f t="shared" si="201"/>
        <v>0</v>
      </c>
      <c r="K593" s="254"/>
      <c r="L593" s="287"/>
      <c r="M593" s="288"/>
      <c r="N593" s="334">
        <f t="shared" si="202"/>
        <v>0</v>
      </c>
      <c r="O593" s="254"/>
      <c r="P593" s="287"/>
      <c r="Q593" s="288"/>
      <c r="R593" s="699">
        <f t="shared" si="203"/>
        <v>0</v>
      </c>
      <c r="S593" s="700">
        <f t="shared" si="199"/>
        <v>0</v>
      </c>
      <c r="T593" s="191"/>
      <c r="U593" s="191"/>
      <c r="V593" s="191"/>
      <c r="W593" s="191"/>
    </row>
    <row r="594" spans="2:23" ht="16.5">
      <c r="B594" s="714" t="s">
        <v>706</v>
      </c>
      <c r="C594" s="254"/>
      <c r="D594" s="287"/>
      <c r="E594" s="288"/>
      <c r="F594" s="698">
        <f t="shared" si="200"/>
        <v>0</v>
      </c>
      <c r="G594" s="254"/>
      <c r="H594" s="287"/>
      <c r="I594" s="288"/>
      <c r="J594" s="334">
        <f t="shared" si="201"/>
        <v>0</v>
      </c>
      <c r="K594" s="254"/>
      <c r="L594" s="287"/>
      <c r="M594" s="288"/>
      <c r="N594" s="334">
        <f t="shared" si="202"/>
        <v>0</v>
      </c>
      <c r="O594" s="254"/>
      <c r="P594" s="287"/>
      <c r="Q594" s="288"/>
      <c r="R594" s="699">
        <f t="shared" si="203"/>
        <v>0</v>
      </c>
      <c r="S594" s="700">
        <f t="shared" si="199"/>
        <v>0</v>
      </c>
      <c r="T594" s="191"/>
      <c r="U594" s="191"/>
      <c r="V594" s="191"/>
      <c r="W594" s="191"/>
    </row>
    <row r="595" spans="2:23" ht="16.5">
      <c r="B595" s="714" t="s">
        <v>707</v>
      </c>
      <c r="C595" s="254"/>
      <c r="D595" s="287"/>
      <c r="E595" s="288"/>
      <c r="F595" s="698">
        <f t="shared" si="200"/>
        <v>0</v>
      </c>
      <c r="G595" s="254"/>
      <c r="H595" s="287"/>
      <c r="I595" s="288"/>
      <c r="J595" s="334">
        <f t="shared" si="201"/>
        <v>0</v>
      </c>
      <c r="K595" s="254"/>
      <c r="L595" s="287"/>
      <c r="M595" s="288"/>
      <c r="N595" s="334">
        <f t="shared" si="202"/>
        <v>0</v>
      </c>
      <c r="O595" s="254"/>
      <c r="P595" s="287"/>
      <c r="Q595" s="288"/>
      <c r="R595" s="699">
        <f t="shared" si="203"/>
        <v>0</v>
      </c>
      <c r="S595" s="700">
        <f t="shared" si="199"/>
        <v>0</v>
      </c>
      <c r="T595" s="191"/>
      <c r="U595" s="191"/>
      <c r="V595" s="191"/>
      <c r="W595" s="191"/>
    </row>
    <row r="596" spans="2:23" ht="17.25" thickBot="1">
      <c r="B596" s="710" t="s">
        <v>708</v>
      </c>
      <c r="C596" s="271"/>
      <c r="D596" s="294"/>
      <c r="E596" s="295"/>
      <c r="F596" s="698">
        <f t="shared" si="200"/>
        <v>0</v>
      </c>
      <c r="G596" s="271"/>
      <c r="H596" s="294"/>
      <c r="I596" s="295"/>
      <c r="J596" s="334">
        <f t="shared" si="201"/>
        <v>0</v>
      </c>
      <c r="K596" s="271"/>
      <c r="L596" s="294"/>
      <c r="M596" s="295"/>
      <c r="N596" s="334">
        <f t="shared" si="202"/>
        <v>0</v>
      </c>
      <c r="O596" s="271"/>
      <c r="P596" s="294"/>
      <c r="Q596" s="295"/>
      <c r="R596" s="699">
        <f t="shared" si="203"/>
        <v>0</v>
      </c>
      <c r="S596" s="700">
        <f t="shared" si="199"/>
        <v>0</v>
      </c>
      <c r="T596" s="191"/>
      <c r="U596" s="191"/>
      <c r="V596" s="191"/>
      <c r="W596" s="191"/>
    </row>
    <row r="597" spans="2:23" ht="17.25" thickBot="1">
      <c r="B597" s="715" t="s">
        <v>730</v>
      </c>
      <c r="C597" s="687" t="s">
        <v>498</v>
      </c>
      <c r="D597" s="688" t="s">
        <v>499</v>
      </c>
      <c r="E597" s="689" t="s">
        <v>500</v>
      </c>
      <c r="F597" s="719" t="s">
        <v>697</v>
      </c>
      <c r="G597" s="687" t="s">
        <v>502</v>
      </c>
      <c r="H597" s="688" t="s">
        <v>503</v>
      </c>
      <c r="I597" s="689" t="s">
        <v>504</v>
      </c>
      <c r="J597" s="719" t="s">
        <v>698</v>
      </c>
      <c r="K597" s="687" t="s">
        <v>506</v>
      </c>
      <c r="L597" s="688" t="s">
        <v>507</v>
      </c>
      <c r="M597" s="689" t="s">
        <v>508</v>
      </c>
      <c r="N597" s="719" t="s">
        <v>699</v>
      </c>
      <c r="O597" s="687" t="s">
        <v>510</v>
      </c>
      <c r="P597" s="688" t="s">
        <v>511</v>
      </c>
      <c r="Q597" s="689" t="s">
        <v>512</v>
      </c>
      <c r="R597" s="720" t="s">
        <v>700</v>
      </c>
      <c r="S597" s="719" t="s">
        <v>46</v>
      </c>
      <c r="T597" s="191"/>
      <c r="U597" s="191"/>
      <c r="V597" s="191"/>
      <c r="W597" s="191"/>
    </row>
    <row r="598" spans="2:23" ht="16.5">
      <c r="B598" s="710" t="s">
        <v>702</v>
      </c>
      <c r="C598" s="266"/>
      <c r="D598" s="280"/>
      <c r="E598" s="281"/>
      <c r="F598" s="698">
        <v>0</v>
      </c>
      <c r="G598" s="266"/>
      <c r="H598" s="280"/>
      <c r="I598" s="281"/>
      <c r="J598" s="334">
        <f t="shared" ref="J598:J604" si="204">SUM(G598:I598)</f>
        <v>0</v>
      </c>
      <c r="K598" s="266"/>
      <c r="L598" s="280"/>
      <c r="M598" s="281"/>
      <c r="N598" s="334">
        <f t="shared" ref="N598:N604" si="205">SUM(K598:M598)</f>
        <v>0</v>
      </c>
      <c r="O598" s="266"/>
      <c r="P598" s="280"/>
      <c r="Q598" s="281"/>
      <c r="R598" s="699">
        <f>SUM(O598:Q598)</f>
        <v>0</v>
      </c>
      <c r="S598" s="700">
        <f t="shared" ref="S598:S604" si="206">N598+J598+F598+R598</f>
        <v>0</v>
      </c>
      <c r="T598" s="191"/>
      <c r="U598" s="191"/>
      <c r="V598" s="191"/>
      <c r="W598" s="191"/>
    </row>
    <row r="599" spans="2:23" ht="16.5">
      <c r="B599" s="711" t="s">
        <v>703</v>
      </c>
      <c r="C599" s="712">
        <f>SUM(C600:C603)</f>
        <v>0</v>
      </c>
      <c r="D599" s="712">
        <f>SUM(D600:D603)</f>
        <v>0</v>
      </c>
      <c r="E599" s="712">
        <f>SUM(E600:E603)</f>
        <v>0</v>
      </c>
      <c r="F599" s="334">
        <f t="shared" ref="F599:F604" si="207">SUM(C599:E599)</f>
        <v>0</v>
      </c>
      <c r="G599" s="712">
        <f>SUM(G600:G603)</f>
        <v>0</v>
      </c>
      <c r="H599" s="246">
        <f>SUM(H600:H603)</f>
        <v>0</v>
      </c>
      <c r="I599" s="713">
        <f>SUM(I600:I603)</f>
        <v>0</v>
      </c>
      <c r="J599" s="334">
        <f t="shared" si="204"/>
        <v>0</v>
      </c>
      <c r="K599" s="712">
        <f>SUM(K600:K603)</f>
        <v>0</v>
      </c>
      <c r="L599" s="246">
        <f>SUM(L600:L603)</f>
        <v>0</v>
      </c>
      <c r="M599" s="713">
        <f>SUM(M600:M603)</f>
        <v>0</v>
      </c>
      <c r="N599" s="334">
        <f t="shared" si="205"/>
        <v>0</v>
      </c>
      <c r="O599" s="712">
        <f>SUM(O600:O603)</f>
        <v>0</v>
      </c>
      <c r="P599" s="246">
        <f>SUM(P600:P603)</f>
        <v>0</v>
      </c>
      <c r="Q599" s="713">
        <f>SUM(Q600:Q603)</f>
        <v>0</v>
      </c>
      <c r="R599" s="699">
        <f t="shared" ref="R599:R604" si="208">SUM(O599:Q599)</f>
        <v>0</v>
      </c>
      <c r="S599" s="335">
        <f t="shared" si="206"/>
        <v>0</v>
      </c>
      <c r="T599" s="702"/>
      <c r="U599" s="702"/>
      <c r="V599" s="702"/>
      <c r="W599" s="702"/>
    </row>
    <row r="600" spans="2:23" ht="16.5">
      <c r="B600" s="710" t="s">
        <v>704</v>
      </c>
      <c r="C600" s="254"/>
      <c r="D600" s="287"/>
      <c r="E600" s="288"/>
      <c r="F600" s="698">
        <f t="shared" si="207"/>
        <v>0</v>
      </c>
      <c r="G600" s="254"/>
      <c r="H600" s="287"/>
      <c r="I600" s="288"/>
      <c r="J600" s="334">
        <f t="shared" si="204"/>
        <v>0</v>
      </c>
      <c r="K600" s="254"/>
      <c r="L600" s="287"/>
      <c r="M600" s="288"/>
      <c r="N600" s="334">
        <f t="shared" si="205"/>
        <v>0</v>
      </c>
      <c r="O600" s="254"/>
      <c r="P600" s="287"/>
      <c r="Q600" s="288"/>
      <c r="R600" s="699">
        <f t="shared" si="208"/>
        <v>0</v>
      </c>
      <c r="S600" s="700">
        <f t="shared" si="206"/>
        <v>0</v>
      </c>
      <c r="T600" s="191"/>
      <c r="U600" s="191"/>
      <c r="V600" s="191"/>
      <c r="W600" s="191"/>
    </row>
    <row r="601" spans="2:23" ht="16.5">
      <c r="B601" s="710" t="s">
        <v>705</v>
      </c>
      <c r="C601" s="254"/>
      <c r="D601" s="287"/>
      <c r="E601" s="288"/>
      <c r="F601" s="698">
        <f t="shared" si="207"/>
        <v>0</v>
      </c>
      <c r="G601" s="254"/>
      <c r="H601" s="287"/>
      <c r="I601" s="288"/>
      <c r="J601" s="334">
        <f t="shared" si="204"/>
        <v>0</v>
      </c>
      <c r="K601" s="254"/>
      <c r="L601" s="287"/>
      <c r="M601" s="288"/>
      <c r="N601" s="334">
        <f t="shared" si="205"/>
        <v>0</v>
      </c>
      <c r="O601" s="254"/>
      <c r="P601" s="287"/>
      <c r="Q601" s="288"/>
      <c r="R601" s="699">
        <f t="shared" si="208"/>
        <v>0</v>
      </c>
      <c r="S601" s="700">
        <f t="shared" si="206"/>
        <v>0</v>
      </c>
      <c r="T601" s="191"/>
      <c r="U601" s="191"/>
      <c r="V601" s="191"/>
      <c r="W601" s="191"/>
    </row>
    <row r="602" spans="2:23" ht="16.5">
      <c r="B602" s="714" t="s">
        <v>706</v>
      </c>
      <c r="C602" s="254"/>
      <c r="D602" s="287"/>
      <c r="E602" s="288"/>
      <c r="F602" s="698">
        <f t="shared" si="207"/>
        <v>0</v>
      </c>
      <c r="G602" s="254"/>
      <c r="H602" s="287"/>
      <c r="I602" s="288"/>
      <c r="J602" s="334">
        <f t="shared" si="204"/>
        <v>0</v>
      </c>
      <c r="K602" s="254"/>
      <c r="L602" s="287"/>
      <c r="M602" s="288"/>
      <c r="N602" s="334">
        <f t="shared" si="205"/>
        <v>0</v>
      </c>
      <c r="O602" s="254"/>
      <c r="P602" s="287"/>
      <c r="Q602" s="288"/>
      <c r="R602" s="699">
        <f t="shared" si="208"/>
        <v>0</v>
      </c>
      <c r="S602" s="700">
        <f t="shared" si="206"/>
        <v>0</v>
      </c>
      <c r="T602" s="191"/>
      <c r="U602" s="191"/>
      <c r="V602" s="191"/>
      <c r="W602" s="191"/>
    </row>
    <row r="603" spans="2:23" ht="16.5">
      <c r="B603" s="714" t="s">
        <v>707</v>
      </c>
      <c r="C603" s="254"/>
      <c r="D603" s="287"/>
      <c r="E603" s="288"/>
      <c r="F603" s="698">
        <f t="shared" si="207"/>
        <v>0</v>
      </c>
      <c r="G603" s="254"/>
      <c r="H603" s="287"/>
      <c r="I603" s="288"/>
      <c r="J603" s="334">
        <f t="shared" si="204"/>
        <v>0</v>
      </c>
      <c r="K603" s="254"/>
      <c r="L603" s="287"/>
      <c r="M603" s="288"/>
      <c r="N603" s="334">
        <f t="shared" si="205"/>
        <v>0</v>
      </c>
      <c r="O603" s="254"/>
      <c r="P603" s="287"/>
      <c r="Q603" s="288"/>
      <c r="R603" s="699">
        <f t="shared" si="208"/>
        <v>0</v>
      </c>
      <c r="S603" s="700">
        <f t="shared" si="206"/>
        <v>0</v>
      </c>
      <c r="T603" s="191"/>
      <c r="U603" s="191"/>
      <c r="V603" s="191"/>
      <c r="W603" s="191"/>
    </row>
    <row r="604" spans="2:23" ht="17.25" thickBot="1">
      <c r="B604" s="710" t="s">
        <v>708</v>
      </c>
      <c r="C604" s="271"/>
      <c r="D604" s="294"/>
      <c r="E604" s="295"/>
      <c r="F604" s="698">
        <f t="shared" si="207"/>
        <v>0</v>
      </c>
      <c r="G604" s="271"/>
      <c r="H604" s="294"/>
      <c r="I604" s="295"/>
      <c r="J604" s="334">
        <f t="shared" si="204"/>
        <v>0</v>
      </c>
      <c r="K604" s="271"/>
      <c r="L604" s="294"/>
      <c r="M604" s="295"/>
      <c r="N604" s="334">
        <f t="shared" si="205"/>
        <v>0</v>
      </c>
      <c r="O604" s="271"/>
      <c r="P604" s="294"/>
      <c r="Q604" s="295"/>
      <c r="R604" s="699">
        <f t="shared" si="208"/>
        <v>0</v>
      </c>
      <c r="S604" s="700">
        <f t="shared" si="206"/>
        <v>0</v>
      </c>
      <c r="T604" s="191"/>
      <c r="U604" s="191"/>
      <c r="V604" s="191"/>
      <c r="W604" s="191"/>
    </row>
    <row r="605" spans="2:23" ht="17.25" thickBot="1">
      <c r="B605" s="715" t="s">
        <v>731</v>
      </c>
      <c r="C605" s="600" t="s">
        <v>498</v>
      </c>
      <c r="D605" s="708" t="s">
        <v>499</v>
      </c>
      <c r="E605" s="709" t="s">
        <v>500</v>
      </c>
      <c r="F605" s="334" t="s">
        <v>697</v>
      </c>
      <c r="G605" s="600" t="s">
        <v>502</v>
      </c>
      <c r="H605" s="708" t="s">
        <v>503</v>
      </c>
      <c r="I605" s="709" t="s">
        <v>504</v>
      </c>
      <c r="J605" s="334" t="s">
        <v>698</v>
      </c>
      <c r="K605" s="600" t="s">
        <v>506</v>
      </c>
      <c r="L605" s="708" t="s">
        <v>507</v>
      </c>
      <c r="M605" s="709" t="s">
        <v>508</v>
      </c>
      <c r="N605" s="334" t="s">
        <v>699</v>
      </c>
      <c r="O605" s="600" t="s">
        <v>510</v>
      </c>
      <c r="P605" s="708" t="s">
        <v>511</v>
      </c>
      <c r="Q605" s="709" t="s">
        <v>512</v>
      </c>
      <c r="R605" s="720" t="s">
        <v>700</v>
      </c>
      <c r="S605" s="719" t="s">
        <v>46</v>
      </c>
      <c r="T605" s="191"/>
      <c r="U605" s="191"/>
      <c r="V605" s="191"/>
      <c r="W605" s="191"/>
    </row>
    <row r="606" spans="2:23" ht="16.5">
      <c r="B606" s="710" t="s">
        <v>702</v>
      </c>
      <c r="C606" s="266"/>
      <c r="D606" s="280"/>
      <c r="E606" s="281"/>
      <c r="F606" s="698">
        <f>SUM(C606:E606)</f>
        <v>0</v>
      </c>
      <c r="G606" s="266"/>
      <c r="H606" s="280"/>
      <c r="I606" s="281"/>
      <c r="J606" s="334">
        <f>SUM(G606:I606)</f>
        <v>0</v>
      </c>
      <c r="K606" s="266"/>
      <c r="L606" s="280"/>
      <c r="M606" s="281"/>
      <c r="N606" s="334">
        <f>SUM(K606:M606)</f>
        <v>0</v>
      </c>
      <c r="O606" s="266"/>
      <c r="P606" s="280"/>
      <c r="Q606" s="281"/>
      <c r="R606" s="699">
        <f>SUM(O606:Q606)</f>
        <v>0</v>
      </c>
      <c r="S606" s="700">
        <f t="shared" ref="S606:S612" si="209">N606+J606+F606+R606</f>
        <v>0</v>
      </c>
      <c r="T606" s="191"/>
      <c r="U606" s="191"/>
      <c r="V606" s="191"/>
      <c r="W606" s="191"/>
    </row>
    <row r="607" spans="2:23" ht="16.5">
      <c r="B607" s="711" t="s">
        <v>703</v>
      </c>
      <c r="C607" s="712">
        <f>SUM(C608:C611)</f>
        <v>0</v>
      </c>
      <c r="D607" s="712">
        <f>SUM(D608:D611)</f>
        <v>0</v>
      </c>
      <c r="E607" s="712">
        <f>SUM(E608:E611)</f>
        <v>0</v>
      </c>
      <c r="F607" s="334">
        <f t="shared" ref="F607:F612" si="210">SUM(C607:E607)</f>
        <v>0</v>
      </c>
      <c r="G607" s="712">
        <f>SUM(G608:G611)</f>
        <v>0</v>
      </c>
      <c r="H607" s="246">
        <f>SUM(H608:H611)</f>
        <v>0</v>
      </c>
      <c r="I607" s="713">
        <f>SUM(I608:I611)</f>
        <v>0</v>
      </c>
      <c r="J607" s="334">
        <f t="shared" ref="J607:J612" si="211">SUM(G607:I607)</f>
        <v>0</v>
      </c>
      <c r="K607" s="712">
        <f>SUM(K608:K611)</f>
        <v>0</v>
      </c>
      <c r="L607" s="246">
        <f>SUM(L608:L611)</f>
        <v>0</v>
      </c>
      <c r="M607" s="713">
        <f>SUM(M608:M611)</f>
        <v>0</v>
      </c>
      <c r="N607" s="334">
        <f t="shared" ref="N607:N612" si="212">SUM(K607:M607)</f>
        <v>0</v>
      </c>
      <c r="O607" s="712">
        <f>SUM(O608:O611)</f>
        <v>0</v>
      </c>
      <c r="P607" s="246">
        <f>SUM(P608:P611)</f>
        <v>0</v>
      </c>
      <c r="Q607" s="713">
        <f>SUM(Q608:Q611)</f>
        <v>0</v>
      </c>
      <c r="R607" s="699">
        <f t="shared" ref="R607:R612" si="213">SUM(O607:Q607)</f>
        <v>0</v>
      </c>
      <c r="S607" s="335">
        <f t="shared" si="209"/>
        <v>0</v>
      </c>
      <c r="T607" s="702"/>
      <c r="U607" s="702"/>
      <c r="V607" s="702"/>
      <c r="W607" s="702"/>
    </row>
    <row r="608" spans="2:23" ht="16.5">
      <c r="B608" s="710" t="s">
        <v>704</v>
      </c>
      <c r="C608" s="254"/>
      <c r="D608" s="287"/>
      <c r="E608" s="288"/>
      <c r="F608" s="698">
        <f t="shared" si="210"/>
        <v>0</v>
      </c>
      <c r="G608" s="254"/>
      <c r="H608" s="287"/>
      <c r="I608" s="288"/>
      <c r="J608" s="334">
        <f t="shared" si="211"/>
        <v>0</v>
      </c>
      <c r="K608" s="254"/>
      <c r="L608" s="287"/>
      <c r="M608" s="288"/>
      <c r="N608" s="334">
        <f t="shared" si="212"/>
        <v>0</v>
      </c>
      <c r="O608" s="254"/>
      <c r="P608" s="287"/>
      <c r="Q608" s="288"/>
      <c r="R608" s="699">
        <f t="shared" si="213"/>
        <v>0</v>
      </c>
      <c r="S608" s="700">
        <f t="shared" si="209"/>
        <v>0</v>
      </c>
      <c r="T608" s="191"/>
      <c r="U608" s="191"/>
      <c r="V608" s="191"/>
      <c r="W608" s="191"/>
    </row>
    <row r="609" spans="2:23" ht="16.5">
      <c r="B609" s="710" t="s">
        <v>705</v>
      </c>
      <c r="C609" s="254"/>
      <c r="D609" s="287"/>
      <c r="E609" s="288"/>
      <c r="F609" s="698">
        <f t="shared" si="210"/>
        <v>0</v>
      </c>
      <c r="G609" s="254"/>
      <c r="H609" s="287"/>
      <c r="I609" s="288"/>
      <c r="J609" s="334">
        <f t="shared" si="211"/>
        <v>0</v>
      </c>
      <c r="K609" s="254"/>
      <c r="L609" s="287"/>
      <c r="M609" s="288"/>
      <c r="N609" s="334">
        <f t="shared" si="212"/>
        <v>0</v>
      </c>
      <c r="O609" s="254"/>
      <c r="P609" s="287"/>
      <c r="Q609" s="288"/>
      <c r="R609" s="699">
        <f t="shared" si="213"/>
        <v>0</v>
      </c>
      <c r="S609" s="700">
        <f t="shared" si="209"/>
        <v>0</v>
      </c>
      <c r="T609" s="191"/>
      <c r="U609" s="191"/>
      <c r="V609" s="191"/>
      <c r="W609" s="191"/>
    </row>
    <row r="610" spans="2:23" ht="16.5">
      <c r="B610" s="714" t="s">
        <v>706</v>
      </c>
      <c r="C610" s="254"/>
      <c r="D610" s="287"/>
      <c r="E610" s="288"/>
      <c r="F610" s="698">
        <f t="shared" si="210"/>
        <v>0</v>
      </c>
      <c r="G610" s="254"/>
      <c r="H610" s="287"/>
      <c r="I610" s="288"/>
      <c r="J610" s="334">
        <f t="shared" si="211"/>
        <v>0</v>
      </c>
      <c r="K610" s="254"/>
      <c r="L610" s="287"/>
      <c r="M610" s="288"/>
      <c r="N610" s="334">
        <f t="shared" si="212"/>
        <v>0</v>
      </c>
      <c r="O610" s="254"/>
      <c r="P610" s="287"/>
      <c r="Q610" s="288"/>
      <c r="R610" s="699">
        <f t="shared" si="213"/>
        <v>0</v>
      </c>
      <c r="S610" s="700">
        <f t="shared" si="209"/>
        <v>0</v>
      </c>
      <c r="T610" s="191"/>
      <c r="U610" s="191"/>
      <c r="V610" s="191"/>
      <c r="W610" s="191"/>
    </row>
    <row r="611" spans="2:23" ht="16.5">
      <c r="B611" s="714" t="s">
        <v>707</v>
      </c>
      <c r="C611" s="254"/>
      <c r="D611" s="287"/>
      <c r="E611" s="288"/>
      <c r="F611" s="698">
        <f t="shared" si="210"/>
        <v>0</v>
      </c>
      <c r="G611" s="254"/>
      <c r="H611" s="287"/>
      <c r="I611" s="288"/>
      <c r="J611" s="334">
        <f t="shared" si="211"/>
        <v>0</v>
      </c>
      <c r="K611" s="254"/>
      <c r="L611" s="287"/>
      <c r="M611" s="288"/>
      <c r="N611" s="334">
        <f t="shared" si="212"/>
        <v>0</v>
      </c>
      <c r="O611" s="254"/>
      <c r="P611" s="287"/>
      <c r="Q611" s="288"/>
      <c r="R611" s="699">
        <f t="shared" si="213"/>
        <v>0</v>
      </c>
      <c r="S611" s="700">
        <f t="shared" si="209"/>
        <v>0</v>
      </c>
      <c r="T611" s="191"/>
      <c r="U611" s="191"/>
      <c r="V611" s="191"/>
      <c r="W611" s="191"/>
    </row>
    <row r="612" spans="2:23" ht="17.25" thickBot="1">
      <c r="B612" s="710" t="s">
        <v>708</v>
      </c>
      <c r="C612" s="271"/>
      <c r="D612" s="294"/>
      <c r="E612" s="295"/>
      <c r="F612" s="698">
        <f t="shared" si="210"/>
        <v>0</v>
      </c>
      <c r="G612" s="271"/>
      <c r="H612" s="294"/>
      <c r="I612" s="295"/>
      <c r="J612" s="334">
        <f t="shared" si="211"/>
        <v>0</v>
      </c>
      <c r="K612" s="271"/>
      <c r="L612" s="294"/>
      <c r="M612" s="295"/>
      <c r="N612" s="334">
        <f t="shared" si="212"/>
        <v>0</v>
      </c>
      <c r="O612" s="271"/>
      <c r="P612" s="294"/>
      <c r="Q612" s="295"/>
      <c r="R612" s="699">
        <f t="shared" si="213"/>
        <v>0</v>
      </c>
      <c r="S612" s="700">
        <f t="shared" si="209"/>
        <v>0</v>
      </c>
      <c r="T612" s="191"/>
      <c r="U612" s="191"/>
      <c r="V612" s="191"/>
      <c r="W612" s="191"/>
    </row>
    <row r="613" spans="2:23" ht="17.25" thickBot="1">
      <c r="B613" s="715" t="s">
        <v>732</v>
      </c>
      <c r="C613" s="600" t="s">
        <v>498</v>
      </c>
      <c r="D613" s="708" t="s">
        <v>499</v>
      </c>
      <c r="E613" s="709" t="s">
        <v>500</v>
      </c>
      <c r="F613" s="334" t="s">
        <v>697</v>
      </c>
      <c r="G613" s="600" t="s">
        <v>502</v>
      </c>
      <c r="H613" s="708" t="s">
        <v>503</v>
      </c>
      <c r="I613" s="709" t="s">
        <v>504</v>
      </c>
      <c r="J613" s="334" t="s">
        <v>698</v>
      </c>
      <c r="K613" s="600" t="s">
        <v>506</v>
      </c>
      <c r="L613" s="708" t="s">
        <v>507</v>
      </c>
      <c r="M613" s="709" t="s">
        <v>508</v>
      </c>
      <c r="N613" s="334" t="s">
        <v>699</v>
      </c>
      <c r="O613" s="600" t="s">
        <v>510</v>
      </c>
      <c r="P613" s="708" t="s">
        <v>511</v>
      </c>
      <c r="Q613" s="709" t="s">
        <v>512</v>
      </c>
      <c r="R613" s="720" t="s">
        <v>700</v>
      </c>
      <c r="S613" s="719" t="s">
        <v>46</v>
      </c>
      <c r="T613" s="191"/>
      <c r="U613" s="191"/>
      <c r="V613" s="191"/>
      <c r="W613" s="191"/>
    </row>
    <row r="614" spans="2:23" ht="16.5">
      <c r="B614" s="710" t="s">
        <v>702</v>
      </c>
      <c r="C614" s="266"/>
      <c r="D614" s="280"/>
      <c r="E614" s="281"/>
      <c r="F614" s="698">
        <f>SUM(C614:E614)</f>
        <v>0</v>
      </c>
      <c r="G614" s="266"/>
      <c r="H614" s="280"/>
      <c r="I614" s="281"/>
      <c r="J614" s="334">
        <f>SUM(G614:I614)</f>
        <v>0</v>
      </c>
      <c r="K614" s="266"/>
      <c r="L614" s="280"/>
      <c r="M614" s="281"/>
      <c r="N614" s="334">
        <f>SUM(K614:M614)</f>
        <v>0</v>
      </c>
      <c r="O614" s="266"/>
      <c r="P614" s="280"/>
      <c r="Q614" s="281"/>
      <c r="R614" s="699">
        <f>SUM(O614:Q614)</f>
        <v>0</v>
      </c>
      <c r="S614" s="700">
        <f t="shared" ref="S614:S620" si="214">N614+J614+F614+R614</f>
        <v>0</v>
      </c>
      <c r="T614" s="191"/>
      <c r="U614" s="191"/>
      <c r="V614" s="191"/>
      <c r="W614" s="191"/>
    </row>
    <row r="615" spans="2:23" ht="16.5">
      <c r="B615" s="711" t="s">
        <v>703</v>
      </c>
      <c r="C615" s="712">
        <f>SUM(C616:C619)</f>
        <v>0</v>
      </c>
      <c r="D615" s="712">
        <f>SUM(D616:D619)</f>
        <v>0</v>
      </c>
      <c r="E615" s="712">
        <f>SUM(E616:E619)</f>
        <v>0</v>
      </c>
      <c r="F615" s="334">
        <f t="shared" ref="F615:F620" si="215">SUM(C615:E615)</f>
        <v>0</v>
      </c>
      <c r="G615" s="712">
        <f>SUM(G616:G619)</f>
        <v>0</v>
      </c>
      <c r="H615" s="246">
        <f>SUM(H616:H619)</f>
        <v>0</v>
      </c>
      <c r="I615" s="713">
        <f>SUM(I616:I619)</f>
        <v>0</v>
      </c>
      <c r="J615" s="334">
        <f t="shared" ref="J615:J620" si="216">SUM(G615:I615)</f>
        <v>0</v>
      </c>
      <c r="K615" s="712">
        <f>SUM(K616:K619)</f>
        <v>0</v>
      </c>
      <c r="L615" s="246">
        <f>SUM(L616:L619)</f>
        <v>0</v>
      </c>
      <c r="M615" s="713">
        <f>SUM(M616:M619)</f>
        <v>0</v>
      </c>
      <c r="N615" s="334">
        <f t="shared" ref="N615:N620" si="217">SUM(K615:M615)</f>
        <v>0</v>
      </c>
      <c r="O615" s="712">
        <f>SUM(O616:O619)</f>
        <v>0</v>
      </c>
      <c r="P615" s="246">
        <f>SUM(P616:P619)</f>
        <v>0</v>
      </c>
      <c r="Q615" s="713">
        <f>SUM(Q616:Q619)</f>
        <v>0</v>
      </c>
      <c r="R615" s="699">
        <f t="shared" ref="R615:R620" si="218">SUM(O615:Q615)</f>
        <v>0</v>
      </c>
      <c r="S615" s="335">
        <f t="shared" si="214"/>
        <v>0</v>
      </c>
      <c r="T615" s="702"/>
      <c r="U615" s="702"/>
      <c r="V615" s="702"/>
      <c r="W615" s="702"/>
    </row>
    <row r="616" spans="2:23" ht="16.5">
      <c r="B616" s="710" t="s">
        <v>704</v>
      </c>
      <c r="C616" s="254"/>
      <c r="D616" s="287"/>
      <c r="E616" s="288"/>
      <c r="F616" s="698">
        <f t="shared" si="215"/>
        <v>0</v>
      </c>
      <c r="G616" s="254"/>
      <c r="H616" s="287"/>
      <c r="I616" s="288"/>
      <c r="J616" s="334">
        <f t="shared" si="216"/>
        <v>0</v>
      </c>
      <c r="K616" s="254"/>
      <c r="L616" s="287"/>
      <c r="M616" s="288"/>
      <c r="N616" s="334">
        <f t="shared" si="217"/>
        <v>0</v>
      </c>
      <c r="O616" s="254"/>
      <c r="P616" s="287"/>
      <c r="Q616" s="288"/>
      <c r="R616" s="699">
        <f t="shared" si="218"/>
        <v>0</v>
      </c>
      <c r="S616" s="700">
        <f t="shared" si="214"/>
        <v>0</v>
      </c>
      <c r="T616" s="191"/>
      <c r="U616" s="191"/>
      <c r="V616" s="191"/>
      <c r="W616" s="191"/>
    </row>
    <row r="617" spans="2:23" ht="16.5">
      <c r="B617" s="710" t="s">
        <v>705</v>
      </c>
      <c r="C617" s="254"/>
      <c r="D617" s="287"/>
      <c r="E617" s="288"/>
      <c r="F617" s="698">
        <f t="shared" si="215"/>
        <v>0</v>
      </c>
      <c r="G617" s="254"/>
      <c r="H617" s="287"/>
      <c r="I617" s="288"/>
      <c r="J617" s="334">
        <f t="shared" si="216"/>
        <v>0</v>
      </c>
      <c r="K617" s="254"/>
      <c r="L617" s="287"/>
      <c r="M617" s="288"/>
      <c r="N617" s="334">
        <f t="shared" si="217"/>
        <v>0</v>
      </c>
      <c r="O617" s="254"/>
      <c r="P617" s="287"/>
      <c r="Q617" s="288"/>
      <c r="R617" s="699">
        <f t="shared" si="218"/>
        <v>0</v>
      </c>
      <c r="S617" s="700">
        <f t="shared" si="214"/>
        <v>0</v>
      </c>
      <c r="T617" s="191"/>
      <c r="U617" s="191"/>
      <c r="V617" s="191"/>
      <c r="W617" s="191"/>
    </row>
    <row r="618" spans="2:23" ht="16.5">
      <c r="B618" s="714" t="s">
        <v>706</v>
      </c>
      <c r="C618" s="254"/>
      <c r="D618" s="287"/>
      <c r="E618" s="288"/>
      <c r="F618" s="698">
        <f t="shared" si="215"/>
        <v>0</v>
      </c>
      <c r="G618" s="254"/>
      <c r="H618" s="287"/>
      <c r="I618" s="288"/>
      <c r="J618" s="334">
        <f t="shared" si="216"/>
        <v>0</v>
      </c>
      <c r="K618" s="254"/>
      <c r="L618" s="287"/>
      <c r="M618" s="288"/>
      <c r="N618" s="334">
        <f t="shared" si="217"/>
        <v>0</v>
      </c>
      <c r="O618" s="254"/>
      <c r="P618" s="287"/>
      <c r="Q618" s="288"/>
      <c r="R618" s="699">
        <f t="shared" si="218"/>
        <v>0</v>
      </c>
      <c r="S618" s="700">
        <f t="shared" si="214"/>
        <v>0</v>
      </c>
      <c r="T618" s="191"/>
      <c r="U618" s="191"/>
      <c r="V618" s="191"/>
      <c r="W618" s="191"/>
    </row>
    <row r="619" spans="2:23" ht="16.5">
      <c r="B619" s="714" t="s">
        <v>707</v>
      </c>
      <c r="C619" s="254"/>
      <c r="D619" s="287"/>
      <c r="E619" s="288"/>
      <c r="F619" s="698">
        <f t="shared" si="215"/>
        <v>0</v>
      </c>
      <c r="G619" s="254"/>
      <c r="H619" s="287"/>
      <c r="I619" s="288"/>
      <c r="J619" s="334">
        <f t="shared" si="216"/>
        <v>0</v>
      </c>
      <c r="K619" s="254"/>
      <c r="L619" s="287"/>
      <c r="M619" s="288"/>
      <c r="N619" s="334">
        <f t="shared" si="217"/>
        <v>0</v>
      </c>
      <c r="O619" s="254"/>
      <c r="P619" s="287"/>
      <c r="Q619" s="288"/>
      <c r="R619" s="699">
        <f t="shared" si="218"/>
        <v>0</v>
      </c>
      <c r="S619" s="700">
        <f t="shared" si="214"/>
        <v>0</v>
      </c>
      <c r="T619" s="191"/>
      <c r="U619" s="191"/>
      <c r="V619" s="191"/>
      <c r="W619" s="191"/>
    </row>
    <row r="620" spans="2:23" ht="17.25" thickBot="1">
      <c r="B620" s="710" t="s">
        <v>708</v>
      </c>
      <c r="C620" s="271"/>
      <c r="D620" s="294"/>
      <c r="E620" s="295"/>
      <c r="F620" s="698">
        <f t="shared" si="215"/>
        <v>0</v>
      </c>
      <c r="G620" s="271"/>
      <c r="H620" s="294"/>
      <c r="I620" s="295"/>
      <c r="J620" s="334">
        <f t="shared" si="216"/>
        <v>0</v>
      </c>
      <c r="K620" s="271"/>
      <c r="L620" s="294"/>
      <c r="M620" s="295"/>
      <c r="N620" s="334">
        <f t="shared" si="217"/>
        <v>0</v>
      </c>
      <c r="O620" s="271"/>
      <c r="P620" s="294"/>
      <c r="Q620" s="295"/>
      <c r="R620" s="699">
        <f t="shared" si="218"/>
        <v>0</v>
      </c>
      <c r="S620" s="700">
        <f t="shared" si="214"/>
        <v>0</v>
      </c>
      <c r="T620" s="191"/>
      <c r="U620" s="191"/>
      <c r="V620" s="191"/>
      <c r="W620" s="191"/>
    </row>
    <row r="621" spans="2:23" ht="17.25" thickBot="1">
      <c r="B621" s="715" t="s">
        <v>733</v>
      </c>
      <c r="C621" s="687" t="s">
        <v>498</v>
      </c>
      <c r="D621" s="688" t="s">
        <v>499</v>
      </c>
      <c r="E621" s="689" t="s">
        <v>500</v>
      </c>
      <c r="F621" s="719" t="s">
        <v>697</v>
      </c>
      <c r="G621" s="687" t="s">
        <v>502</v>
      </c>
      <c r="H621" s="688" t="s">
        <v>503</v>
      </c>
      <c r="I621" s="689" t="s">
        <v>504</v>
      </c>
      <c r="J621" s="719" t="s">
        <v>698</v>
      </c>
      <c r="K621" s="687" t="s">
        <v>506</v>
      </c>
      <c r="L621" s="688" t="s">
        <v>507</v>
      </c>
      <c r="M621" s="689" t="s">
        <v>508</v>
      </c>
      <c r="N621" s="719" t="s">
        <v>699</v>
      </c>
      <c r="O621" s="687" t="s">
        <v>510</v>
      </c>
      <c r="P621" s="688" t="s">
        <v>511</v>
      </c>
      <c r="Q621" s="689" t="s">
        <v>512</v>
      </c>
      <c r="R621" s="720" t="s">
        <v>700</v>
      </c>
      <c r="S621" s="719" t="s">
        <v>46</v>
      </c>
      <c r="T621" s="191"/>
      <c r="U621" s="191"/>
      <c r="V621" s="191"/>
      <c r="W621" s="191"/>
    </row>
    <row r="622" spans="2:23" ht="16.5">
      <c r="B622" s="710" t="s">
        <v>702</v>
      </c>
      <c r="C622" s="266"/>
      <c r="D622" s="280"/>
      <c r="E622" s="281"/>
      <c r="F622" s="698">
        <f>SUM(C622:E622)</f>
        <v>0</v>
      </c>
      <c r="G622" s="266"/>
      <c r="H622" s="280"/>
      <c r="I622" s="281"/>
      <c r="J622" s="334">
        <f>SUM(G622:I622)</f>
        <v>0</v>
      </c>
      <c r="K622" s="266"/>
      <c r="L622" s="280"/>
      <c r="M622" s="281"/>
      <c r="N622" s="334">
        <f>SUM(K622:M622)</f>
        <v>0</v>
      </c>
      <c r="O622" s="266"/>
      <c r="P622" s="280"/>
      <c r="Q622" s="281"/>
      <c r="R622" s="699">
        <f>SUM(O622:Q622)</f>
        <v>0</v>
      </c>
      <c r="S622" s="700">
        <f>C622+D622+E622+G622+H622+I622+K622+L622+M622+O622+P622+Q622</f>
        <v>0</v>
      </c>
      <c r="T622" s="191"/>
      <c r="U622" s="191"/>
      <c r="V622" s="191"/>
      <c r="W622" s="191"/>
    </row>
    <row r="623" spans="2:23" ht="16.5">
      <c r="B623" s="711" t="s">
        <v>703</v>
      </c>
      <c r="C623" s="712">
        <f>SUM(C624:C627)</f>
        <v>0</v>
      </c>
      <c r="D623" s="712">
        <f>SUM(D624:D627)</f>
        <v>0</v>
      </c>
      <c r="E623" s="712">
        <f>SUM(E624:E627)</f>
        <v>0</v>
      </c>
      <c r="F623" s="334">
        <f t="shared" ref="F623:F628" si="219">SUM(C623:E623)</f>
        <v>0</v>
      </c>
      <c r="G623" s="712">
        <f>SUM(G624:G627)</f>
        <v>0</v>
      </c>
      <c r="H623" s="246">
        <f>SUM(H624:H627)</f>
        <v>0</v>
      </c>
      <c r="I623" s="713">
        <f>SUM(I624:I627)</f>
        <v>0</v>
      </c>
      <c r="J623" s="334">
        <f t="shared" ref="J623:J628" si="220">SUM(G623:I623)</f>
        <v>0</v>
      </c>
      <c r="K623" s="712">
        <f>SUM(K624:K627)</f>
        <v>0</v>
      </c>
      <c r="L623" s="246">
        <f>SUM(L624:L627)</f>
        <v>0</v>
      </c>
      <c r="M623" s="713">
        <f>SUM(M624:M627)</f>
        <v>0</v>
      </c>
      <c r="N623" s="334">
        <f t="shared" ref="N623:N628" si="221">SUM(K623:M623)</f>
        <v>0</v>
      </c>
      <c r="O623" s="712">
        <f>SUM(O624:O627)</f>
        <v>0</v>
      </c>
      <c r="P623" s="246">
        <f>SUM(P624:P627)</f>
        <v>0</v>
      </c>
      <c r="Q623" s="713">
        <f>SUM(Q624:Q627)</f>
        <v>0</v>
      </c>
      <c r="R623" s="699">
        <f t="shared" ref="R623:R628" si="222">SUM(O623:Q623)</f>
        <v>0</v>
      </c>
      <c r="S623" s="335">
        <f>F623+J623+N623+R623</f>
        <v>0</v>
      </c>
      <c r="T623" s="702"/>
      <c r="U623" s="702"/>
      <c r="V623" s="702"/>
      <c r="W623" s="702"/>
    </row>
    <row r="624" spans="2:23" ht="16.5">
      <c r="B624" s="710" t="s">
        <v>704</v>
      </c>
      <c r="C624" s="254"/>
      <c r="D624" s="287"/>
      <c r="E624" s="288"/>
      <c r="F624" s="698">
        <f t="shared" si="219"/>
        <v>0</v>
      </c>
      <c r="G624" s="254"/>
      <c r="H624" s="287"/>
      <c r="I624" s="288"/>
      <c r="J624" s="334">
        <f t="shared" si="220"/>
        <v>0</v>
      </c>
      <c r="K624" s="254"/>
      <c r="L624" s="287"/>
      <c r="M624" s="288"/>
      <c r="N624" s="334">
        <f t="shared" si="221"/>
        <v>0</v>
      </c>
      <c r="O624" s="254"/>
      <c r="P624" s="287"/>
      <c r="Q624" s="288"/>
      <c r="R624" s="699">
        <f t="shared" si="222"/>
        <v>0</v>
      </c>
      <c r="S624" s="700">
        <f>C624+D624+E624+G624+H624+I624+K624+L624+M624+O624+P624+Q624</f>
        <v>0</v>
      </c>
      <c r="T624" s="191"/>
      <c r="U624" s="191"/>
      <c r="V624" s="191"/>
      <c r="W624" s="191"/>
    </row>
    <row r="625" spans="2:23" ht="16.5">
      <c r="B625" s="710" t="s">
        <v>705</v>
      </c>
      <c r="C625" s="254"/>
      <c r="D625" s="287"/>
      <c r="E625" s="288"/>
      <c r="F625" s="698">
        <f t="shared" si="219"/>
        <v>0</v>
      </c>
      <c r="G625" s="254"/>
      <c r="H625" s="287"/>
      <c r="I625" s="288"/>
      <c r="J625" s="334">
        <f t="shared" si="220"/>
        <v>0</v>
      </c>
      <c r="K625" s="254"/>
      <c r="L625" s="287"/>
      <c r="M625" s="288"/>
      <c r="N625" s="334">
        <f t="shared" si="221"/>
        <v>0</v>
      </c>
      <c r="O625" s="254"/>
      <c r="P625" s="287"/>
      <c r="Q625" s="288"/>
      <c r="R625" s="699">
        <f t="shared" si="222"/>
        <v>0</v>
      </c>
      <c r="S625" s="700">
        <f>C625+D625+E625+G625+H625+I625+K625+L625+M625+O625+P625+Q625</f>
        <v>0</v>
      </c>
      <c r="T625" s="191"/>
      <c r="U625" s="191"/>
      <c r="V625" s="191"/>
      <c r="W625" s="191"/>
    </row>
    <row r="626" spans="2:23" ht="16.5">
      <c r="B626" s="714" t="s">
        <v>706</v>
      </c>
      <c r="C626" s="254"/>
      <c r="D626" s="287"/>
      <c r="E626" s="288"/>
      <c r="F626" s="698">
        <f t="shared" si="219"/>
        <v>0</v>
      </c>
      <c r="G626" s="254"/>
      <c r="H626" s="287"/>
      <c r="I626" s="288"/>
      <c r="J626" s="334">
        <f t="shared" si="220"/>
        <v>0</v>
      </c>
      <c r="K626" s="254"/>
      <c r="L626" s="287"/>
      <c r="M626" s="288"/>
      <c r="N626" s="334">
        <f t="shared" si="221"/>
        <v>0</v>
      </c>
      <c r="O626" s="254"/>
      <c r="P626" s="287"/>
      <c r="Q626" s="288"/>
      <c r="R626" s="699">
        <f t="shared" si="222"/>
        <v>0</v>
      </c>
      <c r="S626" s="700">
        <f>C626+D626+E626+G626+H626+I626+K626+L626+M626+O626+P626+Q626</f>
        <v>0</v>
      </c>
      <c r="T626" s="191"/>
      <c r="U626" s="191"/>
      <c r="V626" s="191"/>
      <c r="W626" s="191"/>
    </row>
    <row r="627" spans="2:23" ht="16.5">
      <c r="B627" s="714" t="s">
        <v>707</v>
      </c>
      <c r="C627" s="254"/>
      <c r="D627" s="287"/>
      <c r="E627" s="288"/>
      <c r="F627" s="698">
        <f t="shared" si="219"/>
        <v>0</v>
      </c>
      <c r="G627" s="254"/>
      <c r="H627" s="287"/>
      <c r="I627" s="288"/>
      <c r="J627" s="334">
        <f t="shared" si="220"/>
        <v>0</v>
      </c>
      <c r="K627" s="254"/>
      <c r="L627" s="287"/>
      <c r="M627" s="288"/>
      <c r="N627" s="334">
        <f t="shared" si="221"/>
        <v>0</v>
      </c>
      <c r="O627" s="254"/>
      <c r="P627" s="287"/>
      <c r="Q627" s="288"/>
      <c r="R627" s="699">
        <f t="shared" si="222"/>
        <v>0</v>
      </c>
      <c r="S627" s="700">
        <f>C627+D627+E627+G627+H627+I627+K627+L627+M627+O627+P627+Q627</f>
        <v>0</v>
      </c>
      <c r="T627" s="191"/>
      <c r="U627" s="191"/>
      <c r="V627" s="191"/>
      <c r="W627" s="191"/>
    </row>
    <row r="628" spans="2:23" ht="17.25" thickBot="1">
      <c r="B628" s="710" t="s">
        <v>708</v>
      </c>
      <c r="C628" s="271"/>
      <c r="D628" s="294"/>
      <c r="E628" s="295"/>
      <c r="F628" s="698">
        <f t="shared" si="219"/>
        <v>0</v>
      </c>
      <c r="G628" s="271"/>
      <c r="H628" s="294"/>
      <c r="I628" s="295"/>
      <c r="J628" s="334">
        <f t="shared" si="220"/>
        <v>0</v>
      </c>
      <c r="K628" s="271"/>
      <c r="L628" s="294"/>
      <c r="M628" s="295"/>
      <c r="N628" s="334">
        <f t="shared" si="221"/>
        <v>0</v>
      </c>
      <c r="O628" s="271"/>
      <c r="P628" s="294"/>
      <c r="Q628" s="295"/>
      <c r="R628" s="699">
        <f t="shared" si="222"/>
        <v>0</v>
      </c>
      <c r="S628" s="700">
        <f>C628+D628+E628+G628+H628+I628+K628+L628+M628+O628+P628+Q628</f>
        <v>0</v>
      </c>
      <c r="T628" s="191"/>
      <c r="U628" s="191"/>
      <c r="V628" s="191"/>
      <c r="W628" s="191"/>
    </row>
    <row r="629" spans="2:23" ht="17.25" thickBot="1">
      <c r="B629" s="715" t="s">
        <v>734</v>
      </c>
      <c r="C629" s="600" t="s">
        <v>498</v>
      </c>
      <c r="D629" s="708" t="s">
        <v>499</v>
      </c>
      <c r="E629" s="709" t="s">
        <v>500</v>
      </c>
      <c r="F629" s="334" t="s">
        <v>697</v>
      </c>
      <c r="G629" s="600" t="s">
        <v>502</v>
      </c>
      <c r="H629" s="708" t="s">
        <v>503</v>
      </c>
      <c r="I629" s="709" t="s">
        <v>504</v>
      </c>
      <c r="J629" s="334" t="s">
        <v>698</v>
      </c>
      <c r="K629" s="600" t="s">
        <v>506</v>
      </c>
      <c r="L629" s="708" t="s">
        <v>507</v>
      </c>
      <c r="M629" s="709" t="s">
        <v>508</v>
      </c>
      <c r="N629" s="334" t="s">
        <v>699</v>
      </c>
      <c r="O629" s="600" t="s">
        <v>510</v>
      </c>
      <c r="P629" s="708" t="s">
        <v>511</v>
      </c>
      <c r="Q629" s="709" t="s">
        <v>512</v>
      </c>
      <c r="R629" s="720" t="s">
        <v>700</v>
      </c>
      <c r="S629" s="719" t="s">
        <v>46</v>
      </c>
      <c r="T629" s="191"/>
      <c r="U629" s="191"/>
      <c r="V629" s="191"/>
      <c r="W629" s="191"/>
    </row>
    <row r="630" spans="2:23" ht="16.5">
      <c r="B630" s="710" t="s">
        <v>702</v>
      </c>
      <c r="C630" s="266"/>
      <c r="D630" s="280"/>
      <c r="E630" s="281"/>
      <c r="F630" s="698">
        <f>SUM(C630:E630)</f>
        <v>0</v>
      </c>
      <c r="G630" s="266"/>
      <c r="H630" s="280"/>
      <c r="I630" s="281"/>
      <c r="J630" s="334">
        <f>SUM(G630:I630)</f>
        <v>0</v>
      </c>
      <c r="K630" s="266"/>
      <c r="L630" s="280"/>
      <c r="M630" s="281"/>
      <c r="N630" s="334">
        <f>SUM(K630:M630)</f>
        <v>0</v>
      </c>
      <c r="O630" s="266"/>
      <c r="P630" s="280"/>
      <c r="Q630" s="281"/>
      <c r="R630" s="699">
        <f>SUM(O630:Q630)</f>
        <v>0</v>
      </c>
      <c r="S630" s="700">
        <f t="shared" ref="S630:S636" si="223">N630+J630+F630+R630</f>
        <v>0</v>
      </c>
      <c r="T630" s="191"/>
      <c r="U630" s="191"/>
      <c r="V630" s="191"/>
      <c r="W630" s="191"/>
    </row>
    <row r="631" spans="2:23" ht="16.5">
      <c r="B631" s="711" t="s">
        <v>703</v>
      </c>
      <c r="C631" s="712">
        <f>SUM(C632:C635)</f>
        <v>0</v>
      </c>
      <c r="D631" s="712">
        <f>SUM(D632:D635)</f>
        <v>0</v>
      </c>
      <c r="E631" s="712">
        <f>SUM(E632:E635)</f>
        <v>0</v>
      </c>
      <c r="F631" s="334">
        <f t="shared" ref="F631:F636" si="224">SUM(C631:E631)</f>
        <v>0</v>
      </c>
      <c r="G631" s="712">
        <f>SUM(G632:G635)</f>
        <v>0</v>
      </c>
      <c r="H631" s="246">
        <f>SUM(H632:H635)</f>
        <v>0</v>
      </c>
      <c r="I631" s="713">
        <f>SUM(I632:I635)</f>
        <v>0</v>
      </c>
      <c r="J631" s="334">
        <f t="shared" ref="J631:J636" si="225">SUM(G631:I631)</f>
        <v>0</v>
      </c>
      <c r="K631" s="712">
        <f>SUM(K632:K635)</f>
        <v>0</v>
      </c>
      <c r="L631" s="246">
        <f>SUM(L632:L635)</f>
        <v>0</v>
      </c>
      <c r="M631" s="713">
        <f>SUM(M632:M635)</f>
        <v>0</v>
      </c>
      <c r="N631" s="334">
        <f t="shared" ref="N631:N636" si="226">SUM(K631:M631)</f>
        <v>0</v>
      </c>
      <c r="O631" s="712">
        <f>SUM(O632:O635)</f>
        <v>0</v>
      </c>
      <c r="P631" s="246">
        <f>SUM(P632:P635)</f>
        <v>0</v>
      </c>
      <c r="Q631" s="713">
        <f>SUM(Q632:Q635)</f>
        <v>0</v>
      </c>
      <c r="R631" s="699">
        <f t="shared" ref="R631:R636" si="227">SUM(O631:Q631)</f>
        <v>0</v>
      </c>
      <c r="S631" s="335">
        <f t="shared" si="223"/>
        <v>0</v>
      </c>
      <c r="T631" s="702"/>
      <c r="U631" s="702"/>
      <c r="V631" s="702"/>
      <c r="W631" s="702"/>
    </row>
    <row r="632" spans="2:23" ht="16.5">
      <c r="B632" s="710" t="s">
        <v>704</v>
      </c>
      <c r="C632" s="254"/>
      <c r="D632" s="287"/>
      <c r="E632" s="288"/>
      <c r="F632" s="698">
        <f t="shared" si="224"/>
        <v>0</v>
      </c>
      <c r="G632" s="254"/>
      <c r="H632" s="287"/>
      <c r="I632" s="288"/>
      <c r="J632" s="334">
        <f t="shared" si="225"/>
        <v>0</v>
      </c>
      <c r="K632" s="254"/>
      <c r="L632" s="287"/>
      <c r="M632" s="288"/>
      <c r="N632" s="334">
        <f t="shared" si="226"/>
        <v>0</v>
      </c>
      <c r="O632" s="254"/>
      <c r="P632" s="287"/>
      <c r="Q632" s="288"/>
      <c r="R632" s="699">
        <f t="shared" si="227"/>
        <v>0</v>
      </c>
      <c r="S632" s="700">
        <f t="shared" si="223"/>
        <v>0</v>
      </c>
      <c r="T632" s="191"/>
      <c r="U632" s="191"/>
      <c r="V632" s="191"/>
      <c r="W632" s="191"/>
    </row>
    <row r="633" spans="2:23" ht="16.5">
      <c r="B633" s="710" t="s">
        <v>705</v>
      </c>
      <c r="C633" s="254"/>
      <c r="D633" s="287"/>
      <c r="E633" s="288"/>
      <c r="F633" s="698">
        <f t="shared" si="224"/>
        <v>0</v>
      </c>
      <c r="G633" s="254"/>
      <c r="H633" s="287"/>
      <c r="I633" s="288"/>
      <c r="J633" s="334">
        <f t="shared" si="225"/>
        <v>0</v>
      </c>
      <c r="K633" s="254"/>
      <c r="L633" s="287"/>
      <c r="M633" s="288"/>
      <c r="N633" s="334">
        <f t="shared" si="226"/>
        <v>0</v>
      </c>
      <c r="O633" s="254"/>
      <c r="P633" s="287"/>
      <c r="Q633" s="288"/>
      <c r="R633" s="699">
        <f t="shared" si="227"/>
        <v>0</v>
      </c>
      <c r="S633" s="700">
        <f t="shared" si="223"/>
        <v>0</v>
      </c>
      <c r="T633" s="191"/>
      <c r="U633" s="191"/>
      <c r="V633" s="191"/>
      <c r="W633" s="191"/>
    </row>
    <row r="634" spans="2:23" ht="16.5">
      <c r="B634" s="714" t="s">
        <v>706</v>
      </c>
      <c r="C634" s="254"/>
      <c r="D634" s="287"/>
      <c r="E634" s="288"/>
      <c r="F634" s="698">
        <f t="shared" si="224"/>
        <v>0</v>
      </c>
      <c r="G634" s="254"/>
      <c r="H634" s="287"/>
      <c r="I634" s="288"/>
      <c r="J634" s="334">
        <f t="shared" si="225"/>
        <v>0</v>
      </c>
      <c r="K634" s="254"/>
      <c r="L634" s="287"/>
      <c r="M634" s="288"/>
      <c r="N634" s="334">
        <f t="shared" si="226"/>
        <v>0</v>
      </c>
      <c r="O634" s="254"/>
      <c r="P634" s="287"/>
      <c r="Q634" s="288"/>
      <c r="R634" s="699">
        <f t="shared" si="227"/>
        <v>0</v>
      </c>
      <c r="S634" s="700">
        <f t="shared" si="223"/>
        <v>0</v>
      </c>
      <c r="T634" s="191"/>
      <c r="U634" s="191"/>
      <c r="V634" s="191"/>
      <c r="W634" s="191"/>
    </row>
    <row r="635" spans="2:23" ht="16.5">
      <c r="B635" s="714" t="s">
        <v>707</v>
      </c>
      <c r="C635" s="254"/>
      <c r="D635" s="287"/>
      <c r="E635" s="288"/>
      <c r="F635" s="698">
        <f t="shared" si="224"/>
        <v>0</v>
      </c>
      <c r="G635" s="254"/>
      <c r="H635" s="287"/>
      <c r="I635" s="288"/>
      <c r="J635" s="334">
        <f t="shared" si="225"/>
        <v>0</v>
      </c>
      <c r="K635" s="254"/>
      <c r="L635" s="287"/>
      <c r="M635" s="288"/>
      <c r="N635" s="334">
        <f t="shared" si="226"/>
        <v>0</v>
      </c>
      <c r="O635" s="254"/>
      <c r="P635" s="287"/>
      <c r="Q635" s="288"/>
      <c r="R635" s="699">
        <f t="shared" si="227"/>
        <v>0</v>
      </c>
      <c r="S635" s="700">
        <f t="shared" si="223"/>
        <v>0</v>
      </c>
      <c r="T635" s="191"/>
      <c r="U635" s="191"/>
      <c r="V635" s="191"/>
      <c r="W635" s="191"/>
    </row>
    <row r="636" spans="2:23" ht="17.25" thickBot="1">
      <c r="B636" s="710" t="s">
        <v>708</v>
      </c>
      <c r="C636" s="271"/>
      <c r="D636" s="294"/>
      <c r="E636" s="295"/>
      <c r="F636" s="698">
        <f t="shared" si="224"/>
        <v>0</v>
      </c>
      <c r="G636" s="271"/>
      <c r="H636" s="294"/>
      <c r="I636" s="295"/>
      <c r="J636" s="334">
        <f t="shared" si="225"/>
        <v>0</v>
      </c>
      <c r="K636" s="271"/>
      <c r="L636" s="294"/>
      <c r="M636" s="295"/>
      <c r="N636" s="334">
        <f t="shared" si="226"/>
        <v>0</v>
      </c>
      <c r="O636" s="271"/>
      <c r="P636" s="294"/>
      <c r="Q636" s="295"/>
      <c r="R636" s="699">
        <f t="shared" si="227"/>
        <v>0</v>
      </c>
      <c r="S636" s="700">
        <f t="shared" si="223"/>
        <v>0</v>
      </c>
      <c r="T636" s="191"/>
      <c r="U636" s="191"/>
      <c r="V636" s="191"/>
      <c r="W636" s="191"/>
    </row>
    <row r="637" spans="2:23" ht="17.25" thickBot="1">
      <c r="B637" s="715" t="s">
        <v>735</v>
      </c>
      <c r="C637" s="600" t="s">
        <v>498</v>
      </c>
      <c r="D637" s="708" t="s">
        <v>499</v>
      </c>
      <c r="E637" s="709" t="s">
        <v>500</v>
      </c>
      <c r="F637" s="334" t="s">
        <v>697</v>
      </c>
      <c r="G637" s="600" t="s">
        <v>502</v>
      </c>
      <c r="H637" s="708" t="s">
        <v>503</v>
      </c>
      <c r="I637" s="709" t="s">
        <v>504</v>
      </c>
      <c r="J637" s="334" t="s">
        <v>698</v>
      </c>
      <c r="K637" s="600" t="s">
        <v>506</v>
      </c>
      <c r="L637" s="708" t="s">
        <v>507</v>
      </c>
      <c r="M637" s="709" t="s">
        <v>508</v>
      </c>
      <c r="N637" s="334" t="s">
        <v>699</v>
      </c>
      <c r="O637" s="600" t="s">
        <v>510</v>
      </c>
      <c r="P637" s="708" t="s">
        <v>511</v>
      </c>
      <c r="Q637" s="709" t="s">
        <v>512</v>
      </c>
      <c r="R637" s="720" t="s">
        <v>700</v>
      </c>
      <c r="S637" s="719" t="s">
        <v>46</v>
      </c>
      <c r="T637" s="191"/>
      <c r="U637" s="191"/>
      <c r="V637" s="191"/>
      <c r="W637" s="191"/>
    </row>
    <row r="638" spans="2:23" ht="16.5">
      <c r="B638" s="710" t="s">
        <v>702</v>
      </c>
      <c r="C638" s="266"/>
      <c r="D638" s="280"/>
      <c r="E638" s="281"/>
      <c r="F638" s="698">
        <v>0</v>
      </c>
      <c r="G638" s="266"/>
      <c r="H638" s="280"/>
      <c r="I638" s="281"/>
      <c r="J638" s="334">
        <f t="shared" ref="J638:J644" si="228">SUM(G638:I638)</f>
        <v>0</v>
      </c>
      <c r="K638" s="266"/>
      <c r="L638" s="280"/>
      <c r="M638" s="281"/>
      <c r="N638" s="334">
        <f t="shared" ref="N638:N644" si="229">SUM(K638:M638)</f>
        <v>0</v>
      </c>
      <c r="O638" s="266"/>
      <c r="P638" s="280"/>
      <c r="Q638" s="281"/>
      <c r="R638" s="699">
        <f>SUM(O638:Q638)</f>
        <v>0</v>
      </c>
      <c r="S638" s="700">
        <f t="shared" ref="S638:S644" si="230">N638+J638+F638+R638</f>
        <v>0</v>
      </c>
      <c r="T638" s="191"/>
      <c r="U638" s="191"/>
      <c r="V638" s="191"/>
      <c r="W638" s="191"/>
    </row>
    <row r="639" spans="2:23" ht="16.5">
      <c r="B639" s="711" t="s">
        <v>703</v>
      </c>
      <c r="C639" s="712">
        <f>SUM(C640:C643)</f>
        <v>0</v>
      </c>
      <c r="D639" s="712">
        <f>SUM(D640:D643)</f>
        <v>0</v>
      </c>
      <c r="E639" s="712">
        <f>SUM(E640:E643)</f>
        <v>0</v>
      </c>
      <c r="F639" s="334">
        <f t="shared" ref="F639:F644" si="231">SUM(C639:E639)</f>
        <v>0</v>
      </c>
      <c r="G639" s="712">
        <f>SUM(G640:G643)</f>
        <v>0</v>
      </c>
      <c r="H639" s="246">
        <f>SUM(H640:H643)</f>
        <v>0</v>
      </c>
      <c r="I639" s="713">
        <f>SUM(I640:I643)</f>
        <v>0</v>
      </c>
      <c r="J639" s="334">
        <f t="shared" si="228"/>
        <v>0</v>
      </c>
      <c r="K639" s="712">
        <f>SUM(K640:K643)</f>
        <v>0</v>
      </c>
      <c r="L639" s="246">
        <f>SUM(L640:L643)</f>
        <v>0</v>
      </c>
      <c r="M639" s="713">
        <f>SUM(M640:M643)</f>
        <v>0</v>
      </c>
      <c r="N639" s="334">
        <f t="shared" si="229"/>
        <v>0</v>
      </c>
      <c r="O639" s="712">
        <f>SUM(O640:O643)</f>
        <v>0</v>
      </c>
      <c r="P639" s="246">
        <f>SUM(P640:P643)</f>
        <v>0</v>
      </c>
      <c r="Q639" s="713">
        <f>SUM(Q640:Q643)</f>
        <v>0</v>
      </c>
      <c r="R639" s="699">
        <f t="shared" ref="R639:R644" si="232">SUM(O639:Q639)</f>
        <v>0</v>
      </c>
      <c r="S639" s="335">
        <f t="shared" si="230"/>
        <v>0</v>
      </c>
      <c r="T639" s="702"/>
      <c r="U639" s="702"/>
      <c r="V639" s="702"/>
      <c r="W639" s="702"/>
    </row>
    <row r="640" spans="2:23" ht="16.5">
      <c r="B640" s="710" t="s">
        <v>704</v>
      </c>
      <c r="C640" s="254"/>
      <c r="D640" s="287"/>
      <c r="E640" s="288"/>
      <c r="F640" s="698">
        <f t="shared" si="231"/>
        <v>0</v>
      </c>
      <c r="G640" s="254"/>
      <c r="H640" s="287"/>
      <c r="I640" s="288"/>
      <c r="J640" s="334">
        <f t="shared" si="228"/>
        <v>0</v>
      </c>
      <c r="K640" s="254"/>
      <c r="L640" s="287"/>
      <c r="M640" s="288"/>
      <c r="N640" s="334">
        <f t="shared" si="229"/>
        <v>0</v>
      </c>
      <c r="O640" s="254"/>
      <c r="P640" s="287"/>
      <c r="Q640" s="288"/>
      <c r="R640" s="699">
        <f t="shared" si="232"/>
        <v>0</v>
      </c>
      <c r="S640" s="700">
        <f t="shared" si="230"/>
        <v>0</v>
      </c>
      <c r="T640" s="191"/>
      <c r="U640" s="191"/>
      <c r="V640" s="191"/>
      <c r="W640" s="191"/>
    </row>
    <row r="641" spans="2:23" ht="16.5">
      <c r="B641" s="710" t="s">
        <v>705</v>
      </c>
      <c r="C641" s="254"/>
      <c r="D641" s="287"/>
      <c r="E641" s="288"/>
      <c r="F641" s="698">
        <f t="shared" si="231"/>
        <v>0</v>
      </c>
      <c r="G641" s="254"/>
      <c r="H641" s="287"/>
      <c r="I641" s="288"/>
      <c r="J641" s="334">
        <f t="shared" si="228"/>
        <v>0</v>
      </c>
      <c r="K641" s="254"/>
      <c r="L641" s="287"/>
      <c r="M641" s="288"/>
      <c r="N641" s="334">
        <f t="shared" si="229"/>
        <v>0</v>
      </c>
      <c r="O641" s="254"/>
      <c r="P641" s="287"/>
      <c r="Q641" s="288"/>
      <c r="R641" s="699">
        <f t="shared" si="232"/>
        <v>0</v>
      </c>
      <c r="S641" s="700">
        <f t="shared" si="230"/>
        <v>0</v>
      </c>
      <c r="T641" s="191"/>
      <c r="U641" s="191"/>
      <c r="V641" s="191"/>
      <c r="W641" s="191"/>
    </row>
    <row r="642" spans="2:23" ht="16.5">
      <c r="B642" s="714" t="s">
        <v>706</v>
      </c>
      <c r="C642" s="254"/>
      <c r="D642" s="287"/>
      <c r="E642" s="288"/>
      <c r="F642" s="698">
        <f t="shared" si="231"/>
        <v>0</v>
      </c>
      <c r="G642" s="254"/>
      <c r="H642" s="287"/>
      <c r="I642" s="288"/>
      <c r="J642" s="334">
        <f t="shared" si="228"/>
        <v>0</v>
      </c>
      <c r="K642" s="254"/>
      <c r="L642" s="287"/>
      <c r="M642" s="288"/>
      <c r="N642" s="334">
        <f t="shared" si="229"/>
        <v>0</v>
      </c>
      <c r="O642" s="254"/>
      <c r="P642" s="287"/>
      <c r="Q642" s="288"/>
      <c r="R642" s="699">
        <f t="shared" si="232"/>
        <v>0</v>
      </c>
      <c r="S642" s="700">
        <f t="shared" si="230"/>
        <v>0</v>
      </c>
      <c r="T642" s="191"/>
      <c r="U642" s="191"/>
      <c r="V642" s="191"/>
      <c r="W642" s="191"/>
    </row>
    <row r="643" spans="2:23" ht="16.5">
      <c r="B643" s="714" t="s">
        <v>707</v>
      </c>
      <c r="C643" s="254"/>
      <c r="D643" s="287"/>
      <c r="E643" s="288"/>
      <c r="F643" s="698">
        <f t="shared" si="231"/>
        <v>0</v>
      </c>
      <c r="G643" s="254"/>
      <c r="H643" s="287"/>
      <c r="I643" s="288"/>
      <c r="J643" s="334">
        <f t="shared" si="228"/>
        <v>0</v>
      </c>
      <c r="K643" s="254"/>
      <c r="L643" s="287"/>
      <c r="M643" s="288"/>
      <c r="N643" s="334">
        <f t="shared" si="229"/>
        <v>0</v>
      </c>
      <c r="O643" s="254"/>
      <c r="P643" s="287"/>
      <c r="Q643" s="288"/>
      <c r="R643" s="699">
        <f t="shared" si="232"/>
        <v>0</v>
      </c>
      <c r="S643" s="700">
        <f t="shared" si="230"/>
        <v>0</v>
      </c>
      <c r="T643" s="191"/>
      <c r="U643" s="191"/>
      <c r="V643" s="191"/>
      <c r="W643" s="191"/>
    </row>
    <row r="644" spans="2:23" ht="17.25" thickBot="1">
      <c r="B644" s="710" t="s">
        <v>708</v>
      </c>
      <c r="C644" s="271"/>
      <c r="D644" s="294"/>
      <c r="E644" s="295"/>
      <c r="F644" s="698">
        <f t="shared" si="231"/>
        <v>0</v>
      </c>
      <c r="G644" s="271"/>
      <c r="H644" s="294"/>
      <c r="I644" s="295"/>
      <c r="J644" s="334">
        <f t="shared" si="228"/>
        <v>0</v>
      </c>
      <c r="K644" s="271"/>
      <c r="L644" s="294"/>
      <c r="M644" s="295"/>
      <c r="N644" s="334">
        <f t="shared" si="229"/>
        <v>0</v>
      </c>
      <c r="O644" s="271"/>
      <c r="P644" s="294"/>
      <c r="Q644" s="295"/>
      <c r="R644" s="699">
        <f t="shared" si="232"/>
        <v>0</v>
      </c>
      <c r="S644" s="700">
        <f t="shared" si="230"/>
        <v>0</v>
      </c>
      <c r="T644" s="191"/>
      <c r="U644" s="191"/>
      <c r="V644" s="191"/>
      <c r="W644" s="191"/>
    </row>
    <row r="645" spans="2:23" ht="17.25" thickBot="1">
      <c r="B645" s="715" t="s">
        <v>736</v>
      </c>
      <c r="C645" s="687" t="s">
        <v>498</v>
      </c>
      <c r="D645" s="688" t="s">
        <v>499</v>
      </c>
      <c r="E645" s="689" t="s">
        <v>500</v>
      </c>
      <c r="F645" s="719" t="s">
        <v>697</v>
      </c>
      <c r="G645" s="687" t="s">
        <v>502</v>
      </c>
      <c r="H645" s="688" t="s">
        <v>503</v>
      </c>
      <c r="I645" s="689" t="s">
        <v>504</v>
      </c>
      <c r="J645" s="719" t="s">
        <v>698</v>
      </c>
      <c r="K645" s="687" t="s">
        <v>506</v>
      </c>
      <c r="L645" s="688" t="s">
        <v>507</v>
      </c>
      <c r="M645" s="689" t="s">
        <v>508</v>
      </c>
      <c r="N645" s="719" t="s">
        <v>699</v>
      </c>
      <c r="O645" s="687" t="s">
        <v>510</v>
      </c>
      <c r="P645" s="688" t="s">
        <v>511</v>
      </c>
      <c r="Q645" s="689" t="s">
        <v>512</v>
      </c>
      <c r="R645" s="720" t="s">
        <v>700</v>
      </c>
      <c r="S645" s="719" t="s">
        <v>46</v>
      </c>
      <c r="T645" s="191"/>
      <c r="U645" s="191"/>
      <c r="V645" s="191"/>
      <c r="W645" s="191"/>
    </row>
    <row r="646" spans="2:23" ht="16.5">
      <c r="B646" s="710" t="s">
        <v>702</v>
      </c>
      <c r="C646" s="266"/>
      <c r="D646" s="280"/>
      <c r="E646" s="281"/>
      <c r="F646" s="698">
        <f>SUM(C646:E646)</f>
        <v>0</v>
      </c>
      <c r="G646" s="266"/>
      <c r="H646" s="280"/>
      <c r="I646" s="281"/>
      <c r="J646" s="334">
        <f>SUM(G646:I646)</f>
        <v>0</v>
      </c>
      <c r="K646" s="266"/>
      <c r="L646" s="280"/>
      <c r="M646" s="281"/>
      <c r="N646" s="334">
        <f>SUM(K646:M646)</f>
        <v>0</v>
      </c>
      <c r="O646" s="266"/>
      <c r="P646" s="280"/>
      <c r="Q646" s="281"/>
      <c r="R646" s="699">
        <f>SUM(O646:Q646)</f>
        <v>0</v>
      </c>
      <c r="S646" s="700">
        <f t="shared" ref="S646:S652" si="233">N646+J646+F646+R646</f>
        <v>0</v>
      </c>
      <c r="T646" s="191"/>
      <c r="U646" s="191"/>
      <c r="V646" s="191"/>
      <c r="W646" s="191"/>
    </row>
    <row r="647" spans="2:23" ht="16.5">
      <c r="B647" s="711" t="s">
        <v>703</v>
      </c>
      <c r="C647" s="712">
        <f>SUM(C648:C651)</f>
        <v>0</v>
      </c>
      <c r="D647" s="712">
        <f>SUM(D648:D651)</f>
        <v>0</v>
      </c>
      <c r="E647" s="712">
        <f>SUM(E648:E651)</f>
        <v>0</v>
      </c>
      <c r="F647" s="334">
        <f t="shared" ref="F647:F652" si="234">SUM(C647:E647)</f>
        <v>0</v>
      </c>
      <c r="G647" s="712">
        <f>SUM(G648:G651)</f>
        <v>0</v>
      </c>
      <c r="H647" s="246">
        <f>SUM(H648:H651)</f>
        <v>0</v>
      </c>
      <c r="I647" s="713">
        <f>SUM(I648:I651)</f>
        <v>0</v>
      </c>
      <c r="J647" s="334">
        <f t="shared" ref="J647:J652" si="235">SUM(G647:I647)</f>
        <v>0</v>
      </c>
      <c r="K647" s="712">
        <f>SUM(K648:K651)</f>
        <v>0</v>
      </c>
      <c r="L647" s="246">
        <f>SUM(L648:L651)</f>
        <v>0</v>
      </c>
      <c r="M647" s="713">
        <f>SUM(M648:M651)</f>
        <v>0</v>
      </c>
      <c r="N647" s="334">
        <f t="shared" ref="N647:N652" si="236">SUM(K647:M647)</f>
        <v>0</v>
      </c>
      <c r="O647" s="712">
        <f>SUM(O648:O651)</f>
        <v>0</v>
      </c>
      <c r="P647" s="246">
        <f>SUM(P648:P651)</f>
        <v>0</v>
      </c>
      <c r="Q647" s="713">
        <f>SUM(Q648:Q651)</f>
        <v>0</v>
      </c>
      <c r="R647" s="699">
        <f t="shared" ref="R647:R652" si="237">SUM(O647:Q647)</f>
        <v>0</v>
      </c>
      <c r="S647" s="335">
        <f t="shared" si="233"/>
        <v>0</v>
      </c>
      <c r="T647" s="702"/>
      <c r="U647" s="702"/>
      <c r="V647" s="702"/>
      <c r="W647" s="702"/>
    </row>
    <row r="648" spans="2:23" ht="16.5">
      <c r="B648" s="710" t="s">
        <v>704</v>
      </c>
      <c r="C648" s="254"/>
      <c r="D648" s="287"/>
      <c r="E648" s="288"/>
      <c r="F648" s="698">
        <f t="shared" si="234"/>
        <v>0</v>
      </c>
      <c r="G648" s="254"/>
      <c r="H648" s="287"/>
      <c r="I648" s="288"/>
      <c r="J648" s="334">
        <f t="shared" si="235"/>
        <v>0</v>
      </c>
      <c r="K648" s="254"/>
      <c r="L648" s="287"/>
      <c r="M648" s="288"/>
      <c r="N648" s="334">
        <f t="shared" si="236"/>
        <v>0</v>
      </c>
      <c r="O648" s="254"/>
      <c r="P648" s="287"/>
      <c r="Q648" s="288"/>
      <c r="R648" s="699">
        <f t="shared" si="237"/>
        <v>0</v>
      </c>
      <c r="S648" s="700">
        <f t="shared" si="233"/>
        <v>0</v>
      </c>
      <c r="T648" s="191"/>
      <c r="U648" s="191"/>
      <c r="V648" s="191"/>
      <c r="W648" s="191"/>
    </row>
    <row r="649" spans="2:23" ht="16.5">
      <c r="B649" s="710" t="s">
        <v>705</v>
      </c>
      <c r="C649" s="254"/>
      <c r="D649" s="287"/>
      <c r="E649" s="288"/>
      <c r="F649" s="698">
        <f t="shared" si="234"/>
        <v>0</v>
      </c>
      <c r="G649" s="254"/>
      <c r="H649" s="287"/>
      <c r="I649" s="288"/>
      <c r="J649" s="334">
        <f t="shared" si="235"/>
        <v>0</v>
      </c>
      <c r="K649" s="254"/>
      <c r="L649" s="287"/>
      <c r="M649" s="288"/>
      <c r="N649" s="334">
        <f t="shared" si="236"/>
        <v>0</v>
      </c>
      <c r="O649" s="254"/>
      <c r="P649" s="287"/>
      <c r="Q649" s="288"/>
      <c r="R649" s="699">
        <f t="shared" si="237"/>
        <v>0</v>
      </c>
      <c r="S649" s="700">
        <f t="shared" si="233"/>
        <v>0</v>
      </c>
      <c r="T649" s="191"/>
      <c r="U649" s="191"/>
      <c r="V649" s="191"/>
      <c r="W649" s="191"/>
    </row>
    <row r="650" spans="2:23" ht="16.5">
      <c r="B650" s="714" t="s">
        <v>706</v>
      </c>
      <c r="C650" s="254"/>
      <c r="D650" s="287"/>
      <c r="E650" s="288"/>
      <c r="F650" s="698">
        <f t="shared" si="234"/>
        <v>0</v>
      </c>
      <c r="G650" s="254"/>
      <c r="H650" s="287"/>
      <c r="I650" s="288"/>
      <c r="J650" s="334">
        <f t="shared" si="235"/>
        <v>0</v>
      </c>
      <c r="K650" s="254"/>
      <c r="L650" s="287"/>
      <c r="M650" s="288"/>
      <c r="N650" s="334">
        <f t="shared" si="236"/>
        <v>0</v>
      </c>
      <c r="O650" s="254"/>
      <c r="P650" s="287"/>
      <c r="Q650" s="288"/>
      <c r="R650" s="699">
        <f t="shared" si="237"/>
        <v>0</v>
      </c>
      <c r="S650" s="700">
        <f t="shared" si="233"/>
        <v>0</v>
      </c>
      <c r="T650" s="191"/>
      <c r="U650" s="191"/>
      <c r="V650" s="191"/>
      <c r="W650" s="191"/>
    </row>
    <row r="651" spans="2:23" ht="16.5">
      <c r="B651" s="714" t="s">
        <v>707</v>
      </c>
      <c r="C651" s="254"/>
      <c r="D651" s="287"/>
      <c r="E651" s="288"/>
      <c r="F651" s="698">
        <f t="shared" si="234"/>
        <v>0</v>
      </c>
      <c r="G651" s="254"/>
      <c r="H651" s="287"/>
      <c r="I651" s="288"/>
      <c r="J651" s="334">
        <f t="shared" si="235"/>
        <v>0</v>
      </c>
      <c r="K651" s="254"/>
      <c r="L651" s="287"/>
      <c r="M651" s="288"/>
      <c r="N651" s="334">
        <f t="shared" si="236"/>
        <v>0</v>
      </c>
      <c r="O651" s="254"/>
      <c r="P651" s="287"/>
      <c r="Q651" s="288"/>
      <c r="R651" s="699">
        <f t="shared" si="237"/>
        <v>0</v>
      </c>
      <c r="S651" s="700">
        <f t="shared" si="233"/>
        <v>0</v>
      </c>
      <c r="T651" s="191"/>
      <c r="U651" s="191"/>
      <c r="V651" s="191"/>
      <c r="W651" s="191"/>
    </row>
    <row r="652" spans="2:23" ht="17.25" thickBot="1">
      <c r="B652" s="710" t="s">
        <v>708</v>
      </c>
      <c r="C652" s="271"/>
      <c r="D652" s="294"/>
      <c r="E652" s="295"/>
      <c r="F652" s="698">
        <f t="shared" si="234"/>
        <v>0</v>
      </c>
      <c r="G652" s="271"/>
      <c r="H652" s="294"/>
      <c r="I652" s="295"/>
      <c r="J652" s="334">
        <f t="shared" si="235"/>
        <v>0</v>
      </c>
      <c r="K652" s="271"/>
      <c r="L652" s="294"/>
      <c r="M652" s="295"/>
      <c r="N652" s="334">
        <f t="shared" si="236"/>
        <v>0</v>
      </c>
      <c r="O652" s="271"/>
      <c r="P652" s="294"/>
      <c r="Q652" s="295"/>
      <c r="R652" s="699">
        <f t="shared" si="237"/>
        <v>0</v>
      </c>
      <c r="S652" s="700">
        <f t="shared" si="233"/>
        <v>0</v>
      </c>
      <c r="T652" s="191"/>
      <c r="U652" s="191"/>
      <c r="V652" s="191"/>
      <c r="W652" s="191"/>
    </row>
    <row r="653" spans="2:23" ht="17.25" thickBot="1">
      <c r="B653" s="715" t="s">
        <v>737</v>
      </c>
      <c r="C653" s="600" t="s">
        <v>498</v>
      </c>
      <c r="D653" s="708" t="s">
        <v>499</v>
      </c>
      <c r="E653" s="709" t="s">
        <v>500</v>
      </c>
      <c r="F653" s="334" t="s">
        <v>697</v>
      </c>
      <c r="G653" s="600" t="s">
        <v>502</v>
      </c>
      <c r="H653" s="708" t="s">
        <v>503</v>
      </c>
      <c r="I653" s="709" t="s">
        <v>504</v>
      </c>
      <c r="J653" s="334" t="s">
        <v>698</v>
      </c>
      <c r="K653" s="600" t="s">
        <v>506</v>
      </c>
      <c r="L653" s="708" t="s">
        <v>507</v>
      </c>
      <c r="M653" s="709" t="s">
        <v>508</v>
      </c>
      <c r="N653" s="334" t="s">
        <v>699</v>
      </c>
      <c r="O653" s="600" t="s">
        <v>510</v>
      </c>
      <c r="P653" s="708" t="s">
        <v>511</v>
      </c>
      <c r="Q653" s="709" t="s">
        <v>512</v>
      </c>
      <c r="R653" s="720" t="s">
        <v>700</v>
      </c>
      <c r="S653" s="719" t="s">
        <v>46</v>
      </c>
      <c r="T653" s="191"/>
      <c r="U653" s="191"/>
      <c r="V653" s="191"/>
      <c r="W653" s="191"/>
    </row>
    <row r="654" spans="2:23" ht="16.5">
      <c r="B654" s="710" t="s">
        <v>702</v>
      </c>
      <c r="C654" s="266"/>
      <c r="D654" s="280"/>
      <c r="E654" s="281"/>
      <c r="F654" s="698">
        <f>SUM(C654:E654)</f>
        <v>0</v>
      </c>
      <c r="G654" s="266"/>
      <c r="H654" s="280"/>
      <c r="I654" s="281"/>
      <c r="J654" s="334">
        <f>SUM(G654:I654)</f>
        <v>0</v>
      </c>
      <c r="K654" s="266"/>
      <c r="L654" s="280"/>
      <c r="M654" s="281"/>
      <c r="N654" s="334">
        <f>SUM(K654:M654)</f>
        <v>0</v>
      </c>
      <c r="O654" s="266"/>
      <c r="P654" s="280"/>
      <c r="Q654" s="281"/>
      <c r="R654" s="699">
        <f>SUM(O654:Q654)</f>
        <v>0</v>
      </c>
      <c r="S654" s="700">
        <f t="shared" ref="S654:S660" si="238">N654+J654+F654+R654</f>
        <v>0</v>
      </c>
      <c r="T654" s="191"/>
      <c r="U654" s="191"/>
      <c r="V654" s="191"/>
      <c r="W654" s="191"/>
    </row>
    <row r="655" spans="2:23" ht="16.5">
      <c r="B655" s="711" t="s">
        <v>703</v>
      </c>
      <c r="C655" s="712">
        <f>SUM(C656:C659)</f>
        <v>0</v>
      </c>
      <c r="D655" s="712">
        <f>SUM(D656:D659)</f>
        <v>0</v>
      </c>
      <c r="E655" s="712">
        <f>SUM(E656:E659)</f>
        <v>0</v>
      </c>
      <c r="F655" s="334">
        <f t="shared" ref="F655:F660" si="239">SUM(C655:E655)</f>
        <v>0</v>
      </c>
      <c r="G655" s="712">
        <f>SUM(G656:G659)</f>
        <v>0</v>
      </c>
      <c r="H655" s="246">
        <f>SUM(H656:H659)</f>
        <v>0</v>
      </c>
      <c r="I655" s="713">
        <f>SUM(I656:I659)</f>
        <v>0</v>
      </c>
      <c r="J655" s="334">
        <f t="shared" ref="J655:J660" si="240">SUM(G655:I655)</f>
        <v>0</v>
      </c>
      <c r="K655" s="712">
        <f>SUM(K656:K659)</f>
        <v>0</v>
      </c>
      <c r="L655" s="246">
        <f>SUM(L656:L659)</f>
        <v>0</v>
      </c>
      <c r="M655" s="713">
        <f>SUM(M656:M659)</f>
        <v>0</v>
      </c>
      <c r="N655" s="334">
        <f t="shared" ref="N655:N660" si="241">SUM(K655:M655)</f>
        <v>0</v>
      </c>
      <c r="O655" s="712">
        <f>SUM(O656:O659)</f>
        <v>0</v>
      </c>
      <c r="P655" s="246">
        <f>SUM(P656:P659)</f>
        <v>0</v>
      </c>
      <c r="Q655" s="713">
        <f>SUM(Q656:Q659)</f>
        <v>0</v>
      </c>
      <c r="R655" s="699">
        <f t="shared" ref="R655:R660" si="242">SUM(O655:Q655)</f>
        <v>0</v>
      </c>
      <c r="S655" s="335">
        <f t="shared" si="238"/>
        <v>0</v>
      </c>
      <c r="T655" s="702"/>
      <c r="U655" s="702"/>
      <c r="V655" s="702"/>
      <c r="W655" s="702"/>
    </row>
    <row r="656" spans="2:23" ht="16.5">
      <c r="B656" s="710" t="s">
        <v>704</v>
      </c>
      <c r="C656" s="254"/>
      <c r="D656" s="287"/>
      <c r="E656" s="288"/>
      <c r="F656" s="698">
        <f t="shared" si="239"/>
        <v>0</v>
      </c>
      <c r="G656" s="254"/>
      <c r="H656" s="287"/>
      <c r="I656" s="288"/>
      <c r="J656" s="334">
        <f t="shared" si="240"/>
        <v>0</v>
      </c>
      <c r="K656" s="254"/>
      <c r="L656" s="287"/>
      <c r="M656" s="288"/>
      <c r="N656" s="334">
        <f t="shared" si="241"/>
        <v>0</v>
      </c>
      <c r="O656" s="254"/>
      <c r="P656" s="287"/>
      <c r="Q656" s="288"/>
      <c r="R656" s="699">
        <f t="shared" si="242"/>
        <v>0</v>
      </c>
      <c r="S656" s="700">
        <f t="shared" si="238"/>
        <v>0</v>
      </c>
      <c r="T656" s="191"/>
      <c r="U656" s="191"/>
      <c r="V656" s="191"/>
      <c r="W656" s="191"/>
    </row>
    <row r="657" spans="2:23" ht="16.5">
      <c r="B657" s="710" t="s">
        <v>705</v>
      </c>
      <c r="C657" s="254"/>
      <c r="D657" s="287"/>
      <c r="E657" s="288"/>
      <c r="F657" s="698">
        <f t="shared" si="239"/>
        <v>0</v>
      </c>
      <c r="G657" s="254"/>
      <c r="H657" s="287"/>
      <c r="I657" s="288"/>
      <c r="J657" s="334">
        <f t="shared" si="240"/>
        <v>0</v>
      </c>
      <c r="K657" s="254"/>
      <c r="L657" s="287"/>
      <c r="M657" s="288"/>
      <c r="N657" s="334">
        <f t="shared" si="241"/>
        <v>0</v>
      </c>
      <c r="O657" s="254"/>
      <c r="P657" s="287"/>
      <c r="Q657" s="288"/>
      <c r="R657" s="699">
        <f t="shared" si="242"/>
        <v>0</v>
      </c>
      <c r="S657" s="700">
        <f t="shared" si="238"/>
        <v>0</v>
      </c>
      <c r="T657" s="191"/>
      <c r="U657" s="191"/>
      <c r="V657" s="191"/>
      <c r="W657" s="191"/>
    </row>
    <row r="658" spans="2:23" ht="16.5">
      <c r="B658" s="714" t="s">
        <v>706</v>
      </c>
      <c r="C658" s="254"/>
      <c r="D658" s="287"/>
      <c r="E658" s="288"/>
      <c r="F658" s="698">
        <f t="shared" si="239"/>
        <v>0</v>
      </c>
      <c r="G658" s="254"/>
      <c r="H658" s="287"/>
      <c r="I658" s="288"/>
      <c r="J658" s="334">
        <f t="shared" si="240"/>
        <v>0</v>
      </c>
      <c r="K658" s="254"/>
      <c r="L658" s="287"/>
      <c r="M658" s="288"/>
      <c r="N658" s="334">
        <f t="shared" si="241"/>
        <v>0</v>
      </c>
      <c r="O658" s="254"/>
      <c r="P658" s="287"/>
      <c r="Q658" s="288"/>
      <c r="R658" s="699">
        <f t="shared" si="242"/>
        <v>0</v>
      </c>
      <c r="S658" s="700">
        <f t="shared" si="238"/>
        <v>0</v>
      </c>
      <c r="T658" s="191"/>
      <c r="U658" s="191"/>
      <c r="V658" s="191"/>
      <c r="W658" s="191"/>
    </row>
    <row r="659" spans="2:23" ht="16.5">
      <c r="B659" s="714" t="s">
        <v>707</v>
      </c>
      <c r="C659" s="254"/>
      <c r="D659" s="287"/>
      <c r="E659" s="288"/>
      <c r="F659" s="698">
        <f t="shared" si="239"/>
        <v>0</v>
      </c>
      <c r="G659" s="254"/>
      <c r="H659" s="287"/>
      <c r="I659" s="288"/>
      <c r="J659" s="334">
        <f t="shared" si="240"/>
        <v>0</v>
      </c>
      <c r="K659" s="254"/>
      <c r="L659" s="287"/>
      <c r="M659" s="288"/>
      <c r="N659" s="334">
        <f t="shared" si="241"/>
        <v>0</v>
      </c>
      <c r="O659" s="254"/>
      <c r="P659" s="287"/>
      <c r="Q659" s="288"/>
      <c r="R659" s="699">
        <f t="shared" si="242"/>
        <v>0</v>
      </c>
      <c r="S659" s="700">
        <f t="shared" si="238"/>
        <v>0</v>
      </c>
      <c r="T659" s="191"/>
      <c r="U659" s="191"/>
      <c r="V659" s="191"/>
      <c r="W659" s="191"/>
    </row>
    <row r="660" spans="2:23" ht="17.25" thickBot="1">
      <c r="B660" s="710" t="s">
        <v>708</v>
      </c>
      <c r="C660" s="271"/>
      <c r="D660" s="294"/>
      <c r="E660" s="295"/>
      <c r="F660" s="698">
        <f t="shared" si="239"/>
        <v>0</v>
      </c>
      <c r="G660" s="271"/>
      <c r="H660" s="294"/>
      <c r="I660" s="295"/>
      <c r="J660" s="334">
        <f t="shared" si="240"/>
        <v>0</v>
      </c>
      <c r="K660" s="271"/>
      <c r="L660" s="294"/>
      <c r="M660" s="295"/>
      <c r="N660" s="334">
        <f t="shared" si="241"/>
        <v>0</v>
      </c>
      <c r="O660" s="271"/>
      <c r="P660" s="294"/>
      <c r="Q660" s="295"/>
      <c r="R660" s="699">
        <f t="shared" si="242"/>
        <v>0</v>
      </c>
      <c r="S660" s="700">
        <f t="shared" si="238"/>
        <v>0</v>
      </c>
      <c r="T660" s="191"/>
      <c r="U660" s="191"/>
      <c r="V660" s="191"/>
      <c r="W660" s="191"/>
    </row>
    <row r="661" spans="2:23" ht="17.25" thickBot="1">
      <c r="B661" s="715" t="s">
        <v>738</v>
      </c>
      <c r="C661" s="600" t="s">
        <v>498</v>
      </c>
      <c r="D661" s="708" t="s">
        <v>499</v>
      </c>
      <c r="E661" s="709" t="s">
        <v>500</v>
      </c>
      <c r="F661" s="334" t="s">
        <v>697</v>
      </c>
      <c r="G661" s="600" t="s">
        <v>502</v>
      </c>
      <c r="H661" s="708" t="s">
        <v>503</v>
      </c>
      <c r="I661" s="709" t="s">
        <v>504</v>
      </c>
      <c r="J661" s="334" t="s">
        <v>698</v>
      </c>
      <c r="K661" s="600" t="s">
        <v>506</v>
      </c>
      <c r="L661" s="708" t="s">
        <v>507</v>
      </c>
      <c r="M661" s="709" t="s">
        <v>508</v>
      </c>
      <c r="N661" s="334" t="s">
        <v>699</v>
      </c>
      <c r="O661" s="600" t="s">
        <v>510</v>
      </c>
      <c r="P661" s="708" t="s">
        <v>511</v>
      </c>
      <c r="Q661" s="709" t="s">
        <v>512</v>
      </c>
      <c r="R661" s="720" t="s">
        <v>700</v>
      </c>
      <c r="S661" s="719" t="s">
        <v>46</v>
      </c>
      <c r="T661" s="191"/>
      <c r="U661" s="191"/>
      <c r="V661" s="191"/>
      <c r="W661" s="191"/>
    </row>
    <row r="662" spans="2:23" ht="16.5">
      <c r="B662" s="710" t="s">
        <v>702</v>
      </c>
      <c r="C662" s="266"/>
      <c r="D662" s="280"/>
      <c r="E662" s="281"/>
      <c r="F662" s="698">
        <f>SUM(C662:E662)</f>
        <v>0</v>
      </c>
      <c r="G662" s="266"/>
      <c r="H662" s="280"/>
      <c r="I662" s="281"/>
      <c r="J662" s="334">
        <f>SUM(G662:I662)</f>
        <v>0</v>
      </c>
      <c r="K662" s="266"/>
      <c r="L662" s="280"/>
      <c r="M662" s="281"/>
      <c r="N662" s="334">
        <f>SUM(K662:M662)</f>
        <v>0</v>
      </c>
      <c r="O662" s="266"/>
      <c r="P662" s="280"/>
      <c r="Q662" s="281"/>
      <c r="R662" s="699">
        <f>SUM(O662:Q662)</f>
        <v>0</v>
      </c>
      <c r="S662" s="700">
        <f t="shared" ref="S662:S668" si="243">N662+J662+F662+R662</f>
        <v>0</v>
      </c>
      <c r="T662" s="191"/>
      <c r="U662" s="191"/>
      <c r="V662" s="191"/>
      <c r="W662" s="191"/>
    </row>
    <row r="663" spans="2:23" ht="16.5">
      <c r="B663" s="711" t="s">
        <v>703</v>
      </c>
      <c r="C663" s="712">
        <f>SUM(C664:C667)</f>
        <v>0</v>
      </c>
      <c r="D663" s="712">
        <f>SUM(D664:D667)</f>
        <v>0</v>
      </c>
      <c r="E663" s="712">
        <f>SUM(E664:E667)</f>
        <v>0</v>
      </c>
      <c r="F663" s="334">
        <f t="shared" ref="F663:F668" si="244">SUM(C663:E663)</f>
        <v>0</v>
      </c>
      <c r="G663" s="712">
        <f>SUM(G664:G667)</f>
        <v>0</v>
      </c>
      <c r="H663" s="246">
        <f>SUM(H664:H667)</f>
        <v>0</v>
      </c>
      <c r="I663" s="713">
        <f>SUM(I664:I667)</f>
        <v>0</v>
      </c>
      <c r="J663" s="334">
        <f t="shared" ref="J663:J668" si="245">SUM(G663:I663)</f>
        <v>0</v>
      </c>
      <c r="K663" s="712">
        <f>SUM(K664:K667)</f>
        <v>0</v>
      </c>
      <c r="L663" s="246">
        <f>SUM(L664:L667)</f>
        <v>0</v>
      </c>
      <c r="M663" s="713">
        <f>SUM(M664:M667)</f>
        <v>0</v>
      </c>
      <c r="N663" s="334">
        <f t="shared" ref="N663:N668" si="246">SUM(K663:M663)</f>
        <v>0</v>
      </c>
      <c r="O663" s="712">
        <f>SUM(O664:O667)</f>
        <v>0</v>
      </c>
      <c r="P663" s="246">
        <f>SUM(P664:P667)</f>
        <v>0</v>
      </c>
      <c r="Q663" s="713">
        <f>SUM(Q664:Q667)</f>
        <v>0</v>
      </c>
      <c r="R663" s="699">
        <f t="shared" ref="R663:R668" si="247">SUM(O663:Q663)</f>
        <v>0</v>
      </c>
      <c r="S663" s="335">
        <f t="shared" si="243"/>
        <v>0</v>
      </c>
      <c r="T663" s="702"/>
      <c r="U663" s="702"/>
      <c r="V663" s="702"/>
      <c r="W663" s="702"/>
    </row>
    <row r="664" spans="2:23" ht="16.5">
      <c r="B664" s="710" t="s">
        <v>704</v>
      </c>
      <c r="C664" s="254"/>
      <c r="D664" s="287"/>
      <c r="E664" s="288"/>
      <c r="F664" s="698">
        <f t="shared" si="244"/>
        <v>0</v>
      </c>
      <c r="G664" s="254"/>
      <c r="H664" s="287"/>
      <c r="I664" s="288"/>
      <c r="J664" s="334">
        <f t="shared" si="245"/>
        <v>0</v>
      </c>
      <c r="K664" s="254"/>
      <c r="L664" s="287"/>
      <c r="M664" s="288"/>
      <c r="N664" s="334">
        <f t="shared" si="246"/>
        <v>0</v>
      </c>
      <c r="O664" s="254"/>
      <c r="P664" s="287"/>
      <c r="Q664" s="288"/>
      <c r="R664" s="699">
        <f t="shared" si="247"/>
        <v>0</v>
      </c>
      <c r="S664" s="700">
        <f t="shared" si="243"/>
        <v>0</v>
      </c>
      <c r="T664" s="191"/>
      <c r="U664" s="191"/>
      <c r="V664" s="191"/>
      <c r="W664" s="191"/>
    </row>
    <row r="665" spans="2:23" ht="16.5">
      <c r="B665" s="710" t="s">
        <v>705</v>
      </c>
      <c r="C665" s="254"/>
      <c r="D665" s="287"/>
      <c r="E665" s="288"/>
      <c r="F665" s="698">
        <f t="shared" si="244"/>
        <v>0</v>
      </c>
      <c r="G665" s="254"/>
      <c r="H665" s="287"/>
      <c r="I665" s="288"/>
      <c r="J665" s="334">
        <f t="shared" si="245"/>
        <v>0</v>
      </c>
      <c r="K665" s="254"/>
      <c r="L665" s="287"/>
      <c r="M665" s="288"/>
      <c r="N665" s="334">
        <f t="shared" si="246"/>
        <v>0</v>
      </c>
      <c r="O665" s="254"/>
      <c r="P665" s="287"/>
      <c r="Q665" s="288"/>
      <c r="R665" s="699">
        <f t="shared" si="247"/>
        <v>0</v>
      </c>
      <c r="S665" s="700">
        <f t="shared" si="243"/>
        <v>0</v>
      </c>
      <c r="T665" s="191"/>
      <c r="U665" s="191"/>
      <c r="V665" s="191"/>
      <c r="W665" s="191"/>
    </row>
    <row r="666" spans="2:23" ht="16.5">
      <c r="B666" s="714" t="s">
        <v>706</v>
      </c>
      <c r="C666" s="254"/>
      <c r="D666" s="287"/>
      <c r="E666" s="288"/>
      <c r="F666" s="698">
        <f t="shared" si="244"/>
        <v>0</v>
      </c>
      <c r="G666" s="254"/>
      <c r="H666" s="287"/>
      <c r="I666" s="288"/>
      <c r="J666" s="334">
        <f t="shared" si="245"/>
        <v>0</v>
      </c>
      <c r="K666" s="254"/>
      <c r="L666" s="287"/>
      <c r="M666" s="288"/>
      <c r="N666" s="334">
        <f t="shared" si="246"/>
        <v>0</v>
      </c>
      <c r="O666" s="254"/>
      <c r="P666" s="287"/>
      <c r="Q666" s="288"/>
      <c r="R666" s="699">
        <f t="shared" si="247"/>
        <v>0</v>
      </c>
      <c r="S666" s="700">
        <f t="shared" si="243"/>
        <v>0</v>
      </c>
      <c r="T666" s="191"/>
      <c r="U666" s="191"/>
      <c r="V666" s="191"/>
      <c r="W666" s="191"/>
    </row>
    <row r="667" spans="2:23" ht="16.5">
      <c r="B667" s="714" t="s">
        <v>707</v>
      </c>
      <c r="C667" s="254"/>
      <c r="D667" s="287"/>
      <c r="E667" s="288"/>
      <c r="F667" s="698">
        <f t="shared" si="244"/>
        <v>0</v>
      </c>
      <c r="G667" s="254"/>
      <c r="H667" s="287"/>
      <c r="I667" s="288"/>
      <c r="J667" s="334">
        <f t="shared" si="245"/>
        <v>0</v>
      </c>
      <c r="K667" s="254"/>
      <c r="L667" s="287"/>
      <c r="M667" s="288"/>
      <c r="N667" s="334">
        <f t="shared" si="246"/>
        <v>0</v>
      </c>
      <c r="O667" s="254"/>
      <c r="P667" s="287"/>
      <c r="Q667" s="288"/>
      <c r="R667" s="699">
        <f t="shared" si="247"/>
        <v>0</v>
      </c>
      <c r="S667" s="700">
        <f t="shared" si="243"/>
        <v>0</v>
      </c>
      <c r="T667" s="191"/>
      <c r="U667" s="191"/>
      <c r="V667" s="191"/>
      <c r="W667" s="191"/>
    </row>
    <row r="668" spans="2:23" ht="17.25" thickBot="1">
      <c r="B668" s="710" t="s">
        <v>708</v>
      </c>
      <c r="C668" s="271"/>
      <c r="D668" s="294"/>
      <c r="E668" s="295"/>
      <c r="F668" s="698">
        <f t="shared" si="244"/>
        <v>0</v>
      </c>
      <c r="G668" s="271"/>
      <c r="H668" s="294"/>
      <c r="I668" s="295"/>
      <c r="J668" s="334">
        <f t="shared" si="245"/>
        <v>0</v>
      </c>
      <c r="K668" s="271"/>
      <c r="L668" s="294"/>
      <c r="M668" s="295"/>
      <c r="N668" s="334">
        <f t="shared" si="246"/>
        <v>0</v>
      </c>
      <c r="O668" s="271"/>
      <c r="P668" s="294"/>
      <c r="Q668" s="295"/>
      <c r="R668" s="699">
        <f t="shared" si="247"/>
        <v>0</v>
      </c>
      <c r="S668" s="700">
        <f t="shared" si="243"/>
        <v>0</v>
      </c>
      <c r="T668" s="191"/>
      <c r="U668" s="191"/>
      <c r="V668" s="191"/>
      <c r="W668" s="191"/>
    </row>
    <row r="669" spans="2:23" ht="17.25" thickBot="1">
      <c r="B669" s="715" t="s">
        <v>739</v>
      </c>
      <c r="C669" s="687" t="s">
        <v>498</v>
      </c>
      <c r="D669" s="688" t="s">
        <v>499</v>
      </c>
      <c r="E669" s="689" t="s">
        <v>500</v>
      </c>
      <c r="F669" s="719" t="s">
        <v>697</v>
      </c>
      <c r="G669" s="687" t="s">
        <v>502</v>
      </c>
      <c r="H669" s="688" t="s">
        <v>503</v>
      </c>
      <c r="I669" s="689" t="s">
        <v>504</v>
      </c>
      <c r="J669" s="719" t="s">
        <v>698</v>
      </c>
      <c r="K669" s="687" t="s">
        <v>506</v>
      </c>
      <c r="L669" s="688" t="s">
        <v>507</v>
      </c>
      <c r="M669" s="689" t="s">
        <v>508</v>
      </c>
      <c r="N669" s="719" t="s">
        <v>699</v>
      </c>
      <c r="O669" s="687" t="s">
        <v>510</v>
      </c>
      <c r="P669" s="688" t="s">
        <v>511</v>
      </c>
      <c r="Q669" s="689" t="s">
        <v>512</v>
      </c>
      <c r="R669" s="720" t="s">
        <v>700</v>
      </c>
      <c r="S669" s="719" t="s">
        <v>46</v>
      </c>
      <c r="T669" s="191"/>
      <c r="U669" s="191"/>
      <c r="V669" s="191"/>
      <c r="W669" s="191"/>
    </row>
    <row r="670" spans="2:23" ht="16.5">
      <c r="B670" s="710" t="s">
        <v>702</v>
      </c>
      <c r="C670" s="266">
        <v>70</v>
      </c>
      <c r="D670" s="280">
        <v>64</v>
      </c>
      <c r="E670" s="281">
        <v>74</v>
      </c>
      <c r="F670" s="698">
        <f>SUM(C670:E670)</f>
        <v>208</v>
      </c>
      <c r="G670" s="266">
        <v>54</v>
      </c>
      <c r="H670" s="280">
        <v>70</v>
      </c>
      <c r="I670" s="281">
        <v>70</v>
      </c>
      <c r="J670" s="334">
        <f>SUM(G670:I670)</f>
        <v>194</v>
      </c>
      <c r="K670" s="266">
        <v>58</v>
      </c>
      <c r="L670" s="280">
        <v>74</v>
      </c>
      <c r="M670" s="281">
        <v>61</v>
      </c>
      <c r="N670" s="334">
        <f>SUM(K670:M670)</f>
        <v>193</v>
      </c>
      <c r="O670" s="266">
        <v>67</v>
      </c>
      <c r="P670" s="280"/>
      <c r="Q670" s="281"/>
      <c r="R670" s="699">
        <f t="shared" ref="R670:R676" si="248">SUM(O670:Q670)</f>
        <v>67</v>
      </c>
      <c r="S670" s="700">
        <f t="shared" ref="S670:S676" si="249">N670+J670+F670+R670</f>
        <v>662</v>
      </c>
      <c r="T670" s="191"/>
      <c r="U670" s="191"/>
      <c r="V670" s="191"/>
      <c r="W670" s="191"/>
    </row>
    <row r="671" spans="2:23" ht="16.5">
      <c r="B671" s="711" t="s">
        <v>703</v>
      </c>
      <c r="C671" s="712">
        <f>SUM(C672:C675)</f>
        <v>10</v>
      </c>
      <c r="D671" s="712">
        <f>SUM(D672:D675)</f>
        <v>13</v>
      </c>
      <c r="E671" s="712">
        <f>SUM(E672:E675)</f>
        <v>6</v>
      </c>
      <c r="F671" s="334">
        <f t="shared" ref="F671:F676" si="250">SUM(C671:E671)</f>
        <v>29</v>
      </c>
      <c r="G671" s="712">
        <f>SUM(G672:G675)</f>
        <v>10</v>
      </c>
      <c r="H671" s="246">
        <f>SUM(H672:H675)</f>
        <v>10</v>
      </c>
      <c r="I671" s="713">
        <f>SUM(I672:I675)</f>
        <v>6</v>
      </c>
      <c r="J671" s="334">
        <f t="shared" ref="J671:J676" si="251">SUM(G671:I671)</f>
        <v>26</v>
      </c>
      <c r="K671" s="712">
        <f>SUM(K672:K675)</f>
        <v>38</v>
      </c>
      <c r="L671" s="246">
        <f>SUM(L672:L675)</f>
        <v>21</v>
      </c>
      <c r="M671" s="713">
        <f>SUM(M672:M675)</f>
        <v>40</v>
      </c>
      <c r="N671" s="334">
        <f t="shared" ref="N671:N676" si="252">SUM(K671:M671)</f>
        <v>99</v>
      </c>
      <c r="O671" s="712">
        <f>SUM(O672:O675)</f>
        <v>10</v>
      </c>
      <c r="P671" s="246">
        <f>SUM(P672:P675)</f>
        <v>0</v>
      </c>
      <c r="Q671" s="713">
        <f>SUM(Q672:Q675)</f>
        <v>0</v>
      </c>
      <c r="R671" s="699">
        <f t="shared" si="248"/>
        <v>10</v>
      </c>
      <c r="S671" s="335">
        <f t="shared" si="249"/>
        <v>164</v>
      </c>
      <c r="T671" s="702"/>
      <c r="U671" s="702"/>
      <c r="V671" s="702"/>
      <c r="W671" s="702"/>
    </row>
    <row r="672" spans="2:23" ht="16.5">
      <c r="B672" s="710" t="s">
        <v>704</v>
      </c>
      <c r="C672" s="254">
        <v>7</v>
      </c>
      <c r="D672" s="287">
        <v>7</v>
      </c>
      <c r="E672" s="288">
        <v>2</v>
      </c>
      <c r="F672" s="698">
        <f t="shared" si="250"/>
        <v>16</v>
      </c>
      <c r="G672" s="254">
        <v>6</v>
      </c>
      <c r="H672" s="287">
        <v>3</v>
      </c>
      <c r="I672" s="288">
        <v>1</v>
      </c>
      <c r="J672" s="334">
        <f t="shared" si="251"/>
        <v>10</v>
      </c>
      <c r="K672" s="254">
        <v>22</v>
      </c>
      <c r="L672" s="287">
        <v>10</v>
      </c>
      <c r="M672" s="288">
        <v>15</v>
      </c>
      <c r="N672" s="334">
        <f t="shared" si="252"/>
        <v>47</v>
      </c>
      <c r="O672" s="254">
        <v>5</v>
      </c>
      <c r="P672" s="287"/>
      <c r="Q672" s="288"/>
      <c r="R672" s="699">
        <f t="shared" si="248"/>
        <v>5</v>
      </c>
      <c r="S672" s="700">
        <f t="shared" si="249"/>
        <v>78</v>
      </c>
      <c r="T672" s="191"/>
      <c r="U672" s="191"/>
      <c r="V672" s="191"/>
      <c r="W672" s="191"/>
    </row>
    <row r="673" spans="2:23" ht="16.5">
      <c r="B673" s="710" t="s">
        <v>705</v>
      </c>
      <c r="C673" s="254">
        <v>3</v>
      </c>
      <c r="D673" s="287">
        <v>6</v>
      </c>
      <c r="E673" s="288">
        <v>4</v>
      </c>
      <c r="F673" s="698">
        <f t="shared" si="250"/>
        <v>13</v>
      </c>
      <c r="G673" s="254">
        <v>4</v>
      </c>
      <c r="H673" s="287">
        <v>7</v>
      </c>
      <c r="I673" s="288">
        <v>5</v>
      </c>
      <c r="J673" s="334">
        <f t="shared" si="251"/>
        <v>16</v>
      </c>
      <c r="K673" s="254">
        <v>16</v>
      </c>
      <c r="L673" s="287">
        <v>11</v>
      </c>
      <c r="M673" s="288">
        <v>25</v>
      </c>
      <c r="N673" s="334">
        <f t="shared" si="252"/>
        <v>52</v>
      </c>
      <c r="O673" s="254">
        <v>5</v>
      </c>
      <c r="P673" s="287"/>
      <c r="Q673" s="288"/>
      <c r="R673" s="699">
        <f t="shared" si="248"/>
        <v>5</v>
      </c>
      <c r="S673" s="700">
        <f t="shared" si="249"/>
        <v>86</v>
      </c>
      <c r="T673" s="191"/>
      <c r="U673" s="191"/>
      <c r="V673" s="191"/>
      <c r="W673" s="191"/>
    </row>
    <row r="674" spans="2:23" ht="16.5">
      <c r="B674" s="714" t="s">
        <v>706</v>
      </c>
      <c r="C674" s="254">
        <v>0</v>
      </c>
      <c r="D674" s="287">
        <v>0</v>
      </c>
      <c r="E674" s="288">
        <v>0</v>
      </c>
      <c r="F674" s="698">
        <f t="shared" si="250"/>
        <v>0</v>
      </c>
      <c r="G674" s="254">
        <v>0</v>
      </c>
      <c r="H674" s="287">
        <v>0</v>
      </c>
      <c r="I674" s="288">
        <v>0</v>
      </c>
      <c r="J674" s="334">
        <f t="shared" si="251"/>
        <v>0</v>
      </c>
      <c r="K674" s="254">
        <v>0</v>
      </c>
      <c r="L674" s="287">
        <v>0</v>
      </c>
      <c r="M674" s="288">
        <v>0</v>
      </c>
      <c r="N674" s="334">
        <f t="shared" si="252"/>
        <v>0</v>
      </c>
      <c r="O674" s="254">
        <v>0</v>
      </c>
      <c r="P674" s="287"/>
      <c r="Q674" s="288"/>
      <c r="R674" s="699">
        <f t="shared" si="248"/>
        <v>0</v>
      </c>
      <c r="S674" s="700">
        <f t="shared" si="249"/>
        <v>0</v>
      </c>
      <c r="T674" s="191"/>
      <c r="U674" s="191"/>
      <c r="V674" s="191"/>
      <c r="W674" s="191"/>
    </row>
    <row r="675" spans="2:23" ht="16.5">
      <c r="B675" s="714" t="s">
        <v>707</v>
      </c>
      <c r="C675" s="254">
        <v>0</v>
      </c>
      <c r="D675" s="287">
        <v>0</v>
      </c>
      <c r="E675" s="288">
        <v>0</v>
      </c>
      <c r="F675" s="698">
        <f t="shared" si="250"/>
        <v>0</v>
      </c>
      <c r="G675" s="254">
        <v>0</v>
      </c>
      <c r="H675" s="287">
        <v>0</v>
      </c>
      <c r="I675" s="288">
        <v>0</v>
      </c>
      <c r="J675" s="334">
        <f t="shared" si="251"/>
        <v>0</v>
      </c>
      <c r="K675" s="254">
        <v>0</v>
      </c>
      <c r="L675" s="287">
        <v>0</v>
      </c>
      <c r="M675" s="288">
        <v>0</v>
      </c>
      <c r="N675" s="334">
        <f t="shared" si="252"/>
        <v>0</v>
      </c>
      <c r="O675" s="254">
        <v>0</v>
      </c>
      <c r="P675" s="287"/>
      <c r="Q675" s="288"/>
      <c r="R675" s="699">
        <f t="shared" si="248"/>
        <v>0</v>
      </c>
      <c r="S675" s="700">
        <f t="shared" si="249"/>
        <v>0</v>
      </c>
      <c r="T675" s="191"/>
      <c r="U675" s="191"/>
      <c r="V675" s="191"/>
      <c r="W675" s="191"/>
    </row>
    <row r="676" spans="2:23" ht="17.25" thickBot="1">
      <c r="B676" s="710" t="s">
        <v>708</v>
      </c>
      <c r="C676" s="271">
        <v>0</v>
      </c>
      <c r="D676" s="294">
        <v>0</v>
      </c>
      <c r="E676" s="295">
        <v>0</v>
      </c>
      <c r="F676" s="698">
        <f t="shared" si="250"/>
        <v>0</v>
      </c>
      <c r="G676" s="271">
        <v>0</v>
      </c>
      <c r="H676" s="294">
        <v>0</v>
      </c>
      <c r="I676" s="295">
        <v>0</v>
      </c>
      <c r="J676" s="334">
        <f t="shared" si="251"/>
        <v>0</v>
      </c>
      <c r="K676" s="271">
        <v>0</v>
      </c>
      <c r="L676" s="294">
        <v>0</v>
      </c>
      <c r="M676" s="295">
        <v>0</v>
      </c>
      <c r="N676" s="334">
        <f t="shared" si="252"/>
        <v>0</v>
      </c>
      <c r="O676" s="271">
        <v>0</v>
      </c>
      <c r="P676" s="294"/>
      <c r="Q676" s="295"/>
      <c r="R676" s="699">
        <f t="shared" si="248"/>
        <v>0</v>
      </c>
      <c r="S676" s="700">
        <f t="shared" si="249"/>
        <v>0</v>
      </c>
      <c r="T676" s="191"/>
      <c r="U676" s="191"/>
      <c r="V676" s="191"/>
      <c r="W676" s="191"/>
    </row>
    <row r="677" spans="2:23" ht="17.25" thickBot="1">
      <c r="B677" s="715" t="s">
        <v>740</v>
      </c>
      <c r="C677" s="600" t="s">
        <v>498</v>
      </c>
      <c r="D677" s="708" t="s">
        <v>499</v>
      </c>
      <c r="E677" s="709" t="s">
        <v>500</v>
      </c>
      <c r="F677" s="334" t="s">
        <v>697</v>
      </c>
      <c r="G677" s="600" t="s">
        <v>502</v>
      </c>
      <c r="H677" s="708" t="s">
        <v>503</v>
      </c>
      <c r="I677" s="709" t="s">
        <v>504</v>
      </c>
      <c r="J677" s="334" t="s">
        <v>698</v>
      </c>
      <c r="K677" s="600" t="s">
        <v>506</v>
      </c>
      <c r="L677" s="708" t="s">
        <v>507</v>
      </c>
      <c r="M677" s="709" t="s">
        <v>508</v>
      </c>
      <c r="N677" s="334" t="s">
        <v>699</v>
      </c>
      <c r="O677" s="600" t="s">
        <v>510</v>
      </c>
      <c r="P677" s="708" t="s">
        <v>511</v>
      </c>
      <c r="Q677" s="709" t="s">
        <v>512</v>
      </c>
      <c r="R677" s="720" t="s">
        <v>700</v>
      </c>
      <c r="S677" s="719" t="s">
        <v>46</v>
      </c>
      <c r="T677" s="191"/>
      <c r="U677" s="191"/>
      <c r="V677" s="191"/>
      <c r="W677" s="191"/>
    </row>
    <row r="678" spans="2:23" ht="16.5">
      <c r="B678" s="710" t="s">
        <v>702</v>
      </c>
      <c r="C678" s="266"/>
      <c r="D678" s="280"/>
      <c r="E678" s="281"/>
      <c r="F678" s="698">
        <v>0</v>
      </c>
      <c r="G678" s="266"/>
      <c r="H678" s="280"/>
      <c r="I678" s="281"/>
      <c r="J678" s="334">
        <f t="shared" ref="J678:J684" si="253">SUM(G678:I678)</f>
        <v>0</v>
      </c>
      <c r="K678" s="266"/>
      <c r="L678" s="280"/>
      <c r="M678" s="281"/>
      <c r="N678" s="334">
        <f t="shared" ref="N678:N684" si="254">SUM(K678:M678)</f>
        <v>0</v>
      </c>
      <c r="O678" s="266"/>
      <c r="P678" s="280"/>
      <c r="Q678" s="281"/>
      <c r="R678" s="699">
        <f>SUM(O678:Q678)</f>
        <v>0</v>
      </c>
      <c r="S678" s="700">
        <f t="shared" ref="S678:S684" si="255">N678+J678+F678+R678</f>
        <v>0</v>
      </c>
      <c r="T678" s="191"/>
      <c r="U678" s="191"/>
      <c r="V678" s="191"/>
      <c r="W678" s="191"/>
    </row>
    <row r="679" spans="2:23" ht="16.5">
      <c r="B679" s="711" t="s">
        <v>703</v>
      </c>
      <c r="C679" s="712">
        <f>SUM(C680:C683)</f>
        <v>0</v>
      </c>
      <c r="D679" s="712">
        <f>SUM(D680:D683)</f>
        <v>0</v>
      </c>
      <c r="E679" s="712">
        <f>SUM(E680:E683)</f>
        <v>0</v>
      </c>
      <c r="F679" s="334">
        <f t="shared" ref="F679:F684" si="256">SUM(C679:E679)</f>
        <v>0</v>
      </c>
      <c r="G679" s="712">
        <f>SUM(G680:G683)</f>
        <v>0</v>
      </c>
      <c r="H679" s="246">
        <f>SUM(H680:H683)</f>
        <v>0</v>
      </c>
      <c r="I679" s="713">
        <f>SUM(I680:I683)</f>
        <v>0</v>
      </c>
      <c r="J679" s="334">
        <f t="shared" si="253"/>
        <v>0</v>
      </c>
      <c r="K679" s="712">
        <f>SUM(K680:K683)</f>
        <v>0</v>
      </c>
      <c r="L679" s="246">
        <f>SUM(L680:L683)</f>
        <v>0</v>
      </c>
      <c r="M679" s="713">
        <f>SUM(M680:M683)</f>
        <v>0</v>
      </c>
      <c r="N679" s="334">
        <f t="shared" si="254"/>
        <v>0</v>
      </c>
      <c r="O679" s="712">
        <f>SUM(O680:O683)</f>
        <v>0</v>
      </c>
      <c r="P679" s="246">
        <f>SUM(P680:P683)</f>
        <v>0</v>
      </c>
      <c r="Q679" s="713">
        <f>SUM(Q680:Q683)</f>
        <v>0</v>
      </c>
      <c r="R679" s="699">
        <f t="shared" ref="R679:R684" si="257">SUM(O679:Q679)</f>
        <v>0</v>
      </c>
      <c r="S679" s="335">
        <f t="shared" si="255"/>
        <v>0</v>
      </c>
      <c r="T679" s="702"/>
      <c r="U679" s="702"/>
      <c r="V679" s="702"/>
      <c r="W679" s="702"/>
    </row>
    <row r="680" spans="2:23" ht="16.5">
      <c r="B680" s="710" t="s">
        <v>704</v>
      </c>
      <c r="C680" s="254"/>
      <c r="D680" s="287"/>
      <c r="E680" s="288"/>
      <c r="F680" s="698">
        <f t="shared" si="256"/>
        <v>0</v>
      </c>
      <c r="G680" s="254"/>
      <c r="H680" s="287"/>
      <c r="I680" s="288"/>
      <c r="J680" s="334">
        <f t="shared" si="253"/>
        <v>0</v>
      </c>
      <c r="K680" s="254"/>
      <c r="L680" s="287"/>
      <c r="M680" s="288"/>
      <c r="N680" s="334">
        <f t="shared" si="254"/>
        <v>0</v>
      </c>
      <c r="O680" s="254"/>
      <c r="P680" s="287"/>
      <c r="Q680" s="288"/>
      <c r="R680" s="699">
        <f t="shared" si="257"/>
        <v>0</v>
      </c>
      <c r="S680" s="700">
        <f t="shared" si="255"/>
        <v>0</v>
      </c>
      <c r="T680" s="191"/>
      <c r="U680" s="191"/>
      <c r="V680" s="191"/>
      <c r="W680" s="191"/>
    </row>
    <row r="681" spans="2:23" ht="16.5">
      <c r="B681" s="710" t="s">
        <v>705</v>
      </c>
      <c r="C681" s="254"/>
      <c r="D681" s="287"/>
      <c r="E681" s="288"/>
      <c r="F681" s="698">
        <f t="shared" si="256"/>
        <v>0</v>
      </c>
      <c r="G681" s="254"/>
      <c r="H681" s="287"/>
      <c r="I681" s="288"/>
      <c r="J681" s="334">
        <f t="shared" si="253"/>
        <v>0</v>
      </c>
      <c r="K681" s="254"/>
      <c r="L681" s="287"/>
      <c r="M681" s="288"/>
      <c r="N681" s="334">
        <f t="shared" si="254"/>
        <v>0</v>
      </c>
      <c r="O681" s="254"/>
      <c r="P681" s="287"/>
      <c r="Q681" s="288"/>
      <c r="R681" s="699">
        <f t="shared" si="257"/>
        <v>0</v>
      </c>
      <c r="S681" s="700">
        <f t="shared" si="255"/>
        <v>0</v>
      </c>
      <c r="T681" s="191"/>
      <c r="U681" s="191"/>
      <c r="V681" s="191"/>
      <c r="W681" s="191"/>
    </row>
    <row r="682" spans="2:23" ht="16.5">
      <c r="B682" s="714" t="s">
        <v>706</v>
      </c>
      <c r="C682" s="254"/>
      <c r="D682" s="287"/>
      <c r="E682" s="288"/>
      <c r="F682" s="698">
        <f t="shared" si="256"/>
        <v>0</v>
      </c>
      <c r="G682" s="254"/>
      <c r="H682" s="287"/>
      <c r="I682" s="288"/>
      <c r="J682" s="334">
        <f t="shared" si="253"/>
        <v>0</v>
      </c>
      <c r="K682" s="254"/>
      <c r="L682" s="287"/>
      <c r="M682" s="288"/>
      <c r="N682" s="334">
        <f t="shared" si="254"/>
        <v>0</v>
      </c>
      <c r="O682" s="254"/>
      <c r="P682" s="287"/>
      <c r="Q682" s="288"/>
      <c r="R682" s="699">
        <f t="shared" si="257"/>
        <v>0</v>
      </c>
      <c r="S682" s="700">
        <f t="shared" si="255"/>
        <v>0</v>
      </c>
      <c r="T682" s="191"/>
      <c r="U682" s="191"/>
      <c r="V682" s="191"/>
      <c r="W682" s="191"/>
    </row>
    <row r="683" spans="2:23" ht="16.5">
      <c r="B683" s="714" t="s">
        <v>707</v>
      </c>
      <c r="C683" s="254"/>
      <c r="D683" s="287"/>
      <c r="E683" s="288"/>
      <c r="F683" s="698">
        <f t="shared" si="256"/>
        <v>0</v>
      </c>
      <c r="G683" s="254"/>
      <c r="H683" s="287"/>
      <c r="I683" s="288"/>
      <c r="J683" s="334">
        <f t="shared" si="253"/>
        <v>0</v>
      </c>
      <c r="K683" s="254"/>
      <c r="L683" s="287"/>
      <c r="M683" s="288"/>
      <c r="N683" s="334">
        <f t="shared" si="254"/>
        <v>0</v>
      </c>
      <c r="O683" s="254"/>
      <c r="P683" s="287"/>
      <c r="Q683" s="288"/>
      <c r="R683" s="699">
        <f t="shared" si="257"/>
        <v>0</v>
      </c>
      <c r="S683" s="700">
        <f t="shared" si="255"/>
        <v>0</v>
      </c>
      <c r="T683" s="191"/>
      <c r="U683" s="191"/>
      <c r="V683" s="191"/>
      <c r="W683" s="191"/>
    </row>
    <row r="684" spans="2:23" ht="17.25" thickBot="1">
      <c r="B684" s="710" t="s">
        <v>708</v>
      </c>
      <c r="C684" s="271"/>
      <c r="D684" s="294"/>
      <c r="E684" s="295"/>
      <c r="F684" s="698">
        <f t="shared" si="256"/>
        <v>0</v>
      </c>
      <c r="G684" s="271"/>
      <c r="H684" s="294"/>
      <c r="I684" s="295"/>
      <c r="J684" s="334">
        <f t="shared" si="253"/>
        <v>0</v>
      </c>
      <c r="K684" s="271"/>
      <c r="L684" s="294"/>
      <c r="M684" s="295"/>
      <c r="N684" s="334">
        <f t="shared" si="254"/>
        <v>0</v>
      </c>
      <c r="O684" s="271"/>
      <c r="P684" s="294"/>
      <c r="Q684" s="295"/>
      <c r="R684" s="699">
        <f t="shared" si="257"/>
        <v>0</v>
      </c>
      <c r="S684" s="700">
        <f t="shared" si="255"/>
        <v>0</v>
      </c>
      <c r="T684" s="191"/>
      <c r="U684" s="191"/>
      <c r="V684" s="191"/>
      <c r="W684" s="191"/>
    </row>
    <row r="685" spans="2:23" ht="17.25" thickBot="1">
      <c r="B685" s="715" t="s">
        <v>741</v>
      </c>
      <c r="C685" s="600" t="s">
        <v>498</v>
      </c>
      <c r="D685" s="708" t="s">
        <v>499</v>
      </c>
      <c r="E685" s="709" t="s">
        <v>500</v>
      </c>
      <c r="F685" s="334" t="s">
        <v>697</v>
      </c>
      <c r="G685" s="600" t="s">
        <v>502</v>
      </c>
      <c r="H685" s="708" t="s">
        <v>503</v>
      </c>
      <c r="I685" s="709" t="s">
        <v>504</v>
      </c>
      <c r="J685" s="334" t="s">
        <v>698</v>
      </c>
      <c r="K685" s="600" t="s">
        <v>506</v>
      </c>
      <c r="L685" s="708" t="s">
        <v>507</v>
      </c>
      <c r="M685" s="709" t="s">
        <v>508</v>
      </c>
      <c r="N685" s="334" t="s">
        <v>699</v>
      </c>
      <c r="O685" s="600" t="s">
        <v>510</v>
      </c>
      <c r="P685" s="708" t="s">
        <v>511</v>
      </c>
      <c r="Q685" s="709" t="s">
        <v>512</v>
      </c>
      <c r="R685" s="720" t="s">
        <v>700</v>
      </c>
      <c r="S685" s="719" t="s">
        <v>46</v>
      </c>
      <c r="T685" s="191"/>
      <c r="U685" s="191"/>
      <c r="V685" s="191"/>
      <c r="W685" s="191"/>
    </row>
    <row r="686" spans="2:23" ht="16.5">
      <c r="B686" s="710" t="s">
        <v>702</v>
      </c>
      <c r="C686" s="266"/>
      <c r="D686" s="280"/>
      <c r="E686" s="281"/>
      <c r="F686" s="698">
        <f>SUM(C686:E686)</f>
        <v>0</v>
      </c>
      <c r="G686" s="266"/>
      <c r="H686" s="280"/>
      <c r="I686" s="281"/>
      <c r="J686" s="334">
        <f>SUM(G686:I686)</f>
        <v>0</v>
      </c>
      <c r="K686" s="266"/>
      <c r="L686" s="280"/>
      <c r="M686" s="281"/>
      <c r="N686" s="334">
        <f>SUM(K686:M686)</f>
        <v>0</v>
      </c>
      <c r="O686" s="266"/>
      <c r="P686" s="280"/>
      <c r="Q686" s="281"/>
      <c r="R686" s="699">
        <f>SUM(O686:Q686)</f>
        <v>0</v>
      </c>
      <c r="S686" s="700">
        <f t="shared" ref="S686:S692" si="258">N686+J686+F686+R686</f>
        <v>0</v>
      </c>
      <c r="T686" s="191"/>
      <c r="U686" s="191"/>
      <c r="V686" s="191"/>
      <c r="W686" s="191"/>
    </row>
    <row r="687" spans="2:23" ht="16.5">
      <c r="B687" s="729" t="s">
        <v>703</v>
      </c>
      <c r="C687" s="730">
        <f>SUM(C688:C691)</f>
        <v>0</v>
      </c>
      <c r="D687" s="730">
        <f>SUM(D688:D691)</f>
        <v>0</v>
      </c>
      <c r="E687" s="730">
        <f>SUM(E688:E691)</f>
        <v>0</v>
      </c>
      <c r="F687" s="334">
        <f t="shared" ref="F687:F692" si="259">SUM(C687:E687)</f>
        <v>0</v>
      </c>
      <c r="G687" s="730">
        <f>SUM(G688:G691)</f>
        <v>0</v>
      </c>
      <c r="H687" s="731">
        <f>SUM(H688:H691)</f>
        <v>0</v>
      </c>
      <c r="I687" s="732">
        <f>SUM(I688:I691)</f>
        <v>0</v>
      </c>
      <c r="J687" s="334">
        <f t="shared" ref="J687:J692" si="260">SUM(G687:I687)</f>
        <v>0</v>
      </c>
      <c r="K687" s="730">
        <f>SUM(K688:K691)</f>
        <v>0</v>
      </c>
      <c r="L687" s="731">
        <f>SUM(L688:L691)</f>
        <v>0</v>
      </c>
      <c r="M687" s="732">
        <f>SUM(M688:M691)</f>
        <v>0</v>
      </c>
      <c r="N687" s="334">
        <f t="shared" ref="N687:N692" si="261">SUM(K687:M687)</f>
        <v>0</v>
      </c>
      <c r="O687" s="730">
        <f>SUM(O688:O691)</f>
        <v>0</v>
      </c>
      <c r="P687" s="731">
        <f>SUM(P688:P691)</f>
        <v>0</v>
      </c>
      <c r="Q687" s="732">
        <f>SUM(Q688:Q691)</f>
        <v>0</v>
      </c>
      <c r="R687" s="699">
        <f t="shared" ref="R687:R692" si="262">SUM(O687:Q687)</f>
        <v>0</v>
      </c>
      <c r="S687" s="733">
        <f t="shared" si="258"/>
        <v>0</v>
      </c>
      <c r="T687" s="702"/>
      <c r="U687" s="702"/>
      <c r="V687" s="702"/>
      <c r="W687" s="702"/>
    </row>
    <row r="688" spans="2:23" ht="16.5">
      <c r="B688" s="710" t="s">
        <v>704</v>
      </c>
      <c r="C688" s="254"/>
      <c r="D688" s="287"/>
      <c r="E688" s="288"/>
      <c r="F688" s="698">
        <f t="shared" si="259"/>
        <v>0</v>
      </c>
      <c r="G688" s="254"/>
      <c r="H688" s="287"/>
      <c r="I688" s="288"/>
      <c r="J688" s="334">
        <f t="shared" si="260"/>
        <v>0</v>
      </c>
      <c r="K688" s="254"/>
      <c r="L688" s="287"/>
      <c r="M688" s="288"/>
      <c r="N688" s="334">
        <f t="shared" si="261"/>
        <v>0</v>
      </c>
      <c r="O688" s="254"/>
      <c r="P688" s="287"/>
      <c r="Q688" s="288"/>
      <c r="R688" s="699">
        <f t="shared" si="262"/>
        <v>0</v>
      </c>
      <c r="S688" s="700">
        <f t="shared" si="258"/>
        <v>0</v>
      </c>
      <c r="T688" s="191"/>
      <c r="U688" s="191"/>
      <c r="V688" s="191"/>
      <c r="W688" s="191"/>
    </row>
    <row r="689" spans="2:23" ht="16.5">
      <c r="B689" s="710" t="s">
        <v>705</v>
      </c>
      <c r="C689" s="254"/>
      <c r="D689" s="287"/>
      <c r="E689" s="288"/>
      <c r="F689" s="698">
        <f t="shared" si="259"/>
        <v>0</v>
      </c>
      <c r="G689" s="254"/>
      <c r="H689" s="287"/>
      <c r="I689" s="288"/>
      <c r="J689" s="334">
        <f t="shared" si="260"/>
        <v>0</v>
      </c>
      <c r="K689" s="254"/>
      <c r="L689" s="287"/>
      <c r="M689" s="288"/>
      <c r="N689" s="334">
        <f t="shared" si="261"/>
        <v>0</v>
      </c>
      <c r="O689" s="254"/>
      <c r="P689" s="287"/>
      <c r="Q689" s="288"/>
      <c r="R689" s="699">
        <f t="shared" si="262"/>
        <v>0</v>
      </c>
      <c r="S689" s="700">
        <f t="shared" si="258"/>
        <v>0</v>
      </c>
      <c r="T689" s="191"/>
      <c r="U689" s="191"/>
      <c r="V689" s="191"/>
      <c r="W689" s="191"/>
    </row>
    <row r="690" spans="2:23" ht="16.5">
      <c r="B690" s="714" t="s">
        <v>706</v>
      </c>
      <c r="C690" s="254"/>
      <c r="D690" s="287"/>
      <c r="E690" s="288"/>
      <c r="F690" s="698">
        <f t="shared" si="259"/>
        <v>0</v>
      </c>
      <c r="G690" s="254"/>
      <c r="H690" s="287"/>
      <c r="I690" s="288"/>
      <c r="J690" s="334">
        <f t="shared" si="260"/>
        <v>0</v>
      </c>
      <c r="K690" s="254"/>
      <c r="L690" s="287"/>
      <c r="M690" s="288"/>
      <c r="N690" s="334">
        <f t="shared" si="261"/>
        <v>0</v>
      </c>
      <c r="O690" s="254"/>
      <c r="P690" s="287"/>
      <c r="Q690" s="288"/>
      <c r="R690" s="699">
        <f t="shared" si="262"/>
        <v>0</v>
      </c>
      <c r="S690" s="700">
        <f t="shared" si="258"/>
        <v>0</v>
      </c>
      <c r="T690" s="191"/>
      <c r="U690" s="191"/>
      <c r="V690" s="191"/>
      <c r="W690" s="191"/>
    </row>
    <row r="691" spans="2:23" ht="16.5">
      <c r="B691" s="714" t="s">
        <v>707</v>
      </c>
      <c r="C691" s="254"/>
      <c r="D691" s="287"/>
      <c r="E691" s="288"/>
      <c r="F691" s="698">
        <f t="shared" si="259"/>
        <v>0</v>
      </c>
      <c r="G691" s="254"/>
      <c r="H691" s="287"/>
      <c r="I691" s="288"/>
      <c r="J691" s="334">
        <f t="shared" si="260"/>
        <v>0</v>
      </c>
      <c r="K691" s="254"/>
      <c r="L691" s="287"/>
      <c r="M691" s="288"/>
      <c r="N691" s="334">
        <f t="shared" si="261"/>
        <v>0</v>
      </c>
      <c r="O691" s="254"/>
      <c r="P691" s="287"/>
      <c r="Q691" s="288"/>
      <c r="R691" s="699">
        <f t="shared" si="262"/>
        <v>0</v>
      </c>
      <c r="S691" s="700">
        <f t="shared" si="258"/>
        <v>0</v>
      </c>
      <c r="T691" s="191"/>
      <c r="U691" s="191"/>
      <c r="V691" s="191"/>
      <c r="W691" s="191"/>
    </row>
    <row r="692" spans="2:23" ht="17.25" thickBot="1">
      <c r="B692" s="710" t="s">
        <v>708</v>
      </c>
      <c r="C692" s="271"/>
      <c r="D692" s="294"/>
      <c r="E692" s="295"/>
      <c r="F692" s="698">
        <f t="shared" si="259"/>
        <v>0</v>
      </c>
      <c r="G692" s="271"/>
      <c r="H692" s="294"/>
      <c r="I692" s="295"/>
      <c r="J692" s="334">
        <f t="shared" si="260"/>
        <v>0</v>
      </c>
      <c r="K692" s="271"/>
      <c r="L692" s="294"/>
      <c r="M692" s="295"/>
      <c r="N692" s="334">
        <f t="shared" si="261"/>
        <v>0</v>
      </c>
      <c r="O692" s="271"/>
      <c r="P692" s="294"/>
      <c r="Q692" s="295"/>
      <c r="R692" s="699">
        <f t="shared" si="262"/>
        <v>0</v>
      </c>
      <c r="S692" s="700">
        <f t="shared" si="258"/>
        <v>0</v>
      </c>
      <c r="T692" s="191"/>
      <c r="U692" s="191"/>
      <c r="V692" s="191"/>
      <c r="W692" s="191"/>
    </row>
    <row r="693" spans="2:23" ht="17.25" thickBot="1">
      <c r="B693" s="715" t="s">
        <v>742</v>
      </c>
      <c r="C693" s="687" t="s">
        <v>498</v>
      </c>
      <c r="D693" s="688" t="s">
        <v>499</v>
      </c>
      <c r="E693" s="689" t="s">
        <v>500</v>
      </c>
      <c r="F693" s="719" t="s">
        <v>697</v>
      </c>
      <c r="G693" s="687" t="s">
        <v>502</v>
      </c>
      <c r="H693" s="688" t="s">
        <v>503</v>
      </c>
      <c r="I693" s="689" t="s">
        <v>504</v>
      </c>
      <c r="J693" s="719" t="s">
        <v>698</v>
      </c>
      <c r="K693" s="687" t="s">
        <v>506</v>
      </c>
      <c r="L693" s="688" t="s">
        <v>507</v>
      </c>
      <c r="M693" s="689" t="s">
        <v>508</v>
      </c>
      <c r="N693" s="719" t="s">
        <v>699</v>
      </c>
      <c r="O693" s="687" t="s">
        <v>510</v>
      </c>
      <c r="P693" s="688" t="s">
        <v>511</v>
      </c>
      <c r="Q693" s="689" t="s">
        <v>512</v>
      </c>
      <c r="R693" s="720" t="s">
        <v>700</v>
      </c>
      <c r="S693" s="719" t="s">
        <v>46</v>
      </c>
      <c r="T693" s="191"/>
      <c r="U693" s="191"/>
      <c r="V693" s="191"/>
      <c r="W693" s="191"/>
    </row>
    <row r="694" spans="2:23" ht="16.5">
      <c r="B694" s="710" t="s">
        <v>702</v>
      </c>
      <c r="C694" s="266"/>
      <c r="D694" s="280"/>
      <c r="E694" s="281"/>
      <c r="F694" s="698">
        <f>SUM(C694:E694)</f>
        <v>0</v>
      </c>
      <c r="G694" s="266"/>
      <c r="H694" s="280"/>
      <c r="I694" s="281"/>
      <c r="J694" s="334">
        <f>SUM(G694:I694)</f>
        <v>0</v>
      </c>
      <c r="K694" s="266"/>
      <c r="L694" s="280"/>
      <c r="M694" s="281"/>
      <c r="N694" s="334">
        <f>SUM(K694:M694)</f>
        <v>0</v>
      </c>
      <c r="O694" s="266"/>
      <c r="P694" s="280"/>
      <c r="Q694" s="281"/>
      <c r="R694" s="699">
        <f t="shared" ref="R694:R700" si="263">SUM(O694:Q694)</f>
        <v>0</v>
      </c>
      <c r="S694" s="700">
        <f t="shared" ref="S694:S700" si="264">N694+J694+F694+R694</f>
        <v>0</v>
      </c>
      <c r="T694" s="191"/>
      <c r="U694" s="191"/>
      <c r="V694" s="191"/>
      <c r="W694" s="191"/>
    </row>
    <row r="695" spans="2:23" ht="16.5">
      <c r="B695" s="711" t="s">
        <v>703</v>
      </c>
      <c r="C695" s="712">
        <f>SUM(C696:C699)</f>
        <v>0</v>
      </c>
      <c r="D695" s="712">
        <f>SUM(D696:D699)</f>
        <v>0</v>
      </c>
      <c r="E695" s="712">
        <f>SUM(E696:E699)</f>
        <v>0</v>
      </c>
      <c r="F695" s="334">
        <f t="shared" ref="F695:F700" si="265">SUM(C695:E695)</f>
        <v>0</v>
      </c>
      <c r="G695" s="712">
        <f>SUM(G696:G699)</f>
        <v>0</v>
      </c>
      <c r="H695" s="246">
        <f>SUM(H696:H699)</f>
        <v>0</v>
      </c>
      <c r="I695" s="713">
        <f>SUM(I696:I699)</f>
        <v>0</v>
      </c>
      <c r="J695" s="334">
        <f t="shared" ref="J695:J700" si="266">SUM(G695:I695)</f>
        <v>0</v>
      </c>
      <c r="K695" s="712">
        <f>SUM(K696:K699)</f>
        <v>0</v>
      </c>
      <c r="L695" s="246">
        <f>SUM(L696:L699)</f>
        <v>0</v>
      </c>
      <c r="M695" s="713">
        <f>SUM(M696:M699)</f>
        <v>0</v>
      </c>
      <c r="N695" s="334">
        <f t="shared" ref="N695:N700" si="267">SUM(K695:M695)</f>
        <v>0</v>
      </c>
      <c r="O695" s="712">
        <f>SUM(O696:O699)</f>
        <v>0</v>
      </c>
      <c r="P695" s="246">
        <f>SUM(P696:P699)</f>
        <v>0</v>
      </c>
      <c r="Q695" s="713">
        <f>SUM(Q696:Q699)</f>
        <v>0</v>
      </c>
      <c r="R695" s="699">
        <f t="shared" si="263"/>
        <v>0</v>
      </c>
      <c r="S695" s="335">
        <f t="shared" si="264"/>
        <v>0</v>
      </c>
      <c r="T695" s="702"/>
      <c r="U695" s="702"/>
      <c r="V695" s="702"/>
      <c r="W695" s="702"/>
    </row>
    <row r="696" spans="2:23" ht="16.5">
      <c r="B696" s="710" t="s">
        <v>704</v>
      </c>
      <c r="C696" s="254"/>
      <c r="D696" s="287"/>
      <c r="E696" s="288"/>
      <c r="F696" s="698">
        <f t="shared" si="265"/>
        <v>0</v>
      </c>
      <c r="G696" s="254"/>
      <c r="H696" s="287"/>
      <c r="I696" s="288"/>
      <c r="J696" s="334">
        <f t="shared" si="266"/>
        <v>0</v>
      </c>
      <c r="K696" s="254"/>
      <c r="L696" s="287"/>
      <c r="M696" s="288"/>
      <c r="N696" s="334">
        <f t="shared" si="267"/>
        <v>0</v>
      </c>
      <c r="O696" s="254"/>
      <c r="P696" s="287"/>
      <c r="Q696" s="288"/>
      <c r="R696" s="699">
        <f t="shared" si="263"/>
        <v>0</v>
      </c>
      <c r="S696" s="700">
        <f t="shared" si="264"/>
        <v>0</v>
      </c>
      <c r="T696" s="191"/>
      <c r="U696" s="191"/>
      <c r="V696" s="191"/>
      <c r="W696" s="191"/>
    </row>
    <row r="697" spans="2:23" ht="16.5">
      <c r="B697" s="710" t="s">
        <v>705</v>
      </c>
      <c r="C697" s="254"/>
      <c r="D697" s="287"/>
      <c r="E697" s="288"/>
      <c r="F697" s="698">
        <f t="shared" si="265"/>
        <v>0</v>
      </c>
      <c r="G697" s="254"/>
      <c r="H697" s="287"/>
      <c r="I697" s="288"/>
      <c r="J697" s="334">
        <f t="shared" si="266"/>
        <v>0</v>
      </c>
      <c r="K697" s="254"/>
      <c r="L697" s="287"/>
      <c r="M697" s="288"/>
      <c r="N697" s="334">
        <f t="shared" si="267"/>
        <v>0</v>
      </c>
      <c r="O697" s="254"/>
      <c r="P697" s="287"/>
      <c r="Q697" s="288"/>
      <c r="R697" s="699">
        <f t="shared" si="263"/>
        <v>0</v>
      </c>
      <c r="S697" s="700">
        <f t="shared" si="264"/>
        <v>0</v>
      </c>
      <c r="T697" s="191"/>
      <c r="U697" s="191"/>
      <c r="V697" s="191"/>
      <c r="W697" s="191"/>
    </row>
    <row r="698" spans="2:23" ht="16.5">
      <c r="B698" s="714" t="s">
        <v>706</v>
      </c>
      <c r="C698" s="254"/>
      <c r="D698" s="287"/>
      <c r="E698" s="288"/>
      <c r="F698" s="698">
        <f t="shared" si="265"/>
        <v>0</v>
      </c>
      <c r="G698" s="254"/>
      <c r="H698" s="287"/>
      <c r="I698" s="288"/>
      <c r="J698" s="334">
        <f t="shared" si="266"/>
        <v>0</v>
      </c>
      <c r="K698" s="254"/>
      <c r="L698" s="287"/>
      <c r="M698" s="288"/>
      <c r="N698" s="334">
        <f t="shared" si="267"/>
        <v>0</v>
      </c>
      <c r="O698" s="254"/>
      <c r="P698" s="287"/>
      <c r="Q698" s="288"/>
      <c r="R698" s="699">
        <f t="shared" si="263"/>
        <v>0</v>
      </c>
      <c r="S698" s="700">
        <f t="shared" si="264"/>
        <v>0</v>
      </c>
      <c r="T698" s="191"/>
      <c r="U698" s="191"/>
      <c r="V698" s="191"/>
      <c r="W698" s="191"/>
    </row>
    <row r="699" spans="2:23" ht="16.5">
      <c r="B699" s="714" t="s">
        <v>707</v>
      </c>
      <c r="C699" s="254"/>
      <c r="D699" s="287"/>
      <c r="E699" s="288"/>
      <c r="F699" s="698">
        <f t="shared" si="265"/>
        <v>0</v>
      </c>
      <c r="G699" s="254"/>
      <c r="H699" s="287"/>
      <c r="I699" s="288"/>
      <c r="J699" s="334">
        <f t="shared" si="266"/>
        <v>0</v>
      </c>
      <c r="K699" s="254"/>
      <c r="L699" s="287"/>
      <c r="M699" s="288"/>
      <c r="N699" s="334">
        <f t="shared" si="267"/>
        <v>0</v>
      </c>
      <c r="O699" s="254"/>
      <c r="P699" s="287"/>
      <c r="Q699" s="288"/>
      <c r="R699" s="699">
        <f t="shared" si="263"/>
        <v>0</v>
      </c>
      <c r="S699" s="700">
        <f t="shared" si="264"/>
        <v>0</v>
      </c>
      <c r="T699" s="191"/>
      <c r="U699" s="191"/>
      <c r="V699" s="191"/>
      <c r="W699" s="191"/>
    </row>
    <row r="700" spans="2:23" ht="17.25" thickBot="1">
      <c r="B700" s="710" t="s">
        <v>708</v>
      </c>
      <c r="C700" s="271"/>
      <c r="D700" s="294"/>
      <c r="E700" s="295"/>
      <c r="F700" s="698">
        <f t="shared" si="265"/>
        <v>0</v>
      </c>
      <c r="G700" s="271"/>
      <c r="H700" s="294"/>
      <c r="I700" s="295"/>
      <c r="J700" s="334">
        <f t="shared" si="266"/>
        <v>0</v>
      </c>
      <c r="K700" s="271"/>
      <c r="L700" s="294"/>
      <c r="M700" s="295"/>
      <c r="N700" s="334">
        <f t="shared" si="267"/>
        <v>0</v>
      </c>
      <c r="O700" s="271"/>
      <c r="P700" s="294"/>
      <c r="Q700" s="295"/>
      <c r="R700" s="699">
        <f t="shared" si="263"/>
        <v>0</v>
      </c>
      <c r="S700" s="700">
        <f t="shared" si="264"/>
        <v>0</v>
      </c>
      <c r="T700" s="191"/>
      <c r="U700" s="191"/>
      <c r="V700" s="191"/>
      <c r="W700" s="191"/>
    </row>
    <row r="701" spans="2:23" ht="17.25" thickBot="1">
      <c r="B701" s="715" t="s">
        <v>743</v>
      </c>
      <c r="C701" s="600" t="s">
        <v>498</v>
      </c>
      <c r="D701" s="708" t="s">
        <v>499</v>
      </c>
      <c r="E701" s="709" t="s">
        <v>500</v>
      </c>
      <c r="F701" s="334" t="s">
        <v>697</v>
      </c>
      <c r="G701" s="600" t="s">
        <v>502</v>
      </c>
      <c r="H701" s="708" t="s">
        <v>503</v>
      </c>
      <c r="I701" s="709" t="s">
        <v>504</v>
      </c>
      <c r="J701" s="334" t="s">
        <v>698</v>
      </c>
      <c r="K701" s="600" t="s">
        <v>506</v>
      </c>
      <c r="L701" s="708" t="s">
        <v>507</v>
      </c>
      <c r="M701" s="709" t="s">
        <v>508</v>
      </c>
      <c r="N701" s="334" t="s">
        <v>699</v>
      </c>
      <c r="O701" s="600" t="s">
        <v>510</v>
      </c>
      <c r="P701" s="708" t="s">
        <v>511</v>
      </c>
      <c r="Q701" s="709" t="s">
        <v>512</v>
      </c>
      <c r="R701" s="720" t="s">
        <v>700</v>
      </c>
      <c r="S701" s="719" t="s">
        <v>46</v>
      </c>
      <c r="T701" s="191"/>
      <c r="U701" s="191"/>
      <c r="V701" s="191"/>
      <c r="W701" s="191"/>
    </row>
    <row r="702" spans="2:23" ht="16.5">
      <c r="B702" s="710" t="s">
        <v>702</v>
      </c>
      <c r="C702" s="266"/>
      <c r="D702" s="280"/>
      <c r="E702" s="281"/>
      <c r="F702" s="698">
        <f>SUM(C702:E702)</f>
        <v>0</v>
      </c>
      <c r="G702" s="266"/>
      <c r="H702" s="280"/>
      <c r="I702" s="281"/>
      <c r="J702" s="334">
        <f>SUM(G702:I702)</f>
        <v>0</v>
      </c>
      <c r="K702" s="266"/>
      <c r="L702" s="280"/>
      <c r="M702" s="281"/>
      <c r="N702" s="334">
        <f>SUM(K702:M702)</f>
        <v>0</v>
      </c>
      <c r="O702" s="266"/>
      <c r="P702" s="280"/>
      <c r="Q702" s="281"/>
      <c r="R702" s="699">
        <f>SUM(O702:Q702)</f>
        <v>0</v>
      </c>
      <c r="S702" s="700">
        <f>C702+D702+E702+G702+H702+I702+K702+L702+M702+O702+P702+Q702</f>
        <v>0</v>
      </c>
      <c r="T702" s="191"/>
      <c r="U702" s="191"/>
      <c r="V702" s="191"/>
      <c r="W702" s="191"/>
    </row>
    <row r="703" spans="2:23" ht="16.5">
      <c r="B703" s="711" t="s">
        <v>703</v>
      </c>
      <c r="C703" s="712">
        <f>SUM(C704:C707)</f>
        <v>0</v>
      </c>
      <c r="D703" s="712">
        <f>SUM(D704:D707)</f>
        <v>0</v>
      </c>
      <c r="E703" s="712">
        <f>SUM(E704:E707)</f>
        <v>0</v>
      </c>
      <c r="F703" s="334">
        <f t="shared" ref="F703:F708" si="268">SUM(C703:E703)</f>
        <v>0</v>
      </c>
      <c r="G703" s="712">
        <f>SUM(G704:G707)</f>
        <v>0</v>
      </c>
      <c r="H703" s="246">
        <f>SUM(H704:H707)</f>
        <v>0</v>
      </c>
      <c r="I703" s="713">
        <f>SUM(I704:I707)</f>
        <v>0</v>
      </c>
      <c r="J703" s="334">
        <f t="shared" ref="J703:J708" si="269">SUM(G703:I703)</f>
        <v>0</v>
      </c>
      <c r="K703" s="712">
        <f>SUM(K704:K707)</f>
        <v>0</v>
      </c>
      <c r="L703" s="246">
        <f>SUM(L704:L707)</f>
        <v>0</v>
      </c>
      <c r="M703" s="713">
        <f>SUM(M704:M707)</f>
        <v>0</v>
      </c>
      <c r="N703" s="334">
        <f t="shared" ref="N703:N708" si="270">SUM(K703:M703)</f>
        <v>0</v>
      </c>
      <c r="O703" s="712">
        <f>SUM(O704:O707)</f>
        <v>0</v>
      </c>
      <c r="P703" s="246">
        <f>SUM(P704:P707)</f>
        <v>0</v>
      </c>
      <c r="Q703" s="713">
        <f>SUM(Q704:Q707)</f>
        <v>0</v>
      </c>
      <c r="R703" s="699">
        <f t="shared" ref="R703:R708" si="271">SUM(O703:Q703)</f>
        <v>0</v>
      </c>
      <c r="S703" s="335">
        <f>F703+J703+N703+R703</f>
        <v>0</v>
      </c>
      <c r="T703" s="702"/>
      <c r="U703" s="702"/>
      <c r="V703" s="702"/>
      <c r="W703" s="702"/>
    </row>
    <row r="704" spans="2:23" ht="16.5">
      <c r="B704" s="710" t="s">
        <v>704</v>
      </c>
      <c r="C704" s="254"/>
      <c r="D704" s="287"/>
      <c r="E704" s="288"/>
      <c r="F704" s="698">
        <f t="shared" si="268"/>
        <v>0</v>
      </c>
      <c r="G704" s="254"/>
      <c r="H704" s="287"/>
      <c r="I704" s="288"/>
      <c r="J704" s="334">
        <f t="shared" si="269"/>
        <v>0</v>
      </c>
      <c r="K704" s="254"/>
      <c r="L704" s="287"/>
      <c r="M704" s="288"/>
      <c r="N704" s="334">
        <f t="shared" si="270"/>
        <v>0</v>
      </c>
      <c r="O704" s="254"/>
      <c r="P704" s="287"/>
      <c r="Q704" s="288"/>
      <c r="R704" s="699">
        <f t="shared" si="271"/>
        <v>0</v>
      </c>
      <c r="S704" s="700">
        <f>C704+D704+E704+G704+H704+I704+K704+L704+M704+O704+P704+Q704</f>
        <v>0</v>
      </c>
      <c r="T704" s="191"/>
      <c r="U704" s="191"/>
      <c r="V704" s="191"/>
      <c r="W704" s="191"/>
    </row>
    <row r="705" spans="2:23" ht="16.5">
      <c r="B705" s="710" t="s">
        <v>705</v>
      </c>
      <c r="C705" s="254"/>
      <c r="D705" s="287"/>
      <c r="E705" s="288"/>
      <c r="F705" s="698">
        <f t="shared" si="268"/>
        <v>0</v>
      </c>
      <c r="G705" s="254"/>
      <c r="H705" s="287"/>
      <c r="I705" s="288"/>
      <c r="J705" s="334">
        <f t="shared" si="269"/>
        <v>0</v>
      </c>
      <c r="K705" s="254"/>
      <c r="L705" s="287"/>
      <c r="M705" s="288"/>
      <c r="N705" s="334">
        <f t="shared" si="270"/>
        <v>0</v>
      </c>
      <c r="O705" s="254"/>
      <c r="P705" s="287"/>
      <c r="Q705" s="288"/>
      <c r="R705" s="699">
        <f t="shared" si="271"/>
        <v>0</v>
      </c>
      <c r="S705" s="700">
        <f>C705+D705+E705+G705+H705+I705+K705+L705+M705+O705+P705+Q705</f>
        <v>0</v>
      </c>
      <c r="T705" s="191"/>
      <c r="U705" s="191"/>
      <c r="V705" s="191"/>
      <c r="W705" s="191"/>
    </row>
    <row r="706" spans="2:23" ht="16.5">
      <c r="B706" s="714" t="s">
        <v>706</v>
      </c>
      <c r="C706" s="254"/>
      <c r="D706" s="287"/>
      <c r="E706" s="288"/>
      <c r="F706" s="698">
        <f t="shared" si="268"/>
        <v>0</v>
      </c>
      <c r="G706" s="254"/>
      <c r="H706" s="287"/>
      <c r="I706" s="288"/>
      <c r="J706" s="334">
        <f t="shared" si="269"/>
        <v>0</v>
      </c>
      <c r="K706" s="254"/>
      <c r="L706" s="287"/>
      <c r="M706" s="288"/>
      <c r="N706" s="334">
        <f t="shared" si="270"/>
        <v>0</v>
      </c>
      <c r="O706" s="254"/>
      <c r="P706" s="287"/>
      <c r="Q706" s="288"/>
      <c r="R706" s="699">
        <f t="shared" si="271"/>
        <v>0</v>
      </c>
      <c r="S706" s="700">
        <f>C706+D706+E706+G706+H706+I706+K706+L706+M706+O706+P706+Q706</f>
        <v>0</v>
      </c>
      <c r="T706" s="191"/>
      <c r="U706" s="191"/>
      <c r="V706" s="191"/>
      <c r="W706" s="191"/>
    </row>
    <row r="707" spans="2:23" ht="16.5">
      <c r="B707" s="714" t="s">
        <v>707</v>
      </c>
      <c r="C707" s="254"/>
      <c r="D707" s="287"/>
      <c r="E707" s="288"/>
      <c r="F707" s="698">
        <f t="shared" si="268"/>
        <v>0</v>
      </c>
      <c r="G707" s="254"/>
      <c r="H707" s="287"/>
      <c r="I707" s="288"/>
      <c r="J707" s="334">
        <f t="shared" si="269"/>
        <v>0</v>
      </c>
      <c r="K707" s="254"/>
      <c r="L707" s="287"/>
      <c r="M707" s="288"/>
      <c r="N707" s="334">
        <f t="shared" si="270"/>
        <v>0</v>
      </c>
      <c r="O707" s="254"/>
      <c r="P707" s="287"/>
      <c r="Q707" s="288"/>
      <c r="R707" s="699">
        <f t="shared" si="271"/>
        <v>0</v>
      </c>
      <c r="S707" s="700">
        <f>C707+D707+E707+G707+H707+I707+K707+L707+M707+O707+P707+Q707</f>
        <v>0</v>
      </c>
      <c r="T707" s="191"/>
      <c r="U707" s="191"/>
      <c r="V707" s="191"/>
      <c r="W707" s="191"/>
    </row>
    <row r="708" spans="2:23" ht="17.25" thickBot="1">
      <c r="B708" s="710" t="s">
        <v>708</v>
      </c>
      <c r="C708" s="271"/>
      <c r="D708" s="294"/>
      <c r="E708" s="295"/>
      <c r="F708" s="698">
        <f t="shared" si="268"/>
        <v>0</v>
      </c>
      <c r="G708" s="271"/>
      <c r="H708" s="294"/>
      <c r="I708" s="295"/>
      <c r="J708" s="334">
        <f t="shared" si="269"/>
        <v>0</v>
      </c>
      <c r="K708" s="271"/>
      <c r="L708" s="294"/>
      <c r="M708" s="295"/>
      <c r="N708" s="334">
        <f t="shared" si="270"/>
        <v>0</v>
      </c>
      <c r="O708" s="271"/>
      <c r="P708" s="294"/>
      <c r="Q708" s="295"/>
      <c r="R708" s="699">
        <f t="shared" si="271"/>
        <v>0</v>
      </c>
      <c r="S708" s="700">
        <f>C708+D708+E708+G708+H708+I708+K708+L708+M708+O708+P708+Q708</f>
        <v>0</v>
      </c>
      <c r="T708" s="191"/>
      <c r="U708" s="191"/>
      <c r="V708" s="191"/>
      <c r="W708" s="191"/>
    </row>
    <row r="709" spans="2:23" ht="17.25" thickBot="1">
      <c r="B709" s="715" t="s">
        <v>744</v>
      </c>
      <c r="C709" s="600" t="s">
        <v>498</v>
      </c>
      <c r="D709" s="708" t="s">
        <v>499</v>
      </c>
      <c r="E709" s="709" t="s">
        <v>500</v>
      </c>
      <c r="F709" s="334" t="s">
        <v>697</v>
      </c>
      <c r="G709" s="600" t="s">
        <v>502</v>
      </c>
      <c r="H709" s="708" t="s">
        <v>503</v>
      </c>
      <c r="I709" s="709" t="s">
        <v>504</v>
      </c>
      <c r="J709" s="334" t="s">
        <v>698</v>
      </c>
      <c r="K709" s="600" t="s">
        <v>506</v>
      </c>
      <c r="L709" s="708" t="s">
        <v>507</v>
      </c>
      <c r="M709" s="709" t="s">
        <v>508</v>
      </c>
      <c r="N709" s="334" t="s">
        <v>699</v>
      </c>
      <c r="O709" s="600" t="s">
        <v>510</v>
      </c>
      <c r="P709" s="708" t="s">
        <v>511</v>
      </c>
      <c r="Q709" s="709" t="s">
        <v>512</v>
      </c>
      <c r="R709" s="720" t="s">
        <v>700</v>
      </c>
      <c r="S709" s="719" t="s">
        <v>46</v>
      </c>
      <c r="T709" s="191"/>
      <c r="U709" s="191"/>
      <c r="V709" s="191"/>
      <c r="W709" s="191"/>
    </row>
    <row r="710" spans="2:23" ht="16.5">
      <c r="B710" s="710" t="s">
        <v>702</v>
      </c>
      <c r="C710" s="266"/>
      <c r="D710" s="280"/>
      <c r="E710" s="281"/>
      <c r="F710" s="698">
        <f>SUM(C710:E710)</f>
        <v>0</v>
      </c>
      <c r="G710" s="266"/>
      <c r="H710" s="280"/>
      <c r="I710" s="281"/>
      <c r="J710" s="334">
        <f>SUM(G710:I710)</f>
        <v>0</v>
      </c>
      <c r="K710" s="266"/>
      <c r="L710" s="280"/>
      <c r="M710" s="281"/>
      <c r="N710" s="334">
        <f>SUM(K710:M710)</f>
        <v>0</v>
      </c>
      <c r="O710" s="266"/>
      <c r="P710" s="280"/>
      <c r="Q710" s="281"/>
      <c r="R710" s="699">
        <f>SUM(O710:Q710)</f>
        <v>0</v>
      </c>
      <c r="S710" s="700">
        <f t="shared" ref="S710:S716" si="272">N710+J710+F710+R710</f>
        <v>0</v>
      </c>
      <c r="T710" s="191"/>
      <c r="U710" s="191"/>
      <c r="V710" s="191"/>
      <c r="W710" s="191"/>
    </row>
    <row r="711" spans="2:23" ht="16.5">
      <c r="B711" s="711" t="s">
        <v>703</v>
      </c>
      <c r="C711" s="712">
        <f>SUM(C712:C715)</f>
        <v>0</v>
      </c>
      <c r="D711" s="712">
        <f>SUM(D712:D715)</f>
        <v>0</v>
      </c>
      <c r="E711" s="712">
        <f>SUM(E712:E715)</f>
        <v>0</v>
      </c>
      <c r="F711" s="334">
        <f t="shared" ref="F711:F716" si="273">SUM(C711:E711)</f>
        <v>0</v>
      </c>
      <c r="G711" s="712">
        <f>SUM(G712:G715)</f>
        <v>0</v>
      </c>
      <c r="H711" s="246">
        <f>SUM(H712:H715)</f>
        <v>0</v>
      </c>
      <c r="I711" s="713">
        <f>SUM(I712:I715)</f>
        <v>0</v>
      </c>
      <c r="J711" s="334">
        <f t="shared" ref="J711:J716" si="274">SUM(G711:I711)</f>
        <v>0</v>
      </c>
      <c r="K711" s="712">
        <f>SUM(K712:K715)</f>
        <v>0</v>
      </c>
      <c r="L711" s="246">
        <f>SUM(L712:L715)</f>
        <v>0</v>
      </c>
      <c r="M711" s="713">
        <f>SUM(M712:M715)</f>
        <v>0</v>
      </c>
      <c r="N711" s="334">
        <f t="shared" ref="N711:N716" si="275">SUM(K711:M711)</f>
        <v>0</v>
      </c>
      <c r="O711" s="712">
        <f>SUM(O712:O715)</f>
        <v>0</v>
      </c>
      <c r="P711" s="246">
        <f>SUM(P712:P715)</f>
        <v>0</v>
      </c>
      <c r="Q711" s="713">
        <f>SUM(Q712:Q715)</f>
        <v>0</v>
      </c>
      <c r="R711" s="699">
        <f t="shared" ref="R711:R716" si="276">SUM(O711:Q711)</f>
        <v>0</v>
      </c>
      <c r="S711" s="335">
        <f t="shared" si="272"/>
        <v>0</v>
      </c>
      <c r="T711" s="702"/>
      <c r="U711" s="702"/>
      <c r="V711" s="702"/>
      <c r="W711" s="702"/>
    </row>
    <row r="712" spans="2:23" ht="16.5">
      <c r="B712" s="710" t="s">
        <v>704</v>
      </c>
      <c r="C712" s="254"/>
      <c r="D712" s="287"/>
      <c r="E712" s="288"/>
      <c r="F712" s="698">
        <f t="shared" si="273"/>
        <v>0</v>
      </c>
      <c r="G712" s="254"/>
      <c r="H712" s="287"/>
      <c r="I712" s="288"/>
      <c r="J712" s="334">
        <f t="shared" si="274"/>
        <v>0</v>
      </c>
      <c r="K712" s="254"/>
      <c r="L712" s="287"/>
      <c r="M712" s="288"/>
      <c r="N712" s="334">
        <f t="shared" si="275"/>
        <v>0</v>
      </c>
      <c r="O712" s="254"/>
      <c r="P712" s="287"/>
      <c r="Q712" s="288"/>
      <c r="R712" s="699">
        <f t="shared" si="276"/>
        <v>0</v>
      </c>
      <c r="S712" s="700">
        <f t="shared" si="272"/>
        <v>0</v>
      </c>
      <c r="T712" s="191"/>
      <c r="U712" s="191"/>
      <c r="V712" s="191"/>
      <c r="W712" s="191"/>
    </row>
    <row r="713" spans="2:23" ht="16.5">
      <c r="B713" s="710" t="s">
        <v>705</v>
      </c>
      <c r="C713" s="254"/>
      <c r="D713" s="287"/>
      <c r="E713" s="288"/>
      <c r="F713" s="698">
        <f t="shared" si="273"/>
        <v>0</v>
      </c>
      <c r="G713" s="254"/>
      <c r="H713" s="287"/>
      <c r="I713" s="288"/>
      <c r="J713" s="334">
        <f t="shared" si="274"/>
        <v>0</v>
      </c>
      <c r="K713" s="254"/>
      <c r="L713" s="287"/>
      <c r="M713" s="288"/>
      <c r="N713" s="334">
        <f t="shared" si="275"/>
        <v>0</v>
      </c>
      <c r="O713" s="254"/>
      <c r="P713" s="287"/>
      <c r="Q713" s="288"/>
      <c r="R713" s="699">
        <f t="shared" si="276"/>
        <v>0</v>
      </c>
      <c r="S713" s="700">
        <f t="shared" si="272"/>
        <v>0</v>
      </c>
      <c r="T713" s="191"/>
      <c r="U713" s="191"/>
      <c r="V713" s="191"/>
      <c r="W713" s="191"/>
    </row>
    <row r="714" spans="2:23" ht="16.5">
      <c r="B714" s="714" t="s">
        <v>706</v>
      </c>
      <c r="C714" s="254"/>
      <c r="D714" s="287"/>
      <c r="E714" s="288"/>
      <c r="F714" s="698">
        <f t="shared" si="273"/>
        <v>0</v>
      </c>
      <c r="G714" s="254"/>
      <c r="H714" s="287"/>
      <c r="I714" s="288"/>
      <c r="J714" s="334">
        <f t="shared" si="274"/>
        <v>0</v>
      </c>
      <c r="K714" s="254"/>
      <c r="L714" s="287"/>
      <c r="M714" s="288"/>
      <c r="N714" s="334">
        <f t="shared" si="275"/>
        <v>0</v>
      </c>
      <c r="O714" s="254"/>
      <c r="P714" s="287"/>
      <c r="Q714" s="288"/>
      <c r="R714" s="699">
        <f t="shared" si="276"/>
        <v>0</v>
      </c>
      <c r="S714" s="700">
        <f t="shared" si="272"/>
        <v>0</v>
      </c>
      <c r="T714" s="191"/>
      <c r="U714" s="191"/>
      <c r="V714" s="191"/>
      <c r="W714" s="191"/>
    </row>
    <row r="715" spans="2:23" ht="16.5">
      <c r="B715" s="714" t="s">
        <v>707</v>
      </c>
      <c r="C715" s="254"/>
      <c r="D715" s="287"/>
      <c r="E715" s="288"/>
      <c r="F715" s="698">
        <f t="shared" si="273"/>
        <v>0</v>
      </c>
      <c r="G715" s="254"/>
      <c r="H715" s="287"/>
      <c r="I715" s="288"/>
      <c r="J715" s="334">
        <f t="shared" si="274"/>
        <v>0</v>
      </c>
      <c r="K715" s="254"/>
      <c r="L715" s="287"/>
      <c r="M715" s="288"/>
      <c r="N715" s="334">
        <f t="shared" si="275"/>
        <v>0</v>
      </c>
      <c r="O715" s="254"/>
      <c r="P715" s="287"/>
      <c r="Q715" s="288"/>
      <c r="R715" s="699">
        <f t="shared" si="276"/>
        <v>0</v>
      </c>
      <c r="S715" s="700">
        <f t="shared" si="272"/>
        <v>0</v>
      </c>
      <c r="T715" s="191"/>
      <c r="U715" s="191"/>
      <c r="V715" s="191"/>
      <c r="W715" s="191"/>
    </row>
    <row r="716" spans="2:23" ht="17.25" thickBot="1">
      <c r="B716" s="710" t="s">
        <v>708</v>
      </c>
      <c r="C716" s="271"/>
      <c r="D716" s="294"/>
      <c r="E716" s="295"/>
      <c r="F716" s="698">
        <f t="shared" si="273"/>
        <v>0</v>
      </c>
      <c r="G716" s="271"/>
      <c r="H716" s="294"/>
      <c r="I716" s="295"/>
      <c r="J716" s="334">
        <f t="shared" si="274"/>
        <v>0</v>
      </c>
      <c r="K716" s="271"/>
      <c r="L716" s="294"/>
      <c r="M716" s="295"/>
      <c r="N716" s="334">
        <f t="shared" si="275"/>
        <v>0</v>
      </c>
      <c r="O716" s="271"/>
      <c r="P716" s="294"/>
      <c r="Q716" s="295"/>
      <c r="R716" s="699">
        <f t="shared" si="276"/>
        <v>0</v>
      </c>
      <c r="S716" s="700">
        <f t="shared" si="272"/>
        <v>0</v>
      </c>
      <c r="T716" s="191"/>
      <c r="U716" s="191"/>
      <c r="V716" s="191"/>
      <c r="W716" s="191"/>
    </row>
    <row r="717" spans="2:23" ht="17.25" thickBot="1">
      <c r="B717" s="715" t="s">
        <v>745</v>
      </c>
      <c r="C717" s="687" t="s">
        <v>498</v>
      </c>
      <c r="D717" s="688" t="s">
        <v>499</v>
      </c>
      <c r="E717" s="689" t="s">
        <v>500</v>
      </c>
      <c r="F717" s="719" t="s">
        <v>697</v>
      </c>
      <c r="G717" s="687" t="s">
        <v>502</v>
      </c>
      <c r="H717" s="688" t="s">
        <v>503</v>
      </c>
      <c r="I717" s="689" t="s">
        <v>504</v>
      </c>
      <c r="J717" s="719" t="s">
        <v>698</v>
      </c>
      <c r="K717" s="687" t="s">
        <v>506</v>
      </c>
      <c r="L717" s="688" t="s">
        <v>507</v>
      </c>
      <c r="M717" s="689" t="s">
        <v>508</v>
      </c>
      <c r="N717" s="719" t="s">
        <v>699</v>
      </c>
      <c r="O717" s="687" t="s">
        <v>510</v>
      </c>
      <c r="P717" s="688" t="s">
        <v>511</v>
      </c>
      <c r="Q717" s="689" t="s">
        <v>512</v>
      </c>
      <c r="R717" s="720" t="s">
        <v>700</v>
      </c>
      <c r="S717" s="719" t="s">
        <v>46</v>
      </c>
      <c r="T717" s="191"/>
      <c r="U717" s="191"/>
      <c r="V717" s="191"/>
      <c r="W717" s="191"/>
    </row>
    <row r="718" spans="2:23" ht="16.5">
      <c r="B718" s="710" t="s">
        <v>702</v>
      </c>
      <c r="C718" s="266"/>
      <c r="D718" s="280"/>
      <c r="E718" s="281"/>
      <c r="F718" s="698">
        <v>0</v>
      </c>
      <c r="G718" s="266"/>
      <c r="H718" s="280"/>
      <c r="I718" s="281"/>
      <c r="J718" s="334">
        <f t="shared" ref="J718:J724" si="277">SUM(G718:I718)</f>
        <v>0</v>
      </c>
      <c r="K718" s="266"/>
      <c r="L718" s="280"/>
      <c r="M718" s="281"/>
      <c r="N718" s="334">
        <f t="shared" ref="N718:N724" si="278">SUM(K718:M718)</f>
        <v>0</v>
      </c>
      <c r="O718" s="266"/>
      <c r="P718" s="280"/>
      <c r="Q718" s="281"/>
      <c r="R718" s="699">
        <f>SUM(O718:Q718)</f>
        <v>0</v>
      </c>
      <c r="S718" s="700">
        <f t="shared" ref="S718:S724" si="279">N718+J718+F718+R718</f>
        <v>0</v>
      </c>
      <c r="T718" s="191"/>
      <c r="U718" s="191"/>
      <c r="V718" s="191"/>
      <c r="W718" s="191"/>
    </row>
    <row r="719" spans="2:23" ht="16.5">
      <c r="B719" s="711" t="s">
        <v>703</v>
      </c>
      <c r="C719" s="712">
        <f>SUM(C720:C723)</f>
        <v>0</v>
      </c>
      <c r="D719" s="712">
        <f>SUM(D720:D723)</f>
        <v>0</v>
      </c>
      <c r="E719" s="712">
        <f>SUM(E720:E723)</f>
        <v>0</v>
      </c>
      <c r="F719" s="334">
        <f t="shared" ref="F719:F724" si="280">SUM(C719:E719)</f>
        <v>0</v>
      </c>
      <c r="G719" s="712">
        <f>SUM(G720:G723)</f>
        <v>0</v>
      </c>
      <c r="H719" s="246">
        <f>SUM(H720:H723)</f>
        <v>0</v>
      </c>
      <c r="I719" s="713">
        <f>SUM(I720:I723)</f>
        <v>0</v>
      </c>
      <c r="J719" s="334">
        <f t="shared" si="277"/>
        <v>0</v>
      </c>
      <c r="K719" s="712">
        <f>SUM(K720:K723)</f>
        <v>0</v>
      </c>
      <c r="L719" s="246">
        <f>SUM(L720:L723)</f>
        <v>0</v>
      </c>
      <c r="M719" s="713">
        <f>SUM(M720:M723)</f>
        <v>0</v>
      </c>
      <c r="N719" s="334">
        <f t="shared" si="278"/>
        <v>0</v>
      </c>
      <c r="O719" s="712">
        <f>SUM(O720:O723)</f>
        <v>0</v>
      </c>
      <c r="P719" s="246">
        <f>SUM(P720:P723)</f>
        <v>0</v>
      </c>
      <c r="Q719" s="713">
        <f>SUM(Q720:Q723)</f>
        <v>0</v>
      </c>
      <c r="R719" s="699">
        <f t="shared" ref="R719:R724" si="281">SUM(O719:Q719)</f>
        <v>0</v>
      </c>
      <c r="S719" s="335">
        <f t="shared" si="279"/>
        <v>0</v>
      </c>
      <c r="T719" s="702"/>
      <c r="U719" s="702"/>
      <c r="V719" s="702"/>
      <c r="W719" s="702"/>
    </row>
    <row r="720" spans="2:23" ht="16.5">
      <c r="B720" s="710" t="s">
        <v>704</v>
      </c>
      <c r="C720" s="254"/>
      <c r="D720" s="287"/>
      <c r="E720" s="288"/>
      <c r="F720" s="698">
        <f t="shared" si="280"/>
        <v>0</v>
      </c>
      <c r="G720" s="254"/>
      <c r="H720" s="287"/>
      <c r="I720" s="288"/>
      <c r="J720" s="334">
        <f t="shared" si="277"/>
        <v>0</v>
      </c>
      <c r="K720" s="254"/>
      <c r="L720" s="287"/>
      <c r="M720" s="288"/>
      <c r="N720" s="334">
        <f t="shared" si="278"/>
        <v>0</v>
      </c>
      <c r="O720" s="254"/>
      <c r="P720" s="287"/>
      <c r="Q720" s="288"/>
      <c r="R720" s="699">
        <f t="shared" si="281"/>
        <v>0</v>
      </c>
      <c r="S720" s="700">
        <f t="shared" si="279"/>
        <v>0</v>
      </c>
      <c r="T720" s="191"/>
      <c r="U720" s="191"/>
      <c r="V720" s="191"/>
      <c r="W720" s="191"/>
    </row>
    <row r="721" spans="2:23" ht="16.5">
      <c r="B721" s="710" t="s">
        <v>705</v>
      </c>
      <c r="C721" s="254"/>
      <c r="D721" s="287"/>
      <c r="E721" s="288"/>
      <c r="F721" s="698">
        <f t="shared" si="280"/>
        <v>0</v>
      </c>
      <c r="G721" s="254"/>
      <c r="H721" s="287"/>
      <c r="I721" s="288"/>
      <c r="J721" s="334">
        <f t="shared" si="277"/>
        <v>0</v>
      </c>
      <c r="K721" s="254"/>
      <c r="L721" s="287"/>
      <c r="M721" s="288"/>
      <c r="N721" s="334">
        <f t="shared" si="278"/>
        <v>0</v>
      </c>
      <c r="O721" s="254"/>
      <c r="P721" s="287"/>
      <c r="Q721" s="288"/>
      <c r="R721" s="699">
        <f t="shared" si="281"/>
        <v>0</v>
      </c>
      <c r="S721" s="700">
        <f t="shared" si="279"/>
        <v>0</v>
      </c>
      <c r="T721" s="191"/>
      <c r="U721" s="191"/>
      <c r="V721" s="191"/>
      <c r="W721" s="191"/>
    </row>
    <row r="722" spans="2:23" ht="16.5">
      <c r="B722" s="714" t="s">
        <v>706</v>
      </c>
      <c r="C722" s="254"/>
      <c r="D722" s="287"/>
      <c r="E722" s="288"/>
      <c r="F722" s="698">
        <f t="shared" si="280"/>
        <v>0</v>
      </c>
      <c r="G722" s="254"/>
      <c r="H722" s="287"/>
      <c r="I722" s="288"/>
      <c r="J722" s="334">
        <f t="shared" si="277"/>
        <v>0</v>
      </c>
      <c r="K722" s="254"/>
      <c r="L722" s="287"/>
      <c r="M722" s="288"/>
      <c r="N722" s="334">
        <f t="shared" si="278"/>
        <v>0</v>
      </c>
      <c r="O722" s="254"/>
      <c r="P722" s="287"/>
      <c r="Q722" s="288"/>
      <c r="R722" s="699">
        <f t="shared" si="281"/>
        <v>0</v>
      </c>
      <c r="S722" s="700">
        <f t="shared" si="279"/>
        <v>0</v>
      </c>
      <c r="T722" s="191"/>
      <c r="U722" s="191"/>
      <c r="V722" s="191"/>
      <c r="W722" s="191"/>
    </row>
    <row r="723" spans="2:23" ht="16.5">
      <c r="B723" s="714" t="s">
        <v>707</v>
      </c>
      <c r="C723" s="254"/>
      <c r="D723" s="287"/>
      <c r="E723" s="288"/>
      <c r="F723" s="698">
        <f t="shared" si="280"/>
        <v>0</v>
      </c>
      <c r="G723" s="254"/>
      <c r="H723" s="287"/>
      <c r="I723" s="288"/>
      <c r="J723" s="334">
        <f t="shared" si="277"/>
        <v>0</v>
      </c>
      <c r="K723" s="254"/>
      <c r="L723" s="287"/>
      <c r="M723" s="288"/>
      <c r="N723" s="334">
        <f t="shared" si="278"/>
        <v>0</v>
      </c>
      <c r="O723" s="254"/>
      <c r="P723" s="287"/>
      <c r="Q723" s="288"/>
      <c r="R723" s="699">
        <f t="shared" si="281"/>
        <v>0</v>
      </c>
      <c r="S723" s="700">
        <f t="shared" si="279"/>
        <v>0</v>
      </c>
      <c r="T723" s="191"/>
      <c r="U723" s="191"/>
      <c r="V723" s="191"/>
      <c r="W723" s="191"/>
    </row>
    <row r="724" spans="2:23" ht="17.25" thickBot="1">
      <c r="B724" s="710" t="s">
        <v>708</v>
      </c>
      <c r="C724" s="271"/>
      <c r="D724" s="294"/>
      <c r="E724" s="295"/>
      <c r="F724" s="698">
        <f t="shared" si="280"/>
        <v>0</v>
      </c>
      <c r="G724" s="271"/>
      <c r="H724" s="294"/>
      <c r="I724" s="295"/>
      <c r="J724" s="334">
        <f t="shared" si="277"/>
        <v>0</v>
      </c>
      <c r="K724" s="271"/>
      <c r="L724" s="294"/>
      <c r="M724" s="295"/>
      <c r="N724" s="334">
        <f t="shared" si="278"/>
        <v>0</v>
      </c>
      <c r="O724" s="271"/>
      <c r="P724" s="294"/>
      <c r="Q724" s="295"/>
      <c r="R724" s="699">
        <f t="shared" si="281"/>
        <v>0</v>
      </c>
      <c r="S724" s="700">
        <f t="shared" si="279"/>
        <v>0</v>
      </c>
      <c r="T724" s="191"/>
      <c r="U724" s="191"/>
      <c r="V724" s="191"/>
      <c r="W724" s="191"/>
    </row>
    <row r="725" spans="2:23" ht="17.25" thickBot="1">
      <c r="B725" s="715" t="s">
        <v>746</v>
      </c>
      <c r="C725" s="600" t="s">
        <v>498</v>
      </c>
      <c r="D725" s="708" t="s">
        <v>499</v>
      </c>
      <c r="E725" s="709" t="s">
        <v>500</v>
      </c>
      <c r="F725" s="334" t="s">
        <v>697</v>
      </c>
      <c r="G725" s="600" t="s">
        <v>502</v>
      </c>
      <c r="H725" s="708" t="s">
        <v>503</v>
      </c>
      <c r="I725" s="709" t="s">
        <v>504</v>
      </c>
      <c r="J725" s="334" t="s">
        <v>698</v>
      </c>
      <c r="K725" s="600" t="s">
        <v>506</v>
      </c>
      <c r="L725" s="708" t="s">
        <v>507</v>
      </c>
      <c r="M725" s="709" t="s">
        <v>508</v>
      </c>
      <c r="N725" s="334" t="s">
        <v>699</v>
      </c>
      <c r="O725" s="600" t="s">
        <v>510</v>
      </c>
      <c r="P725" s="708" t="s">
        <v>511</v>
      </c>
      <c r="Q725" s="709" t="s">
        <v>512</v>
      </c>
      <c r="R725" s="720" t="s">
        <v>700</v>
      </c>
      <c r="S725" s="719" t="s">
        <v>46</v>
      </c>
      <c r="T725" s="191"/>
      <c r="U725" s="734"/>
      <c r="V725" s="735"/>
      <c r="W725" s="735"/>
    </row>
    <row r="726" spans="2:23" ht="16.5">
      <c r="B726" s="710" t="s">
        <v>702</v>
      </c>
      <c r="C726" s="266"/>
      <c r="D726" s="280"/>
      <c r="E726" s="281"/>
      <c r="F726" s="698">
        <f>SUM(C726:E726)</f>
        <v>0</v>
      </c>
      <c r="G726" s="266"/>
      <c r="H726" s="280"/>
      <c r="I726" s="281"/>
      <c r="J726" s="334">
        <f>SUM(G726:I726)</f>
        <v>0</v>
      </c>
      <c r="K726" s="266"/>
      <c r="L726" s="280"/>
      <c r="M726" s="281"/>
      <c r="N726" s="334">
        <f>SUM(K726:M726)</f>
        <v>0</v>
      </c>
      <c r="O726" s="266"/>
      <c r="P726" s="280"/>
      <c r="Q726" s="281"/>
      <c r="R726" s="699">
        <f>SUM(O726:Q726)</f>
        <v>0</v>
      </c>
      <c r="S726" s="700">
        <f t="shared" ref="S726:S732" si="282">N726+J726+F726+R726</f>
        <v>0</v>
      </c>
      <c r="T726" s="191"/>
      <c r="U726" s="736"/>
      <c r="V726" s="737"/>
      <c r="W726" s="737"/>
    </row>
    <row r="727" spans="2:23" ht="16.5">
      <c r="B727" s="711" t="s">
        <v>703</v>
      </c>
      <c r="C727" s="712">
        <f>SUM(C728:C731)</f>
        <v>0</v>
      </c>
      <c r="D727" s="712">
        <f>SUM(D728:D731)</f>
        <v>0</v>
      </c>
      <c r="E727" s="712">
        <f>SUM(E728:E731)</f>
        <v>0</v>
      </c>
      <c r="F727" s="334">
        <f t="shared" ref="F727:F732" si="283">SUM(C727:E727)</f>
        <v>0</v>
      </c>
      <c r="G727" s="712">
        <f>SUM(G728:G731)</f>
        <v>0</v>
      </c>
      <c r="H727" s="246">
        <f>SUM(H728:H731)</f>
        <v>0</v>
      </c>
      <c r="I727" s="713">
        <f>SUM(I728:I731)</f>
        <v>0</v>
      </c>
      <c r="J727" s="334">
        <f t="shared" ref="J727:J732" si="284">SUM(G727:I727)</f>
        <v>0</v>
      </c>
      <c r="K727" s="712">
        <f>SUM(K728:K731)</f>
        <v>0</v>
      </c>
      <c r="L727" s="246">
        <f>SUM(L728:L731)</f>
        <v>0</v>
      </c>
      <c r="M727" s="713">
        <f>SUM(M728:M731)</f>
        <v>0</v>
      </c>
      <c r="N727" s="334">
        <f t="shared" ref="N727:N732" si="285">SUM(K727:M727)</f>
        <v>0</v>
      </c>
      <c r="O727" s="712">
        <f>SUM(O728:O731)</f>
        <v>0</v>
      </c>
      <c r="P727" s="246">
        <f>SUM(P728:P731)</f>
        <v>0</v>
      </c>
      <c r="Q727" s="713">
        <f>SUM(Q728:Q731)</f>
        <v>0</v>
      </c>
      <c r="R727" s="699">
        <f t="shared" ref="R727:R732" si="286">SUM(O727:Q727)</f>
        <v>0</v>
      </c>
      <c r="S727" s="335">
        <f t="shared" si="282"/>
        <v>0</v>
      </c>
      <c r="T727" s="702"/>
      <c r="U727" s="738"/>
      <c r="V727" s="739"/>
      <c r="W727" s="739"/>
    </row>
    <row r="728" spans="2:23" ht="16.5">
      <c r="B728" s="710" t="s">
        <v>704</v>
      </c>
      <c r="C728" s="254"/>
      <c r="D728" s="287"/>
      <c r="E728" s="288"/>
      <c r="F728" s="698">
        <f t="shared" si="283"/>
        <v>0</v>
      </c>
      <c r="G728" s="254"/>
      <c r="H728" s="287"/>
      <c r="I728" s="288"/>
      <c r="J728" s="334">
        <f t="shared" si="284"/>
        <v>0</v>
      </c>
      <c r="K728" s="254"/>
      <c r="L728" s="287"/>
      <c r="M728" s="288"/>
      <c r="N728" s="334">
        <f t="shared" si="285"/>
        <v>0</v>
      </c>
      <c r="O728" s="254"/>
      <c r="P728" s="287"/>
      <c r="Q728" s="288"/>
      <c r="R728" s="699">
        <f t="shared" si="286"/>
        <v>0</v>
      </c>
      <c r="S728" s="700">
        <f t="shared" si="282"/>
        <v>0</v>
      </c>
      <c r="T728" s="191"/>
      <c r="U728" s="736"/>
      <c r="V728" s="737"/>
      <c r="W728" s="737"/>
    </row>
    <row r="729" spans="2:23" ht="16.5">
      <c r="B729" s="710" t="s">
        <v>705</v>
      </c>
      <c r="C729" s="254"/>
      <c r="D729" s="287"/>
      <c r="E729" s="288"/>
      <c r="F729" s="698">
        <f t="shared" si="283"/>
        <v>0</v>
      </c>
      <c r="G729" s="254"/>
      <c r="H729" s="287"/>
      <c r="I729" s="288"/>
      <c r="J729" s="334">
        <f t="shared" si="284"/>
        <v>0</v>
      </c>
      <c r="K729" s="254"/>
      <c r="L729" s="287"/>
      <c r="M729" s="288"/>
      <c r="N729" s="334">
        <f t="shared" si="285"/>
        <v>0</v>
      </c>
      <c r="O729" s="254"/>
      <c r="P729" s="287"/>
      <c r="Q729" s="288"/>
      <c r="R729" s="699">
        <f t="shared" si="286"/>
        <v>0</v>
      </c>
      <c r="S729" s="700">
        <f t="shared" si="282"/>
        <v>0</v>
      </c>
      <c r="T729" s="191"/>
      <c r="U729" s="736"/>
      <c r="V729" s="737"/>
      <c r="W729" s="737"/>
    </row>
    <row r="730" spans="2:23" ht="16.5">
      <c r="B730" s="714" t="s">
        <v>706</v>
      </c>
      <c r="C730" s="254"/>
      <c r="D730" s="287"/>
      <c r="E730" s="288"/>
      <c r="F730" s="698">
        <f t="shared" si="283"/>
        <v>0</v>
      </c>
      <c r="G730" s="254"/>
      <c r="H730" s="287"/>
      <c r="I730" s="288"/>
      <c r="J730" s="334">
        <f t="shared" si="284"/>
        <v>0</v>
      </c>
      <c r="K730" s="254"/>
      <c r="L730" s="287"/>
      <c r="M730" s="288"/>
      <c r="N730" s="334">
        <f t="shared" si="285"/>
        <v>0</v>
      </c>
      <c r="O730" s="254"/>
      <c r="P730" s="287"/>
      <c r="Q730" s="288"/>
      <c r="R730" s="699">
        <f t="shared" si="286"/>
        <v>0</v>
      </c>
      <c r="S730" s="700">
        <f t="shared" si="282"/>
        <v>0</v>
      </c>
      <c r="T730" s="191"/>
      <c r="U730" s="736"/>
      <c r="V730" s="737"/>
      <c r="W730" s="737"/>
    </row>
    <row r="731" spans="2:23" ht="16.5">
      <c r="B731" s="714" t="s">
        <v>707</v>
      </c>
      <c r="C731" s="254"/>
      <c r="D731" s="287"/>
      <c r="E731" s="288"/>
      <c r="F731" s="698">
        <f t="shared" si="283"/>
        <v>0</v>
      </c>
      <c r="G731" s="254"/>
      <c r="H731" s="287"/>
      <c r="I731" s="288"/>
      <c r="J731" s="334">
        <f t="shared" si="284"/>
        <v>0</v>
      </c>
      <c r="K731" s="254"/>
      <c r="L731" s="287"/>
      <c r="M731" s="288"/>
      <c r="N731" s="334">
        <f t="shared" si="285"/>
        <v>0</v>
      </c>
      <c r="O731" s="254"/>
      <c r="P731" s="287"/>
      <c r="Q731" s="288"/>
      <c r="R731" s="699">
        <f t="shared" si="286"/>
        <v>0</v>
      </c>
      <c r="S731" s="700">
        <f t="shared" si="282"/>
        <v>0</v>
      </c>
      <c r="T731" s="191"/>
      <c r="U731" s="736"/>
      <c r="V731" s="737"/>
      <c r="W731" s="737"/>
    </row>
    <row r="732" spans="2:23" ht="17.25" thickBot="1">
      <c r="B732" s="710" t="s">
        <v>708</v>
      </c>
      <c r="C732" s="271"/>
      <c r="D732" s="294"/>
      <c r="E732" s="295"/>
      <c r="F732" s="698">
        <f t="shared" si="283"/>
        <v>0</v>
      </c>
      <c r="G732" s="271"/>
      <c r="H732" s="294"/>
      <c r="I732" s="295"/>
      <c r="J732" s="334">
        <f t="shared" si="284"/>
        <v>0</v>
      </c>
      <c r="K732" s="271"/>
      <c r="L732" s="294"/>
      <c r="M732" s="295"/>
      <c r="N732" s="334">
        <f t="shared" si="285"/>
        <v>0</v>
      </c>
      <c r="O732" s="271"/>
      <c r="P732" s="294"/>
      <c r="Q732" s="295"/>
      <c r="R732" s="699">
        <f t="shared" si="286"/>
        <v>0</v>
      </c>
      <c r="S732" s="700">
        <f t="shared" si="282"/>
        <v>0</v>
      </c>
      <c r="T732" s="191"/>
      <c r="U732" s="736"/>
      <c r="V732" s="740"/>
      <c r="W732" s="737"/>
    </row>
    <row r="733" spans="2:23" ht="17.25" thickBot="1">
      <c r="B733" s="715" t="s">
        <v>747</v>
      </c>
      <c r="C733" s="600" t="s">
        <v>498</v>
      </c>
      <c r="D733" s="708" t="s">
        <v>499</v>
      </c>
      <c r="E733" s="709" t="s">
        <v>500</v>
      </c>
      <c r="F733" s="334" t="s">
        <v>697</v>
      </c>
      <c r="G733" s="600" t="s">
        <v>502</v>
      </c>
      <c r="H733" s="708" t="s">
        <v>503</v>
      </c>
      <c r="I733" s="709" t="s">
        <v>504</v>
      </c>
      <c r="J733" s="334" t="s">
        <v>698</v>
      </c>
      <c r="K733" s="600" t="s">
        <v>506</v>
      </c>
      <c r="L733" s="708" t="s">
        <v>507</v>
      </c>
      <c r="M733" s="709" t="s">
        <v>508</v>
      </c>
      <c r="N733" s="334" t="s">
        <v>699</v>
      </c>
      <c r="O733" s="600" t="s">
        <v>510</v>
      </c>
      <c r="P733" s="708" t="s">
        <v>511</v>
      </c>
      <c r="Q733" s="709" t="s">
        <v>512</v>
      </c>
      <c r="R733" s="720" t="s">
        <v>700</v>
      </c>
      <c r="S733" s="719" t="s">
        <v>46</v>
      </c>
      <c r="T733" s="191"/>
      <c r="U733" s="741"/>
      <c r="V733" s="742"/>
      <c r="W733" s="742"/>
    </row>
    <row r="734" spans="2:23" ht="16.5">
      <c r="B734" s="710" t="s">
        <v>702</v>
      </c>
      <c r="C734" s="266"/>
      <c r="D734" s="280"/>
      <c r="E734" s="281"/>
      <c r="F734" s="698">
        <f>SUM(C734:E734)</f>
        <v>0</v>
      </c>
      <c r="G734" s="266"/>
      <c r="H734" s="280"/>
      <c r="I734" s="281"/>
      <c r="J734" s="334">
        <f>SUM(G734:I734)</f>
        <v>0</v>
      </c>
      <c r="K734" s="266"/>
      <c r="L734" s="280"/>
      <c r="M734" s="281"/>
      <c r="N734" s="334">
        <f>SUM(K734:M734)</f>
        <v>0</v>
      </c>
      <c r="O734" s="266"/>
      <c r="P734" s="280"/>
      <c r="Q734" s="281"/>
      <c r="R734" s="699">
        <f>SUM(O734:Q734)</f>
        <v>0</v>
      </c>
      <c r="S734" s="700">
        <f t="shared" ref="S734:S740" si="287">N734+J734+F734+R734</f>
        <v>0</v>
      </c>
      <c r="T734" s="191"/>
      <c r="U734" s="736"/>
      <c r="V734" s="737"/>
      <c r="W734" s="737"/>
    </row>
    <row r="735" spans="2:23" ht="16.5">
      <c r="B735" s="711" t="s">
        <v>703</v>
      </c>
      <c r="C735" s="712">
        <f>SUM(C736:C739)</f>
        <v>0</v>
      </c>
      <c r="D735" s="712">
        <f>SUM(D736:D739)</f>
        <v>0</v>
      </c>
      <c r="E735" s="712">
        <f>SUM(E736:E739)</f>
        <v>0</v>
      </c>
      <c r="F735" s="334">
        <f t="shared" ref="F735:F740" si="288">SUM(C735:E735)</f>
        <v>0</v>
      </c>
      <c r="G735" s="712">
        <f>SUM(G736:G739)</f>
        <v>0</v>
      </c>
      <c r="H735" s="246">
        <f>SUM(H736:H739)</f>
        <v>0</v>
      </c>
      <c r="I735" s="713">
        <f>SUM(I736:I739)</f>
        <v>0</v>
      </c>
      <c r="J735" s="334">
        <f t="shared" ref="J735:J740" si="289">SUM(G735:I735)</f>
        <v>0</v>
      </c>
      <c r="K735" s="712">
        <f>SUM(K736:K739)</f>
        <v>0</v>
      </c>
      <c r="L735" s="246">
        <f>SUM(L736:L739)</f>
        <v>0</v>
      </c>
      <c r="M735" s="713">
        <f>SUM(M736:M739)</f>
        <v>0</v>
      </c>
      <c r="N735" s="334">
        <f t="shared" ref="N735:N740" si="290">SUM(K735:M735)</f>
        <v>0</v>
      </c>
      <c r="O735" s="712">
        <f>SUM(O736:O739)</f>
        <v>0</v>
      </c>
      <c r="P735" s="246">
        <f>SUM(P736:P739)</f>
        <v>0</v>
      </c>
      <c r="Q735" s="713">
        <f>SUM(Q736:Q739)</f>
        <v>0</v>
      </c>
      <c r="R735" s="699">
        <f t="shared" ref="R735:R740" si="291">SUM(O735:Q735)</f>
        <v>0</v>
      </c>
      <c r="S735" s="335">
        <f t="shared" si="287"/>
        <v>0</v>
      </c>
      <c r="T735" s="702"/>
      <c r="U735" s="738"/>
      <c r="V735" s="739"/>
      <c r="W735" s="739"/>
    </row>
    <row r="736" spans="2:23" ht="16.5">
      <c r="B736" s="710" t="s">
        <v>704</v>
      </c>
      <c r="C736" s="254"/>
      <c r="D736" s="287"/>
      <c r="E736" s="288"/>
      <c r="F736" s="698">
        <f t="shared" si="288"/>
        <v>0</v>
      </c>
      <c r="G736" s="254"/>
      <c r="H736" s="287"/>
      <c r="I736" s="288"/>
      <c r="J736" s="334">
        <f t="shared" si="289"/>
        <v>0</v>
      </c>
      <c r="K736" s="254"/>
      <c r="L736" s="287"/>
      <c r="M736" s="288"/>
      <c r="N736" s="334">
        <f t="shared" si="290"/>
        <v>0</v>
      </c>
      <c r="O736" s="254"/>
      <c r="P736" s="287"/>
      <c r="Q736" s="288"/>
      <c r="R736" s="699">
        <f t="shared" si="291"/>
        <v>0</v>
      </c>
      <c r="S736" s="700">
        <f t="shared" si="287"/>
        <v>0</v>
      </c>
      <c r="T736" s="191"/>
      <c r="U736" s="736"/>
      <c r="V736" s="737"/>
      <c r="W736" s="737"/>
    </row>
    <row r="737" spans="2:23" ht="16.5">
      <c r="B737" s="710" t="s">
        <v>705</v>
      </c>
      <c r="C737" s="254"/>
      <c r="D737" s="287"/>
      <c r="E737" s="288"/>
      <c r="F737" s="698">
        <f t="shared" si="288"/>
        <v>0</v>
      </c>
      <c r="G737" s="254"/>
      <c r="H737" s="287"/>
      <c r="I737" s="288"/>
      <c r="J737" s="334">
        <f t="shared" si="289"/>
        <v>0</v>
      </c>
      <c r="K737" s="254"/>
      <c r="L737" s="287"/>
      <c r="M737" s="288"/>
      <c r="N737" s="334">
        <f t="shared" si="290"/>
        <v>0</v>
      </c>
      <c r="O737" s="254"/>
      <c r="P737" s="287"/>
      <c r="Q737" s="288"/>
      <c r="R737" s="699">
        <f t="shared" si="291"/>
        <v>0</v>
      </c>
      <c r="S737" s="700">
        <f t="shared" si="287"/>
        <v>0</v>
      </c>
      <c r="T737" s="191"/>
      <c r="U737" s="743"/>
      <c r="V737" s="574"/>
      <c r="W737" s="574"/>
    </row>
    <row r="738" spans="2:23" ht="16.5">
      <c r="B738" s="714" t="s">
        <v>706</v>
      </c>
      <c r="C738" s="254"/>
      <c r="D738" s="287"/>
      <c r="E738" s="288"/>
      <c r="F738" s="698">
        <f t="shared" si="288"/>
        <v>0</v>
      </c>
      <c r="G738" s="254"/>
      <c r="H738" s="287"/>
      <c r="I738" s="288"/>
      <c r="J738" s="334">
        <f t="shared" si="289"/>
        <v>0</v>
      </c>
      <c r="K738" s="254"/>
      <c r="L738" s="287"/>
      <c r="M738" s="288"/>
      <c r="N738" s="334">
        <f t="shared" si="290"/>
        <v>0</v>
      </c>
      <c r="O738" s="254"/>
      <c r="P738" s="287"/>
      <c r="Q738" s="288"/>
      <c r="R738" s="699">
        <f t="shared" si="291"/>
        <v>0</v>
      </c>
      <c r="S738" s="700">
        <f t="shared" si="287"/>
        <v>0</v>
      </c>
      <c r="T738" s="191"/>
      <c r="U738" s="736"/>
      <c r="V738" s="737"/>
      <c r="W738" s="737"/>
    </row>
    <row r="739" spans="2:23" ht="16.5">
      <c r="B739" s="714" t="s">
        <v>707</v>
      </c>
      <c r="C739" s="254"/>
      <c r="D739" s="287"/>
      <c r="E739" s="288"/>
      <c r="F739" s="698">
        <f t="shared" si="288"/>
        <v>0</v>
      </c>
      <c r="G739" s="254"/>
      <c r="H739" s="287"/>
      <c r="I739" s="288"/>
      <c r="J739" s="334">
        <f t="shared" si="289"/>
        <v>0</v>
      </c>
      <c r="K739" s="254"/>
      <c r="L739" s="287"/>
      <c r="M739" s="288"/>
      <c r="N739" s="334">
        <f t="shared" si="290"/>
        <v>0</v>
      </c>
      <c r="O739" s="254"/>
      <c r="P739" s="287"/>
      <c r="Q739" s="288"/>
      <c r="R739" s="699">
        <f t="shared" si="291"/>
        <v>0</v>
      </c>
      <c r="S739" s="700">
        <f t="shared" si="287"/>
        <v>0</v>
      </c>
      <c r="T739" s="191"/>
      <c r="U739" s="736"/>
      <c r="V739" s="737"/>
      <c r="W739" s="737"/>
    </row>
    <row r="740" spans="2:23" ht="17.25" thickBot="1">
      <c r="B740" s="710" t="s">
        <v>708</v>
      </c>
      <c r="C740" s="271"/>
      <c r="D740" s="294"/>
      <c r="E740" s="295"/>
      <c r="F740" s="698">
        <f t="shared" si="288"/>
        <v>0</v>
      </c>
      <c r="G740" s="271"/>
      <c r="H740" s="294"/>
      <c r="I740" s="295"/>
      <c r="J740" s="334">
        <f t="shared" si="289"/>
        <v>0</v>
      </c>
      <c r="K740" s="271"/>
      <c r="L740" s="294"/>
      <c r="M740" s="295"/>
      <c r="N740" s="334">
        <f t="shared" si="290"/>
        <v>0</v>
      </c>
      <c r="O740" s="271"/>
      <c r="P740" s="294"/>
      <c r="Q740" s="295"/>
      <c r="R740" s="699">
        <f t="shared" si="291"/>
        <v>0</v>
      </c>
      <c r="S740" s="700">
        <f t="shared" si="287"/>
        <v>0</v>
      </c>
      <c r="T740" s="191"/>
      <c r="U740" s="736"/>
      <c r="V740" s="740"/>
      <c r="W740" s="737"/>
    </row>
    <row r="741" spans="2:23" ht="17.25" thickBot="1">
      <c r="B741" s="715" t="s">
        <v>748</v>
      </c>
      <c r="C741" s="687" t="s">
        <v>498</v>
      </c>
      <c r="D741" s="688" t="s">
        <v>499</v>
      </c>
      <c r="E741" s="689" t="s">
        <v>500</v>
      </c>
      <c r="F741" s="719" t="s">
        <v>697</v>
      </c>
      <c r="G741" s="687" t="s">
        <v>502</v>
      </c>
      <c r="H741" s="688" t="s">
        <v>503</v>
      </c>
      <c r="I741" s="689" t="s">
        <v>504</v>
      </c>
      <c r="J741" s="719" t="s">
        <v>698</v>
      </c>
      <c r="K741" s="687" t="s">
        <v>506</v>
      </c>
      <c r="L741" s="688" t="s">
        <v>507</v>
      </c>
      <c r="M741" s="689" t="s">
        <v>508</v>
      </c>
      <c r="N741" s="719" t="s">
        <v>699</v>
      </c>
      <c r="O741" s="687" t="s">
        <v>510</v>
      </c>
      <c r="P741" s="688" t="s">
        <v>511</v>
      </c>
      <c r="Q741" s="689" t="s">
        <v>512</v>
      </c>
      <c r="R741" s="720" t="s">
        <v>700</v>
      </c>
      <c r="S741" s="719" t="s">
        <v>46</v>
      </c>
      <c r="T741" s="191"/>
      <c r="U741" s="741"/>
      <c r="V741" s="742"/>
      <c r="W741" s="742"/>
    </row>
    <row r="742" spans="2:23" ht="16.5">
      <c r="B742" s="744" t="s">
        <v>702</v>
      </c>
      <c r="C742" s="266"/>
      <c r="D742" s="280"/>
      <c r="E742" s="281"/>
      <c r="F742" s="698">
        <f>SUM(C742:E742)</f>
        <v>0</v>
      </c>
      <c r="G742" s="266"/>
      <c r="H742" s="280"/>
      <c r="I742" s="281"/>
      <c r="J742" s="334">
        <f>SUM(G742:I742)</f>
        <v>0</v>
      </c>
      <c r="K742" s="266"/>
      <c r="L742" s="280"/>
      <c r="M742" s="281"/>
      <c r="N742" s="334">
        <f>SUM(K742:M742)</f>
        <v>0</v>
      </c>
      <c r="O742" s="266"/>
      <c r="P742" s="280"/>
      <c r="Q742" s="281"/>
      <c r="R742" s="699">
        <f>SUM(O742:Q742)</f>
        <v>0</v>
      </c>
      <c r="S742" s="700">
        <f t="shared" ref="S742:S748" si="292">N742+J742+F742+R742</f>
        <v>0</v>
      </c>
      <c r="T742" s="191"/>
      <c r="U742" s="736"/>
      <c r="V742" s="737"/>
      <c r="W742" s="737"/>
    </row>
    <row r="743" spans="2:23" ht="16.5">
      <c r="B743" s="711" t="s">
        <v>703</v>
      </c>
      <c r="C743" s="712">
        <f>SUM(C744:C747)</f>
        <v>0</v>
      </c>
      <c r="D743" s="712">
        <f>SUM(D744:D747)</f>
        <v>0</v>
      </c>
      <c r="E743" s="712">
        <f>SUM(E744:E747)</f>
        <v>0</v>
      </c>
      <c r="F743" s="334">
        <f t="shared" ref="F743:F748" si="293">SUM(C743:E743)</f>
        <v>0</v>
      </c>
      <c r="G743" s="712">
        <f>SUM(G744:G747)</f>
        <v>0</v>
      </c>
      <c r="H743" s="246">
        <f>SUM(H744:H747)</f>
        <v>0</v>
      </c>
      <c r="I743" s="713">
        <f>SUM(I744:I747)</f>
        <v>0</v>
      </c>
      <c r="J743" s="334">
        <f t="shared" ref="J743:J748" si="294">SUM(G743:I743)</f>
        <v>0</v>
      </c>
      <c r="K743" s="712">
        <f>SUM(K744:K747)</f>
        <v>0</v>
      </c>
      <c r="L743" s="246">
        <f>SUM(L744:L747)</f>
        <v>0</v>
      </c>
      <c r="M743" s="713">
        <f>SUM(M744:M747)</f>
        <v>0</v>
      </c>
      <c r="N743" s="334">
        <f t="shared" ref="N743:N748" si="295">SUM(K743:M743)</f>
        <v>0</v>
      </c>
      <c r="O743" s="712">
        <f>SUM(O744:O747)</f>
        <v>0</v>
      </c>
      <c r="P743" s="246">
        <f>SUM(P744:P747)</f>
        <v>0</v>
      </c>
      <c r="Q743" s="713">
        <f>SUM(Q744:Q747)</f>
        <v>0</v>
      </c>
      <c r="R743" s="699">
        <f t="shared" ref="R743:R748" si="296">SUM(O743:Q743)</f>
        <v>0</v>
      </c>
      <c r="S743" s="335">
        <f t="shared" si="292"/>
        <v>0</v>
      </c>
      <c r="T743" s="702"/>
      <c r="U743" s="738"/>
      <c r="V743" s="739"/>
      <c r="W743" s="739"/>
    </row>
    <row r="744" spans="2:23" ht="16.5">
      <c r="B744" s="710" t="s">
        <v>704</v>
      </c>
      <c r="C744" s="254"/>
      <c r="D744" s="287"/>
      <c r="E744" s="288"/>
      <c r="F744" s="698">
        <f t="shared" si="293"/>
        <v>0</v>
      </c>
      <c r="G744" s="254"/>
      <c r="H744" s="287"/>
      <c r="I744" s="288"/>
      <c r="J744" s="334">
        <f t="shared" si="294"/>
        <v>0</v>
      </c>
      <c r="K744" s="254"/>
      <c r="L744" s="287"/>
      <c r="M744" s="288"/>
      <c r="N744" s="334">
        <f t="shared" si="295"/>
        <v>0</v>
      </c>
      <c r="O744" s="254"/>
      <c r="P744" s="287"/>
      <c r="Q744" s="288"/>
      <c r="R744" s="699">
        <f t="shared" si="296"/>
        <v>0</v>
      </c>
      <c r="S744" s="700">
        <f t="shared" si="292"/>
        <v>0</v>
      </c>
      <c r="T744" s="191"/>
      <c r="U744" s="736"/>
      <c r="V744" s="737"/>
      <c r="W744" s="737"/>
    </row>
    <row r="745" spans="2:23" ht="16.5">
      <c r="B745" s="710" t="s">
        <v>705</v>
      </c>
      <c r="C745" s="254"/>
      <c r="D745" s="287"/>
      <c r="E745" s="288"/>
      <c r="F745" s="698">
        <f t="shared" si="293"/>
        <v>0</v>
      </c>
      <c r="G745" s="254"/>
      <c r="H745" s="287"/>
      <c r="I745" s="288"/>
      <c r="J745" s="334">
        <f t="shared" si="294"/>
        <v>0</v>
      </c>
      <c r="K745" s="254"/>
      <c r="L745" s="287"/>
      <c r="M745" s="288"/>
      <c r="N745" s="334">
        <f t="shared" si="295"/>
        <v>0</v>
      </c>
      <c r="O745" s="254"/>
      <c r="P745" s="287"/>
      <c r="Q745" s="288"/>
      <c r="R745" s="699">
        <f t="shared" si="296"/>
        <v>0</v>
      </c>
      <c r="S745" s="700">
        <f t="shared" si="292"/>
        <v>0</v>
      </c>
      <c r="T745" s="191"/>
      <c r="U745" s="736"/>
      <c r="V745" s="737"/>
      <c r="W745" s="737"/>
    </row>
    <row r="746" spans="2:23" ht="16.5">
      <c r="B746" s="714" t="s">
        <v>706</v>
      </c>
      <c r="C746" s="254"/>
      <c r="D746" s="287"/>
      <c r="E746" s="288"/>
      <c r="F746" s="698">
        <f t="shared" si="293"/>
        <v>0</v>
      </c>
      <c r="G746" s="254"/>
      <c r="H746" s="287"/>
      <c r="I746" s="288"/>
      <c r="J746" s="334">
        <f t="shared" si="294"/>
        <v>0</v>
      </c>
      <c r="K746" s="254"/>
      <c r="L746" s="287"/>
      <c r="M746" s="288"/>
      <c r="N746" s="334">
        <f t="shared" si="295"/>
        <v>0</v>
      </c>
      <c r="O746" s="254"/>
      <c r="P746" s="287"/>
      <c r="Q746" s="288"/>
      <c r="R746" s="699">
        <f t="shared" si="296"/>
        <v>0</v>
      </c>
      <c r="S746" s="700">
        <f t="shared" si="292"/>
        <v>0</v>
      </c>
      <c r="T746" s="191"/>
      <c r="U746" s="736"/>
      <c r="V746" s="737"/>
      <c r="W746" s="737"/>
    </row>
    <row r="747" spans="2:23" ht="16.5">
      <c r="B747" s="714" t="s">
        <v>707</v>
      </c>
      <c r="C747" s="254"/>
      <c r="D747" s="287"/>
      <c r="E747" s="288"/>
      <c r="F747" s="698">
        <f t="shared" si="293"/>
        <v>0</v>
      </c>
      <c r="G747" s="254"/>
      <c r="H747" s="287"/>
      <c r="I747" s="288"/>
      <c r="J747" s="334">
        <f t="shared" si="294"/>
        <v>0</v>
      </c>
      <c r="K747" s="254"/>
      <c r="L747" s="287"/>
      <c r="M747" s="288"/>
      <c r="N747" s="334">
        <f t="shared" si="295"/>
        <v>0</v>
      </c>
      <c r="O747" s="254"/>
      <c r="P747" s="287"/>
      <c r="Q747" s="288"/>
      <c r="R747" s="699">
        <f t="shared" si="296"/>
        <v>0</v>
      </c>
      <c r="S747" s="700">
        <f t="shared" si="292"/>
        <v>0</v>
      </c>
      <c r="T747" s="191"/>
      <c r="U747" s="736"/>
      <c r="V747" s="737"/>
      <c r="W747" s="737"/>
    </row>
    <row r="748" spans="2:23" ht="17.25" thickBot="1">
      <c r="B748" s="710" t="s">
        <v>708</v>
      </c>
      <c r="C748" s="271"/>
      <c r="D748" s="294"/>
      <c r="E748" s="295"/>
      <c r="F748" s="698">
        <f t="shared" si="293"/>
        <v>0</v>
      </c>
      <c r="G748" s="271"/>
      <c r="H748" s="294"/>
      <c r="I748" s="295"/>
      <c r="J748" s="334">
        <f t="shared" si="294"/>
        <v>0</v>
      </c>
      <c r="K748" s="271"/>
      <c r="L748" s="294"/>
      <c r="M748" s="295"/>
      <c r="N748" s="334">
        <f t="shared" si="295"/>
        <v>0</v>
      </c>
      <c r="O748" s="271"/>
      <c r="P748" s="294"/>
      <c r="Q748" s="295"/>
      <c r="R748" s="699">
        <f t="shared" si="296"/>
        <v>0</v>
      </c>
      <c r="S748" s="700">
        <f t="shared" si="292"/>
        <v>0</v>
      </c>
      <c r="T748" s="191"/>
      <c r="U748" s="736"/>
      <c r="V748" s="737"/>
      <c r="W748" s="737"/>
    </row>
    <row r="749" spans="2:23" ht="17.25" thickBot="1">
      <c r="B749" s="715" t="s">
        <v>749</v>
      </c>
      <c r="C749" s="600" t="s">
        <v>498</v>
      </c>
      <c r="D749" s="708" t="s">
        <v>499</v>
      </c>
      <c r="E749" s="709" t="s">
        <v>500</v>
      </c>
      <c r="F749" s="334" t="s">
        <v>697</v>
      </c>
      <c r="G749" s="600" t="s">
        <v>502</v>
      </c>
      <c r="H749" s="708" t="s">
        <v>503</v>
      </c>
      <c r="I749" s="709" t="s">
        <v>504</v>
      </c>
      <c r="J749" s="334" t="s">
        <v>698</v>
      </c>
      <c r="K749" s="600" t="s">
        <v>506</v>
      </c>
      <c r="L749" s="708" t="s">
        <v>507</v>
      </c>
      <c r="M749" s="709" t="s">
        <v>508</v>
      </c>
      <c r="N749" s="334" t="s">
        <v>699</v>
      </c>
      <c r="O749" s="600" t="s">
        <v>510</v>
      </c>
      <c r="P749" s="708" t="s">
        <v>511</v>
      </c>
      <c r="Q749" s="709" t="s">
        <v>512</v>
      </c>
      <c r="R749" s="720" t="s">
        <v>700</v>
      </c>
      <c r="S749" s="719" t="s">
        <v>46</v>
      </c>
      <c r="T749" s="191"/>
      <c r="U749" s="741"/>
      <c r="V749" s="742"/>
      <c r="W749" s="742"/>
    </row>
    <row r="750" spans="2:23" ht="16.5">
      <c r="B750" s="710" t="s">
        <v>702</v>
      </c>
      <c r="C750" s="266">
        <v>70</v>
      </c>
      <c r="D750" s="280">
        <v>64</v>
      </c>
      <c r="E750" s="281">
        <v>74</v>
      </c>
      <c r="F750" s="698">
        <f>SUM(C750:E750)</f>
        <v>208</v>
      </c>
      <c r="G750" s="266">
        <v>54</v>
      </c>
      <c r="H750" s="280">
        <v>70</v>
      </c>
      <c r="I750" s="281">
        <v>70</v>
      </c>
      <c r="J750" s="334">
        <f>SUM(G750:I750)</f>
        <v>194</v>
      </c>
      <c r="K750" s="266">
        <v>58</v>
      </c>
      <c r="L750" s="280">
        <v>74</v>
      </c>
      <c r="M750" s="281">
        <v>61</v>
      </c>
      <c r="N750" s="334">
        <f>SUM(K750:M750)</f>
        <v>193</v>
      </c>
      <c r="O750" s="266">
        <v>67</v>
      </c>
      <c r="P750" s="280"/>
      <c r="Q750" s="281"/>
      <c r="R750" s="699">
        <f>SUM(O750:Q750)</f>
        <v>67</v>
      </c>
      <c r="S750" s="700">
        <f t="shared" ref="S750:S756" si="297">N750+J750+F750+R750</f>
        <v>662</v>
      </c>
      <c r="T750" s="191"/>
      <c r="U750" s="736"/>
      <c r="V750" s="737"/>
      <c r="W750" s="737"/>
    </row>
    <row r="751" spans="2:23" ht="16.5">
      <c r="B751" s="711" t="s">
        <v>703</v>
      </c>
      <c r="C751" s="712">
        <f>SUM(C752:C755)</f>
        <v>0</v>
      </c>
      <c r="D751" s="712">
        <f>SUM(D752:D755)</f>
        <v>4</v>
      </c>
      <c r="E751" s="712">
        <f>SUM(E752:E755)</f>
        <v>8</v>
      </c>
      <c r="F751" s="334">
        <f t="shared" ref="F751:F756" si="298">SUM(C751:E751)</f>
        <v>12</v>
      </c>
      <c r="G751" s="712">
        <f>SUM(G752:G755)</f>
        <v>3</v>
      </c>
      <c r="H751" s="246">
        <f>SUM(H752:H755)</f>
        <v>5</v>
      </c>
      <c r="I751" s="713">
        <f>SUM(I752:I755)</f>
        <v>2</v>
      </c>
      <c r="J751" s="334">
        <f t="shared" ref="J751:J756" si="299">SUM(G751:I751)</f>
        <v>10</v>
      </c>
      <c r="K751" s="712">
        <f>SUM(K752:K755)</f>
        <v>2</v>
      </c>
      <c r="L751" s="246">
        <f>SUM(L752:L755)</f>
        <v>5</v>
      </c>
      <c r="M751" s="713">
        <f>SUM(M752:M755)</f>
        <v>6</v>
      </c>
      <c r="N751" s="334">
        <f t="shared" ref="N751:N756" si="300">SUM(K751:M751)</f>
        <v>13</v>
      </c>
      <c r="O751" s="712">
        <f>SUM(O752:O755)</f>
        <v>3</v>
      </c>
      <c r="P751" s="246">
        <f>SUM(P752:P755)</f>
        <v>0</v>
      </c>
      <c r="Q751" s="713">
        <f>SUM(Q752:Q755)</f>
        <v>0</v>
      </c>
      <c r="R751" s="699">
        <f t="shared" ref="R751:R756" si="301">SUM(O751:Q751)</f>
        <v>3</v>
      </c>
      <c r="S751" s="335">
        <f t="shared" si="297"/>
        <v>38</v>
      </c>
      <c r="T751" s="702"/>
      <c r="U751" s="738"/>
      <c r="V751" s="739"/>
      <c r="W751" s="739"/>
    </row>
    <row r="752" spans="2:23" ht="16.5">
      <c r="B752" s="710" t="s">
        <v>704</v>
      </c>
      <c r="C752" s="254">
        <v>0</v>
      </c>
      <c r="D752" s="287">
        <v>4</v>
      </c>
      <c r="E752" s="288">
        <v>8</v>
      </c>
      <c r="F752" s="698">
        <f t="shared" si="298"/>
        <v>12</v>
      </c>
      <c r="G752" s="254">
        <v>3</v>
      </c>
      <c r="H752" s="287">
        <v>5</v>
      </c>
      <c r="I752" s="288">
        <v>2</v>
      </c>
      <c r="J752" s="334">
        <f t="shared" si="299"/>
        <v>10</v>
      </c>
      <c r="K752" s="254">
        <v>2</v>
      </c>
      <c r="L752" s="287">
        <v>5</v>
      </c>
      <c r="M752" s="288">
        <v>5</v>
      </c>
      <c r="N752" s="334">
        <f t="shared" si="300"/>
        <v>12</v>
      </c>
      <c r="O752" s="254">
        <v>3</v>
      </c>
      <c r="P752" s="287"/>
      <c r="Q752" s="288"/>
      <c r="R752" s="699">
        <f t="shared" si="301"/>
        <v>3</v>
      </c>
      <c r="S752" s="700">
        <f t="shared" si="297"/>
        <v>37</v>
      </c>
      <c r="T752" s="191"/>
      <c r="U752" s="736"/>
      <c r="V752" s="737"/>
      <c r="W752" s="737"/>
    </row>
    <row r="753" spans="2:23" ht="16.5">
      <c r="B753" s="710" t="s">
        <v>705</v>
      </c>
      <c r="C753" s="254">
        <v>0</v>
      </c>
      <c r="D753" s="287">
        <v>0</v>
      </c>
      <c r="E753" s="288">
        <v>0</v>
      </c>
      <c r="F753" s="698">
        <f t="shared" si="298"/>
        <v>0</v>
      </c>
      <c r="G753" s="254">
        <v>0</v>
      </c>
      <c r="H753" s="287">
        <v>0</v>
      </c>
      <c r="I753" s="288">
        <v>0</v>
      </c>
      <c r="J753" s="334">
        <f t="shared" si="299"/>
        <v>0</v>
      </c>
      <c r="K753" s="254">
        <v>0</v>
      </c>
      <c r="L753" s="287">
        <v>0</v>
      </c>
      <c r="M753" s="288">
        <v>1</v>
      </c>
      <c r="N753" s="334">
        <f t="shared" si="300"/>
        <v>1</v>
      </c>
      <c r="O753" s="254">
        <v>0</v>
      </c>
      <c r="P753" s="287"/>
      <c r="Q753" s="288"/>
      <c r="R753" s="699">
        <f t="shared" si="301"/>
        <v>0</v>
      </c>
      <c r="S753" s="700">
        <f t="shared" si="297"/>
        <v>1</v>
      </c>
      <c r="T753" s="191"/>
      <c r="U753" s="743"/>
      <c r="V753" s="574"/>
      <c r="W753" s="574"/>
    </row>
    <row r="754" spans="2:23" ht="16.5">
      <c r="B754" s="714" t="s">
        <v>706</v>
      </c>
      <c r="C754" s="254">
        <v>0</v>
      </c>
      <c r="D754" s="287">
        <v>0</v>
      </c>
      <c r="E754" s="288">
        <v>0</v>
      </c>
      <c r="F754" s="698">
        <f t="shared" si="298"/>
        <v>0</v>
      </c>
      <c r="G754" s="254">
        <v>0</v>
      </c>
      <c r="H754" s="287">
        <v>0</v>
      </c>
      <c r="I754" s="288">
        <v>0</v>
      </c>
      <c r="J754" s="334">
        <f t="shared" si="299"/>
        <v>0</v>
      </c>
      <c r="K754" s="254">
        <v>0</v>
      </c>
      <c r="L754" s="287">
        <v>0</v>
      </c>
      <c r="M754" s="288">
        <v>0</v>
      </c>
      <c r="N754" s="334">
        <f t="shared" si="300"/>
        <v>0</v>
      </c>
      <c r="O754" s="254">
        <v>0</v>
      </c>
      <c r="P754" s="287"/>
      <c r="Q754" s="288"/>
      <c r="R754" s="699">
        <f t="shared" si="301"/>
        <v>0</v>
      </c>
      <c r="S754" s="700">
        <f t="shared" si="297"/>
        <v>0</v>
      </c>
      <c r="T754" s="191"/>
      <c r="U754" s="736"/>
      <c r="V754" s="737"/>
      <c r="W754" s="737"/>
    </row>
    <row r="755" spans="2:23" ht="16.5">
      <c r="B755" s="714" t="s">
        <v>707</v>
      </c>
      <c r="C755" s="254">
        <v>0</v>
      </c>
      <c r="D755" s="287">
        <v>0</v>
      </c>
      <c r="E755" s="288">
        <v>0</v>
      </c>
      <c r="F755" s="698">
        <f t="shared" si="298"/>
        <v>0</v>
      </c>
      <c r="G755" s="254">
        <v>0</v>
      </c>
      <c r="H755" s="287">
        <v>0</v>
      </c>
      <c r="I755" s="288">
        <v>0</v>
      </c>
      <c r="J755" s="334">
        <f t="shared" si="299"/>
        <v>0</v>
      </c>
      <c r="K755" s="254">
        <v>0</v>
      </c>
      <c r="L755" s="287">
        <v>0</v>
      </c>
      <c r="M755" s="288">
        <v>0</v>
      </c>
      <c r="N755" s="334">
        <f t="shared" si="300"/>
        <v>0</v>
      </c>
      <c r="O755" s="254">
        <v>0</v>
      </c>
      <c r="P755" s="287"/>
      <c r="Q755" s="288"/>
      <c r="R755" s="699">
        <f t="shared" si="301"/>
        <v>0</v>
      </c>
      <c r="S755" s="700">
        <f t="shared" si="297"/>
        <v>0</v>
      </c>
      <c r="T755" s="191"/>
      <c r="U755" s="736"/>
      <c r="V755" s="737"/>
      <c r="W755" s="737"/>
    </row>
    <row r="756" spans="2:23" ht="17.25" thickBot="1">
      <c r="B756" s="710" t="s">
        <v>708</v>
      </c>
      <c r="C756" s="271">
        <v>0</v>
      </c>
      <c r="D756" s="294">
        <v>4</v>
      </c>
      <c r="E756" s="295">
        <v>7</v>
      </c>
      <c r="F756" s="698">
        <f t="shared" si="298"/>
        <v>11</v>
      </c>
      <c r="G756" s="271">
        <v>8</v>
      </c>
      <c r="H756" s="294">
        <v>0</v>
      </c>
      <c r="I756" s="295">
        <v>1</v>
      </c>
      <c r="J756" s="334">
        <f t="shared" si="299"/>
        <v>9</v>
      </c>
      <c r="K756" s="271">
        <v>0</v>
      </c>
      <c r="L756" s="294">
        <v>0</v>
      </c>
      <c r="M756" s="295">
        <v>1</v>
      </c>
      <c r="N756" s="334">
        <f t="shared" si="300"/>
        <v>1</v>
      </c>
      <c r="O756" s="271">
        <v>2</v>
      </c>
      <c r="P756" s="294"/>
      <c r="Q756" s="295"/>
      <c r="R756" s="699">
        <f t="shared" si="301"/>
        <v>2</v>
      </c>
      <c r="S756" s="700">
        <f t="shared" si="297"/>
        <v>23</v>
      </c>
      <c r="T756" s="191"/>
      <c r="U756" s="736"/>
      <c r="V756" s="740"/>
      <c r="W756" s="737"/>
    </row>
    <row r="757" spans="2:23" ht="17.25" thickBot="1">
      <c r="B757" s="715" t="s">
        <v>750</v>
      </c>
      <c r="C757" s="600" t="s">
        <v>498</v>
      </c>
      <c r="D757" s="708" t="s">
        <v>499</v>
      </c>
      <c r="E757" s="709" t="s">
        <v>500</v>
      </c>
      <c r="F757" s="334" t="s">
        <v>697</v>
      </c>
      <c r="G757" s="600" t="s">
        <v>502</v>
      </c>
      <c r="H757" s="708" t="s">
        <v>503</v>
      </c>
      <c r="I757" s="709" t="s">
        <v>504</v>
      </c>
      <c r="J757" s="334" t="s">
        <v>698</v>
      </c>
      <c r="K757" s="600" t="s">
        <v>506</v>
      </c>
      <c r="L757" s="708" t="s">
        <v>507</v>
      </c>
      <c r="M757" s="709" t="s">
        <v>508</v>
      </c>
      <c r="N757" s="334" t="s">
        <v>699</v>
      </c>
      <c r="O757" s="600" t="s">
        <v>510</v>
      </c>
      <c r="P757" s="708" t="s">
        <v>511</v>
      </c>
      <c r="Q757" s="709" t="s">
        <v>512</v>
      </c>
      <c r="R757" s="720" t="s">
        <v>700</v>
      </c>
      <c r="S757" s="719" t="s">
        <v>46</v>
      </c>
      <c r="T757" s="191"/>
      <c r="U757" s="741"/>
      <c r="V757" s="742"/>
      <c r="W757" s="742"/>
    </row>
    <row r="758" spans="2:23" ht="16.5">
      <c r="B758" s="710" t="s">
        <v>702</v>
      </c>
      <c r="C758" s="266"/>
      <c r="D758" s="280"/>
      <c r="E758" s="281"/>
      <c r="F758" s="698">
        <v>0</v>
      </c>
      <c r="G758" s="266"/>
      <c r="H758" s="280"/>
      <c r="I758" s="281"/>
      <c r="J758" s="334">
        <f t="shared" ref="J758:J764" si="302">SUM(G758:I758)</f>
        <v>0</v>
      </c>
      <c r="K758" s="266"/>
      <c r="L758" s="280"/>
      <c r="M758" s="281"/>
      <c r="N758" s="334">
        <f t="shared" ref="N758:N764" si="303">SUM(K758:M758)</f>
        <v>0</v>
      </c>
      <c r="O758" s="266"/>
      <c r="P758" s="280"/>
      <c r="Q758" s="281"/>
      <c r="R758" s="699">
        <f>SUM(O758:Q758)</f>
        <v>0</v>
      </c>
      <c r="S758" s="700">
        <f t="shared" ref="S758:S764" si="304">N758+J758+F758+R758</f>
        <v>0</v>
      </c>
      <c r="T758" s="191"/>
      <c r="U758" s="743"/>
      <c r="V758" s="743"/>
      <c r="W758" s="743"/>
    </row>
    <row r="759" spans="2:23" ht="16.5">
      <c r="B759" s="711" t="s">
        <v>703</v>
      </c>
      <c r="C759" s="712">
        <f>SUM(C760:C763)</f>
        <v>0</v>
      </c>
      <c r="D759" s="712">
        <f>SUM(D760:D763)</f>
        <v>0</v>
      </c>
      <c r="E759" s="712">
        <f>SUM(E760:E763)</f>
        <v>0</v>
      </c>
      <c r="F759" s="334">
        <f t="shared" ref="F759:F764" si="305">SUM(C759:E759)</f>
        <v>0</v>
      </c>
      <c r="G759" s="712">
        <f>SUM(G760:G763)</f>
        <v>0</v>
      </c>
      <c r="H759" s="246">
        <f>SUM(H760:H763)</f>
        <v>0</v>
      </c>
      <c r="I759" s="713">
        <f>SUM(I760:I763)</f>
        <v>0</v>
      </c>
      <c r="J759" s="334">
        <f t="shared" si="302"/>
        <v>0</v>
      </c>
      <c r="K759" s="712">
        <f>SUM(K760:K763)</f>
        <v>0</v>
      </c>
      <c r="L759" s="246">
        <f>SUM(L760:L763)</f>
        <v>0</v>
      </c>
      <c r="M759" s="713">
        <f>SUM(M760:M763)</f>
        <v>0</v>
      </c>
      <c r="N759" s="334">
        <f t="shared" si="303"/>
        <v>0</v>
      </c>
      <c r="O759" s="712">
        <f>SUM(O760:O763)</f>
        <v>0</v>
      </c>
      <c r="P759" s="246">
        <f>SUM(P760:P763)</f>
        <v>0</v>
      </c>
      <c r="Q759" s="713">
        <f>SUM(Q760:Q763)</f>
        <v>0</v>
      </c>
      <c r="R759" s="699">
        <f t="shared" ref="R759:R764" si="306">SUM(O759:Q759)</f>
        <v>0</v>
      </c>
      <c r="S759" s="335">
        <f t="shared" si="304"/>
        <v>0</v>
      </c>
      <c r="T759" s="702"/>
      <c r="U759" s="702"/>
      <c r="V759" s="702"/>
      <c r="W759" s="702"/>
    </row>
    <row r="760" spans="2:23" ht="16.5">
      <c r="B760" s="710" t="s">
        <v>704</v>
      </c>
      <c r="C760" s="254"/>
      <c r="D760" s="287"/>
      <c r="E760" s="288"/>
      <c r="F760" s="698">
        <f t="shared" si="305"/>
        <v>0</v>
      </c>
      <c r="G760" s="254"/>
      <c r="H760" s="287"/>
      <c r="I760" s="288"/>
      <c r="J760" s="334">
        <f t="shared" si="302"/>
        <v>0</v>
      </c>
      <c r="K760" s="254"/>
      <c r="L760" s="287"/>
      <c r="M760" s="288"/>
      <c r="N760" s="334">
        <f t="shared" si="303"/>
        <v>0</v>
      </c>
      <c r="O760" s="254"/>
      <c r="P760" s="287"/>
      <c r="Q760" s="288"/>
      <c r="R760" s="699">
        <f t="shared" si="306"/>
        <v>0</v>
      </c>
      <c r="S760" s="700">
        <f t="shared" si="304"/>
        <v>0</v>
      </c>
      <c r="T760" s="191"/>
      <c r="U760" s="191"/>
      <c r="V760" s="191"/>
      <c r="W760" s="191"/>
    </row>
    <row r="761" spans="2:23" ht="16.5">
      <c r="B761" s="710" t="s">
        <v>705</v>
      </c>
      <c r="C761" s="254"/>
      <c r="D761" s="287"/>
      <c r="E761" s="288"/>
      <c r="F761" s="698">
        <f t="shared" si="305"/>
        <v>0</v>
      </c>
      <c r="G761" s="254"/>
      <c r="H761" s="287"/>
      <c r="I761" s="288"/>
      <c r="J761" s="334">
        <f t="shared" si="302"/>
        <v>0</v>
      </c>
      <c r="K761" s="254"/>
      <c r="L761" s="287"/>
      <c r="M761" s="288"/>
      <c r="N761" s="334">
        <f t="shared" si="303"/>
        <v>0</v>
      </c>
      <c r="O761" s="254"/>
      <c r="P761" s="287"/>
      <c r="Q761" s="288"/>
      <c r="R761" s="699">
        <f t="shared" si="306"/>
        <v>0</v>
      </c>
      <c r="S761" s="700">
        <f t="shared" si="304"/>
        <v>0</v>
      </c>
      <c r="T761" s="191"/>
      <c r="U761" s="191"/>
      <c r="V761" s="191"/>
      <c r="W761" s="191"/>
    </row>
    <row r="762" spans="2:23" ht="16.5">
      <c r="B762" s="714" t="s">
        <v>706</v>
      </c>
      <c r="C762" s="254"/>
      <c r="D762" s="287"/>
      <c r="E762" s="288"/>
      <c r="F762" s="698">
        <f t="shared" si="305"/>
        <v>0</v>
      </c>
      <c r="G762" s="254"/>
      <c r="H762" s="287"/>
      <c r="I762" s="288"/>
      <c r="J762" s="334">
        <f t="shared" si="302"/>
        <v>0</v>
      </c>
      <c r="K762" s="254"/>
      <c r="L762" s="287"/>
      <c r="M762" s="288"/>
      <c r="N762" s="334">
        <f t="shared" si="303"/>
        <v>0</v>
      </c>
      <c r="O762" s="254"/>
      <c r="P762" s="287"/>
      <c r="Q762" s="288"/>
      <c r="R762" s="699">
        <f t="shared" si="306"/>
        <v>0</v>
      </c>
      <c r="S762" s="700">
        <f t="shared" si="304"/>
        <v>0</v>
      </c>
      <c r="T762" s="191"/>
      <c r="U762" s="191"/>
      <c r="V762" s="191"/>
      <c r="W762" s="191"/>
    </row>
    <row r="763" spans="2:23" ht="16.5">
      <c r="B763" s="714" t="s">
        <v>707</v>
      </c>
      <c r="C763" s="254"/>
      <c r="D763" s="287"/>
      <c r="E763" s="288"/>
      <c r="F763" s="698">
        <f t="shared" si="305"/>
        <v>0</v>
      </c>
      <c r="G763" s="254"/>
      <c r="H763" s="287"/>
      <c r="I763" s="288"/>
      <c r="J763" s="334">
        <f t="shared" si="302"/>
        <v>0</v>
      </c>
      <c r="K763" s="254"/>
      <c r="L763" s="287"/>
      <c r="M763" s="288"/>
      <c r="N763" s="334">
        <f t="shared" si="303"/>
        <v>0</v>
      </c>
      <c r="O763" s="254"/>
      <c r="P763" s="287"/>
      <c r="Q763" s="288"/>
      <c r="R763" s="699">
        <f t="shared" si="306"/>
        <v>0</v>
      </c>
      <c r="S763" s="700">
        <f t="shared" si="304"/>
        <v>0</v>
      </c>
      <c r="T763" s="191"/>
      <c r="U763" s="191"/>
      <c r="V763" s="191"/>
      <c r="W763" s="191"/>
    </row>
    <row r="764" spans="2:23" ht="17.25" thickBot="1">
      <c r="B764" s="710" t="s">
        <v>708</v>
      </c>
      <c r="C764" s="271"/>
      <c r="D764" s="294"/>
      <c r="E764" s="295"/>
      <c r="F764" s="698">
        <f t="shared" si="305"/>
        <v>0</v>
      </c>
      <c r="G764" s="271"/>
      <c r="H764" s="294"/>
      <c r="I764" s="295"/>
      <c r="J764" s="334">
        <f t="shared" si="302"/>
        <v>0</v>
      </c>
      <c r="K764" s="271"/>
      <c r="L764" s="294"/>
      <c r="M764" s="295"/>
      <c r="N764" s="334">
        <f t="shared" si="303"/>
        <v>0</v>
      </c>
      <c r="O764" s="271"/>
      <c r="P764" s="294"/>
      <c r="Q764" s="295"/>
      <c r="R764" s="699">
        <f t="shared" si="306"/>
        <v>0</v>
      </c>
      <c r="S764" s="700">
        <f t="shared" si="304"/>
        <v>0</v>
      </c>
      <c r="T764" s="191"/>
      <c r="U764" s="191"/>
      <c r="V764" s="191"/>
      <c r="W764" s="191"/>
    </row>
    <row r="765" spans="2:23" ht="17.25" thickBot="1">
      <c r="B765" s="715" t="s">
        <v>751</v>
      </c>
      <c r="C765" s="687" t="s">
        <v>498</v>
      </c>
      <c r="D765" s="688" t="s">
        <v>499</v>
      </c>
      <c r="E765" s="689" t="s">
        <v>500</v>
      </c>
      <c r="F765" s="719" t="s">
        <v>697</v>
      </c>
      <c r="G765" s="687" t="s">
        <v>502</v>
      </c>
      <c r="H765" s="688" t="s">
        <v>503</v>
      </c>
      <c r="I765" s="689" t="s">
        <v>504</v>
      </c>
      <c r="J765" s="719" t="s">
        <v>698</v>
      </c>
      <c r="K765" s="687" t="s">
        <v>506</v>
      </c>
      <c r="L765" s="688" t="s">
        <v>507</v>
      </c>
      <c r="M765" s="689" t="s">
        <v>508</v>
      </c>
      <c r="N765" s="719" t="s">
        <v>699</v>
      </c>
      <c r="O765" s="687" t="s">
        <v>510</v>
      </c>
      <c r="P765" s="688" t="s">
        <v>511</v>
      </c>
      <c r="Q765" s="689" t="s">
        <v>512</v>
      </c>
      <c r="R765" s="720" t="s">
        <v>700</v>
      </c>
      <c r="S765" s="719" t="s">
        <v>46</v>
      </c>
      <c r="T765" s="191"/>
      <c r="U765" s="191"/>
      <c r="V765" s="191"/>
      <c r="W765" s="191"/>
    </row>
    <row r="766" spans="2:23" ht="16.5">
      <c r="B766" s="710" t="s">
        <v>702</v>
      </c>
      <c r="C766" s="266"/>
      <c r="D766" s="280"/>
      <c r="E766" s="281"/>
      <c r="F766" s="698">
        <f>SUM(C766:E766)</f>
        <v>0</v>
      </c>
      <c r="G766" s="266"/>
      <c r="H766" s="280"/>
      <c r="I766" s="281"/>
      <c r="J766" s="334">
        <f>SUM(G766:I766)</f>
        <v>0</v>
      </c>
      <c r="K766" s="266"/>
      <c r="L766" s="280"/>
      <c r="M766" s="281"/>
      <c r="N766" s="334">
        <f>SUM(K766:M766)</f>
        <v>0</v>
      </c>
      <c r="O766" s="266"/>
      <c r="P766" s="280"/>
      <c r="Q766" s="281"/>
      <c r="R766" s="699">
        <f t="shared" ref="R766:R772" si="307">SUM(O766:Q766)</f>
        <v>0</v>
      </c>
      <c r="S766" s="700">
        <f t="shared" ref="S766:S772" si="308">N766+J766+F766+R766</f>
        <v>0</v>
      </c>
      <c r="T766" s="191"/>
      <c r="U766" s="741"/>
      <c r="V766" s="742"/>
      <c r="W766" s="742"/>
    </row>
    <row r="767" spans="2:23" ht="16.5">
      <c r="B767" s="711" t="s">
        <v>703</v>
      </c>
      <c r="C767" s="712">
        <f>SUM(C768:C771)</f>
        <v>0</v>
      </c>
      <c r="D767" s="712">
        <f>SUM(D768:D771)</f>
        <v>0</v>
      </c>
      <c r="E767" s="712">
        <f>SUM(E768:E771)</f>
        <v>0</v>
      </c>
      <c r="F767" s="334">
        <f t="shared" ref="F767:F772" si="309">SUM(C767:E767)</f>
        <v>0</v>
      </c>
      <c r="G767" s="712">
        <f>SUM(G768:G771)</f>
        <v>0</v>
      </c>
      <c r="H767" s="246">
        <f>SUM(H768:H771)</f>
        <v>0</v>
      </c>
      <c r="I767" s="713">
        <f>SUM(I768:I771)</f>
        <v>0</v>
      </c>
      <c r="J767" s="334">
        <f t="shared" ref="J767:J772" si="310">SUM(G767:I767)</f>
        <v>0</v>
      </c>
      <c r="K767" s="712">
        <f>SUM(K768:K771)</f>
        <v>0</v>
      </c>
      <c r="L767" s="246">
        <f>SUM(L768:L771)</f>
        <v>0</v>
      </c>
      <c r="M767" s="713">
        <f>SUM(M768:M771)</f>
        <v>0</v>
      </c>
      <c r="N767" s="334">
        <f t="shared" ref="N767:N772" si="311">SUM(K767:M767)</f>
        <v>0</v>
      </c>
      <c r="O767" s="712">
        <f>SUM(O768:O771)</f>
        <v>0</v>
      </c>
      <c r="P767" s="246">
        <f>SUM(P768:P771)</f>
        <v>0</v>
      </c>
      <c r="Q767" s="713">
        <f>SUM(Q768:Q771)</f>
        <v>0</v>
      </c>
      <c r="R767" s="699">
        <f t="shared" si="307"/>
        <v>0</v>
      </c>
      <c r="S767" s="335">
        <f t="shared" si="308"/>
        <v>0</v>
      </c>
      <c r="T767" s="702"/>
      <c r="U767" s="745"/>
      <c r="V767" s="739"/>
      <c r="W767" s="739"/>
    </row>
    <row r="768" spans="2:23" ht="16.5">
      <c r="B768" s="710" t="s">
        <v>704</v>
      </c>
      <c r="C768" s="254"/>
      <c r="D768" s="287"/>
      <c r="E768" s="288"/>
      <c r="F768" s="698">
        <f t="shared" si="309"/>
        <v>0</v>
      </c>
      <c r="G768" s="254"/>
      <c r="H768" s="287"/>
      <c r="I768" s="288"/>
      <c r="J768" s="334">
        <f t="shared" si="310"/>
        <v>0</v>
      </c>
      <c r="K768" s="254"/>
      <c r="L768" s="287"/>
      <c r="M768" s="288"/>
      <c r="N768" s="334">
        <f t="shared" si="311"/>
        <v>0</v>
      </c>
      <c r="O768" s="254"/>
      <c r="P768" s="287"/>
      <c r="Q768" s="288"/>
      <c r="R768" s="699">
        <f t="shared" si="307"/>
        <v>0</v>
      </c>
      <c r="S768" s="700">
        <f t="shared" si="308"/>
        <v>0</v>
      </c>
      <c r="T768" s="191"/>
      <c r="U768" s="746"/>
      <c r="V768" s="737"/>
      <c r="W768" s="737"/>
    </row>
    <row r="769" spans="2:23" ht="16.5">
      <c r="B769" s="710" t="s">
        <v>705</v>
      </c>
      <c r="C769" s="254"/>
      <c r="D769" s="287"/>
      <c r="E769" s="288"/>
      <c r="F769" s="698">
        <f t="shared" si="309"/>
        <v>0</v>
      </c>
      <c r="G769" s="254"/>
      <c r="H769" s="287"/>
      <c r="I769" s="288"/>
      <c r="J769" s="334">
        <f t="shared" si="310"/>
        <v>0</v>
      </c>
      <c r="K769" s="254"/>
      <c r="L769" s="287"/>
      <c r="M769" s="288"/>
      <c r="N769" s="334">
        <f t="shared" si="311"/>
        <v>0</v>
      </c>
      <c r="O769" s="254"/>
      <c r="P769" s="287"/>
      <c r="Q769" s="288"/>
      <c r="R769" s="699">
        <f t="shared" si="307"/>
        <v>0</v>
      </c>
      <c r="S769" s="700">
        <f t="shared" si="308"/>
        <v>0</v>
      </c>
      <c r="T769" s="191"/>
      <c r="U769" s="743"/>
      <c r="V769" s="574"/>
      <c r="W769" s="574"/>
    </row>
    <row r="770" spans="2:23" ht="16.5">
      <c r="B770" s="714" t="s">
        <v>706</v>
      </c>
      <c r="C770" s="254"/>
      <c r="D770" s="287"/>
      <c r="E770" s="288"/>
      <c r="F770" s="698">
        <f t="shared" si="309"/>
        <v>0</v>
      </c>
      <c r="G770" s="254"/>
      <c r="H770" s="287"/>
      <c r="I770" s="288"/>
      <c r="J770" s="334">
        <f t="shared" si="310"/>
        <v>0</v>
      </c>
      <c r="K770" s="254"/>
      <c r="L770" s="287"/>
      <c r="M770" s="288"/>
      <c r="N770" s="334">
        <f t="shared" si="311"/>
        <v>0</v>
      </c>
      <c r="O770" s="254"/>
      <c r="P770" s="287"/>
      <c r="Q770" s="288"/>
      <c r="R770" s="699">
        <f t="shared" si="307"/>
        <v>0</v>
      </c>
      <c r="S770" s="700">
        <f t="shared" si="308"/>
        <v>0</v>
      </c>
      <c r="T770" s="191"/>
      <c r="U770" s="736"/>
      <c r="V770" s="737"/>
      <c r="W770" s="737"/>
    </row>
    <row r="771" spans="2:23" ht="16.5">
      <c r="B771" s="714" t="s">
        <v>707</v>
      </c>
      <c r="C771" s="254"/>
      <c r="D771" s="287"/>
      <c r="E771" s="288"/>
      <c r="F771" s="698">
        <f t="shared" si="309"/>
        <v>0</v>
      </c>
      <c r="G771" s="254"/>
      <c r="H771" s="287"/>
      <c r="I771" s="288"/>
      <c r="J771" s="334">
        <f t="shared" si="310"/>
        <v>0</v>
      </c>
      <c r="K771" s="254"/>
      <c r="L771" s="287"/>
      <c r="M771" s="288"/>
      <c r="N771" s="334">
        <f t="shared" si="311"/>
        <v>0</v>
      </c>
      <c r="O771" s="254"/>
      <c r="P771" s="287"/>
      <c r="Q771" s="288"/>
      <c r="R771" s="699">
        <f t="shared" si="307"/>
        <v>0</v>
      </c>
      <c r="S771" s="700">
        <f t="shared" si="308"/>
        <v>0</v>
      </c>
      <c r="T771" s="191"/>
      <c r="U771" s="736"/>
      <c r="V771" s="737"/>
      <c r="W771" s="737"/>
    </row>
    <row r="772" spans="2:23" ht="17.25" thickBot="1">
      <c r="B772" s="710" t="s">
        <v>708</v>
      </c>
      <c r="C772" s="271"/>
      <c r="D772" s="294"/>
      <c r="E772" s="295"/>
      <c r="F772" s="698">
        <f t="shared" si="309"/>
        <v>0</v>
      </c>
      <c r="G772" s="271"/>
      <c r="H772" s="294"/>
      <c r="I772" s="295"/>
      <c r="J772" s="334">
        <f t="shared" si="310"/>
        <v>0</v>
      </c>
      <c r="K772" s="271"/>
      <c r="L772" s="294"/>
      <c r="M772" s="295"/>
      <c r="N772" s="334">
        <f t="shared" si="311"/>
        <v>0</v>
      </c>
      <c r="O772" s="271"/>
      <c r="P772" s="294"/>
      <c r="Q772" s="295"/>
      <c r="R772" s="699">
        <f t="shared" si="307"/>
        <v>0</v>
      </c>
      <c r="S772" s="700">
        <f t="shared" si="308"/>
        <v>0</v>
      </c>
      <c r="T772" s="191"/>
      <c r="U772" s="736"/>
      <c r="V772" s="737"/>
      <c r="W772" s="737"/>
    </row>
    <row r="773" spans="2:23" ht="17.25" thickBot="1">
      <c r="B773" s="715" t="s">
        <v>752</v>
      </c>
      <c r="C773" s="600" t="s">
        <v>498</v>
      </c>
      <c r="D773" s="708" t="s">
        <v>499</v>
      </c>
      <c r="E773" s="709" t="s">
        <v>500</v>
      </c>
      <c r="F773" s="334" t="s">
        <v>697</v>
      </c>
      <c r="G773" s="600" t="s">
        <v>502</v>
      </c>
      <c r="H773" s="708" t="s">
        <v>503</v>
      </c>
      <c r="I773" s="709" t="s">
        <v>504</v>
      </c>
      <c r="J773" s="334" t="s">
        <v>698</v>
      </c>
      <c r="K773" s="600" t="s">
        <v>506</v>
      </c>
      <c r="L773" s="708" t="s">
        <v>507</v>
      </c>
      <c r="M773" s="709" t="s">
        <v>508</v>
      </c>
      <c r="N773" s="334" t="s">
        <v>699</v>
      </c>
      <c r="O773" s="600" t="s">
        <v>510</v>
      </c>
      <c r="P773" s="708" t="s">
        <v>511</v>
      </c>
      <c r="Q773" s="709" t="s">
        <v>512</v>
      </c>
      <c r="R773" s="720" t="s">
        <v>700</v>
      </c>
      <c r="S773" s="719" t="s">
        <v>46</v>
      </c>
      <c r="T773" s="191"/>
      <c r="U773" s="736"/>
      <c r="V773" s="740"/>
      <c r="W773" s="737"/>
    </row>
    <row r="774" spans="2:23" ht="16.5">
      <c r="B774" s="710" t="s">
        <v>702</v>
      </c>
      <c r="C774" s="266"/>
      <c r="D774" s="280"/>
      <c r="E774" s="281"/>
      <c r="F774" s="698">
        <f>SUM(C774:E774)</f>
        <v>0</v>
      </c>
      <c r="G774" s="266"/>
      <c r="H774" s="280"/>
      <c r="I774" s="281"/>
      <c r="J774" s="334">
        <f>SUM(G774:I774)</f>
        <v>0</v>
      </c>
      <c r="K774" s="266"/>
      <c r="L774" s="280"/>
      <c r="M774" s="281"/>
      <c r="N774" s="334">
        <f>SUM(K774:M774)</f>
        <v>0</v>
      </c>
      <c r="O774" s="266"/>
      <c r="P774" s="280"/>
      <c r="Q774" s="281"/>
      <c r="R774" s="699">
        <f>SUM(O774:Q774)</f>
        <v>0</v>
      </c>
      <c r="S774" s="700">
        <f t="shared" ref="S774:S780" si="312">N774+J774+F774+R774</f>
        <v>0</v>
      </c>
      <c r="T774" s="191"/>
      <c r="U774" s="741"/>
      <c r="V774" s="742"/>
      <c r="W774" s="742"/>
    </row>
    <row r="775" spans="2:23" ht="16.5">
      <c r="B775" s="711" t="s">
        <v>703</v>
      </c>
      <c r="C775" s="712">
        <f>SUM(C776:C779)</f>
        <v>0</v>
      </c>
      <c r="D775" s="712">
        <f>SUM(D776:D779)</f>
        <v>0</v>
      </c>
      <c r="E775" s="712">
        <f>SUM(E776:E779)</f>
        <v>0</v>
      </c>
      <c r="F775" s="334">
        <f t="shared" ref="F775:F780" si="313">SUM(C775:E775)</f>
        <v>0</v>
      </c>
      <c r="G775" s="712">
        <f>SUM(G776:G779)</f>
        <v>0</v>
      </c>
      <c r="H775" s="246">
        <f>SUM(H776:H779)</f>
        <v>0</v>
      </c>
      <c r="I775" s="713">
        <f>SUM(I776:I779)</f>
        <v>0</v>
      </c>
      <c r="J775" s="334">
        <f t="shared" ref="J775:J780" si="314">SUM(G775:I775)</f>
        <v>0</v>
      </c>
      <c r="K775" s="712">
        <f>SUM(K776:K779)</f>
        <v>0</v>
      </c>
      <c r="L775" s="246">
        <f>SUM(L776:L779)</f>
        <v>0</v>
      </c>
      <c r="M775" s="713">
        <f>SUM(M776:M779)</f>
        <v>0</v>
      </c>
      <c r="N775" s="334">
        <f t="shared" ref="N775:N780" si="315">SUM(K775:M775)</f>
        <v>0</v>
      </c>
      <c r="O775" s="712">
        <f>SUM(O776:O779)</f>
        <v>0</v>
      </c>
      <c r="P775" s="246">
        <f>SUM(P776:P779)</f>
        <v>0</v>
      </c>
      <c r="Q775" s="713">
        <f>SUM(Q776:Q779)</f>
        <v>0</v>
      </c>
      <c r="R775" s="699">
        <f t="shared" ref="R775:R780" si="316">SUM(O775:Q775)</f>
        <v>0</v>
      </c>
      <c r="S775" s="335">
        <f t="shared" si="312"/>
        <v>0</v>
      </c>
      <c r="T775" s="702"/>
      <c r="U775" s="745"/>
      <c r="V775" s="739"/>
      <c r="W775" s="739"/>
    </row>
    <row r="776" spans="2:23" ht="16.5">
      <c r="B776" s="710" t="s">
        <v>704</v>
      </c>
      <c r="C776" s="254"/>
      <c r="D776" s="287"/>
      <c r="E776" s="288"/>
      <c r="F776" s="698">
        <f t="shared" si="313"/>
        <v>0</v>
      </c>
      <c r="G776" s="254"/>
      <c r="H776" s="287"/>
      <c r="I776" s="288"/>
      <c r="J776" s="334">
        <f t="shared" si="314"/>
        <v>0</v>
      </c>
      <c r="K776" s="254"/>
      <c r="L776" s="287"/>
      <c r="M776" s="288"/>
      <c r="N776" s="334">
        <f t="shared" si="315"/>
        <v>0</v>
      </c>
      <c r="O776" s="254"/>
      <c r="P776" s="287"/>
      <c r="Q776" s="288"/>
      <c r="R776" s="699">
        <f t="shared" si="316"/>
        <v>0</v>
      </c>
      <c r="S776" s="700">
        <f t="shared" si="312"/>
        <v>0</v>
      </c>
      <c r="T776" s="191"/>
      <c r="U776" s="746"/>
      <c r="V776" s="737"/>
      <c r="W776" s="737"/>
    </row>
    <row r="777" spans="2:23" ht="16.5">
      <c r="B777" s="710" t="s">
        <v>705</v>
      </c>
      <c r="C777" s="254"/>
      <c r="D777" s="287"/>
      <c r="E777" s="288"/>
      <c r="F777" s="698">
        <f t="shared" si="313"/>
        <v>0</v>
      </c>
      <c r="G777" s="254"/>
      <c r="H777" s="287"/>
      <c r="I777" s="288"/>
      <c r="J777" s="334">
        <f t="shared" si="314"/>
        <v>0</v>
      </c>
      <c r="K777" s="254"/>
      <c r="L777" s="287"/>
      <c r="M777" s="288"/>
      <c r="N777" s="334">
        <f t="shared" si="315"/>
        <v>0</v>
      </c>
      <c r="O777" s="254"/>
      <c r="P777" s="287"/>
      <c r="Q777" s="288"/>
      <c r="R777" s="699">
        <f t="shared" si="316"/>
        <v>0</v>
      </c>
      <c r="S777" s="700">
        <f t="shared" si="312"/>
        <v>0</v>
      </c>
      <c r="T777" s="191"/>
      <c r="U777" s="736"/>
      <c r="V777" s="737"/>
      <c r="W777" s="737"/>
    </row>
    <row r="778" spans="2:23" ht="16.5">
      <c r="B778" s="714" t="s">
        <v>706</v>
      </c>
      <c r="C778" s="254"/>
      <c r="D778" s="287"/>
      <c r="E778" s="288"/>
      <c r="F778" s="698">
        <f t="shared" si="313"/>
        <v>0</v>
      </c>
      <c r="G778" s="254"/>
      <c r="H778" s="287"/>
      <c r="I778" s="288"/>
      <c r="J778" s="334">
        <f t="shared" si="314"/>
        <v>0</v>
      </c>
      <c r="K778" s="254"/>
      <c r="L778" s="287"/>
      <c r="M778" s="288"/>
      <c r="N778" s="334">
        <f t="shared" si="315"/>
        <v>0</v>
      </c>
      <c r="O778" s="254"/>
      <c r="P778" s="287"/>
      <c r="Q778" s="288"/>
      <c r="R778" s="699">
        <f t="shared" si="316"/>
        <v>0</v>
      </c>
      <c r="S778" s="700">
        <f t="shared" si="312"/>
        <v>0</v>
      </c>
      <c r="T778" s="191"/>
      <c r="U778" s="736"/>
      <c r="V778" s="737"/>
      <c r="W778" s="737"/>
    </row>
    <row r="779" spans="2:23" ht="16.5">
      <c r="B779" s="714" t="s">
        <v>707</v>
      </c>
      <c r="C779" s="254"/>
      <c r="D779" s="287"/>
      <c r="E779" s="288"/>
      <c r="F779" s="698">
        <f t="shared" si="313"/>
        <v>0</v>
      </c>
      <c r="G779" s="254"/>
      <c r="H779" s="287"/>
      <c r="I779" s="288"/>
      <c r="J779" s="334">
        <f t="shared" si="314"/>
        <v>0</v>
      </c>
      <c r="K779" s="254"/>
      <c r="L779" s="287"/>
      <c r="M779" s="288"/>
      <c r="N779" s="334">
        <f t="shared" si="315"/>
        <v>0</v>
      </c>
      <c r="O779" s="254"/>
      <c r="P779" s="287"/>
      <c r="Q779" s="288"/>
      <c r="R779" s="699">
        <f t="shared" si="316"/>
        <v>0</v>
      </c>
      <c r="S779" s="700">
        <f t="shared" si="312"/>
        <v>0</v>
      </c>
      <c r="T779" s="191"/>
      <c r="U779" s="736"/>
      <c r="V779" s="737"/>
      <c r="W779" s="737"/>
    </row>
    <row r="780" spans="2:23" ht="17.25" thickBot="1">
      <c r="B780" s="710" t="s">
        <v>708</v>
      </c>
      <c r="C780" s="271"/>
      <c r="D780" s="294"/>
      <c r="E780" s="295"/>
      <c r="F780" s="698">
        <f t="shared" si="313"/>
        <v>0</v>
      </c>
      <c r="G780" s="271"/>
      <c r="H780" s="294"/>
      <c r="I780" s="295"/>
      <c r="J780" s="334">
        <f t="shared" si="314"/>
        <v>0</v>
      </c>
      <c r="K780" s="271"/>
      <c r="L780" s="294"/>
      <c r="M780" s="295"/>
      <c r="N780" s="334">
        <f t="shared" si="315"/>
        <v>0</v>
      </c>
      <c r="O780" s="271"/>
      <c r="P780" s="294"/>
      <c r="Q780" s="295"/>
      <c r="R780" s="699">
        <f t="shared" si="316"/>
        <v>0</v>
      </c>
      <c r="S780" s="700">
        <f t="shared" si="312"/>
        <v>0</v>
      </c>
      <c r="T780" s="191"/>
      <c r="U780" s="736"/>
      <c r="V780" s="737"/>
      <c r="W780" s="737"/>
    </row>
    <row r="781" spans="2:23" ht="17.25" thickBot="1">
      <c r="B781" s="715" t="s">
        <v>753</v>
      </c>
      <c r="C781" s="600" t="s">
        <v>498</v>
      </c>
      <c r="D781" s="708" t="s">
        <v>499</v>
      </c>
      <c r="E781" s="709" t="s">
        <v>500</v>
      </c>
      <c r="F781" s="334" t="s">
        <v>697</v>
      </c>
      <c r="G781" s="600" t="s">
        <v>502</v>
      </c>
      <c r="H781" s="708" t="s">
        <v>503</v>
      </c>
      <c r="I781" s="709" t="s">
        <v>504</v>
      </c>
      <c r="J781" s="334" t="s">
        <v>698</v>
      </c>
      <c r="K781" s="600" t="s">
        <v>506</v>
      </c>
      <c r="L781" s="708" t="s">
        <v>507</v>
      </c>
      <c r="M781" s="709" t="s">
        <v>508</v>
      </c>
      <c r="N781" s="334" t="s">
        <v>699</v>
      </c>
      <c r="O781" s="600" t="s">
        <v>510</v>
      </c>
      <c r="P781" s="708" t="s">
        <v>511</v>
      </c>
      <c r="Q781" s="709" t="s">
        <v>512</v>
      </c>
      <c r="R781" s="720" t="s">
        <v>700</v>
      </c>
      <c r="S781" s="719" t="s">
        <v>46</v>
      </c>
      <c r="T781" s="191"/>
      <c r="U781" s="736"/>
      <c r="V781" s="740"/>
      <c r="W781" s="737"/>
    </row>
    <row r="782" spans="2:23" ht="16.5">
      <c r="B782" s="710" t="s">
        <v>702</v>
      </c>
      <c r="C782" s="266">
        <v>70</v>
      </c>
      <c r="D782" s="280">
        <v>64</v>
      </c>
      <c r="E782" s="281">
        <v>74</v>
      </c>
      <c r="F782" s="698">
        <f>SUM(C782:E782)</f>
        <v>208</v>
      </c>
      <c r="G782" s="266">
        <v>54</v>
      </c>
      <c r="H782" s="280">
        <v>70</v>
      </c>
      <c r="I782" s="281">
        <v>70</v>
      </c>
      <c r="J782" s="334">
        <f>SUM(G782:I782)</f>
        <v>194</v>
      </c>
      <c r="K782" s="266">
        <v>58</v>
      </c>
      <c r="L782" s="280">
        <v>74</v>
      </c>
      <c r="M782" s="281">
        <v>61</v>
      </c>
      <c r="N782" s="334">
        <f>SUM(K782:M782)</f>
        <v>193</v>
      </c>
      <c r="O782" s="266">
        <v>67</v>
      </c>
      <c r="P782" s="280"/>
      <c r="Q782" s="281"/>
      <c r="R782" s="699">
        <f>SUM(O782:Q782)</f>
        <v>67</v>
      </c>
      <c r="S782" s="700">
        <f t="shared" ref="S782:S788" si="317">N782+J782+F782+R782</f>
        <v>662</v>
      </c>
      <c r="T782" s="191"/>
      <c r="U782" s="741"/>
      <c r="V782" s="742"/>
      <c r="W782" s="742"/>
    </row>
    <row r="783" spans="2:23" ht="16.5">
      <c r="B783" s="711" t="s">
        <v>703</v>
      </c>
      <c r="C783" s="712">
        <f>SUM(C784:C787)</f>
        <v>10</v>
      </c>
      <c r="D783" s="712">
        <f>SUM(D784:D787)</f>
        <v>34</v>
      </c>
      <c r="E783" s="712">
        <f>SUM(E784:E787)</f>
        <v>49</v>
      </c>
      <c r="F783" s="334">
        <f t="shared" ref="F783:F788" si="318">SUM(C783:E783)</f>
        <v>93</v>
      </c>
      <c r="G783" s="712">
        <f>SUM(G784:G787)</f>
        <v>42</v>
      </c>
      <c r="H783" s="246">
        <f>SUM(H784:H787)</f>
        <v>13</v>
      </c>
      <c r="I783" s="713">
        <f>SUM(I784:I787)</f>
        <v>19</v>
      </c>
      <c r="J783" s="334">
        <f t="shared" ref="J783:J788" si="319">SUM(G783:I783)</f>
        <v>74</v>
      </c>
      <c r="K783" s="712">
        <f>SUM(K784:K787)</f>
        <v>34</v>
      </c>
      <c r="L783" s="246">
        <f>SUM(L784:L787)</f>
        <v>17</v>
      </c>
      <c r="M783" s="713">
        <f>SUM(M784:M787)</f>
        <v>23</v>
      </c>
      <c r="N783" s="334">
        <f t="shared" ref="N783:N788" si="320">SUM(K783:M783)</f>
        <v>74</v>
      </c>
      <c r="O783" s="712">
        <f>SUM(O784:O787)</f>
        <v>29</v>
      </c>
      <c r="P783" s="246">
        <f>SUM(P784:P787)</f>
        <v>0</v>
      </c>
      <c r="Q783" s="713">
        <f>SUM(Q784:Q787)</f>
        <v>0</v>
      </c>
      <c r="R783" s="699">
        <f t="shared" ref="R783:R788" si="321">SUM(O783:Q783)</f>
        <v>29</v>
      </c>
      <c r="S783" s="335">
        <f t="shared" si="317"/>
        <v>270</v>
      </c>
      <c r="T783" s="702"/>
      <c r="U783" s="745"/>
      <c r="V783" s="739"/>
      <c r="W783" s="739"/>
    </row>
    <row r="784" spans="2:23" ht="16.5">
      <c r="B784" s="710" t="s">
        <v>704</v>
      </c>
      <c r="C784" s="254">
        <v>10</v>
      </c>
      <c r="D784" s="287">
        <v>34</v>
      </c>
      <c r="E784" s="288">
        <v>49</v>
      </c>
      <c r="F784" s="698">
        <f t="shared" si="318"/>
        <v>93</v>
      </c>
      <c r="G784" s="254">
        <v>42</v>
      </c>
      <c r="H784" s="287">
        <v>13</v>
      </c>
      <c r="I784" s="288">
        <v>19</v>
      </c>
      <c r="J784" s="334">
        <f t="shared" si="319"/>
        <v>74</v>
      </c>
      <c r="K784" s="254">
        <v>34</v>
      </c>
      <c r="L784" s="287">
        <v>17</v>
      </c>
      <c r="M784" s="288">
        <v>23</v>
      </c>
      <c r="N784" s="334">
        <f t="shared" si="320"/>
        <v>74</v>
      </c>
      <c r="O784" s="254">
        <v>29</v>
      </c>
      <c r="P784" s="287"/>
      <c r="Q784" s="288"/>
      <c r="R784" s="699">
        <f t="shared" si="321"/>
        <v>29</v>
      </c>
      <c r="S784" s="700">
        <f t="shared" si="317"/>
        <v>270</v>
      </c>
      <c r="T784" s="191"/>
      <c r="U784" s="746"/>
      <c r="V784" s="737"/>
      <c r="W784" s="737"/>
    </row>
    <row r="785" spans="2:23" ht="16.5">
      <c r="B785" s="710" t="s">
        <v>705</v>
      </c>
      <c r="C785" s="254">
        <v>0</v>
      </c>
      <c r="D785" s="287">
        <v>0</v>
      </c>
      <c r="E785" s="288">
        <v>0</v>
      </c>
      <c r="F785" s="698">
        <f t="shared" si="318"/>
        <v>0</v>
      </c>
      <c r="G785" s="254">
        <v>0</v>
      </c>
      <c r="H785" s="287">
        <v>0</v>
      </c>
      <c r="I785" s="288">
        <v>0</v>
      </c>
      <c r="J785" s="334">
        <f t="shared" si="319"/>
        <v>0</v>
      </c>
      <c r="K785" s="254">
        <v>0</v>
      </c>
      <c r="L785" s="287">
        <v>0</v>
      </c>
      <c r="M785" s="288">
        <v>0</v>
      </c>
      <c r="N785" s="334">
        <f t="shared" si="320"/>
        <v>0</v>
      </c>
      <c r="O785" s="254">
        <v>0</v>
      </c>
      <c r="P785" s="287"/>
      <c r="Q785" s="288"/>
      <c r="R785" s="699">
        <f t="shared" si="321"/>
        <v>0</v>
      </c>
      <c r="S785" s="700">
        <f t="shared" si="317"/>
        <v>0</v>
      </c>
      <c r="T785" s="191"/>
      <c r="U785" s="743"/>
      <c r="V785" s="574"/>
      <c r="W785" s="574"/>
    </row>
    <row r="786" spans="2:23" ht="16.5">
      <c r="B786" s="714" t="s">
        <v>706</v>
      </c>
      <c r="C786" s="254">
        <v>0</v>
      </c>
      <c r="D786" s="287">
        <v>0</v>
      </c>
      <c r="E786" s="288">
        <v>0</v>
      </c>
      <c r="F786" s="698">
        <f t="shared" si="318"/>
        <v>0</v>
      </c>
      <c r="G786" s="254">
        <v>0</v>
      </c>
      <c r="H786" s="287">
        <v>0</v>
      </c>
      <c r="I786" s="288">
        <v>0</v>
      </c>
      <c r="J786" s="334">
        <f t="shared" si="319"/>
        <v>0</v>
      </c>
      <c r="K786" s="254">
        <v>0</v>
      </c>
      <c r="L786" s="287">
        <v>0</v>
      </c>
      <c r="M786" s="288">
        <v>0</v>
      </c>
      <c r="N786" s="334">
        <f t="shared" si="320"/>
        <v>0</v>
      </c>
      <c r="O786" s="254">
        <v>0</v>
      </c>
      <c r="P786" s="287"/>
      <c r="Q786" s="288"/>
      <c r="R786" s="699">
        <f t="shared" si="321"/>
        <v>0</v>
      </c>
      <c r="S786" s="700">
        <f t="shared" si="317"/>
        <v>0</v>
      </c>
      <c r="T786" s="191"/>
      <c r="U786" s="736"/>
      <c r="V786" s="737"/>
      <c r="W786" s="737"/>
    </row>
    <row r="787" spans="2:23" ht="16.5">
      <c r="B787" s="714" t="s">
        <v>707</v>
      </c>
      <c r="C787" s="254">
        <v>0</v>
      </c>
      <c r="D787" s="287">
        <v>0</v>
      </c>
      <c r="E787" s="288">
        <v>0</v>
      </c>
      <c r="F787" s="698">
        <f t="shared" si="318"/>
        <v>0</v>
      </c>
      <c r="G787" s="254">
        <v>0</v>
      </c>
      <c r="H787" s="287">
        <v>0</v>
      </c>
      <c r="I787" s="288">
        <v>0</v>
      </c>
      <c r="J787" s="334">
        <f t="shared" si="319"/>
        <v>0</v>
      </c>
      <c r="K787" s="254">
        <v>0</v>
      </c>
      <c r="L787" s="287">
        <v>0</v>
      </c>
      <c r="M787" s="288">
        <v>0</v>
      </c>
      <c r="N787" s="334">
        <f t="shared" si="320"/>
        <v>0</v>
      </c>
      <c r="O787" s="254">
        <v>0</v>
      </c>
      <c r="P787" s="287"/>
      <c r="Q787" s="288"/>
      <c r="R787" s="699">
        <f t="shared" si="321"/>
        <v>0</v>
      </c>
      <c r="S787" s="700">
        <f t="shared" si="317"/>
        <v>0</v>
      </c>
      <c r="T787" s="191"/>
      <c r="U787" s="736"/>
      <c r="V787" s="737"/>
      <c r="W787" s="737"/>
    </row>
    <row r="788" spans="2:23" ht="17.25" thickBot="1">
      <c r="B788" s="744" t="s">
        <v>708</v>
      </c>
      <c r="C788" s="271">
        <v>0</v>
      </c>
      <c r="D788" s="294">
        <v>0</v>
      </c>
      <c r="E788" s="295">
        <v>0</v>
      </c>
      <c r="F788" s="698">
        <f t="shared" si="318"/>
        <v>0</v>
      </c>
      <c r="G788" s="271">
        <v>0</v>
      </c>
      <c r="H788" s="294">
        <v>0</v>
      </c>
      <c r="I788" s="295">
        <v>0</v>
      </c>
      <c r="J788" s="334">
        <f t="shared" si="319"/>
        <v>0</v>
      </c>
      <c r="K788" s="271">
        <v>0</v>
      </c>
      <c r="L788" s="294">
        <v>0</v>
      </c>
      <c r="M788" s="295">
        <v>0</v>
      </c>
      <c r="N788" s="334">
        <f t="shared" si="320"/>
        <v>0</v>
      </c>
      <c r="O788" s="271">
        <v>0</v>
      </c>
      <c r="P788" s="294"/>
      <c r="Q788" s="295"/>
      <c r="R788" s="699">
        <f t="shared" si="321"/>
        <v>0</v>
      </c>
      <c r="S788" s="700">
        <f t="shared" si="317"/>
        <v>0</v>
      </c>
      <c r="T788" s="191"/>
      <c r="U788" s="736"/>
      <c r="V788" s="737"/>
      <c r="W788" s="737"/>
    </row>
    <row r="789" spans="2:23" ht="17.25" thickBot="1">
      <c r="B789" s="715" t="s">
        <v>754</v>
      </c>
      <c r="C789" s="687" t="s">
        <v>498</v>
      </c>
      <c r="D789" s="688" t="s">
        <v>499</v>
      </c>
      <c r="E789" s="689" t="s">
        <v>500</v>
      </c>
      <c r="F789" s="719" t="s">
        <v>697</v>
      </c>
      <c r="G789" s="687" t="s">
        <v>502</v>
      </c>
      <c r="H789" s="688" t="s">
        <v>503</v>
      </c>
      <c r="I789" s="689" t="s">
        <v>504</v>
      </c>
      <c r="J789" s="719" t="s">
        <v>698</v>
      </c>
      <c r="K789" s="687" t="s">
        <v>506</v>
      </c>
      <c r="L789" s="688" t="s">
        <v>507</v>
      </c>
      <c r="M789" s="689" t="s">
        <v>508</v>
      </c>
      <c r="N789" s="719" t="s">
        <v>699</v>
      </c>
      <c r="O789" s="687" t="s">
        <v>510</v>
      </c>
      <c r="P789" s="688" t="s">
        <v>511</v>
      </c>
      <c r="Q789" s="689" t="s">
        <v>512</v>
      </c>
      <c r="R789" s="720" t="s">
        <v>700</v>
      </c>
      <c r="S789" s="719" t="s">
        <v>46</v>
      </c>
      <c r="T789" s="191"/>
      <c r="U789" s="736"/>
      <c r="V789" s="737"/>
      <c r="W789" s="737"/>
    </row>
    <row r="790" spans="2:23" ht="16.5">
      <c r="B790" s="710" t="s">
        <v>702</v>
      </c>
      <c r="C790" s="266"/>
      <c r="D790" s="280"/>
      <c r="E790" s="281"/>
      <c r="F790" s="698">
        <f>SUM(C790:E790)</f>
        <v>0</v>
      </c>
      <c r="G790" s="266"/>
      <c r="H790" s="280"/>
      <c r="I790" s="281"/>
      <c r="J790" s="334">
        <f>SUM(G790:I790)</f>
        <v>0</v>
      </c>
      <c r="K790" s="266"/>
      <c r="L790" s="280"/>
      <c r="M790" s="281"/>
      <c r="N790" s="334">
        <f>SUM(K790:M790)</f>
        <v>0</v>
      </c>
      <c r="O790" s="266"/>
      <c r="P790" s="280"/>
      <c r="Q790" s="281"/>
      <c r="R790" s="699">
        <f>SUM(O790:Q790)</f>
        <v>0</v>
      </c>
      <c r="S790" s="700">
        <f>C790+D790+E790+G790+H790+I790+K790+L790+M790+O790+P790+Q790</f>
        <v>0</v>
      </c>
      <c r="T790" s="191"/>
      <c r="U790" s="736"/>
      <c r="V790" s="737"/>
      <c r="W790" s="737"/>
    </row>
    <row r="791" spans="2:23" ht="16.5">
      <c r="B791" s="711" t="s">
        <v>703</v>
      </c>
      <c r="C791" s="712">
        <f>SUM(C792:C795)</f>
        <v>0</v>
      </c>
      <c r="D791" s="712">
        <f>SUM(D792:D795)</f>
        <v>0</v>
      </c>
      <c r="E791" s="712">
        <f>SUM(E792:E795)</f>
        <v>0</v>
      </c>
      <c r="F791" s="334">
        <f t="shared" ref="F791:F796" si="322">SUM(C791:E791)</f>
        <v>0</v>
      </c>
      <c r="G791" s="712">
        <f>SUM(G792:G795)</f>
        <v>0</v>
      </c>
      <c r="H791" s="246">
        <f>SUM(H792:H795)</f>
        <v>0</v>
      </c>
      <c r="I791" s="713">
        <f>SUM(I792:I795)</f>
        <v>0</v>
      </c>
      <c r="J791" s="334">
        <f t="shared" ref="J791:J796" si="323">SUM(G791:I791)</f>
        <v>0</v>
      </c>
      <c r="K791" s="712">
        <f>SUM(K792:K795)</f>
        <v>0</v>
      </c>
      <c r="L791" s="246">
        <f>SUM(L792:L795)</f>
        <v>0</v>
      </c>
      <c r="M791" s="713">
        <f>SUM(M792:M795)</f>
        <v>0</v>
      </c>
      <c r="N791" s="334">
        <f t="shared" ref="N791:N796" si="324">SUM(K791:M791)</f>
        <v>0</v>
      </c>
      <c r="O791" s="712">
        <f>SUM(O792:O795)</f>
        <v>0</v>
      </c>
      <c r="P791" s="246">
        <f>SUM(P792:P795)</f>
        <v>0</v>
      </c>
      <c r="Q791" s="713">
        <f>SUM(Q792:Q795)</f>
        <v>0</v>
      </c>
      <c r="R791" s="699">
        <f t="shared" ref="R791:R796" si="325">SUM(O791:Q791)</f>
        <v>0</v>
      </c>
      <c r="S791" s="335">
        <f>F791+J791+N791+R791</f>
        <v>0</v>
      </c>
      <c r="T791" s="702"/>
      <c r="U791" s="745"/>
      <c r="V791" s="739"/>
      <c r="W791" s="739"/>
    </row>
    <row r="792" spans="2:23" ht="16.5">
      <c r="B792" s="710" t="s">
        <v>704</v>
      </c>
      <c r="C792" s="254"/>
      <c r="D792" s="287"/>
      <c r="E792" s="288"/>
      <c r="F792" s="698">
        <f t="shared" si="322"/>
        <v>0</v>
      </c>
      <c r="G792" s="254"/>
      <c r="H792" s="287"/>
      <c r="I792" s="288"/>
      <c r="J792" s="334">
        <f t="shared" si="323"/>
        <v>0</v>
      </c>
      <c r="K792" s="254"/>
      <c r="L792" s="287"/>
      <c r="M792" s="288"/>
      <c r="N792" s="334">
        <f t="shared" si="324"/>
        <v>0</v>
      </c>
      <c r="O792" s="254"/>
      <c r="P792" s="287"/>
      <c r="Q792" s="288"/>
      <c r="R792" s="699">
        <f t="shared" si="325"/>
        <v>0</v>
      </c>
      <c r="S792" s="700">
        <f>C792+D792+E792+G792+H792+I792+K792+L792+M792+O792+P792+Q792</f>
        <v>0</v>
      </c>
      <c r="T792" s="191"/>
      <c r="U792" s="736"/>
      <c r="V792" s="737"/>
      <c r="W792" s="737"/>
    </row>
    <row r="793" spans="2:23" ht="16.5">
      <c r="B793" s="710" t="s">
        <v>705</v>
      </c>
      <c r="C793" s="254"/>
      <c r="D793" s="287"/>
      <c r="E793" s="288"/>
      <c r="F793" s="698">
        <f t="shared" si="322"/>
        <v>0</v>
      </c>
      <c r="G793" s="254"/>
      <c r="H793" s="287"/>
      <c r="I793" s="288"/>
      <c r="J793" s="334">
        <f t="shared" si="323"/>
        <v>0</v>
      </c>
      <c r="K793" s="254"/>
      <c r="L793" s="287"/>
      <c r="M793" s="288"/>
      <c r="N793" s="334">
        <f t="shared" si="324"/>
        <v>0</v>
      </c>
      <c r="O793" s="254"/>
      <c r="P793" s="287"/>
      <c r="Q793" s="288"/>
      <c r="R793" s="699">
        <f t="shared" si="325"/>
        <v>0</v>
      </c>
      <c r="S793" s="700">
        <f>C793+D793+E793+G793+H793+I793+K793+L793+M793+O793+P793+Q793</f>
        <v>0</v>
      </c>
      <c r="T793" s="191"/>
      <c r="U793" s="736"/>
      <c r="V793" s="737"/>
      <c r="W793" s="737"/>
    </row>
    <row r="794" spans="2:23" ht="16.5">
      <c r="B794" s="714" t="s">
        <v>706</v>
      </c>
      <c r="C794" s="254"/>
      <c r="D794" s="287"/>
      <c r="E794" s="288"/>
      <c r="F794" s="698">
        <f t="shared" si="322"/>
        <v>0</v>
      </c>
      <c r="G794" s="254"/>
      <c r="H794" s="287"/>
      <c r="I794" s="288"/>
      <c r="J794" s="334">
        <f t="shared" si="323"/>
        <v>0</v>
      </c>
      <c r="K794" s="254"/>
      <c r="L794" s="287"/>
      <c r="M794" s="288"/>
      <c r="N794" s="334">
        <f t="shared" si="324"/>
        <v>0</v>
      </c>
      <c r="O794" s="254"/>
      <c r="P794" s="287"/>
      <c r="Q794" s="288"/>
      <c r="R794" s="699">
        <f t="shared" si="325"/>
        <v>0</v>
      </c>
      <c r="S794" s="700">
        <f>C794+D794+E794+G794+H794+I794+K794+L794+M794+O794+P794+Q794</f>
        <v>0</v>
      </c>
      <c r="T794" s="191"/>
      <c r="U794" s="736"/>
      <c r="V794" s="737"/>
      <c r="W794" s="737"/>
    </row>
    <row r="795" spans="2:23" ht="16.5">
      <c r="B795" s="714" t="s">
        <v>707</v>
      </c>
      <c r="C795" s="254"/>
      <c r="D795" s="287"/>
      <c r="E795" s="288"/>
      <c r="F795" s="698">
        <f t="shared" si="322"/>
        <v>0</v>
      </c>
      <c r="G795" s="254"/>
      <c r="H795" s="287"/>
      <c r="I795" s="288"/>
      <c r="J795" s="334">
        <f t="shared" si="323"/>
        <v>0</v>
      </c>
      <c r="K795" s="254"/>
      <c r="L795" s="287"/>
      <c r="M795" s="288"/>
      <c r="N795" s="334">
        <f t="shared" si="324"/>
        <v>0</v>
      </c>
      <c r="O795" s="254"/>
      <c r="P795" s="287"/>
      <c r="Q795" s="288"/>
      <c r="R795" s="699">
        <f t="shared" si="325"/>
        <v>0</v>
      </c>
      <c r="S795" s="700">
        <f>C795+D795+E795+G795+H795+I795+K795+L795+M795+O795+P795+Q795</f>
        <v>0</v>
      </c>
      <c r="T795" s="191"/>
      <c r="U795" s="736"/>
      <c r="V795" s="737"/>
      <c r="W795" s="737"/>
    </row>
    <row r="796" spans="2:23" ht="17.25" thickBot="1">
      <c r="B796" s="744" t="s">
        <v>708</v>
      </c>
      <c r="C796" s="271"/>
      <c r="D796" s="294"/>
      <c r="E796" s="295"/>
      <c r="F796" s="698">
        <f t="shared" si="322"/>
        <v>0</v>
      </c>
      <c r="G796" s="271"/>
      <c r="H796" s="294"/>
      <c r="I796" s="295"/>
      <c r="J796" s="334">
        <f t="shared" si="323"/>
        <v>0</v>
      </c>
      <c r="K796" s="271"/>
      <c r="L796" s="294"/>
      <c r="M796" s="295"/>
      <c r="N796" s="334">
        <f t="shared" si="324"/>
        <v>0</v>
      </c>
      <c r="O796" s="271"/>
      <c r="P796" s="294"/>
      <c r="Q796" s="295"/>
      <c r="R796" s="699">
        <f t="shared" si="325"/>
        <v>0</v>
      </c>
      <c r="S796" s="700">
        <f>C796+D796+E796+G796+H796+I796+K796+L796+M796+O796+P796+Q796</f>
        <v>0</v>
      </c>
      <c r="T796" s="191"/>
      <c r="U796" s="736"/>
      <c r="V796" s="737"/>
      <c r="W796" s="737"/>
    </row>
    <row r="797" spans="2:23" ht="17.25" thickBot="1">
      <c r="B797" s="715" t="s">
        <v>755</v>
      </c>
      <c r="C797" s="600" t="s">
        <v>498</v>
      </c>
      <c r="D797" s="708" t="s">
        <v>499</v>
      </c>
      <c r="E797" s="709" t="s">
        <v>500</v>
      </c>
      <c r="F797" s="334" t="s">
        <v>697</v>
      </c>
      <c r="G797" s="600" t="s">
        <v>502</v>
      </c>
      <c r="H797" s="708" t="s">
        <v>503</v>
      </c>
      <c r="I797" s="709" t="s">
        <v>504</v>
      </c>
      <c r="J797" s="334" t="s">
        <v>698</v>
      </c>
      <c r="K797" s="600" t="s">
        <v>506</v>
      </c>
      <c r="L797" s="708" t="s">
        <v>507</v>
      </c>
      <c r="M797" s="709" t="s">
        <v>508</v>
      </c>
      <c r="N797" s="334" t="s">
        <v>699</v>
      </c>
      <c r="O797" s="600" t="s">
        <v>510</v>
      </c>
      <c r="P797" s="708" t="s">
        <v>511</v>
      </c>
      <c r="Q797" s="709" t="s">
        <v>512</v>
      </c>
      <c r="R797" s="720" t="s">
        <v>700</v>
      </c>
      <c r="S797" s="719" t="s">
        <v>46</v>
      </c>
      <c r="T797" s="191"/>
      <c r="U797" s="736"/>
      <c r="V797" s="740"/>
      <c r="W797" s="737"/>
    </row>
    <row r="798" spans="2:23" ht="16.5">
      <c r="B798" s="710" t="s">
        <v>702</v>
      </c>
      <c r="C798" s="266"/>
      <c r="D798" s="280"/>
      <c r="E798" s="281"/>
      <c r="F798" s="698">
        <v>0</v>
      </c>
      <c r="G798" s="266"/>
      <c r="H798" s="280"/>
      <c r="I798" s="281"/>
      <c r="J798" s="334">
        <f t="shared" ref="J798:J804" si="326">SUM(G798:I798)</f>
        <v>0</v>
      </c>
      <c r="K798" s="266"/>
      <c r="L798" s="280"/>
      <c r="M798" s="281"/>
      <c r="N798" s="334">
        <f t="shared" ref="N798:N804" si="327">SUM(K798:M798)</f>
        <v>0</v>
      </c>
      <c r="O798" s="266"/>
      <c r="P798" s="280"/>
      <c r="Q798" s="281"/>
      <c r="R798" s="699">
        <f>SUM(O798:Q798)</f>
        <v>0</v>
      </c>
      <c r="S798" s="700">
        <f t="shared" ref="S798:S804" si="328">N798+J798+F798+R798</f>
        <v>0</v>
      </c>
      <c r="T798" s="191"/>
      <c r="U798" s="741"/>
      <c r="V798" s="742"/>
      <c r="W798" s="742"/>
    </row>
    <row r="799" spans="2:23" ht="16.5">
      <c r="B799" s="711" t="s">
        <v>703</v>
      </c>
      <c r="C799" s="712">
        <f>SUM(C800:C803)</f>
        <v>0</v>
      </c>
      <c r="D799" s="712">
        <f>SUM(D800:D803)</f>
        <v>0</v>
      </c>
      <c r="E799" s="712">
        <f>SUM(E800:E803)</f>
        <v>0</v>
      </c>
      <c r="F799" s="334">
        <f t="shared" ref="F799:F804" si="329">SUM(C799:E799)</f>
        <v>0</v>
      </c>
      <c r="G799" s="712">
        <f>SUM(G800:G803)</f>
        <v>0</v>
      </c>
      <c r="H799" s="246">
        <f>SUM(H800:H803)</f>
        <v>0</v>
      </c>
      <c r="I799" s="713">
        <f>SUM(I800:I803)</f>
        <v>0</v>
      </c>
      <c r="J799" s="334">
        <f t="shared" si="326"/>
        <v>0</v>
      </c>
      <c r="K799" s="712">
        <f>SUM(K800:K803)</f>
        <v>0</v>
      </c>
      <c r="L799" s="246">
        <f>SUM(L800:L803)</f>
        <v>0</v>
      </c>
      <c r="M799" s="713">
        <f>SUM(M800:M803)</f>
        <v>0</v>
      </c>
      <c r="N799" s="334">
        <f t="shared" si="327"/>
        <v>0</v>
      </c>
      <c r="O799" s="712">
        <f>SUM(O800:O803)</f>
        <v>0</v>
      </c>
      <c r="P799" s="246">
        <f>SUM(P800:P803)</f>
        <v>0</v>
      </c>
      <c r="Q799" s="713">
        <f>SUM(Q800:Q803)</f>
        <v>0</v>
      </c>
      <c r="R799" s="699">
        <f t="shared" ref="R799:R804" si="330">SUM(O799:Q799)</f>
        <v>0</v>
      </c>
      <c r="S799" s="335">
        <f t="shared" si="328"/>
        <v>0</v>
      </c>
      <c r="T799" s="702"/>
      <c r="U799" s="745"/>
      <c r="V799" s="739"/>
      <c r="W799" s="739"/>
    </row>
    <row r="800" spans="2:23" ht="16.5">
      <c r="B800" s="710" t="s">
        <v>704</v>
      </c>
      <c r="C800" s="254"/>
      <c r="D800" s="287"/>
      <c r="E800" s="288"/>
      <c r="F800" s="698">
        <f t="shared" si="329"/>
        <v>0</v>
      </c>
      <c r="G800" s="254"/>
      <c r="H800" s="287"/>
      <c r="I800" s="288"/>
      <c r="J800" s="334">
        <f t="shared" si="326"/>
        <v>0</v>
      </c>
      <c r="K800" s="254"/>
      <c r="L800" s="287"/>
      <c r="M800" s="288"/>
      <c r="N800" s="334">
        <f t="shared" si="327"/>
        <v>0</v>
      </c>
      <c r="O800" s="254"/>
      <c r="P800" s="287"/>
      <c r="Q800" s="288"/>
      <c r="R800" s="699">
        <f t="shared" si="330"/>
        <v>0</v>
      </c>
      <c r="S800" s="700">
        <f t="shared" si="328"/>
        <v>0</v>
      </c>
      <c r="T800" s="191"/>
      <c r="U800" s="746"/>
      <c r="V800" s="737"/>
      <c r="W800" s="737"/>
    </row>
    <row r="801" spans="2:23" ht="16.5">
      <c r="B801" s="710" t="s">
        <v>705</v>
      </c>
      <c r="C801" s="254"/>
      <c r="D801" s="287"/>
      <c r="E801" s="288"/>
      <c r="F801" s="698">
        <f t="shared" si="329"/>
        <v>0</v>
      </c>
      <c r="G801" s="254"/>
      <c r="H801" s="287"/>
      <c r="I801" s="288"/>
      <c r="J801" s="334">
        <f t="shared" si="326"/>
        <v>0</v>
      </c>
      <c r="K801" s="254"/>
      <c r="L801" s="287"/>
      <c r="M801" s="288"/>
      <c r="N801" s="334">
        <f t="shared" si="327"/>
        <v>0</v>
      </c>
      <c r="O801" s="254"/>
      <c r="P801" s="287"/>
      <c r="Q801" s="288"/>
      <c r="R801" s="699">
        <f t="shared" si="330"/>
        <v>0</v>
      </c>
      <c r="S801" s="700">
        <f t="shared" si="328"/>
        <v>0</v>
      </c>
      <c r="T801" s="191"/>
      <c r="U801" s="736"/>
      <c r="V801" s="737"/>
      <c r="W801" s="737"/>
    </row>
    <row r="802" spans="2:23" ht="16.5">
      <c r="B802" s="714" t="s">
        <v>706</v>
      </c>
      <c r="C802" s="254"/>
      <c r="D802" s="287"/>
      <c r="E802" s="288"/>
      <c r="F802" s="698">
        <f t="shared" si="329"/>
        <v>0</v>
      </c>
      <c r="G802" s="254"/>
      <c r="H802" s="287"/>
      <c r="I802" s="288"/>
      <c r="J802" s="334">
        <f t="shared" si="326"/>
        <v>0</v>
      </c>
      <c r="K802" s="254"/>
      <c r="L802" s="287"/>
      <c r="M802" s="288"/>
      <c r="N802" s="334">
        <f t="shared" si="327"/>
        <v>0</v>
      </c>
      <c r="O802" s="254"/>
      <c r="P802" s="287"/>
      <c r="Q802" s="288"/>
      <c r="R802" s="699">
        <f t="shared" si="330"/>
        <v>0</v>
      </c>
      <c r="S802" s="700">
        <f t="shared" si="328"/>
        <v>0</v>
      </c>
      <c r="T802" s="191"/>
      <c r="U802" s="736"/>
      <c r="V802" s="737"/>
      <c r="W802" s="737"/>
    </row>
    <row r="803" spans="2:23" ht="16.5">
      <c r="B803" s="714" t="s">
        <v>707</v>
      </c>
      <c r="C803" s="254"/>
      <c r="D803" s="287"/>
      <c r="E803" s="288"/>
      <c r="F803" s="698">
        <f t="shared" si="329"/>
        <v>0</v>
      </c>
      <c r="G803" s="254"/>
      <c r="H803" s="287"/>
      <c r="I803" s="288"/>
      <c r="J803" s="334">
        <f t="shared" si="326"/>
        <v>0</v>
      </c>
      <c r="K803" s="254"/>
      <c r="L803" s="287"/>
      <c r="M803" s="288"/>
      <c r="N803" s="334">
        <f t="shared" si="327"/>
        <v>0</v>
      </c>
      <c r="O803" s="254"/>
      <c r="P803" s="287"/>
      <c r="Q803" s="288"/>
      <c r="R803" s="699">
        <f t="shared" si="330"/>
        <v>0</v>
      </c>
      <c r="S803" s="700">
        <f t="shared" si="328"/>
        <v>0</v>
      </c>
      <c r="T803" s="191"/>
      <c r="U803" s="736"/>
      <c r="V803" s="737"/>
      <c r="W803" s="737"/>
    </row>
    <row r="804" spans="2:23" ht="17.25" thickBot="1">
      <c r="B804" s="710" t="s">
        <v>708</v>
      </c>
      <c r="C804" s="271"/>
      <c r="D804" s="294"/>
      <c r="E804" s="295"/>
      <c r="F804" s="698">
        <f t="shared" si="329"/>
        <v>0</v>
      </c>
      <c r="G804" s="271"/>
      <c r="H804" s="294"/>
      <c r="I804" s="295"/>
      <c r="J804" s="334">
        <f t="shared" si="326"/>
        <v>0</v>
      </c>
      <c r="K804" s="271"/>
      <c r="L804" s="294"/>
      <c r="M804" s="295"/>
      <c r="N804" s="334">
        <f t="shared" si="327"/>
        <v>0</v>
      </c>
      <c r="O804" s="271"/>
      <c r="P804" s="294"/>
      <c r="Q804" s="295"/>
      <c r="R804" s="699">
        <f t="shared" si="330"/>
        <v>0</v>
      </c>
      <c r="S804" s="700">
        <f t="shared" si="328"/>
        <v>0</v>
      </c>
      <c r="T804" s="191"/>
      <c r="U804" s="736"/>
      <c r="V804" s="737"/>
      <c r="W804" s="737"/>
    </row>
    <row r="805" spans="2:23" ht="17.25" thickBot="1">
      <c r="B805" s="715" t="s">
        <v>756</v>
      </c>
      <c r="C805" s="600" t="s">
        <v>498</v>
      </c>
      <c r="D805" s="708" t="s">
        <v>499</v>
      </c>
      <c r="E805" s="709" t="s">
        <v>500</v>
      </c>
      <c r="F805" s="334" t="s">
        <v>697</v>
      </c>
      <c r="G805" s="600" t="s">
        <v>502</v>
      </c>
      <c r="H805" s="708" t="s">
        <v>503</v>
      </c>
      <c r="I805" s="709" t="s">
        <v>504</v>
      </c>
      <c r="J805" s="334" t="s">
        <v>698</v>
      </c>
      <c r="K805" s="600" t="s">
        <v>506</v>
      </c>
      <c r="L805" s="708" t="s">
        <v>507</v>
      </c>
      <c r="M805" s="709" t="s">
        <v>508</v>
      </c>
      <c r="N805" s="334" t="s">
        <v>699</v>
      </c>
      <c r="O805" s="600" t="s">
        <v>510</v>
      </c>
      <c r="P805" s="708" t="s">
        <v>511</v>
      </c>
      <c r="Q805" s="709" t="s">
        <v>512</v>
      </c>
      <c r="R805" s="720" t="s">
        <v>700</v>
      </c>
      <c r="S805" s="719" t="s">
        <v>46</v>
      </c>
      <c r="T805" s="191"/>
      <c r="U805" s="736"/>
      <c r="V805" s="737"/>
      <c r="W805" s="737"/>
    </row>
    <row r="806" spans="2:23" ht="16.5">
      <c r="B806" s="710" t="s">
        <v>702</v>
      </c>
      <c r="C806" s="266"/>
      <c r="D806" s="280"/>
      <c r="E806" s="281"/>
      <c r="F806" s="698">
        <f>SUM(C806:E806)</f>
        <v>0</v>
      </c>
      <c r="G806" s="266"/>
      <c r="H806" s="280"/>
      <c r="I806" s="281"/>
      <c r="J806" s="334">
        <f>SUM(G806:I806)</f>
        <v>0</v>
      </c>
      <c r="K806" s="266"/>
      <c r="L806" s="280"/>
      <c r="M806" s="281"/>
      <c r="N806" s="334">
        <f>SUM(K806:M806)</f>
        <v>0</v>
      </c>
      <c r="O806" s="266"/>
      <c r="P806" s="280"/>
      <c r="Q806" s="281"/>
      <c r="R806" s="699">
        <f>SUM(O806:Q806)</f>
        <v>0</v>
      </c>
      <c r="S806" s="700">
        <f t="shared" ref="S806:S812" si="331">N806+J806+F806+R806</f>
        <v>0</v>
      </c>
      <c r="T806" s="191"/>
      <c r="U806" s="741"/>
      <c r="V806" s="742"/>
      <c r="W806" s="742"/>
    </row>
    <row r="807" spans="2:23" ht="16.5">
      <c r="B807" s="711" t="s">
        <v>703</v>
      </c>
      <c r="C807" s="712">
        <f>SUM(C808:C811)</f>
        <v>0</v>
      </c>
      <c r="D807" s="712">
        <f>SUM(D808:D811)</f>
        <v>0</v>
      </c>
      <c r="E807" s="712">
        <f>SUM(E808:E811)</f>
        <v>0</v>
      </c>
      <c r="F807" s="334">
        <f t="shared" ref="F807:F812" si="332">SUM(C807:E807)</f>
        <v>0</v>
      </c>
      <c r="G807" s="712">
        <f>SUM(G808:G811)</f>
        <v>0</v>
      </c>
      <c r="H807" s="246">
        <f>SUM(H808:H811)</f>
        <v>0</v>
      </c>
      <c r="I807" s="713">
        <f>SUM(I808:I811)</f>
        <v>0</v>
      </c>
      <c r="J807" s="334">
        <f t="shared" ref="J807:J812" si="333">SUM(G807:I807)</f>
        <v>0</v>
      </c>
      <c r="K807" s="712">
        <f>SUM(K808:K811)</f>
        <v>0</v>
      </c>
      <c r="L807" s="246">
        <f>SUM(L808:L811)</f>
        <v>0</v>
      </c>
      <c r="M807" s="713">
        <f>SUM(M808:M811)</f>
        <v>0</v>
      </c>
      <c r="N807" s="334">
        <f t="shared" ref="N807:N812" si="334">SUM(K807:M807)</f>
        <v>0</v>
      </c>
      <c r="O807" s="712">
        <f>SUM(O808:O811)</f>
        <v>0</v>
      </c>
      <c r="P807" s="246">
        <f>SUM(P808:P811)</f>
        <v>0</v>
      </c>
      <c r="Q807" s="713">
        <f>SUM(Q808:Q811)</f>
        <v>0</v>
      </c>
      <c r="R807" s="699">
        <f t="shared" ref="R807:R812" si="335">SUM(O807:Q807)</f>
        <v>0</v>
      </c>
      <c r="S807" s="335">
        <f t="shared" si="331"/>
        <v>0</v>
      </c>
      <c r="T807" s="702"/>
      <c r="U807" s="745"/>
      <c r="V807" s="739"/>
      <c r="W807" s="739"/>
    </row>
    <row r="808" spans="2:23" ht="16.5">
      <c r="B808" s="710" t="s">
        <v>704</v>
      </c>
      <c r="C808" s="254"/>
      <c r="D808" s="287"/>
      <c r="E808" s="288"/>
      <c r="F808" s="698">
        <f t="shared" si="332"/>
        <v>0</v>
      </c>
      <c r="G808" s="254"/>
      <c r="H808" s="287"/>
      <c r="I808" s="288"/>
      <c r="J808" s="334">
        <f t="shared" si="333"/>
        <v>0</v>
      </c>
      <c r="K808" s="254"/>
      <c r="L808" s="287"/>
      <c r="M808" s="288"/>
      <c r="N808" s="334">
        <f t="shared" si="334"/>
        <v>0</v>
      </c>
      <c r="O808" s="254"/>
      <c r="P808" s="287"/>
      <c r="Q808" s="288"/>
      <c r="R808" s="699">
        <f t="shared" si="335"/>
        <v>0</v>
      </c>
      <c r="S808" s="700">
        <f t="shared" si="331"/>
        <v>0</v>
      </c>
      <c r="T808" s="191"/>
      <c r="U808" s="746"/>
      <c r="V808" s="737"/>
      <c r="W808" s="737"/>
    </row>
    <row r="809" spans="2:23" ht="16.5">
      <c r="B809" s="710" t="s">
        <v>705</v>
      </c>
      <c r="C809" s="254"/>
      <c r="D809" s="287"/>
      <c r="E809" s="288"/>
      <c r="F809" s="698">
        <f t="shared" si="332"/>
        <v>0</v>
      </c>
      <c r="G809" s="254"/>
      <c r="H809" s="287"/>
      <c r="I809" s="288"/>
      <c r="J809" s="334">
        <f t="shared" si="333"/>
        <v>0</v>
      </c>
      <c r="K809" s="254"/>
      <c r="L809" s="287"/>
      <c r="M809" s="288"/>
      <c r="N809" s="334">
        <f t="shared" si="334"/>
        <v>0</v>
      </c>
      <c r="O809" s="254"/>
      <c r="P809" s="287"/>
      <c r="Q809" s="288"/>
      <c r="R809" s="699">
        <f t="shared" si="335"/>
        <v>0</v>
      </c>
      <c r="S809" s="700">
        <f t="shared" si="331"/>
        <v>0</v>
      </c>
      <c r="T809" s="191"/>
      <c r="U809" s="743"/>
      <c r="V809" s="574"/>
      <c r="W809" s="574"/>
    </row>
    <row r="810" spans="2:23" ht="16.5">
      <c r="B810" s="714" t="s">
        <v>706</v>
      </c>
      <c r="C810" s="254"/>
      <c r="D810" s="287"/>
      <c r="E810" s="288"/>
      <c r="F810" s="698">
        <f t="shared" si="332"/>
        <v>0</v>
      </c>
      <c r="G810" s="254"/>
      <c r="H810" s="287"/>
      <c r="I810" s="288"/>
      <c r="J810" s="334">
        <f t="shared" si="333"/>
        <v>0</v>
      </c>
      <c r="K810" s="254"/>
      <c r="L810" s="287"/>
      <c r="M810" s="288"/>
      <c r="N810" s="334">
        <f t="shared" si="334"/>
        <v>0</v>
      </c>
      <c r="O810" s="254"/>
      <c r="P810" s="287"/>
      <c r="Q810" s="288"/>
      <c r="R810" s="699">
        <f t="shared" si="335"/>
        <v>0</v>
      </c>
      <c r="S810" s="700">
        <f t="shared" si="331"/>
        <v>0</v>
      </c>
      <c r="T810" s="191"/>
      <c r="U810" s="736"/>
      <c r="V810" s="737"/>
      <c r="W810" s="737"/>
    </row>
    <row r="811" spans="2:23" ht="16.5">
      <c r="B811" s="714" t="s">
        <v>707</v>
      </c>
      <c r="C811" s="254"/>
      <c r="D811" s="287"/>
      <c r="E811" s="288"/>
      <c r="F811" s="698">
        <f t="shared" si="332"/>
        <v>0</v>
      </c>
      <c r="G811" s="254"/>
      <c r="H811" s="287"/>
      <c r="I811" s="288"/>
      <c r="J811" s="334">
        <f t="shared" si="333"/>
        <v>0</v>
      </c>
      <c r="K811" s="254"/>
      <c r="L811" s="287"/>
      <c r="M811" s="288"/>
      <c r="N811" s="334">
        <f t="shared" si="334"/>
        <v>0</v>
      </c>
      <c r="O811" s="254"/>
      <c r="P811" s="287"/>
      <c r="Q811" s="288"/>
      <c r="R811" s="699">
        <f t="shared" si="335"/>
        <v>0</v>
      </c>
      <c r="S811" s="700">
        <f t="shared" si="331"/>
        <v>0</v>
      </c>
      <c r="T811" s="191"/>
      <c r="U811" s="736"/>
      <c r="V811" s="737"/>
      <c r="W811" s="737"/>
    </row>
    <row r="812" spans="2:23" ht="17.25" thickBot="1">
      <c r="B812" s="710" t="s">
        <v>708</v>
      </c>
      <c r="C812" s="271"/>
      <c r="D812" s="294"/>
      <c r="E812" s="295"/>
      <c r="F812" s="698">
        <f t="shared" si="332"/>
        <v>0</v>
      </c>
      <c r="G812" s="271"/>
      <c r="H812" s="294"/>
      <c r="I812" s="295"/>
      <c r="J812" s="334">
        <f t="shared" si="333"/>
        <v>0</v>
      </c>
      <c r="K812" s="271"/>
      <c r="L812" s="294"/>
      <c r="M812" s="295"/>
      <c r="N812" s="334">
        <f t="shared" si="334"/>
        <v>0</v>
      </c>
      <c r="O812" s="271"/>
      <c r="P812" s="294"/>
      <c r="Q812" s="295"/>
      <c r="R812" s="699">
        <f t="shared" si="335"/>
        <v>0</v>
      </c>
      <c r="S812" s="700">
        <f t="shared" si="331"/>
        <v>0</v>
      </c>
      <c r="T812" s="191"/>
      <c r="U812" s="736"/>
      <c r="V812" s="737"/>
      <c r="W812" s="737"/>
    </row>
    <row r="813" spans="2:23" ht="17.25" thickBot="1">
      <c r="B813" s="715" t="s">
        <v>757</v>
      </c>
      <c r="C813" s="687" t="s">
        <v>498</v>
      </c>
      <c r="D813" s="688" t="s">
        <v>499</v>
      </c>
      <c r="E813" s="689" t="s">
        <v>500</v>
      </c>
      <c r="F813" s="719" t="s">
        <v>697</v>
      </c>
      <c r="G813" s="687" t="s">
        <v>502</v>
      </c>
      <c r="H813" s="688" t="s">
        <v>503</v>
      </c>
      <c r="I813" s="689" t="s">
        <v>504</v>
      </c>
      <c r="J813" s="719" t="s">
        <v>698</v>
      </c>
      <c r="K813" s="687" t="s">
        <v>506</v>
      </c>
      <c r="L813" s="688" t="s">
        <v>507</v>
      </c>
      <c r="M813" s="689" t="s">
        <v>508</v>
      </c>
      <c r="N813" s="719" t="s">
        <v>699</v>
      </c>
      <c r="O813" s="687" t="s">
        <v>510</v>
      </c>
      <c r="P813" s="688" t="s">
        <v>511</v>
      </c>
      <c r="Q813" s="689" t="s">
        <v>512</v>
      </c>
      <c r="R813" s="720" t="s">
        <v>700</v>
      </c>
      <c r="S813" s="719" t="s">
        <v>46</v>
      </c>
      <c r="T813" s="191"/>
      <c r="U813" s="736"/>
      <c r="V813" s="737"/>
      <c r="W813" s="737"/>
    </row>
    <row r="814" spans="2:23" ht="16.5">
      <c r="B814" s="710" t="s">
        <v>702</v>
      </c>
      <c r="C814" s="266"/>
      <c r="D814" s="280"/>
      <c r="E814" s="281"/>
      <c r="F814" s="698">
        <f>SUM(C814:E814)</f>
        <v>0</v>
      </c>
      <c r="G814" s="266"/>
      <c r="H814" s="280"/>
      <c r="I814" s="281"/>
      <c r="J814" s="334">
        <f>SUM(G814:I814)</f>
        <v>0</v>
      </c>
      <c r="K814" s="266"/>
      <c r="L814" s="280"/>
      <c r="M814" s="281"/>
      <c r="N814" s="334">
        <f>SUM(K814:M814)</f>
        <v>0</v>
      </c>
      <c r="O814" s="266"/>
      <c r="P814" s="280"/>
      <c r="Q814" s="281"/>
      <c r="R814" s="699">
        <f>SUM(O814:Q814)</f>
        <v>0</v>
      </c>
      <c r="S814" s="700">
        <f t="shared" ref="S814:S820" si="336">N814+J814+F814+R814</f>
        <v>0</v>
      </c>
      <c r="T814" s="191"/>
      <c r="U814" s="741"/>
      <c r="V814" s="742"/>
      <c r="W814" s="742"/>
    </row>
    <row r="815" spans="2:23" ht="16.5">
      <c r="B815" s="711" t="s">
        <v>703</v>
      </c>
      <c r="C815" s="712">
        <f>SUM(C816:C819)</f>
        <v>0</v>
      </c>
      <c r="D815" s="712">
        <f>SUM(D816:D819)</f>
        <v>0</v>
      </c>
      <c r="E815" s="712">
        <f>SUM(E816:E819)</f>
        <v>0</v>
      </c>
      <c r="F815" s="334">
        <f t="shared" ref="F815:F820" si="337">SUM(C815:E815)</f>
        <v>0</v>
      </c>
      <c r="G815" s="712">
        <f>SUM(G816:G819)</f>
        <v>0</v>
      </c>
      <c r="H815" s="246">
        <f>SUM(H816:H819)</f>
        <v>0</v>
      </c>
      <c r="I815" s="713">
        <f>SUM(I816:I819)</f>
        <v>0</v>
      </c>
      <c r="J815" s="334">
        <f t="shared" ref="J815:J820" si="338">SUM(G815:I815)</f>
        <v>0</v>
      </c>
      <c r="K815" s="712">
        <f>SUM(K816:K819)</f>
        <v>0</v>
      </c>
      <c r="L815" s="246">
        <f>SUM(L816:L819)</f>
        <v>0</v>
      </c>
      <c r="M815" s="713">
        <f>SUM(M816:M819)</f>
        <v>0</v>
      </c>
      <c r="N815" s="334">
        <f t="shared" ref="N815:N820" si="339">SUM(K815:M815)</f>
        <v>0</v>
      </c>
      <c r="O815" s="712">
        <f>SUM(O816:O819)</f>
        <v>0</v>
      </c>
      <c r="P815" s="246">
        <f>SUM(P816:P819)</f>
        <v>0</v>
      </c>
      <c r="Q815" s="713">
        <f>SUM(Q816:Q819)</f>
        <v>0</v>
      </c>
      <c r="R815" s="699">
        <f t="shared" ref="R815:R820" si="340">SUM(O815:Q815)</f>
        <v>0</v>
      </c>
      <c r="S815" s="335">
        <f t="shared" si="336"/>
        <v>0</v>
      </c>
      <c r="T815" s="702"/>
      <c r="U815" s="745"/>
      <c r="V815" s="739"/>
      <c r="W815" s="739"/>
    </row>
    <row r="816" spans="2:23" ht="16.5">
      <c r="B816" s="710" t="s">
        <v>704</v>
      </c>
      <c r="C816" s="254"/>
      <c r="D816" s="287"/>
      <c r="E816" s="288"/>
      <c r="F816" s="698">
        <f t="shared" si="337"/>
        <v>0</v>
      </c>
      <c r="G816" s="254"/>
      <c r="H816" s="287"/>
      <c r="I816" s="288"/>
      <c r="J816" s="334">
        <f t="shared" si="338"/>
        <v>0</v>
      </c>
      <c r="K816" s="254"/>
      <c r="L816" s="287"/>
      <c r="M816" s="288"/>
      <c r="N816" s="334">
        <f t="shared" si="339"/>
        <v>0</v>
      </c>
      <c r="O816" s="254"/>
      <c r="P816" s="287"/>
      <c r="Q816" s="288"/>
      <c r="R816" s="699">
        <f t="shared" si="340"/>
        <v>0</v>
      </c>
      <c r="S816" s="700">
        <f t="shared" si="336"/>
        <v>0</v>
      </c>
      <c r="T816" s="191"/>
      <c r="U816" s="746"/>
      <c r="V816" s="737"/>
      <c r="W816" s="737"/>
    </row>
    <row r="817" spans="2:23" ht="16.5">
      <c r="B817" s="710" t="s">
        <v>705</v>
      </c>
      <c r="C817" s="254"/>
      <c r="D817" s="287"/>
      <c r="E817" s="288"/>
      <c r="F817" s="698">
        <f t="shared" si="337"/>
        <v>0</v>
      </c>
      <c r="G817" s="254"/>
      <c r="H817" s="287"/>
      <c r="I817" s="288"/>
      <c r="J817" s="334">
        <f t="shared" si="338"/>
        <v>0</v>
      </c>
      <c r="K817" s="254"/>
      <c r="L817" s="287"/>
      <c r="M817" s="288"/>
      <c r="N817" s="334">
        <f t="shared" si="339"/>
        <v>0</v>
      </c>
      <c r="O817" s="254"/>
      <c r="P817" s="287"/>
      <c r="Q817" s="288"/>
      <c r="R817" s="699">
        <f t="shared" si="340"/>
        <v>0</v>
      </c>
      <c r="S817" s="700">
        <f t="shared" si="336"/>
        <v>0</v>
      </c>
      <c r="T817" s="191"/>
      <c r="U817" s="736"/>
      <c r="V817" s="737"/>
      <c r="W817" s="737"/>
    </row>
    <row r="818" spans="2:23" ht="16.5">
      <c r="B818" s="714" t="s">
        <v>706</v>
      </c>
      <c r="C818" s="254"/>
      <c r="D818" s="287"/>
      <c r="E818" s="288"/>
      <c r="F818" s="698">
        <f t="shared" si="337"/>
        <v>0</v>
      </c>
      <c r="G818" s="254"/>
      <c r="H818" s="287"/>
      <c r="I818" s="288"/>
      <c r="J818" s="334">
        <f t="shared" si="338"/>
        <v>0</v>
      </c>
      <c r="K818" s="254"/>
      <c r="L818" s="287"/>
      <c r="M818" s="288"/>
      <c r="N818" s="334">
        <f t="shared" si="339"/>
        <v>0</v>
      </c>
      <c r="O818" s="254"/>
      <c r="P818" s="287"/>
      <c r="Q818" s="288"/>
      <c r="R818" s="699">
        <f t="shared" si="340"/>
        <v>0</v>
      </c>
      <c r="S818" s="700">
        <f t="shared" si="336"/>
        <v>0</v>
      </c>
      <c r="T818" s="191"/>
      <c r="U818" s="736"/>
      <c r="V818" s="737"/>
      <c r="W818" s="737"/>
    </row>
    <row r="819" spans="2:23" ht="16.5">
      <c r="B819" s="714" t="s">
        <v>707</v>
      </c>
      <c r="C819" s="254"/>
      <c r="D819" s="287"/>
      <c r="E819" s="288"/>
      <c r="F819" s="698">
        <f t="shared" si="337"/>
        <v>0</v>
      </c>
      <c r="G819" s="254"/>
      <c r="H819" s="287"/>
      <c r="I819" s="288"/>
      <c r="J819" s="334">
        <f t="shared" si="338"/>
        <v>0</v>
      </c>
      <c r="K819" s="254"/>
      <c r="L819" s="287"/>
      <c r="M819" s="288"/>
      <c r="N819" s="334">
        <f t="shared" si="339"/>
        <v>0</v>
      </c>
      <c r="O819" s="254"/>
      <c r="P819" s="287"/>
      <c r="Q819" s="288"/>
      <c r="R819" s="699">
        <f t="shared" si="340"/>
        <v>0</v>
      </c>
      <c r="S819" s="700">
        <f t="shared" si="336"/>
        <v>0</v>
      </c>
      <c r="T819" s="191"/>
      <c r="U819" s="736"/>
      <c r="V819" s="737"/>
      <c r="W819" s="737"/>
    </row>
    <row r="820" spans="2:23" ht="17.25" thickBot="1">
      <c r="B820" s="710" t="s">
        <v>708</v>
      </c>
      <c r="C820" s="271"/>
      <c r="D820" s="294"/>
      <c r="E820" s="295"/>
      <c r="F820" s="698">
        <f t="shared" si="337"/>
        <v>0</v>
      </c>
      <c r="G820" s="271"/>
      <c r="H820" s="294"/>
      <c r="I820" s="295"/>
      <c r="J820" s="334">
        <f t="shared" si="338"/>
        <v>0</v>
      </c>
      <c r="K820" s="271"/>
      <c r="L820" s="294"/>
      <c r="M820" s="295"/>
      <c r="N820" s="334">
        <f t="shared" si="339"/>
        <v>0</v>
      </c>
      <c r="O820" s="271"/>
      <c r="P820" s="294"/>
      <c r="Q820" s="295"/>
      <c r="R820" s="699">
        <f t="shared" si="340"/>
        <v>0</v>
      </c>
      <c r="S820" s="700">
        <f t="shared" si="336"/>
        <v>0</v>
      </c>
      <c r="T820" s="191"/>
      <c r="U820" s="736"/>
      <c r="V820" s="737"/>
      <c r="W820" s="737"/>
    </row>
    <row r="821" spans="2:23" ht="17.25" thickBot="1">
      <c r="B821" s="715" t="s">
        <v>758</v>
      </c>
      <c r="C821" s="600" t="s">
        <v>498</v>
      </c>
      <c r="D821" s="708" t="s">
        <v>499</v>
      </c>
      <c r="E821" s="709" t="s">
        <v>500</v>
      </c>
      <c r="F821" s="334" t="s">
        <v>697</v>
      </c>
      <c r="G821" s="600" t="s">
        <v>502</v>
      </c>
      <c r="H821" s="708" t="s">
        <v>503</v>
      </c>
      <c r="I821" s="709" t="s">
        <v>504</v>
      </c>
      <c r="J821" s="334" t="s">
        <v>698</v>
      </c>
      <c r="K821" s="600" t="s">
        <v>506</v>
      </c>
      <c r="L821" s="708" t="s">
        <v>507</v>
      </c>
      <c r="M821" s="709" t="s">
        <v>508</v>
      </c>
      <c r="N821" s="334" t="s">
        <v>699</v>
      </c>
      <c r="O821" s="600" t="s">
        <v>510</v>
      </c>
      <c r="P821" s="708" t="s">
        <v>511</v>
      </c>
      <c r="Q821" s="709" t="s">
        <v>512</v>
      </c>
      <c r="R821" s="720" t="s">
        <v>700</v>
      </c>
      <c r="S821" s="719" t="s">
        <v>46</v>
      </c>
      <c r="T821" s="191"/>
      <c r="U821" s="736"/>
      <c r="V821" s="740"/>
      <c r="W821" s="740"/>
    </row>
    <row r="822" spans="2:23" ht="16.5">
      <c r="B822" s="710" t="s">
        <v>702</v>
      </c>
      <c r="C822" s="266"/>
      <c r="D822" s="280"/>
      <c r="E822" s="281"/>
      <c r="F822" s="698">
        <f>SUM(C822:E822)</f>
        <v>0</v>
      </c>
      <c r="G822" s="266"/>
      <c r="H822" s="280"/>
      <c r="I822" s="281"/>
      <c r="J822" s="334">
        <f>SUM(G822:I822)</f>
        <v>0</v>
      </c>
      <c r="K822" s="266"/>
      <c r="L822" s="280"/>
      <c r="M822" s="281"/>
      <c r="N822" s="334">
        <f>SUM(K822:M822)</f>
        <v>0</v>
      </c>
      <c r="O822" s="266"/>
      <c r="P822" s="280"/>
      <c r="Q822" s="281"/>
      <c r="R822" s="699">
        <f>SUM(O822:Q822)</f>
        <v>0</v>
      </c>
      <c r="S822" s="700">
        <f t="shared" ref="S822:S828" si="341">N822+J822+F822+R822</f>
        <v>0</v>
      </c>
      <c r="T822" s="191"/>
      <c r="U822" s="741"/>
      <c r="V822" s="742"/>
      <c r="W822" s="742"/>
    </row>
    <row r="823" spans="2:23" ht="16.5">
      <c r="B823" s="711" t="s">
        <v>703</v>
      </c>
      <c r="C823" s="712">
        <f>SUM(C824:C827)</f>
        <v>0</v>
      </c>
      <c r="D823" s="712">
        <f>SUM(D824:D827)</f>
        <v>0</v>
      </c>
      <c r="E823" s="712">
        <f>SUM(E824:E827)</f>
        <v>0</v>
      </c>
      <c r="F823" s="334">
        <f t="shared" ref="F823:F828" si="342">SUM(C823:E823)</f>
        <v>0</v>
      </c>
      <c r="G823" s="712">
        <f>SUM(G824:G827)</f>
        <v>0</v>
      </c>
      <c r="H823" s="246">
        <f>SUM(H824:H827)</f>
        <v>0</v>
      </c>
      <c r="I823" s="713">
        <f>SUM(I824:I827)</f>
        <v>0</v>
      </c>
      <c r="J823" s="334">
        <f t="shared" ref="J823:J828" si="343">SUM(G823:I823)</f>
        <v>0</v>
      </c>
      <c r="K823" s="712">
        <f>SUM(K824:K827)</f>
        <v>0</v>
      </c>
      <c r="L823" s="246">
        <f>SUM(L824:L827)</f>
        <v>0</v>
      </c>
      <c r="M823" s="713">
        <f>SUM(M824:M827)</f>
        <v>0</v>
      </c>
      <c r="N823" s="334">
        <f t="shared" ref="N823:N828" si="344">SUM(K823:M823)</f>
        <v>0</v>
      </c>
      <c r="O823" s="712">
        <f>SUM(O824:O827)</f>
        <v>0</v>
      </c>
      <c r="P823" s="246">
        <f>SUM(P824:P827)</f>
        <v>0</v>
      </c>
      <c r="Q823" s="713">
        <f>SUM(Q824:Q827)</f>
        <v>0</v>
      </c>
      <c r="R823" s="699">
        <f t="shared" ref="R823:R828" si="345">SUM(O823:Q823)</f>
        <v>0</v>
      </c>
      <c r="S823" s="335">
        <f t="shared" si="341"/>
        <v>0</v>
      </c>
      <c r="T823" s="702"/>
      <c r="U823" s="745"/>
      <c r="V823" s="739"/>
      <c r="W823" s="739"/>
    </row>
    <row r="824" spans="2:23" ht="16.5">
      <c r="B824" s="710" t="s">
        <v>704</v>
      </c>
      <c r="C824" s="254"/>
      <c r="D824" s="287"/>
      <c r="E824" s="288"/>
      <c r="F824" s="698">
        <f t="shared" si="342"/>
        <v>0</v>
      </c>
      <c r="G824" s="254"/>
      <c r="H824" s="287"/>
      <c r="I824" s="288"/>
      <c r="J824" s="334">
        <f t="shared" si="343"/>
        <v>0</v>
      </c>
      <c r="K824" s="254"/>
      <c r="L824" s="287"/>
      <c r="M824" s="288"/>
      <c r="N824" s="334">
        <f t="shared" si="344"/>
        <v>0</v>
      </c>
      <c r="O824" s="254"/>
      <c r="P824" s="287"/>
      <c r="Q824" s="288"/>
      <c r="R824" s="699">
        <f t="shared" si="345"/>
        <v>0</v>
      </c>
      <c r="S824" s="700">
        <f t="shared" si="341"/>
        <v>0</v>
      </c>
      <c r="T824" s="191"/>
      <c r="U824" s="746"/>
      <c r="V824" s="737"/>
      <c r="W824" s="737"/>
    </row>
    <row r="825" spans="2:23" ht="16.5">
      <c r="B825" s="710" t="s">
        <v>705</v>
      </c>
      <c r="C825" s="254"/>
      <c r="D825" s="287"/>
      <c r="E825" s="288"/>
      <c r="F825" s="698">
        <f t="shared" si="342"/>
        <v>0</v>
      </c>
      <c r="G825" s="254"/>
      <c r="H825" s="287"/>
      <c r="I825" s="288"/>
      <c r="J825" s="334">
        <f t="shared" si="343"/>
        <v>0</v>
      </c>
      <c r="K825" s="254"/>
      <c r="L825" s="287"/>
      <c r="M825" s="288"/>
      <c r="N825" s="334">
        <f t="shared" si="344"/>
        <v>0</v>
      </c>
      <c r="O825" s="254"/>
      <c r="P825" s="287"/>
      <c r="Q825" s="288"/>
      <c r="R825" s="699">
        <f t="shared" si="345"/>
        <v>0</v>
      </c>
      <c r="S825" s="700">
        <f t="shared" si="341"/>
        <v>0</v>
      </c>
      <c r="T825" s="191"/>
      <c r="U825" s="743"/>
      <c r="V825" s="574"/>
      <c r="W825" s="574"/>
    </row>
    <row r="826" spans="2:23" ht="16.5">
      <c r="B826" s="714" t="s">
        <v>706</v>
      </c>
      <c r="C826" s="254"/>
      <c r="D826" s="287"/>
      <c r="E826" s="288"/>
      <c r="F826" s="698">
        <f t="shared" si="342"/>
        <v>0</v>
      </c>
      <c r="G826" s="254"/>
      <c r="H826" s="287"/>
      <c r="I826" s="288"/>
      <c r="J826" s="334">
        <f t="shared" si="343"/>
        <v>0</v>
      </c>
      <c r="K826" s="254"/>
      <c r="L826" s="287"/>
      <c r="M826" s="288"/>
      <c r="N826" s="334">
        <f t="shared" si="344"/>
        <v>0</v>
      </c>
      <c r="O826" s="254"/>
      <c r="P826" s="287"/>
      <c r="Q826" s="288"/>
      <c r="R826" s="699">
        <f t="shared" si="345"/>
        <v>0</v>
      </c>
      <c r="S826" s="700">
        <f t="shared" si="341"/>
        <v>0</v>
      </c>
      <c r="T826" s="191"/>
      <c r="U826" s="736"/>
      <c r="V826" s="737"/>
      <c r="W826" s="737"/>
    </row>
    <row r="827" spans="2:23" ht="16.5">
      <c r="B827" s="714" t="s">
        <v>707</v>
      </c>
      <c r="C827" s="254"/>
      <c r="D827" s="287"/>
      <c r="E827" s="288"/>
      <c r="F827" s="698">
        <f t="shared" si="342"/>
        <v>0</v>
      </c>
      <c r="G827" s="254"/>
      <c r="H827" s="287"/>
      <c r="I827" s="288"/>
      <c r="J827" s="334">
        <f t="shared" si="343"/>
        <v>0</v>
      </c>
      <c r="K827" s="254"/>
      <c r="L827" s="287"/>
      <c r="M827" s="288"/>
      <c r="N827" s="334">
        <f t="shared" si="344"/>
        <v>0</v>
      </c>
      <c r="O827" s="254"/>
      <c r="P827" s="287"/>
      <c r="Q827" s="288"/>
      <c r="R827" s="699">
        <f t="shared" si="345"/>
        <v>0</v>
      </c>
      <c r="S827" s="700">
        <f t="shared" si="341"/>
        <v>0</v>
      </c>
      <c r="T827" s="191"/>
      <c r="U827" s="736"/>
      <c r="V827" s="737"/>
      <c r="W827" s="737"/>
    </row>
    <row r="828" spans="2:23" ht="17.25" thickBot="1">
      <c r="B828" s="710" t="s">
        <v>708</v>
      </c>
      <c r="C828" s="271"/>
      <c r="D828" s="294"/>
      <c r="E828" s="295"/>
      <c r="F828" s="698">
        <f t="shared" si="342"/>
        <v>0</v>
      </c>
      <c r="G828" s="271"/>
      <c r="H828" s="294"/>
      <c r="I828" s="295"/>
      <c r="J828" s="334">
        <f t="shared" si="343"/>
        <v>0</v>
      </c>
      <c r="K828" s="271"/>
      <c r="L828" s="294"/>
      <c r="M828" s="295"/>
      <c r="N828" s="334">
        <f t="shared" si="344"/>
        <v>0</v>
      </c>
      <c r="O828" s="271"/>
      <c r="P828" s="294"/>
      <c r="Q828" s="295"/>
      <c r="R828" s="699">
        <f t="shared" si="345"/>
        <v>0</v>
      </c>
      <c r="S828" s="700">
        <f t="shared" si="341"/>
        <v>0</v>
      </c>
      <c r="T828" s="191"/>
      <c r="U828" s="736"/>
      <c r="V828" s="737"/>
      <c r="W828" s="737"/>
    </row>
    <row r="829" spans="2:23" ht="17.25" thickBot="1">
      <c r="B829" s="715" t="s">
        <v>759</v>
      </c>
      <c r="C829" s="600" t="s">
        <v>498</v>
      </c>
      <c r="D829" s="708" t="s">
        <v>499</v>
      </c>
      <c r="E829" s="709" t="s">
        <v>500</v>
      </c>
      <c r="F829" s="334" t="s">
        <v>697</v>
      </c>
      <c r="G829" s="600" t="s">
        <v>502</v>
      </c>
      <c r="H829" s="708" t="s">
        <v>503</v>
      </c>
      <c r="I829" s="709" t="s">
        <v>504</v>
      </c>
      <c r="J829" s="334" t="s">
        <v>698</v>
      </c>
      <c r="K829" s="600" t="s">
        <v>506</v>
      </c>
      <c r="L829" s="708" t="s">
        <v>507</v>
      </c>
      <c r="M829" s="709" t="s">
        <v>508</v>
      </c>
      <c r="N829" s="334" t="s">
        <v>699</v>
      </c>
      <c r="O829" s="600" t="s">
        <v>510</v>
      </c>
      <c r="P829" s="708" t="s">
        <v>511</v>
      </c>
      <c r="Q829" s="709" t="s">
        <v>512</v>
      </c>
      <c r="R829" s="720" t="s">
        <v>700</v>
      </c>
      <c r="S829" s="719" t="s">
        <v>46</v>
      </c>
      <c r="T829" s="191"/>
      <c r="U829" s="736"/>
      <c r="V829" s="740"/>
      <c r="W829" s="740"/>
    </row>
    <row r="830" spans="2:23" ht="16.5">
      <c r="B830" s="710" t="s">
        <v>702</v>
      </c>
      <c r="C830" s="266"/>
      <c r="D830" s="280"/>
      <c r="E830" s="281"/>
      <c r="F830" s="698">
        <f>SUM(C830:E830)</f>
        <v>0</v>
      </c>
      <c r="G830" s="266"/>
      <c r="H830" s="280"/>
      <c r="I830" s="281"/>
      <c r="J830" s="334">
        <f>SUM(G830:I830)</f>
        <v>0</v>
      </c>
      <c r="K830" s="266"/>
      <c r="L830" s="280"/>
      <c r="M830" s="281"/>
      <c r="N830" s="334">
        <f>SUM(K830:M830)</f>
        <v>0</v>
      </c>
      <c r="O830" s="266"/>
      <c r="P830" s="280"/>
      <c r="Q830" s="281"/>
      <c r="R830" s="699">
        <f>SUM(O830:Q830)</f>
        <v>0</v>
      </c>
      <c r="S830" s="700">
        <f t="shared" ref="S830:S836" si="346">N830+J830+F830+R830</f>
        <v>0</v>
      </c>
      <c r="T830" s="191"/>
      <c r="U830" s="741"/>
      <c r="V830" s="742"/>
      <c r="W830" s="742"/>
    </row>
    <row r="831" spans="2:23" ht="16.5">
      <c r="B831" s="711" t="s">
        <v>703</v>
      </c>
      <c r="C831" s="712">
        <f>SUM(C832:C835)</f>
        <v>0</v>
      </c>
      <c r="D831" s="712">
        <f>SUM(D832:D835)</f>
        <v>0</v>
      </c>
      <c r="E831" s="712">
        <f>SUM(E832:E835)</f>
        <v>0</v>
      </c>
      <c r="F831" s="334">
        <f t="shared" ref="F831:F836" si="347">SUM(C831:E831)</f>
        <v>0</v>
      </c>
      <c r="G831" s="712">
        <f>SUM(G832:G835)</f>
        <v>0</v>
      </c>
      <c r="H831" s="246">
        <f>SUM(H832:H835)</f>
        <v>0</v>
      </c>
      <c r="I831" s="713">
        <f>SUM(I832:I835)</f>
        <v>0</v>
      </c>
      <c r="J831" s="334">
        <f t="shared" ref="J831:J836" si="348">SUM(G831:I831)</f>
        <v>0</v>
      </c>
      <c r="K831" s="712">
        <f>SUM(K832:K835)</f>
        <v>0</v>
      </c>
      <c r="L831" s="246">
        <f>SUM(L832:L835)</f>
        <v>0</v>
      </c>
      <c r="M831" s="713">
        <f>SUM(M832:M835)</f>
        <v>0</v>
      </c>
      <c r="N831" s="334">
        <f t="shared" ref="N831:N836" si="349">SUM(K831:M831)</f>
        <v>0</v>
      </c>
      <c r="O831" s="712">
        <f>SUM(O832:O835)</f>
        <v>0</v>
      </c>
      <c r="P831" s="246">
        <f>SUM(P832:P835)</f>
        <v>0</v>
      </c>
      <c r="Q831" s="713">
        <f>SUM(Q832:Q835)</f>
        <v>0</v>
      </c>
      <c r="R831" s="722">
        <f t="shared" ref="R831:R836" si="350">SUM(O831:Q831)</f>
        <v>0</v>
      </c>
      <c r="S831" s="335">
        <f t="shared" si="346"/>
        <v>0</v>
      </c>
      <c r="T831" s="702"/>
      <c r="U831" s="745"/>
      <c r="V831" s="739"/>
      <c r="W831" s="739"/>
    </row>
    <row r="832" spans="2:23" ht="16.5">
      <c r="B832" s="710" t="s">
        <v>704</v>
      </c>
      <c r="C832" s="254"/>
      <c r="D832" s="287"/>
      <c r="E832" s="288"/>
      <c r="F832" s="698">
        <f t="shared" si="347"/>
        <v>0</v>
      </c>
      <c r="G832" s="254"/>
      <c r="H832" s="287"/>
      <c r="I832" s="288"/>
      <c r="J832" s="334">
        <f t="shared" si="348"/>
        <v>0</v>
      </c>
      <c r="K832" s="254"/>
      <c r="L832" s="287"/>
      <c r="M832" s="288"/>
      <c r="N832" s="334">
        <f t="shared" si="349"/>
        <v>0</v>
      </c>
      <c r="O832" s="254"/>
      <c r="P832" s="287"/>
      <c r="Q832" s="288"/>
      <c r="R832" s="699">
        <f t="shared" si="350"/>
        <v>0</v>
      </c>
      <c r="S832" s="700">
        <f t="shared" si="346"/>
        <v>0</v>
      </c>
      <c r="T832" s="191"/>
      <c r="U832" s="746"/>
      <c r="V832" s="737"/>
      <c r="W832" s="737"/>
    </row>
    <row r="833" spans="2:23" ht="16.5">
      <c r="B833" s="710" t="s">
        <v>705</v>
      </c>
      <c r="C833" s="254"/>
      <c r="D833" s="287"/>
      <c r="E833" s="288"/>
      <c r="F833" s="698">
        <f t="shared" si="347"/>
        <v>0</v>
      </c>
      <c r="G833" s="254"/>
      <c r="H833" s="287"/>
      <c r="I833" s="288"/>
      <c r="J833" s="334">
        <f t="shared" si="348"/>
        <v>0</v>
      </c>
      <c r="K833" s="254"/>
      <c r="L833" s="287"/>
      <c r="M833" s="288"/>
      <c r="N833" s="334">
        <f t="shared" si="349"/>
        <v>0</v>
      </c>
      <c r="O833" s="254"/>
      <c r="P833" s="287"/>
      <c r="Q833" s="288"/>
      <c r="R833" s="699">
        <f t="shared" si="350"/>
        <v>0</v>
      </c>
      <c r="S833" s="700">
        <f t="shared" si="346"/>
        <v>0</v>
      </c>
      <c r="T833" s="191"/>
      <c r="U833" s="736"/>
      <c r="V833" s="737"/>
      <c r="W833" s="737"/>
    </row>
    <row r="834" spans="2:23" ht="16.5">
      <c r="B834" s="714" t="s">
        <v>706</v>
      </c>
      <c r="C834" s="254"/>
      <c r="D834" s="287"/>
      <c r="E834" s="288"/>
      <c r="F834" s="698">
        <f t="shared" si="347"/>
        <v>0</v>
      </c>
      <c r="G834" s="254"/>
      <c r="H834" s="287"/>
      <c r="I834" s="288"/>
      <c r="J834" s="334">
        <f t="shared" si="348"/>
        <v>0</v>
      </c>
      <c r="K834" s="254"/>
      <c r="L834" s="287"/>
      <c r="M834" s="288"/>
      <c r="N834" s="334">
        <f t="shared" si="349"/>
        <v>0</v>
      </c>
      <c r="O834" s="254"/>
      <c r="P834" s="287"/>
      <c r="Q834" s="288"/>
      <c r="R834" s="699">
        <f t="shared" si="350"/>
        <v>0</v>
      </c>
      <c r="S834" s="700">
        <f t="shared" si="346"/>
        <v>0</v>
      </c>
      <c r="T834" s="191"/>
      <c r="U834" s="736"/>
      <c r="V834" s="737"/>
      <c r="W834" s="737"/>
    </row>
    <row r="835" spans="2:23" ht="16.5">
      <c r="B835" s="714" t="s">
        <v>707</v>
      </c>
      <c r="C835" s="254"/>
      <c r="D835" s="287"/>
      <c r="E835" s="288"/>
      <c r="F835" s="698">
        <f t="shared" si="347"/>
        <v>0</v>
      </c>
      <c r="G835" s="254"/>
      <c r="H835" s="287"/>
      <c r="I835" s="288"/>
      <c r="J835" s="334">
        <f t="shared" si="348"/>
        <v>0</v>
      </c>
      <c r="K835" s="254"/>
      <c r="L835" s="287"/>
      <c r="M835" s="288"/>
      <c r="N835" s="334">
        <f t="shared" si="349"/>
        <v>0</v>
      </c>
      <c r="O835" s="254"/>
      <c r="P835" s="287"/>
      <c r="Q835" s="288"/>
      <c r="R835" s="699">
        <f t="shared" si="350"/>
        <v>0</v>
      </c>
      <c r="S835" s="700">
        <f t="shared" si="346"/>
        <v>0</v>
      </c>
      <c r="T835" s="191"/>
      <c r="U835" s="736"/>
      <c r="V835" s="737"/>
      <c r="W835" s="737"/>
    </row>
    <row r="836" spans="2:23" ht="17.25" thickBot="1">
      <c r="B836" s="710" t="s">
        <v>708</v>
      </c>
      <c r="C836" s="271"/>
      <c r="D836" s="294"/>
      <c r="E836" s="295"/>
      <c r="F836" s="698">
        <f t="shared" si="347"/>
        <v>0</v>
      </c>
      <c r="G836" s="271"/>
      <c r="H836" s="294"/>
      <c r="I836" s="295"/>
      <c r="J836" s="334">
        <f t="shared" si="348"/>
        <v>0</v>
      </c>
      <c r="K836" s="271"/>
      <c r="L836" s="294"/>
      <c r="M836" s="295"/>
      <c r="N836" s="334">
        <f t="shared" si="349"/>
        <v>0</v>
      </c>
      <c r="O836" s="271"/>
      <c r="P836" s="294"/>
      <c r="Q836" s="295"/>
      <c r="R836" s="699">
        <f t="shared" si="350"/>
        <v>0</v>
      </c>
      <c r="S836" s="700">
        <f t="shared" si="346"/>
        <v>0</v>
      </c>
      <c r="T836" s="191"/>
      <c r="U836" s="736"/>
      <c r="V836" s="737"/>
      <c r="W836" s="737"/>
    </row>
    <row r="837" spans="2:23" ht="17.25" thickBot="1">
      <c r="B837" s="747" t="s">
        <v>760</v>
      </c>
      <c r="C837" s="687" t="s">
        <v>498</v>
      </c>
      <c r="D837" s="688" t="s">
        <v>499</v>
      </c>
      <c r="E837" s="689" t="s">
        <v>500</v>
      </c>
      <c r="F837" s="719" t="s">
        <v>697</v>
      </c>
      <c r="G837" s="687" t="s">
        <v>502</v>
      </c>
      <c r="H837" s="688" t="s">
        <v>503</v>
      </c>
      <c r="I837" s="689" t="s">
        <v>504</v>
      </c>
      <c r="J837" s="719" t="s">
        <v>698</v>
      </c>
      <c r="K837" s="687" t="s">
        <v>506</v>
      </c>
      <c r="L837" s="688" t="s">
        <v>507</v>
      </c>
      <c r="M837" s="689" t="s">
        <v>508</v>
      </c>
      <c r="N837" s="719" t="s">
        <v>699</v>
      </c>
      <c r="O837" s="687" t="s">
        <v>510</v>
      </c>
      <c r="P837" s="688" t="s">
        <v>511</v>
      </c>
      <c r="Q837" s="689" t="s">
        <v>512</v>
      </c>
      <c r="R837" s="720" t="s">
        <v>700</v>
      </c>
      <c r="S837" s="719" t="s">
        <v>46</v>
      </c>
      <c r="T837" s="191"/>
      <c r="U837" s="736"/>
      <c r="V837" s="737"/>
      <c r="W837" s="737"/>
    </row>
    <row r="838" spans="2:23" ht="16.5">
      <c r="B838" s="710" t="s">
        <v>702</v>
      </c>
      <c r="C838" s="266"/>
      <c r="D838" s="280"/>
      <c r="E838" s="281"/>
      <c r="F838" s="698">
        <v>0</v>
      </c>
      <c r="G838" s="266"/>
      <c r="H838" s="280"/>
      <c r="I838" s="281"/>
      <c r="J838" s="334">
        <f t="shared" ref="J838:J844" si="351">SUM(G838:I838)</f>
        <v>0</v>
      </c>
      <c r="K838" s="266"/>
      <c r="L838" s="280"/>
      <c r="M838" s="281"/>
      <c r="N838" s="334">
        <f t="shared" ref="N838:N844" si="352">SUM(K838:M838)</f>
        <v>0</v>
      </c>
      <c r="O838" s="266"/>
      <c r="P838" s="280"/>
      <c r="Q838" s="281"/>
      <c r="R838" s="699">
        <f t="shared" ref="R838:R844" si="353">SUM(O838:Q838)</f>
        <v>0</v>
      </c>
      <c r="S838" s="700">
        <f t="shared" ref="S838:S844" si="354">N838+J838+F838+R838</f>
        <v>0</v>
      </c>
      <c r="T838" s="191"/>
      <c r="U838" s="748"/>
      <c r="V838" s="742"/>
      <c r="W838" s="742"/>
    </row>
    <row r="839" spans="2:23" ht="16.5">
      <c r="B839" s="711" t="s">
        <v>703</v>
      </c>
      <c r="C839" s="712">
        <f>SUM(C840:C843)</f>
        <v>0</v>
      </c>
      <c r="D839" s="712">
        <f>SUM(D840:D843)</f>
        <v>0</v>
      </c>
      <c r="E839" s="712">
        <f>SUM(E840:E843)</f>
        <v>0</v>
      </c>
      <c r="F839" s="334">
        <f t="shared" ref="F839:F844" si="355">SUM(C839:E839)</f>
        <v>0</v>
      </c>
      <c r="G839" s="712">
        <f>SUM(G840:G843)</f>
        <v>0</v>
      </c>
      <c r="H839" s="246">
        <f>SUM(H840:H843)</f>
        <v>0</v>
      </c>
      <c r="I839" s="713">
        <f>SUM(I840:I843)</f>
        <v>0</v>
      </c>
      <c r="J839" s="334">
        <f t="shared" si="351"/>
        <v>0</v>
      </c>
      <c r="K839" s="712">
        <f>SUM(K840:K843)</f>
        <v>0</v>
      </c>
      <c r="L839" s="246">
        <f>SUM(L840:L843)</f>
        <v>0</v>
      </c>
      <c r="M839" s="713">
        <f>SUM(M840:M843)</f>
        <v>0</v>
      </c>
      <c r="N839" s="334">
        <f t="shared" si="352"/>
        <v>0</v>
      </c>
      <c r="O839" s="712">
        <f>SUM(O840:O843)</f>
        <v>0</v>
      </c>
      <c r="P839" s="246">
        <f>SUM(P840:P843)</f>
        <v>0</v>
      </c>
      <c r="Q839" s="713">
        <f>SUM(Q840:Q843)</f>
        <v>0</v>
      </c>
      <c r="R839" s="699">
        <f t="shared" si="353"/>
        <v>0</v>
      </c>
      <c r="S839" s="335">
        <f t="shared" si="354"/>
        <v>0</v>
      </c>
      <c r="T839" s="702"/>
      <c r="U839" s="745"/>
      <c r="V839" s="739"/>
      <c r="W839" s="739"/>
    </row>
    <row r="840" spans="2:23" ht="16.5">
      <c r="B840" s="710" t="s">
        <v>704</v>
      </c>
      <c r="C840" s="254"/>
      <c r="D840" s="287"/>
      <c r="E840" s="288"/>
      <c r="F840" s="698">
        <f t="shared" si="355"/>
        <v>0</v>
      </c>
      <c r="G840" s="254"/>
      <c r="H840" s="287"/>
      <c r="I840" s="288"/>
      <c r="J840" s="334">
        <f t="shared" si="351"/>
        <v>0</v>
      </c>
      <c r="K840" s="254"/>
      <c r="L840" s="287"/>
      <c r="M840" s="288"/>
      <c r="N840" s="334">
        <f t="shared" si="352"/>
        <v>0</v>
      </c>
      <c r="O840" s="254"/>
      <c r="P840" s="287"/>
      <c r="Q840" s="288"/>
      <c r="R840" s="699">
        <f t="shared" si="353"/>
        <v>0</v>
      </c>
      <c r="S840" s="700">
        <f t="shared" si="354"/>
        <v>0</v>
      </c>
      <c r="T840" s="191"/>
      <c r="U840" s="746"/>
      <c r="V840" s="737"/>
      <c r="W840" s="737"/>
    </row>
    <row r="841" spans="2:23" ht="16.5">
      <c r="B841" s="710" t="s">
        <v>705</v>
      </c>
      <c r="C841" s="254"/>
      <c r="D841" s="287"/>
      <c r="E841" s="288"/>
      <c r="F841" s="698">
        <f t="shared" si="355"/>
        <v>0</v>
      </c>
      <c r="G841" s="254"/>
      <c r="H841" s="287"/>
      <c r="I841" s="288"/>
      <c r="J841" s="334">
        <f t="shared" si="351"/>
        <v>0</v>
      </c>
      <c r="K841" s="254"/>
      <c r="L841" s="287"/>
      <c r="M841" s="288"/>
      <c r="N841" s="334">
        <f t="shared" si="352"/>
        <v>0</v>
      </c>
      <c r="O841" s="254"/>
      <c r="P841" s="287"/>
      <c r="Q841" s="288"/>
      <c r="R841" s="699">
        <f t="shared" si="353"/>
        <v>0</v>
      </c>
      <c r="S841" s="700">
        <f t="shared" si="354"/>
        <v>0</v>
      </c>
      <c r="T841" s="191"/>
      <c r="U841" s="743"/>
      <c r="V841" s="574"/>
      <c r="W841" s="574"/>
    </row>
    <row r="842" spans="2:23" ht="16.5">
      <c r="B842" s="714" t="s">
        <v>706</v>
      </c>
      <c r="C842" s="254"/>
      <c r="D842" s="287"/>
      <c r="E842" s="288"/>
      <c r="F842" s="698">
        <f t="shared" si="355"/>
        <v>0</v>
      </c>
      <c r="G842" s="254"/>
      <c r="H842" s="287"/>
      <c r="I842" s="288"/>
      <c r="J842" s="334">
        <f t="shared" si="351"/>
        <v>0</v>
      </c>
      <c r="K842" s="254"/>
      <c r="L842" s="287"/>
      <c r="M842" s="288"/>
      <c r="N842" s="334">
        <f t="shared" si="352"/>
        <v>0</v>
      </c>
      <c r="O842" s="254"/>
      <c r="P842" s="287"/>
      <c r="Q842" s="288"/>
      <c r="R842" s="699">
        <f t="shared" si="353"/>
        <v>0</v>
      </c>
      <c r="S842" s="700">
        <f t="shared" si="354"/>
        <v>0</v>
      </c>
      <c r="T842" s="191"/>
      <c r="U842" s="736"/>
      <c r="V842" s="737"/>
      <c r="W842" s="737"/>
    </row>
    <row r="843" spans="2:23" ht="16.5">
      <c r="B843" s="714" t="s">
        <v>707</v>
      </c>
      <c r="C843" s="254"/>
      <c r="D843" s="287"/>
      <c r="E843" s="288"/>
      <c r="F843" s="698">
        <f t="shared" si="355"/>
        <v>0</v>
      </c>
      <c r="G843" s="254"/>
      <c r="H843" s="287"/>
      <c r="I843" s="288"/>
      <c r="J843" s="334">
        <f t="shared" si="351"/>
        <v>0</v>
      </c>
      <c r="K843" s="254"/>
      <c r="L843" s="287"/>
      <c r="M843" s="288"/>
      <c r="N843" s="334">
        <f t="shared" si="352"/>
        <v>0</v>
      </c>
      <c r="O843" s="254"/>
      <c r="P843" s="287"/>
      <c r="Q843" s="288"/>
      <c r="R843" s="699">
        <f t="shared" si="353"/>
        <v>0</v>
      </c>
      <c r="S843" s="700">
        <f t="shared" si="354"/>
        <v>0</v>
      </c>
      <c r="T843" s="191"/>
      <c r="U843" s="736"/>
      <c r="V843" s="737"/>
      <c r="W843" s="737"/>
    </row>
    <row r="844" spans="2:23" ht="17.25" thickBot="1">
      <c r="B844" s="710" t="s">
        <v>708</v>
      </c>
      <c r="C844" s="271"/>
      <c r="D844" s="294"/>
      <c r="E844" s="295"/>
      <c r="F844" s="698">
        <f t="shared" si="355"/>
        <v>0</v>
      </c>
      <c r="G844" s="271"/>
      <c r="H844" s="294"/>
      <c r="I844" s="295"/>
      <c r="J844" s="334">
        <f t="shared" si="351"/>
        <v>0</v>
      </c>
      <c r="K844" s="271"/>
      <c r="L844" s="294"/>
      <c r="M844" s="295"/>
      <c r="N844" s="334">
        <f t="shared" si="352"/>
        <v>0</v>
      </c>
      <c r="O844" s="271"/>
      <c r="P844" s="294"/>
      <c r="Q844" s="295"/>
      <c r="R844" s="699">
        <f t="shared" si="353"/>
        <v>0</v>
      </c>
      <c r="S844" s="700">
        <f t="shared" si="354"/>
        <v>0</v>
      </c>
      <c r="T844" s="191"/>
      <c r="U844" s="736"/>
      <c r="V844" s="737"/>
      <c r="W844" s="737"/>
    </row>
    <row r="845" spans="2:23" ht="17.25" thickBot="1">
      <c r="B845" s="747" t="s">
        <v>761</v>
      </c>
      <c r="C845" s="600" t="s">
        <v>498</v>
      </c>
      <c r="D845" s="708" t="s">
        <v>499</v>
      </c>
      <c r="E845" s="709" t="s">
        <v>500</v>
      </c>
      <c r="F845" s="334" t="s">
        <v>697</v>
      </c>
      <c r="G845" s="600" t="s">
        <v>502</v>
      </c>
      <c r="H845" s="708" t="s">
        <v>503</v>
      </c>
      <c r="I845" s="709" t="s">
        <v>504</v>
      </c>
      <c r="J845" s="334" t="s">
        <v>698</v>
      </c>
      <c r="K845" s="600" t="s">
        <v>506</v>
      </c>
      <c r="L845" s="708" t="s">
        <v>507</v>
      </c>
      <c r="M845" s="709" t="s">
        <v>508</v>
      </c>
      <c r="N845" s="334" t="s">
        <v>699</v>
      </c>
      <c r="O845" s="600" t="s">
        <v>510</v>
      </c>
      <c r="P845" s="708" t="s">
        <v>511</v>
      </c>
      <c r="Q845" s="709" t="s">
        <v>512</v>
      </c>
      <c r="R845" s="720" t="s">
        <v>700</v>
      </c>
      <c r="S845" s="719" t="s">
        <v>46</v>
      </c>
      <c r="T845" s="191"/>
      <c r="U845" s="736"/>
      <c r="V845" s="740"/>
      <c r="W845" s="737"/>
    </row>
    <row r="846" spans="2:23" ht="16.5">
      <c r="B846" s="710" t="s">
        <v>702</v>
      </c>
      <c r="C846" s="266"/>
      <c r="D846" s="280"/>
      <c r="E846" s="281"/>
      <c r="F846" s="698">
        <f>SUM(C846:E846)</f>
        <v>0</v>
      </c>
      <c r="G846" s="266"/>
      <c r="H846" s="280"/>
      <c r="I846" s="281"/>
      <c r="J846" s="334">
        <f>SUM(G846:I846)</f>
        <v>0</v>
      </c>
      <c r="K846" s="266"/>
      <c r="L846" s="280"/>
      <c r="M846" s="281"/>
      <c r="N846" s="334">
        <f>SUM(K846:M846)</f>
        <v>0</v>
      </c>
      <c r="O846" s="266"/>
      <c r="P846" s="280"/>
      <c r="Q846" s="281"/>
      <c r="R846" s="699">
        <f>SUM(O846:Q846)</f>
        <v>0</v>
      </c>
      <c r="S846" s="700">
        <f t="shared" ref="S846:S852" si="356">N846+J846+F846+R846</f>
        <v>0</v>
      </c>
      <c r="T846" s="191"/>
      <c r="U846" s="748"/>
      <c r="V846" s="742"/>
      <c r="W846" s="742"/>
    </row>
    <row r="847" spans="2:23" ht="16.5">
      <c r="B847" s="711" t="s">
        <v>703</v>
      </c>
      <c r="C847" s="712">
        <f>SUM(C848:C851)</f>
        <v>0</v>
      </c>
      <c r="D847" s="712">
        <f>SUM(D848:D851)</f>
        <v>0</v>
      </c>
      <c r="E847" s="712">
        <f>SUM(E848:E851)</f>
        <v>0</v>
      </c>
      <c r="F847" s="334">
        <f t="shared" ref="F847:F852" si="357">SUM(C847:E847)</f>
        <v>0</v>
      </c>
      <c r="G847" s="712">
        <f>SUM(G848:G851)</f>
        <v>0</v>
      </c>
      <c r="H847" s="246">
        <f>SUM(H848:H851)</f>
        <v>0</v>
      </c>
      <c r="I847" s="713">
        <f>SUM(I848:I851)</f>
        <v>0</v>
      </c>
      <c r="J847" s="334">
        <f t="shared" ref="J847:J852" si="358">SUM(G847:I847)</f>
        <v>0</v>
      </c>
      <c r="K847" s="712">
        <f>SUM(K848:K851)</f>
        <v>0</v>
      </c>
      <c r="L847" s="246">
        <f>SUM(L848:L851)</f>
        <v>0</v>
      </c>
      <c r="M847" s="713">
        <f>SUM(M848:M851)</f>
        <v>0</v>
      </c>
      <c r="N847" s="334">
        <f t="shared" ref="N847:N852" si="359">SUM(K847:M847)</f>
        <v>0</v>
      </c>
      <c r="O847" s="712">
        <f>SUM(O848:O851)</f>
        <v>0</v>
      </c>
      <c r="P847" s="246">
        <f>SUM(P848:P851)</f>
        <v>0</v>
      </c>
      <c r="Q847" s="713">
        <f>SUM(Q848:Q851)</f>
        <v>0</v>
      </c>
      <c r="R847" s="699">
        <f t="shared" ref="R847:R852" si="360">SUM(O847:Q847)</f>
        <v>0</v>
      </c>
      <c r="S847" s="335">
        <f t="shared" si="356"/>
        <v>0</v>
      </c>
      <c r="T847" s="702"/>
      <c r="U847" s="745"/>
      <c r="V847" s="739"/>
      <c r="W847" s="739"/>
    </row>
    <row r="848" spans="2:23" ht="16.5">
      <c r="B848" s="710" t="s">
        <v>704</v>
      </c>
      <c r="C848" s="254"/>
      <c r="D848" s="287"/>
      <c r="E848" s="288"/>
      <c r="F848" s="698">
        <f t="shared" si="357"/>
        <v>0</v>
      </c>
      <c r="G848" s="254"/>
      <c r="H848" s="287"/>
      <c r="I848" s="288"/>
      <c r="J848" s="334">
        <f t="shared" si="358"/>
        <v>0</v>
      </c>
      <c r="K848" s="254"/>
      <c r="L848" s="287"/>
      <c r="M848" s="288"/>
      <c r="N848" s="334">
        <f t="shared" si="359"/>
        <v>0</v>
      </c>
      <c r="O848" s="254"/>
      <c r="P848" s="287"/>
      <c r="Q848" s="288"/>
      <c r="R848" s="699">
        <f t="shared" si="360"/>
        <v>0</v>
      </c>
      <c r="S848" s="700">
        <f t="shared" si="356"/>
        <v>0</v>
      </c>
      <c r="T848" s="191"/>
      <c r="U848" s="746"/>
      <c r="V848" s="737"/>
      <c r="W848" s="737"/>
    </row>
    <row r="849" spans="2:23" ht="16.5">
      <c r="B849" s="710" t="s">
        <v>705</v>
      </c>
      <c r="C849" s="254"/>
      <c r="D849" s="287"/>
      <c r="E849" s="288"/>
      <c r="F849" s="698">
        <f t="shared" si="357"/>
        <v>0</v>
      </c>
      <c r="G849" s="254"/>
      <c r="H849" s="287"/>
      <c r="I849" s="288"/>
      <c r="J849" s="334">
        <f t="shared" si="358"/>
        <v>0</v>
      </c>
      <c r="K849" s="254"/>
      <c r="L849" s="287"/>
      <c r="M849" s="288"/>
      <c r="N849" s="334">
        <f t="shared" si="359"/>
        <v>0</v>
      </c>
      <c r="O849" s="254"/>
      <c r="P849" s="287"/>
      <c r="Q849" s="288"/>
      <c r="R849" s="699">
        <f t="shared" si="360"/>
        <v>0</v>
      </c>
      <c r="S849" s="700">
        <f t="shared" si="356"/>
        <v>0</v>
      </c>
      <c r="T849" s="191"/>
      <c r="U849" s="736"/>
      <c r="V849" s="737"/>
      <c r="W849" s="737"/>
    </row>
    <row r="850" spans="2:23" ht="16.5">
      <c r="B850" s="714" t="s">
        <v>706</v>
      </c>
      <c r="C850" s="254"/>
      <c r="D850" s="287"/>
      <c r="E850" s="288"/>
      <c r="F850" s="698">
        <f t="shared" si="357"/>
        <v>0</v>
      </c>
      <c r="G850" s="254"/>
      <c r="H850" s="287"/>
      <c r="I850" s="288"/>
      <c r="J850" s="334">
        <f t="shared" si="358"/>
        <v>0</v>
      </c>
      <c r="K850" s="254"/>
      <c r="L850" s="287"/>
      <c r="M850" s="288"/>
      <c r="N850" s="334">
        <f t="shared" si="359"/>
        <v>0</v>
      </c>
      <c r="O850" s="254"/>
      <c r="P850" s="287"/>
      <c r="Q850" s="288"/>
      <c r="R850" s="699">
        <f t="shared" si="360"/>
        <v>0</v>
      </c>
      <c r="S850" s="700">
        <f t="shared" si="356"/>
        <v>0</v>
      </c>
      <c r="T850" s="191"/>
      <c r="U850" s="736"/>
      <c r="V850" s="737"/>
      <c r="W850" s="737"/>
    </row>
    <row r="851" spans="2:23" ht="16.5">
      <c r="B851" s="714" t="s">
        <v>707</v>
      </c>
      <c r="C851" s="254"/>
      <c r="D851" s="287"/>
      <c r="E851" s="288"/>
      <c r="F851" s="698">
        <f t="shared" si="357"/>
        <v>0</v>
      </c>
      <c r="G851" s="254"/>
      <c r="H851" s="287"/>
      <c r="I851" s="288"/>
      <c r="J851" s="334">
        <f t="shared" si="358"/>
        <v>0</v>
      </c>
      <c r="K851" s="254"/>
      <c r="L851" s="287"/>
      <c r="M851" s="288"/>
      <c r="N851" s="334">
        <f t="shared" si="359"/>
        <v>0</v>
      </c>
      <c r="O851" s="254"/>
      <c r="P851" s="287"/>
      <c r="Q851" s="288"/>
      <c r="R851" s="699">
        <f t="shared" si="360"/>
        <v>0</v>
      </c>
      <c r="S851" s="700">
        <f t="shared" si="356"/>
        <v>0</v>
      </c>
      <c r="T851" s="191"/>
      <c r="U851" s="736"/>
      <c r="V851" s="737"/>
      <c r="W851" s="737"/>
    </row>
    <row r="852" spans="2:23" ht="17.25" thickBot="1">
      <c r="B852" s="710" t="s">
        <v>708</v>
      </c>
      <c r="C852" s="271"/>
      <c r="D852" s="294"/>
      <c r="E852" s="295"/>
      <c r="F852" s="698">
        <f t="shared" si="357"/>
        <v>0</v>
      </c>
      <c r="G852" s="271"/>
      <c r="H852" s="294"/>
      <c r="I852" s="295"/>
      <c r="J852" s="334">
        <f t="shared" si="358"/>
        <v>0</v>
      </c>
      <c r="K852" s="271"/>
      <c r="L852" s="294"/>
      <c r="M852" s="295"/>
      <c r="N852" s="334">
        <f t="shared" si="359"/>
        <v>0</v>
      </c>
      <c r="O852" s="271"/>
      <c r="P852" s="294"/>
      <c r="Q852" s="295"/>
      <c r="R852" s="699">
        <f t="shared" si="360"/>
        <v>0</v>
      </c>
      <c r="S852" s="700">
        <f t="shared" si="356"/>
        <v>0</v>
      </c>
      <c r="T852" s="191"/>
      <c r="U852" s="736"/>
      <c r="V852" s="737"/>
      <c r="W852" s="737"/>
    </row>
    <row r="853" spans="2:23" ht="17.25" thickBot="1">
      <c r="B853" s="747" t="s">
        <v>762</v>
      </c>
      <c r="C853" s="600" t="s">
        <v>498</v>
      </c>
      <c r="D853" s="708" t="s">
        <v>499</v>
      </c>
      <c r="E853" s="709" t="s">
        <v>500</v>
      </c>
      <c r="F853" s="334" t="s">
        <v>697</v>
      </c>
      <c r="G853" s="600" t="s">
        <v>502</v>
      </c>
      <c r="H853" s="708" t="s">
        <v>503</v>
      </c>
      <c r="I853" s="709" t="s">
        <v>504</v>
      </c>
      <c r="J853" s="334" t="s">
        <v>698</v>
      </c>
      <c r="K853" s="600" t="s">
        <v>506</v>
      </c>
      <c r="L853" s="708" t="s">
        <v>507</v>
      </c>
      <c r="M853" s="709" t="s">
        <v>508</v>
      </c>
      <c r="N853" s="334" t="s">
        <v>699</v>
      </c>
      <c r="O853" s="600" t="s">
        <v>510</v>
      </c>
      <c r="P853" s="708" t="s">
        <v>511</v>
      </c>
      <c r="Q853" s="709" t="s">
        <v>512</v>
      </c>
      <c r="R853" s="720" t="s">
        <v>700</v>
      </c>
      <c r="S853" s="719" t="s">
        <v>46</v>
      </c>
      <c r="T853" s="191"/>
      <c r="U853" s="736"/>
      <c r="V853" s="740"/>
      <c r="W853" s="737"/>
    </row>
    <row r="854" spans="2:23" ht="16.5">
      <c r="B854" s="710" t="s">
        <v>702</v>
      </c>
      <c r="C854" s="266"/>
      <c r="D854" s="280"/>
      <c r="E854" s="281"/>
      <c r="F854" s="698">
        <f>SUM(C854:E854)</f>
        <v>0</v>
      </c>
      <c r="G854" s="266"/>
      <c r="H854" s="280"/>
      <c r="I854" s="281"/>
      <c r="J854" s="334">
        <f>SUM(G854:I854)</f>
        <v>0</v>
      </c>
      <c r="K854" s="266"/>
      <c r="L854" s="280"/>
      <c r="M854" s="281"/>
      <c r="N854" s="334">
        <f>SUM(K854:M854)</f>
        <v>0</v>
      </c>
      <c r="O854" s="266"/>
      <c r="P854" s="280"/>
      <c r="Q854" s="281"/>
      <c r="R854" s="699">
        <f>SUM(O854:Q854)</f>
        <v>0</v>
      </c>
      <c r="S854" s="700">
        <f t="shared" ref="S854:S860" si="361">N854+J854+F854+R854</f>
        <v>0</v>
      </c>
      <c r="T854" s="191"/>
      <c r="U854" s="749"/>
      <c r="V854" s="735"/>
      <c r="W854" s="735"/>
    </row>
    <row r="855" spans="2:23" ht="16.5">
      <c r="B855" s="711" t="s">
        <v>703</v>
      </c>
      <c r="C855" s="712">
        <f>SUM(C856:C859)</f>
        <v>0</v>
      </c>
      <c r="D855" s="712">
        <f>SUM(D856:D859)</f>
        <v>0</v>
      </c>
      <c r="E855" s="712">
        <f>SUM(E856:E859)</f>
        <v>0</v>
      </c>
      <c r="F855" s="334">
        <f t="shared" ref="F855:F860" si="362">SUM(C855:E855)</f>
        <v>0</v>
      </c>
      <c r="G855" s="712">
        <f>SUM(G856:G859)</f>
        <v>0</v>
      </c>
      <c r="H855" s="246">
        <f>SUM(H856:H859)</f>
        <v>0</v>
      </c>
      <c r="I855" s="713">
        <f>SUM(I856:I859)</f>
        <v>0</v>
      </c>
      <c r="J855" s="334">
        <f t="shared" ref="J855:J860" si="363">SUM(G855:I855)</f>
        <v>0</v>
      </c>
      <c r="K855" s="712">
        <f>SUM(K856:K859)</f>
        <v>0</v>
      </c>
      <c r="L855" s="246">
        <f>SUM(L856:L859)</f>
        <v>0</v>
      </c>
      <c r="M855" s="713">
        <f>SUM(M856:M859)</f>
        <v>0</v>
      </c>
      <c r="N855" s="334">
        <f t="shared" ref="N855:N860" si="364">SUM(K855:M855)</f>
        <v>0</v>
      </c>
      <c r="O855" s="712">
        <f>SUM(O856:O859)</f>
        <v>0</v>
      </c>
      <c r="P855" s="246">
        <f>SUM(P856:P859)</f>
        <v>0</v>
      </c>
      <c r="Q855" s="713">
        <f>SUM(Q856:Q859)</f>
        <v>0</v>
      </c>
      <c r="R855" s="699">
        <f t="shared" ref="R855:R860" si="365">SUM(O855:Q855)</f>
        <v>0</v>
      </c>
      <c r="S855" s="335">
        <f t="shared" si="361"/>
        <v>0</v>
      </c>
      <c r="T855" s="702"/>
      <c r="U855" s="750"/>
      <c r="V855" s="739"/>
      <c r="W855" s="739"/>
    </row>
    <row r="856" spans="2:23" ht="16.5">
      <c r="B856" s="710" t="s">
        <v>704</v>
      </c>
      <c r="C856" s="254"/>
      <c r="D856" s="287"/>
      <c r="E856" s="288"/>
      <c r="F856" s="698">
        <f t="shared" si="362"/>
        <v>0</v>
      </c>
      <c r="G856" s="254"/>
      <c r="H856" s="287"/>
      <c r="I856" s="288"/>
      <c r="J856" s="334">
        <f t="shared" si="363"/>
        <v>0</v>
      </c>
      <c r="K856" s="254"/>
      <c r="L856" s="287"/>
      <c r="M856" s="288"/>
      <c r="N856" s="334">
        <f t="shared" si="364"/>
        <v>0</v>
      </c>
      <c r="O856" s="254"/>
      <c r="P856" s="287"/>
      <c r="Q856" s="288"/>
      <c r="R856" s="699">
        <f t="shared" si="365"/>
        <v>0</v>
      </c>
      <c r="S856" s="700">
        <f t="shared" si="361"/>
        <v>0</v>
      </c>
      <c r="T856" s="191"/>
      <c r="U856" s="751"/>
      <c r="V856" s="737"/>
      <c r="W856" s="574"/>
    </row>
    <row r="857" spans="2:23" ht="16.5">
      <c r="B857" s="710" t="s">
        <v>705</v>
      </c>
      <c r="C857" s="254"/>
      <c r="D857" s="287"/>
      <c r="E857" s="288"/>
      <c r="F857" s="698">
        <f t="shared" si="362"/>
        <v>0</v>
      </c>
      <c r="G857" s="254"/>
      <c r="H857" s="287"/>
      <c r="I857" s="288"/>
      <c r="J857" s="334">
        <f t="shared" si="363"/>
        <v>0</v>
      </c>
      <c r="K857" s="254"/>
      <c r="L857" s="287"/>
      <c r="M857" s="288"/>
      <c r="N857" s="334">
        <f t="shared" si="364"/>
        <v>0</v>
      </c>
      <c r="O857" s="254"/>
      <c r="P857" s="287"/>
      <c r="Q857" s="288"/>
      <c r="R857" s="699">
        <f t="shared" si="365"/>
        <v>0</v>
      </c>
      <c r="S857" s="700">
        <f t="shared" si="361"/>
        <v>0</v>
      </c>
      <c r="T857" s="191"/>
      <c r="U857" s="743"/>
      <c r="V857" s="574"/>
      <c r="W857" s="574"/>
    </row>
    <row r="858" spans="2:23" ht="16.5">
      <c r="B858" s="714" t="s">
        <v>706</v>
      </c>
      <c r="C858" s="254"/>
      <c r="D858" s="287"/>
      <c r="E858" s="288"/>
      <c r="F858" s="698">
        <f t="shared" si="362"/>
        <v>0</v>
      </c>
      <c r="G858" s="254"/>
      <c r="H858" s="287"/>
      <c r="I858" s="288"/>
      <c r="J858" s="334">
        <f t="shared" si="363"/>
        <v>0</v>
      </c>
      <c r="K858" s="254"/>
      <c r="L858" s="287"/>
      <c r="M858" s="288"/>
      <c r="N858" s="334">
        <f t="shared" si="364"/>
        <v>0</v>
      </c>
      <c r="O858" s="254"/>
      <c r="P858" s="287"/>
      <c r="Q858" s="288"/>
      <c r="R858" s="699">
        <f t="shared" si="365"/>
        <v>0</v>
      </c>
      <c r="S858" s="700">
        <f t="shared" si="361"/>
        <v>0</v>
      </c>
      <c r="T858" s="191"/>
      <c r="U858" s="743"/>
      <c r="V858" s="737"/>
      <c r="W858" s="737"/>
    </row>
    <row r="859" spans="2:23" ht="16.5">
      <c r="B859" s="714" t="s">
        <v>707</v>
      </c>
      <c r="C859" s="254"/>
      <c r="D859" s="287"/>
      <c r="E859" s="288"/>
      <c r="F859" s="698">
        <f t="shared" si="362"/>
        <v>0</v>
      </c>
      <c r="G859" s="254"/>
      <c r="H859" s="287"/>
      <c r="I859" s="288"/>
      <c r="J859" s="334">
        <f t="shared" si="363"/>
        <v>0</v>
      </c>
      <c r="K859" s="254"/>
      <c r="L859" s="287"/>
      <c r="M859" s="288"/>
      <c r="N859" s="334">
        <f t="shared" si="364"/>
        <v>0</v>
      </c>
      <c r="O859" s="254"/>
      <c r="P859" s="287"/>
      <c r="Q859" s="288"/>
      <c r="R859" s="699">
        <f t="shared" si="365"/>
        <v>0</v>
      </c>
      <c r="S859" s="700">
        <f t="shared" si="361"/>
        <v>0</v>
      </c>
      <c r="T859" s="191"/>
      <c r="U859" s="743"/>
      <c r="V859" s="737"/>
      <c r="W859" s="737"/>
    </row>
    <row r="860" spans="2:23" ht="17.25" thickBot="1">
      <c r="B860" s="710" t="s">
        <v>708</v>
      </c>
      <c r="C860" s="271"/>
      <c r="D860" s="294"/>
      <c r="E860" s="295"/>
      <c r="F860" s="698">
        <f t="shared" si="362"/>
        <v>0</v>
      </c>
      <c r="G860" s="271"/>
      <c r="H860" s="294"/>
      <c r="I860" s="295"/>
      <c r="J860" s="334">
        <f t="shared" si="363"/>
        <v>0</v>
      </c>
      <c r="K860" s="271"/>
      <c r="L860" s="294"/>
      <c r="M860" s="295"/>
      <c r="N860" s="334">
        <f t="shared" si="364"/>
        <v>0</v>
      </c>
      <c r="O860" s="271"/>
      <c r="P860" s="294"/>
      <c r="Q860" s="295"/>
      <c r="R860" s="699">
        <f t="shared" si="365"/>
        <v>0</v>
      </c>
      <c r="S860" s="700">
        <f t="shared" si="361"/>
        <v>0</v>
      </c>
      <c r="T860" s="191"/>
      <c r="U860" s="743"/>
      <c r="V860" s="737"/>
      <c r="W860" s="737"/>
    </row>
    <row r="861" spans="2:23" ht="17.25" thickBot="1">
      <c r="B861" s="747" t="s">
        <v>763</v>
      </c>
      <c r="C861" s="687" t="s">
        <v>498</v>
      </c>
      <c r="D861" s="688" t="s">
        <v>499</v>
      </c>
      <c r="E861" s="689" t="s">
        <v>500</v>
      </c>
      <c r="F861" s="719" t="s">
        <v>697</v>
      </c>
      <c r="G861" s="687" t="s">
        <v>502</v>
      </c>
      <c r="H861" s="688" t="s">
        <v>503</v>
      </c>
      <c r="I861" s="689" t="s">
        <v>504</v>
      </c>
      <c r="J861" s="719" t="s">
        <v>698</v>
      </c>
      <c r="K861" s="687" t="s">
        <v>506</v>
      </c>
      <c r="L861" s="688" t="s">
        <v>507</v>
      </c>
      <c r="M861" s="689" t="s">
        <v>508</v>
      </c>
      <c r="N861" s="719" t="s">
        <v>699</v>
      </c>
      <c r="O861" s="687" t="s">
        <v>510</v>
      </c>
      <c r="P861" s="688" t="s">
        <v>511</v>
      </c>
      <c r="Q861" s="689" t="s">
        <v>512</v>
      </c>
      <c r="R861" s="720" t="s">
        <v>700</v>
      </c>
      <c r="S861" s="719" t="s">
        <v>46</v>
      </c>
      <c r="T861" s="191"/>
      <c r="U861" s="743"/>
      <c r="V861" s="737"/>
      <c r="W861" s="737"/>
    </row>
    <row r="862" spans="2:23" ht="16.5">
      <c r="B862" s="710" t="s">
        <v>702</v>
      </c>
      <c r="C862" s="266"/>
      <c r="D862" s="280"/>
      <c r="E862" s="281"/>
      <c r="F862" s="698">
        <f>SUM(C862:E862)</f>
        <v>0</v>
      </c>
      <c r="G862" s="266"/>
      <c r="H862" s="280"/>
      <c r="I862" s="281"/>
      <c r="J862" s="334">
        <f>SUM(G862:I862)</f>
        <v>0</v>
      </c>
      <c r="K862" s="266"/>
      <c r="L862" s="280"/>
      <c r="M862" s="281"/>
      <c r="N862" s="334">
        <f>SUM(K862:M862)</f>
        <v>0</v>
      </c>
      <c r="O862" s="266"/>
      <c r="P862" s="280"/>
      <c r="Q862" s="281"/>
      <c r="R862" s="699">
        <f>SUM(O862:Q862)</f>
        <v>0</v>
      </c>
      <c r="S862" s="700">
        <f t="shared" ref="S862:S868" si="366">N862+J862+F862+R862</f>
        <v>0</v>
      </c>
      <c r="T862" s="191"/>
      <c r="U862" s="743"/>
      <c r="V862" s="743"/>
      <c r="W862" s="743"/>
    </row>
    <row r="863" spans="2:23" ht="16.5">
      <c r="B863" s="711" t="s">
        <v>703</v>
      </c>
      <c r="C863" s="712">
        <f>SUM(C864:C867)</f>
        <v>0</v>
      </c>
      <c r="D863" s="712">
        <f>SUM(D864:D867)</f>
        <v>0</v>
      </c>
      <c r="E863" s="712">
        <f>SUM(E864:E867)</f>
        <v>0</v>
      </c>
      <c r="F863" s="334">
        <f t="shared" ref="F863:F868" si="367">SUM(C863:E863)</f>
        <v>0</v>
      </c>
      <c r="G863" s="712">
        <f>SUM(G864:G867)</f>
        <v>0</v>
      </c>
      <c r="H863" s="246">
        <f>SUM(H864:H867)</f>
        <v>0</v>
      </c>
      <c r="I863" s="713">
        <f>SUM(I864:I867)</f>
        <v>0</v>
      </c>
      <c r="J863" s="334">
        <f t="shared" ref="J863:J868" si="368">SUM(G863:I863)</f>
        <v>0</v>
      </c>
      <c r="K863" s="712">
        <f>SUM(K864:K867)</f>
        <v>0</v>
      </c>
      <c r="L863" s="246">
        <f>SUM(L864:L867)</f>
        <v>0</v>
      </c>
      <c r="M863" s="713">
        <f>SUM(M864:M867)</f>
        <v>0</v>
      </c>
      <c r="N863" s="334">
        <f t="shared" ref="N863:N868" si="369">SUM(K863:M863)</f>
        <v>0</v>
      </c>
      <c r="O863" s="712">
        <f>SUM(O864:O867)</f>
        <v>0</v>
      </c>
      <c r="P863" s="246">
        <f>SUM(P864:P867)</f>
        <v>0</v>
      </c>
      <c r="Q863" s="713">
        <f>SUM(Q864:Q867)</f>
        <v>0</v>
      </c>
      <c r="R863" s="699">
        <f t="shared" ref="R863:R868" si="370">SUM(O863:Q863)</f>
        <v>0</v>
      </c>
      <c r="S863" s="335">
        <f t="shared" si="366"/>
        <v>0</v>
      </c>
      <c r="T863" s="702"/>
      <c r="U863" s="702"/>
      <c r="V863" s="702"/>
      <c r="W863" s="702"/>
    </row>
    <row r="864" spans="2:23" ht="16.5">
      <c r="B864" s="710" t="s">
        <v>704</v>
      </c>
      <c r="C864" s="254"/>
      <c r="D864" s="287"/>
      <c r="E864" s="288"/>
      <c r="F864" s="698">
        <f t="shared" si="367"/>
        <v>0</v>
      </c>
      <c r="G864" s="254"/>
      <c r="H864" s="287"/>
      <c r="I864" s="288"/>
      <c r="J864" s="334">
        <f t="shared" si="368"/>
        <v>0</v>
      </c>
      <c r="K864" s="254"/>
      <c r="L864" s="287"/>
      <c r="M864" s="288"/>
      <c r="N864" s="334">
        <f t="shared" si="369"/>
        <v>0</v>
      </c>
      <c r="O864" s="254"/>
      <c r="P864" s="287"/>
      <c r="Q864" s="288"/>
      <c r="R864" s="699">
        <f t="shared" si="370"/>
        <v>0</v>
      </c>
      <c r="S864" s="700">
        <f t="shared" si="366"/>
        <v>0</v>
      </c>
      <c r="T864" s="191"/>
      <c r="U864" s="191"/>
      <c r="V864" s="191"/>
      <c r="W864" s="191"/>
    </row>
    <row r="865" spans="2:23" ht="16.5">
      <c r="B865" s="710" t="s">
        <v>705</v>
      </c>
      <c r="C865" s="254"/>
      <c r="D865" s="287"/>
      <c r="E865" s="288"/>
      <c r="F865" s="698">
        <f t="shared" si="367"/>
        <v>0</v>
      </c>
      <c r="G865" s="254"/>
      <c r="H865" s="287"/>
      <c r="I865" s="288"/>
      <c r="J865" s="334">
        <f t="shared" si="368"/>
        <v>0</v>
      </c>
      <c r="K865" s="254"/>
      <c r="L865" s="287"/>
      <c r="M865" s="288"/>
      <c r="N865" s="334">
        <f t="shared" si="369"/>
        <v>0</v>
      </c>
      <c r="O865" s="254"/>
      <c r="P865" s="287"/>
      <c r="Q865" s="288"/>
      <c r="R865" s="699">
        <f t="shared" si="370"/>
        <v>0</v>
      </c>
      <c r="S865" s="700">
        <f t="shared" si="366"/>
        <v>0</v>
      </c>
      <c r="T865" s="191"/>
      <c r="U865" s="191"/>
      <c r="V865" s="191"/>
      <c r="W865" s="191"/>
    </row>
    <row r="866" spans="2:23" ht="16.5">
      <c r="B866" s="714" t="s">
        <v>706</v>
      </c>
      <c r="C866" s="254"/>
      <c r="D866" s="287"/>
      <c r="E866" s="288"/>
      <c r="F866" s="698">
        <f t="shared" si="367"/>
        <v>0</v>
      </c>
      <c r="G866" s="254"/>
      <c r="H866" s="287"/>
      <c r="I866" s="288"/>
      <c r="J866" s="334">
        <f t="shared" si="368"/>
        <v>0</v>
      </c>
      <c r="K866" s="254"/>
      <c r="L866" s="287"/>
      <c r="M866" s="288"/>
      <c r="N866" s="334">
        <f t="shared" si="369"/>
        <v>0</v>
      </c>
      <c r="O866" s="254"/>
      <c r="P866" s="287"/>
      <c r="Q866" s="288"/>
      <c r="R866" s="699">
        <f t="shared" si="370"/>
        <v>0</v>
      </c>
      <c r="S866" s="700">
        <f t="shared" si="366"/>
        <v>0</v>
      </c>
      <c r="T866" s="191"/>
      <c r="U866" s="748"/>
      <c r="V866" s="742"/>
      <c r="W866" s="742"/>
    </row>
    <row r="867" spans="2:23" ht="16.5">
      <c r="B867" s="714" t="s">
        <v>707</v>
      </c>
      <c r="C867" s="254"/>
      <c r="D867" s="287"/>
      <c r="E867" s="288"/>
      <c r="F867" s="698">
        <f t="shared" si="367"/>
        <v>0</v>
      </c>
      <c r="G867" s="254"/>
      <c r="H867" s="287"/>
      <c r="I867" s="288"/>
      <c r="J867" s="334">
        <f t="shared" si="368"/>
        <v>0</v>
      </c>
      <c r="K867" s="254"/>
      <c r="L867" s="287"/>
      <c r="M867" s="288"/>
      <c r="N867" s="334">
        <f t="shared" si="369"/>
        <v>0</v>
      </c>
      <c r="O867" s="254"/>
      <c r="P867" s="287"/>
      <c r="Q867" s="288"/>
      <c r="R867" s="699">
        <f t="shared" si="370"/>
        <v>0</v>
      </c>
      <c r="S867" s="700">
        <f t="shared" si="366"/>
        <v>0</v>
      </c>
      <c r="T867" s="191"/>
      <c r="U867" s="736"/>
      <c r="V867" s="737"/>
      <c r="W867" s="737"/>
    </row>
    <row r="868" spans="2:23" ht="17.25" thickBot="1">
      <c r="B868" s="710" t="s">
        <v>708</v>
      </c>
      <c r="C868" s="271"/>
      <c r="D868" s="294"/>
      <c r="E868" s="295"/>
      <c r="F868" s="698">
        <f t="shared" si="367"/>
        <v>0</v>
      </c>
      <c r="G868" s="271"/>
      <c r="H868" s="294"/>
      <c r="I868" s="295"/>
      <c r="J868" s="334">
        <f t="shared" si="368"/>
        <v>0</v>
      </c>
      <c r="K868" s="271"/>
      <c r="L868" s="294"/>
      <c r="M868" s="295"/>
      <c r="N868" s="334">
        <f t="shared" si="369"/>
        <v>0</v>
      </c>
      <c r="O868" s="271"/>
      <c r="P868" s="294"/>
      <c r="Q868" s="295"/>
      <c r="R868" s="699">
        <f t="shared" si="370"/>
        <v>0</v>
      </c>
      <c r="S868" s="700">
        <f t="shared" si="366"/>
        <v>0</v>
      </c>
      <c r="T868" s="191"/>
      <c r="U868" s="746"/>
      <c r="V868" s="737"/>
      <c r="W868" s="737"/>
    </row>
    <row r="869" spans="2:23" ht="17.25" thickBot="1">
      <c r="B869" s="747" t="s">
        <v>319</v>
      </c>
      <c r="C869" s="600" t="s">
        <v>498</v>
      </c>
      <c r="D869" s="708" t="s">
        <v>499</v>
      </c>
      <c r="E869" s="709" t="s">
        <v>500</v>
      </c>
      <c r="F869" s="334" t="s">
        <v>697</v>
      </c>
      <c r="G869" s="600" t="s">
        <v>502</v>
      </c>
      <c r="H869" s="708" t="s">
        <v>503</v>
      </c>
      <c r="I869" s="709" t="s">
        <v>504</v>
      </c>
      <c r="J869" s="334" t="s">
        <v>698</v>
      </c>
      <c r="K869" s="600" t="s">
        <v>506</v>
      </c>
      <c r="L869" s="708" t="s">
        <v>507</v>
      </c>
      <c r="M869" s="709" t="s">
        <v>508</v>
      </c>
      <c r="N869" s="334" t="s">
        <v>699</v>
      </c>
      <c r="O869" s="600" t="s">
        <v>510</v>
      </c>
      <c r="P869" s="708" t="s">
        <v>511</v>
      </c>
      <c r="Q869" s="709" t="s">
        <v>512</v>
      </c>
      <c r="R869" s="720" t="s">
        <v>700</v>
      </c>
      <c r="S869" s="719" t="s">
        <v>46</v>
      </c>
      <c r="T869" s="191"/>
      <c r="U869" s="736"/>
      <c r="V869" s="737"/>
      <c r="W869" s="737"/>
    </row>
    <row r="870" spans="2:23" ht="16.5">
      <c r="B870" s="710" t="s">
        <v>702</v>
      </c>
      <c r="C870" s="266"/>
      <c r="D870" s="280"/>
      <c r="E870" s="281"/>
      <c r="F870" s="698">
        <f>SUM(C870:E870)</f>
        <v>0</v>
      </c>
      <c r="G870" s="266"/>
      <c r="H870" s="280"/>
      <c r="I870" s="281"/>
      <c r="J870" s="334">
        <f>SUM(G870:I870)</f>
        <v>0</v>
      </c>
      <c r="K870" s="266"/>
      <c r="L870" s="280"/>
      <c r="M870" s="281"/>
      <c r="N870" s="334">
        <f>SUM(K870:M870)</f>
        <v>0</v>
      </c>
      <c r="O870" s="266"/>
      <c r="P870" s="280"/>
      <c r="Q870" s="281"/>
      <c r="R870" s="699">
        <f>SUM(O870:Q870)</f>
        <v>0</v>
      </c>
      <c r="S870" s="700">
        <f t="shared" ref="S870:S876" si="371">N870+J870+F870+R870</f>
        <v>0</v>
      </c>
      <c r="T870" s="191"/>
      <c r="U870" s="736"/>
      <c r="V870" s="737"/>
      <c r="W870" s="737"/>
    </row>
    <row r="871" spans="2:23" ht="16.5">
      <c r="B871" s="711" t="s">
        <v>703</v>
      </c>
      <c r="C871" s="712">
        <f>SUM(C872:C875)</f>
        <v>0</v>
      </c>
      <c r="D871" s="712">
        <f>SUM(D872:D875)</f>
        <v>0</v>
      </c>
      <c r="E871" s="712">
        <f>SUM(E872:E875)</f>
        <v>0</v>
      </c>
      <c r="F871" s="334">
        <f t="shared" ref="F871:F876" si="372">SUM(C871:E871)</f>
        <v>0</v>
      </c>
      <c r="G871" s="712">
        <f>SUM(G872:G875)</f>
        <v>0</v>
      </c>
      <c r="H871" s="246">
        <f>SUM(H872:H875)</f>
        <v>0</v>
      </c>
      <c r="I871" s="713">
        <f>SUM(I872:I875)</f>
        <v>0</v>
      </c>
      <c r="J871" s="334">
        <f t="shared" ref="J871:J876" si="373">SUM(G871:I871)</f>
        <v>0</v>
      </c>
      <c r="K871" s="712">
        <f>SUM(K872:K875)</f>
        <v>0</v>
      </c>
      <c r="L871" s="246">
        <f>SUM(L872:L875)</f>
        <v>0</v>
      </c>
      <c r="M871" s="713">
        <f>SUM(M872:M875)</f>
        <v>0</v>
      </c>
      <c r="N871" s="334">
        <f t="shared" ref="N871:N876" si="374">SUM(K871:M871)</f>
        <v>0</v>
      </c>
      <c r="O871" s="712">
        <f>SUM(O872:O875)</f>
        <v>0</v>
      </c>
      <c r="P871" s="246">
        <f>SUM(P872:P875)</f>
        <v>0</v>
      </c>
      <c r="Q871" s="713">
        <f>SUM(Q872:Q875)</f>
        <v>0</v>
      </c>
      <c r="R871" s="699">
        <f t="shared" ref="R871:R876" si="375">SUM(O871:Q871)</f>
        <v>0</v>
      </c>
      <c r="S871" s="335">
        <f t="shared" si="371"/>
        <v>0</v>
      </c>
      <c r="T871" s="702"/>
      <c r="U871" s="745"/>
      <c r="V871" s="739"/>
      <c r="W871" s="739"/>
    </row>
    <row r="872" spans="2:23" ht="16.5">
      <c r="B872" s="710" t="s">
        <v>704</v>
      </c>
      <c r="C872" s="254"/>
      <c r="D872" s="287"/>
      <c r="E872" s="288"/>
      <c r="F872" s="698">
        <f t="shared" si="372"/>
        <v>0</v>
      </c>
      <c r="G872" s="254"/>
      <c r="H872" s="287"/>
      <c r="I872" s="288"/>
      <c r="J872" s="334">
        <f t="shared" si="373"/>
        <v>0</v>
      </c>
      <c r="K872" s="254"/>
      <c r="L872" s="287"/>
      <c r="M872" s="288"/>
      <c r="N872" s="334">
        <f t="shared" si="374"/>
        <v>0</v>
      </c>
      <c r="O872" s="254"/>
      <c r="P872" s="287"/>
      <c r="Q872" s="288"/>
      <c r="R872" s="699">
        <f t="shared" si="375"/>
        <v>0</v>
      </c>
      <c r="S872" s="700">
        <f t="shared" si="371"/>
        <v>0</v>
      </c>
      <c r="T872" s="191"/>
      <c r="U872" s="736"/>
      <c r="V872" s="737"/>
      <c r="W872" s="737"/>
    </row>
    <row r="873" spans="2:23" ht="16.5">
      <c r="B873" s="710" t="s">
        <v>705</v>
      </c>
      <c r="C873" s="254"/>
      <c r="D873" s="287"/>
      <c r="E873" s="288"/>
      <c r="F873" s="698">
        <f t="shared" si="372"/>
        <v>0</v>
      </c>
      <c r="G873" s="254"/>
      <c r="H873" s="287"/>
      <c r="I873" s="288"/>
      <c r="J873" s="334">
        <f t="shared" si="373"/>
        <v>0</v>
      </c>
      <c r="K873" s="254"/>
      <c r="L873" s="287"/>
      <c r="M873" s="288"/>
      <c r="N873" s="334">
        <f t="shared" si="374"/>
        <v>0</v>
      </c>
      <c r="O873" s="254"/>
      <c r="P873" s="287"/>
      <c r="Q873" s="288"/>
      <c r="R873" s="699">
        <f t="shared" si="375"/>
        <v>0</v>
      </c>
      <c r="S873" s="700">
        <f t="shared" si="371"/>
        <v>0</v>
      </c>
      <c r="T873" s="191"/>
      <c r="U873" s="743"/>
      <c r="V873" s="574"/>
      <c r="W873" s="574"/>
    </row>
    <row r="874" spans="2:23" ht="16.5">
      <c r="B874" s="714" t="s">
        <v>706</v>
      </c>
      <c r="C874" s="254"/>
      <c r="D874" s="287"/>
      <c r="E874" s="288"/>
      <c r="F874" s="698">
        <f t="shared" si="372"/>
        <v>0</v>
      </c>
      <c r="G874" s="254"/>
      <c r="H874" s="287"/>
      <c r="I874" s="288"/>
      <c r="J874" s="334">
        <f t="shared" si="373"/>
        <v>0</v>
      </c>
      <c r="K874" s="254"/>
      <c r="L874" s="287"/>
      <c r="M874" s="288"/>
      <c r="N874" s="334">
        <f t="shared" si="374"/>
        <v>0</v>
      </c>
      <c r="O874" s="254"/>
      <c r="P874" s="287"/>
      <c r="Q874" s="288"/>
      <c r="R874" s="699">
        <f t="shared" si="375"/>
        <v>0</v>
      </c>
      <c r="S874" s="700">
        <f t="shared" si="371"/>
        <v>0</v>
      </c>
      <c r="T874" s="191"/>
      <c r="U874" s="748"/>
      <c r="V874" s="742"/>
      <c r="W874" s="742"/>
    </row>
    <row r="875" spans="2:23" ht="16.5">
      <c r="B875" s="714" t="s">
        <v>707</v>
      </c>
      <c r="C875" s="254"/>
      <c r="D875" s="287"/>
      <c r="E875" s="288"/>
      <c r="F875" s="698">
        <f t="shared" si="372"/>
        <v>0</v>
      </c>
      <c r="G875" s="254"/>
      <c r="H875" s="287"/>
      <c r="I875" s="288"/>
      <c r="J875" s="334">
        <f t="shared" si="373"/>
        <v>0</v>
      </c>
      <c r="K875" s="254"/>
      <c r="L875" s="287"/>
      <c r="M875" s="288"/>
      <c r="N875" s="334">
        <f t="shared" si="374"/>
        <v>0</v>
      </c>
      <c r="O875" s="254"/>
      <c r="P875" s="287"/>
      <c r="Q875" s="288"/>
      <c r="R875" s="699">
        <f t="shared" si="375"/>
        <v>0</v>
      </c>
      <c r="S875" s="700">
        <f t="shared" si="371"/>
        <v>0</v>
      </c>
      <c r="T875" s="191"/>
      <c r="U875" s="736"/>
      <c r="V875" s="737"/>
      <c r="W875" s="737"/>
    </row>
    <row r="876" spans="2:23" ht="17.25" thickBot="1">
      <c r="B876" s="710" t="s">
        <v>708</v>
      </c>
      <c r="C876" s="271"/>
      <c r="D876" s="294"/>
      <c r="E876" s="295"/>
      <c r="F876" s="698">
        <f t="shared" si="372"/>
        <v>0</v>
      </c>
      <c r="G876" s="271"/>
      <c r="H876" s="294"/>
      <c r="I876" s="295"/>
      <c r="J876" s="334">
        <f t="shared" si="373"/>
        <v>0</v>
      </c>
      <c r="K876" s="271"/>
      <c r="L876" s="294"/>
      <c r="M876" s="295"/>
      <c r="N876" s="334">
        <f t="shared" si="374"/>
        <v>0</v>
      </c>
      <c r="O876" s="271"/>
      <c r="P876" s="294"/>
      <c r="Q876" s="295"/>
      <c r="R876" s="699">
        <f t="shared" si="375"/>
        <v>0</v>
      </c>
      <c r="S876" s="700">
        <f t="shared" si="371"/>
        <v>0</v>
      </c>
      <c r="T876" s="191"/>
      <c r="U876" s="746"/>
      <c r="V876" s="737"/>
      <c r="W876" s="737"/>
    </row>
    <row r="877" spans="2:23" ht="17.25" thickBot="1">
      <c r="B877" s="747" t="s">
        <v>764</v>
      </c>
      <c r="C877" s="600" t="s">
        <v>498</v>
      </c>
      <c r="D877" s="708" t="s">
        <v>499</v>
      </c>
      <c r="E877" s="709" t="s">
        <v>500</v>
      </c>
      <c r="F877" s="334" t="s">
        <v>697</v>
      </c>
      <c r="G877" s="600" t="s">
        <v>502</v>
      </c>
      <c r="H877" s="708" t="s">
        <v>503</v>
      </c>
      <c r="I877" s="709" t="s">
        <v>504</v>
      </c>
      <c r="J877" s="334" t="s">
        <v>698</v>
      </c>
      <c r="K877" s="600" t="s">
        <v>506</v>
      </c>
      <c r="L877" s="708" t="s">
        <v>507</v>
      </c>
      <c r="M877" s="709" t="s">
        <v>508</v>
      </c>
      <c r="N877" s="334" t="s">
        <v>699</v>
      </c>
      <c r="O877" s="600" t="s">
        <v>510</v>
      </c>
      <c r="P877" s="708" t="s">
        <v>511</v>
      </c>
      <c r="Q877" s="709" t="s">
        <v>512</v>
      </c>
      <c r="R877" s="720" t="s">
        <v>700</v>
      </c>
      <c r="S877" s="719" t="s">
        <v>46</v>
      </c>
      <c r="T877" s="191"/>
      <c r="U877" s="736"/>
      <c r="V877" s="737"/>
      <c r="W877" s="737"/>
    </row>
    <row r="878" spans="2:23" ht="16.5">
      <c r="B878" s="710" t="s">
        <v>702</v>
      </c>
      <c r="C878" s="266"/>
      <c r="D878" s="280"/>
      <c r="E878" s="281"/>
      <c r="F878" s="698">
        <v>0</v>
      </c>
      <c r="G878" s="266"/>
      <c r="H878" s="280"/>
      <c r="I878" s="281"/>
      <c r="J878" s="334">
        <f t="shared" ref="J878:J884" si="376">SUM(G878:I878)</f>
        <v>0</v>
      </c>
      <c r="K878" s="266"/>
      <c r="L878" s="280"/>
      <c r="M878" s="281"/>
      <c r="N878" s="334">
        <f t="shared" ref="N878:N884" si="377">SUM(K878:M878)</f>
        <v>0</v>
      </c>
      <c r="O878" s="266"/>
      <c r="P878" s="280"/>
      <c r="Q878" s="281"/>
      <c r="R878" s="699">
        <f>SUM(O878:Q878)</f>
        <v>0</v>
      </c>
      <c r="S878" s="700">
        <f t="shared" ref="S878:S884" si="378">N878+J878+F878+R878</f>
        <v>0</v>
      </c>
      <c r="T878" s="191"/>
      <c r="U878" s="736"/>
      <c r="V878" s="737"/>
      <c r="W878" s="737"/>
    </row>
    <row r="879" spans="2:23" ht="16.5">
      <c r="B879" s="711" t="s">
        <v>703</v>
      </c>
      <c r="C879" s="712">
        <f>SUM(C880:C883)</f>
        <v>0</v>
      </c>
      <c r="D879" s="712">
        <f>SUM(D880:D883)</f>
        <v>0</v>
      </c>
      <c r="E879" s="712">
        <f>SUM(E880:E883)</f>
        <v>0</v>
      </c>
      <c r="F879" s="334">
        <f t="shared" ref="F879:F884" si="379">SUM(C879:E879)</f>
        <v>0</v>
      </c>
      <c r="G879" s="712">
        <f>SUM(G880:G883)</f>
        <v>0</v>
      </c>
      <c r="H879" s="246">
        <f>SUM(H880:H883)</f>
        <v>0</v>
      </c>
      <c r="I879" s="713">
        <f>SUM(I880:I883)</f>
        <v>0</v>
      </c>
      <c r="J879" s="334">
        <f t="shared" si="376"/>
        <v>0</v>
      </c>
      <c r="K879" s="712">
        <f>SUM(K880:K883)</f>
        <v>0</v>
      </c>
      <c r="L879" s="246">
        <f>SUM(L880:L883)</f>
        <v>0</v>
      </c>
      <c r="M879" s="713">
        <f>SUM(M880:M883)</f>
        <v>0</v>
      </c>
      <c r="N879" s="334">
        <f t="shared" si="377"/>
        <v>0</v>
      </c>
      <c r="O879" s="712">
        <f>SUM(O880:O883)</f>
        <v>0</v>
      </c>
      <c r="P879" s="246">
        <f>SUM(P880:P883)</f>
        <v>0</v>
      </c>
      <c r="Q879" s="713">
        <f>SUM(Q880:Q883)</f>
        <v>0</v>
      </c>
      <c r="R879" s="699">
        <f t="shared" ref="R879:R884" si="380">SUM(O879:Q879)</f>
        <v>0</v>
      </c>
      <c r="S879" s="335">
        <f t="shared" si="378"/>
        <v>0</v>
      </c>
      <c r="T879" s="702"/>
      <c r="U879" s="745"/>
      <c r="V879" s="739"/>
      <c r="W879" s="739"/>
    </row>
    <row r="880" spans="2:23" ht="16.5">
      <c r="B880" s="710" t="s">
        <v>704</v>
      </c>
      <c r="C880" s="254"/>
      <c r="D880" s="287"/>
      <c r="E880" s="288"/>
      <c r="F880" s="698">
        <f t="shared" si="379"/>
        <v>0</v>
      </c>
      <c r="G880" s="254"/>
      <c r="H880" s="287"/>
      <c r="I880" s="288"/>
      <c r="J880" s="334">
        <f t="shared" si="376"/>
        <v>0</v>
      </c>
      <c r="K880" s="254"/>
      <c r="L880" s="287"/>
      <c r="M880" s="288"/>
      <c r="N880" s="334">
        <f t="shared" si="377"/>
        <v>0</v>
      </c>
      <c r="O880" s="254"/>
      <c r="P880" s="287"/>
      <c r="Q880" s="288"/>
      <c r="R880" s="699">
        <f t="shared" si="380"/>
        <v>0</v>
      </c>
      <c r="S880" s="700">
        <f t="shared" si="378"/>
        <v>0</v>
      </c>
      <c r="T880" s="191"/>
      <c r="U880" s="736"/>
      <c r="V880" s="737"/>
      <c r="W880" s="737"/>
    </row>
    <row r="881" spans="2:23" ht="16.5">
      <c r="B881" s="710" t="s">
        <v>705</v>
      </c>
      <c r="C881" s="254"/>
      <c r="D881" s="287"/>
      <c r="E881" s="288"/>
      <c r="F881" s="698">
        <f t="shared" si="379"/>
        <v>0</v>
      </c>
      <c r="G881" s="254"/>
      <c r="H881" s="287"/>
      <c r="I881" s="288"/>
      <c r="J881" s="334">
        <f t="shared" si="376"/>
        <v>0</v>
      </c>
      <c r="K881" s="254"/>
      <c r="L881" s="287"/>
      <c r="M881" s="288"/>
      <c r="N881" s="334">
        <f t="shared" si="377"/>
        <v>0</v>
      </c>
      <c r="O881" s="254"/>
      <c r="P881" s="287"/>
      <c r="Q881" s="288"/>
      <c r="R881" s="699">
        <f t="shared" si="380"/>
        <v>0</v>
      </c>
      <c r="S881" s="700">
        <f t="shared" si="378"/>
        <v>0</v>
      </c>
      <c r="T881" s="191"/>
      <c r="U881" s="736"/>
      <c r="V881" s="737"/>
      <c r="W881" s="737"/>
    </row>
    <row r="882" spans="2:23" ht="16.5">
      <c r="B882" s="714" t="s">
        <v>706</v>
      </c>
      <c r="C882" s="254"/>
      <c r="D882" s="287"/>
      <c r="E882" s="288"/>
      <c r="F882" s="698">
        <f t="shared" si="379"/>
        <v>0</v>
      </c>
      <c r="G882" s="254"/>
      <c r="H882" s="287"/>
      <c r="I882" s="288"/>
      <c r="J882" s="334">
        <f t="shared" si="376"/>
        <v>0</v>
      </c>
      <c r="K882" s="254"/>
      <c r="L882" s="287"/>
      <c r="M882" s="288"/>
      <c r="N882" s="334">
        <f t="shared" si="377"/>
        <v>0</v>
      </c>
      <c r="O882" s="254"/>
      <c r="P882" s="287"/>
      <c r="Q882" s="288"/>
      <c r="R882" s="699">
        <f t="shared" si="380"/>
        <v>0</v>
      </c>
      <c r="S882" s="700">
        <f t="shared" si="378"/>
        <v>0</v>
      </c>
      <c r="T882" s="191"/>
      <c r="U882" s="748"/>
      <c r="V882" s="742"/>
      <c r="W882" s="742"/>
    </row>
    <row r="883" spans="2:23" ht="16.5">
      <c r="B883" s="714" t="s">
        <v>707</v>
      </c>
      <c r="C883" s="254"/>
      <c r="D883" s="287"/>
      <c r="E883" s="288"/>
      <c r="F883" s="698">
        <f t="shared" si="379"/>
        <v>0</v>
      </c>
      <c r="G883" s="254"/>
      <c r="H883" s="287"/>
      <c r="I883" s="288"/>
      <c r="J883" s="334">
        <f t="shared" si="376"/>
        <v>0</v>
      </c>
      <c r="K883" s="254"/>
      <c r="L883" s="287"/>
      <c r="M883" s="288"/>
      <c r="N883" s="334">
        <f t="shared" si="377"/>
        <v>0</v>
      </c>
      <c r="O883" s="254"/>
      <c r="P883" s="287"/>
      <c r="Q883" s="288"/>
      <c r="R883" s="699">
        <f t="shared" si="380"/>
        <v>0</v>
      </c>
      <c r="S883" s="700">
        <f t="shared" si="378"/>
        <v>0</v>
      </c>
      <c r="T883" s="191"/>
      <c r="U883" s="736"/>
      <c r="V883" s="737"/>
      <c r="W883" s="737"/>
    </row>
    <row r="884" spans="2:23" ht="17.25" thickBot="1">
      <c r="B884" s="710" t="s">
        <v>708</v>
      </c>
      <c r="C884" s="271"/>
      <c r="D884" s="294"/>
      <c r="E884" s="295"/>
      <c r="F884" s="698">
        <f t="shared" si="379"/>
        <v>0</v>
      </c>
      <c r="G884" s="271"/>
      <c r="H884" s="294"/>
      <c r="I884" s="295"/>
      <c r="J884" s="334">
        <f t="shared" si="376"/>
        <v>0</v>
      </c>
      <c r="K884" s="271"/>
      <c r="L884" s="294"/>
      <c r="M884" s="295"/>
      <c r="N884" s="334">
        <f t="shared" si="377"/>
        <v>0</v>
      </c>
      <c r="O884" s="271"/>
      <c r="P884" s="294"/>
      <c r="Q884" s="295"/>
      <c r="R884" s="699">
        <f t="shared" si="380"/>
        <v>0</v>
      </c>
      <c r="S884" s="700">
        <f t="shared" si="378"/>
        <v>0</v>
      </c>
      <c r="T884" s="191"/>
      <c r="U884" s="746"/>
      <c r="V884" s="737"/>
      <c r="W884" s="737"/>
    </row>
    <row r="885" spans="2:23" ht="17.25" thickBot="1">
      <c r="B885" s="747" t="s">
        <v>765</v>
      </c>
      <c r="C885" s="687" t="s">
        <v>498</v>
      </c>
      <c r="D885" s="688" t="s">
        <v>499</v>
      </c>
      <c r="E885" s="689" t="s">
        <v>500</v>
      </c>
      <c r="F885" s="719" t="s">
        <v>697</v>
      </c>
      <c r="G885" s="687" t="s">
        <v>502</v>
      </c>
      <c r="H885" s="688" t="s">
        <v>503</v>
      </c>
      <c r="I885" s="689" t="s">
        <v>504</v>
      </c>
      <c r="J885" s="719" t="s">
        <v>698</v>
      </c>
      <c r="K885" s="687" t="s">
        <v>506</v>
      </c>
      <c r="L885" s="688" t="s">
        <v>507</v>
      </c>
      <c r="M885" s="689" t="s">
        <v>508</v>
      </c>
      <c r="N885" s="719" t="s">
        <v>699</v>
      </c>
      <c r="O885" s="687" t="s">
        <v>510</v>
      </c>
      <c r="P885" s="688" t="s">
        <v>511</v>
      </c>
      <c r="Q885" s="689" t="s">
        <v>512</v>
      </c>
      <c r="R885" s="720" t="s">
        <v>700</v>
      </c>
      <c r="S885" s="719" t="s">
        <v>46</v>
      </c>
      <c r="T885" s="191"/>
      <c r="U885" s="736"/>
      <c r="V885" s="737"/>
      <c r="W885" s="737"/>
    </row>
    <row r="886" spans="2:23" ht="16.5">
      <c r="B886" s="710" t="s">
        <v>702</v>
      </c>
      <c r="C886" s="266"/>
      <c r="D886" s="280"/>
      <c r="E886" s="281"/>
      <c r="F886" s="698">
        <f>SUM(C886:E886)</f>
        <v>0</v>
      </c>
      <c r="G886" s="266"/>
      <c r="H886" s="280"/>
      <c r="I886" s="281"/>
      <c r="J886" s="334">
        <f>SUM(G886:I886)</f>
        <v>0</v>
      </c>
      <c r="K886" s="266"/>
      <c r="L886" s="280"/>
      <c r="M886" s="281"/>
      <c r="N886" s="334">
        <f>SUM(K886:M886)</f>
        <v>0</v>
      </c>
      <c r="O886" s="266"/>
      <c r="P886" s="280"/>
      <c r="Q886" s="281"/>
      <c r="R886" s="699">
        <f>SUM(O886:Q886)</f>
        <v>0</v>
      </c>
      <c r="S886" s="700">
        <f t="shared" ref="S886:S892" si="381">N886+J886+F886+R886</f>
        <v>0</v>
      </c>
      <c r="T886" s="191"/>
      <c r="U886" s="736"/>
      <c r="V886" s="737"/>
      <c r="W886" s="737"/>
    </row>
    <row r="887" spans="2:23" ht="16.5">
      <c r="B887" s="711" t="s">
        <v>703</v>
      </c>
      <c r="C887" s="712">
        <f>SUM(C888:C891)</f>
        <v>0</v>
      </c>
      <c r="D887" s="712">
        <f>SUM(D888:D891)</f>
        <v>0</v>
      </c>
      <c r="E887" s="712">
        <f>SUM(E888:E891)</f>
        <v>0</v>
      </c>
      <c r="F887" s="334">
        <f t="shared" ref="F887:F892" si="382">SUM(C887:E887)</f>
        <v>0</v>
      </c>
      <c r="G887" s="712">
        <f>SUM(G888:G891)</f>
        <v>0</v>
      </c>
      <c r="H887" s="246">
        <f>SUM(H888:H891)</f>
        <v>0</v>
      </c>
      <c r="I887" s="713">
        <f>SUM(I888:I891)</f>
        <v>0</v>
      </c>
      <c r="J887" s="334">
        <f t="shared" ref="J887:J892" si="383">SUM(G887:I887)</f>
        <v>0</v>
      </c>
      <c r="K887" s="712">
        <f>SUM(K888:K891)</f>
        <v>0</v>
      </c>
      <c r="L887" s="246">
        <f>SUM(L888:L891)</f>
        <v>0</v>
      </c>
      <c r="M887" s="713">
        <f>SUM(M888:M891)</f>
        <v>0</v>
      </c>
      <c r="N887" s="334">
        <f t="shared" ref="N887:N892" si="384">SUM(K887:M887)</f>
        <v>0</v>
      </c>
      <c r="O887" s="712">
        <f>SUM(O888:O891)</f>
        <v>0</v>
      </c>
      <c r="P887" s="246">
        <f>SUM(P888:P891)</f>
        <v>0</v>
      </c>
      <c r="Q887" s="713">
        <f>SUM(Q888:Q891)</f>
        <v>0</v>
      </c>
      <c r="R887" s="722">
        <f t="shared" ref="R887:R892" si="385">SUM(O887:Q887)</f>
        <v>0</v>
      </c>
      <c r="S887" s="335">
        <f t="shared" si="381"/>
        <v>0</v>
      </c>
      <c r="T887" s="702"/>
      <c r="U887" s="745"/>
      <c r="V887" s="739"/>
      <c r="W887" s="739"/>
    </row>
    <row r="888" spans="2:23" ht="16.5">
      <c r="B888" s="710" t="s">
        <v>704</v>
      </c>
      <c r="C888" s="254"/>
      <c r="D888" s="287"/>
      <c r="E888" s="288"/>
      <c r="F888" s="698">
        <f t="shared" si="382"/>
        <v>0</v>
      </c>
      <c r="G888" s="254"/>
      <c r="H888" s="287"/>
      <c r="I888" s="288"/>
      <c r="J888" s="334">
        <f t="shared" si="383"/>
        <v>0</v>
      </c>
      <c r="K888" s="254"/>
      <c r="L888" s="287"/>
      <c r="M888" s="288"/>
      <c r="N888" s="334">
        <f t="shared" si="384"/>
        <v>0</v>
      </c>
      <c r="O888" s="254"/>
      <c r="P888" s="287"/>
      <c r="Q888" s="288"/>
      <c r="R888" s="699">
        <f t="shared" si="385"/>
        <v>0</v>
      </c>
      <c r="S888" s="700">
        <f t="shared" si="381"/>
        <v>0</v>
      </c>
      <c r="T888" s="191"/>
      <c r="U888" s="736"/>
      <c r="V888" s="737"/>
      <c r="W888" s="737"/>
    </row>
    <row r="889" spans="2:23" ht="16.5">
      <c r="B889" s="710" t="s">
        <v>705</v>
      </c>
      <c r="C889" s="254"/>
      <c r="D889" s="287"/>
      <c r="E889" s="288"/>
      <c r="F889" s="698">
        <f t="shared" si="382"/>
        <v>0</v>
      </c>
      <c r="G889" s="254"/>
      <c r="H889" s="287"/>
      <c r="I889" s="288"/>
      <c r="J889" s="334">
        <f t="shared" si="383"/>
        <v>0</v>
      </c>
      <c r="K889" s="254"/>
      <c r="L889" s="287"/>
      <c r="M889" s="288"/>
      <c r="N889" s="334">
        <f t="shared" si="384"/>
        <v>0</v>
      </c>
      <c r="O889" s="254"/>
      <c r="P889" s="287"/>
      <c r="Q889" s="288"/>
      <c r="R889" s="699">
        <f t="shared" si="385"/>
        <v>0</v>
      </c>
      <c r="S889" s="700">
        <f t="shared" si="381"/>
        <v>0</v>
      </c>
      <c r="T889" s="191"/>
      <c r="U889" s="743"/>
      <c r="V889" s="574"/>
      <c r="W889" s="574"/>
    </row>
    <row r="890" spans="2:23" ht="16.5">
      <c r="B890" s="714" t="s">
        <v>706</v>
      </c>
      <c r="C890" s="254"/>
      <c r="D890" s="287"/>
      <c r="E890" s="288"/>
      <c r="F890" s="698">
        <f t="shared" si="382"/>
        <v>0</v>
      </c>
      <c r="G890" s="254"/>
      <c r="H890" s="287"/>
      <c r="I890" s="288"/>
      <c r="J890" s="334">
        <f t="shared" si="383"/>
        <v>0</v>
      </c>
      <c r="K890" s="254"/>
      <c r="L890" s="287"/>
      <c r="M890" s="288"/>
      <c r="N890" s="334">
        <f t="shared" si="384"/>
        <v>0</v>
      </c>
      <c r="O890" s="254"/>
      <c r="P890" s="287"/>
      <c r="Q890" s="288"/>
      <c r="R890" s="699">
        <f t="shared" si="385"/>
        <v>0</v>
      </c>
      <c r="S890" s="700">
        <f t="shared" si="381"/>
        <v>0</v>
      </c>
      <c r="T890" s="191"/>
      <c r="U890" s="748"/>
      <c r="V890" s="742"/>
      <c r="W890" s="742"/>
    </row>
    <row r="891" spans="2:23" ht="16.5">
      <c r="B891" s="714" t="s">
        <v>707</v>
      </c>
      <c r="C891" s="254"/>
      <c r="D891" s="287"/>
      <c r="E891" s="288"/>
      <c r="F891" s="698">
        <f t="shared" si="382"/>
        <v>0</v>
      </c>
      <c r="G891" s="254"/>
      <c r="H891" s="287"/>
      <c r="I891" s="288"/>
      <c r="J891" s="334">
        <f t="shared" si="383"/>
        <v>0</v>
      </c>
      <c r="K891" s="254"/>
      <c r="L891" s="287"/>
      <c r="M891" s="288"/>
      <c r="N891" s="334">
        <f t="shared" si="384"/>
        <v>0</v>
      </c>
      <c r="O891" s="254"/>
      <c r="P891" s="287"/>
      <c r="Q891" s="288"/>
      <c r="R891" s="699">
        <f t="shared" si="385"/>
        <v>0</v>
      </c>
      <c r="S891" s="700">
        <f t="shared" si="381"/>
        <v>0</v>
      </c>
      <c r="T891" s="191"/>
      <c r="U891" s="736"/>
      <c r="V891" s="737"/>
      <c r="W891" s="737"/>
    </row>
    <row r="892" spans="2:23" ht="17.25" thickBot="1">
      <c r="B892" s="710" t="s">
        <v>708</v>
      </c>
      <c r="C892" s="271"/>
      <c r="D892" s="294"/>
      <c r="E892" s="295"/>
      <c r="F892" s="698">
        <f t="shared" si="382"/>
        <v>0</v>
      </c>
      <c r="G892" s="271"/>
      <c r="H892" s="294"/>
      <c r="I892" s="295"/>
      <c r="J892" s="334">
        <f t="shared" si="383"/>
        <v>0</v>
      </c>
      <c r="K892" s="271"/>
      <c r="L892" s="294"/>
      <c r="M892" s="295"/>
      <c r="N892" s="334">
        <f t="shared" si="384"/>
        <v>0</v>
      </c>
      <c r="O892" s="271"/>
      <c r="P892" s="294"/>
      <c r="Q892" s="295"/>
      <c r="R892" s="699">
        <f t="shared" si="385"/>
        <v>0</v>
      </c>
      <c r="S892" s="700">
        <f t="shared" si="381"/>
        <v>0</v>
      </c>
      <c r="T892" s="191"/>
      <c r="U892" s="746"/>
      <c r="V892" s="737"/>
      <c r="W892" s="737"/>
    </row>
    <row r="893" spans="2:23" ht="17.25" thickBot="1">
      <c r="B893" s="747" t="s">
        <v>766</v>
      </c>
      <c r="C893" s="600" t="s">
        <v>498</v>
      </c>
      <c r="D893" s="708" t="s">
        <v>499</v>
      </c>
      <c r="E893" s="709" t="s">
        <v>500</v>
      </c>
      <c r="F893" s="334" t="s">
        <v>697</v>
      </c>
      <c r="G893" s="600" t="s">
        <v>502</v>
      </c>
      <c r="H893" s="708" t="s">
        <v>503</v>
      </c>
      <c r="I893" s="709" t="s">
        <v>504</v>
      </c>
      <c r="J893" s="334" t="s">
        <v>698</v>
      </c>
      <c r="K893" s="600" t="s">
        <v>506</v>
      </c>
      <c r="L893" s="708" t="s">
        <v>507</v>
      </c>
      <c r="M893" s="709" t="s">
        <v>508</v>
      </c>
      <c r="N893" s="334" t="s">
        <v>699</v>
      </c>
      <c r="O893" s="600" t="s">
        <v>510</v>
      </c>
      <c r="P893" s="708" t="s">
        <v>511</v>
      </c>
      <c r="Q893" s="709" t="s">
        <v>512</v>
      </c>
      <c r="R893" s="720" t="s">
        <v>700</v>
      </c>
      <c r="S893" s="719" t="s">
        <v>46</v>
      </c>
      <c r="T893" s="191"/>
      <c r="U893" s="736"/>
      <c r="V893" s="737"/>
      <c r="W893" s="737"/>
    </row>
    <row r="894" spans="2:23" ht="16.5">
      <c r="B894" s="710" t="s">
        <v>702</v>
      </c>
      <c r="C894" s="266"/>
      <c r="D894" s="280"/>
      <c r="E894" s="281"/>
      <c r="F894" s="698">
        <f>SUM(C894:E894)</f>
        <v>0</v>
      </c>
      <c r="G894" s="266"/>
      <c r="H894" s="280"/>
      <c r="I894" s="281"/>
      <c r="J894" s="334">
        <f>SUM(G894:I894)</f>
        <v>0</v>
      </c>
      <c r="K894" s="266"/>
      <c r="L894" s="280"/>
      <c r="M894" s="281"/>
      <c r="N894" s="334">
        <f>SUM(K894:M894)</f>
        <v>0</v>
      </c>
      <c r="O894" s="266"/>
      <c r="P894" s="280"/>
      <c r="Q894" s="281"/>
      <c r="R894" s="699">
        <f t="shared" ref="R894:R900" si="386">SUM(O894:Q894)</f>
        <v>0</v>
      </c>
      <c r="S894" s="700">
        <f t="shared" ref="S894:S900" si="387">N894+J894+F894+R894</f>
        <v>0</v>
      </c>
      <c r="T894" s="191"/>
      <c r="U894" s="736"/>
      <c r="V894" s="737"/>
      <c r="W894" s="737"/>
    </row>
    <row r="895" spans="2:23" ht="16.5">
      <c r="B895" s="711" t="s">
        <v>703</v>
      </c>
      <c r="C895" s="712">
        <f>SUM(C896:C899)</f>
        <v>0</v>
      </c>
      <c r="D895" s="712">
        <f>SUM(D896:D899)</f>
        <v>0</v>
      </c>
      <c r="E895" s="712">
        <f>SUM(E896:E899)</f>
        <v>0</v>
      </c>
      <c r="F895" s="334">
        <f t="shared" ref="F895:F900" si="388">SUM(C895:E895)</f>
        <v>0</v>
      </c>
      <c r="G895" s="712">
        <f>SUM(G896:G899)</f>
        <v>0</v>
      </c>
      <c r="H895" s="246">
        <f>SUM(H896:H899)</f>
        <v>0</v>
      </c>
      <c r="I895" s="713">
        <f>SUM(I896:I899)</f>
        <v>0</v>
      </c>
      <c r="J895" s="334">
        <f t="shared" ref="J895:J900" si="389">SUM(G895:I895)</f>
        <v>0</v>
      </c>
      <c r="K895" s="712">
        <f>SUM(K896:K899)</f>
        <v>0</v>
      </c>
      <c r="L895" s="246">
        <f>SUM(L896:L899)</f>
        <v>0</v>
      </c>
      <c r="M895" s="713">
        <f>SUM(M896:M899)</f>
        <v>0</v>
      </c>
      <c r="N895" s="334">
        <f t="shared" ref="N895:N900" si="390">SUM(K895:M895)</f>
        <v>0</v>
      </c>
      <c r="O895" s="712">
        <f>SUM(O896:O899)</f>
        <v>0</v>
      </c>
      <c r="P895" s="246">
        <f>SUM(P896:P899)</f>
        <v>0</v>
      </c>
      <c r="Q895" s="713">
        <f>SUM(Q896:Q899)</f>
        <v>0</v>
      </c>
      <c r="R895" s="722">
        <f>R896+R897+R898</f>
        <v>0</v>
      </c>
      <c r="S895" s="335">
        <f t="shared" si="387"/>
        <v>0</v>
      </c>
      <c r="T895" s="702"/>
      <c r="U895" s="745"/>
      <c r="V895" s="739"/>
      <c r="W895" s="739"/>
    </row>
    <row r="896" spans="2:23" ht="16.5">
      <c r="B896" s="710" t="s">
        <v>704</v>
      </c>
      <c r="C896" s="254"/>
      <c r="D896" s="287"/>
      <c r="E896" s="288"/>
      <c r="F896" s="698">
        <f t="shared" si="388"/>
        <v>0</v>
      </c>
      <c r="G896" s="254"/>
      <c r="H896" s="287"/>
      <c r="I896" s="288"/>
      <c r="J896" s="334">
        <f t="shared" si="389"/>
        <v>0</v>
      </c>
      <c r="K896" s="254"/>
      <c r="L896" s="287"/>
      <c r="M896" s="288"/>
      <c r="N896" s="334">
        <f t="shared" si="390"/>
        <v>0</v>
      </c>
      <c r="O896" s="254"/>
      <c r="P896" s="287"/>
      <c r="Q896" s="288"/>
      <c r="R896" s="699">
        <f t="shared" si="386"/>
        <v>0</v>
      </c>
      <c r="S896" s="700">
        <f t="shared" si="387"/>
        <v>0</v>
      </c>
      <c r="T896" s="191"/>
      <c r="U896" s="736"/>
      <c r="V896" s="737"/>
      <c r="W896" s="737"/>
    </row>
    <row r="897" spans="2:23" ht="16.5">
      <c r="B897" s="710" t="s">
        <v>705</v>
      </c>
      <c r="C897" s="254"/>
      <c r="D897" s="287"/>
      <c r="E897" s="288"/>
      <c r="F897" s="698">
        <f t="shared" si="388"/>
        <v>0</v>
      </c>
      <c r="G897" s="254"/>
      <c r="H897" s="287"/>
      <c r="I897" s="288"/>
      <c r="J897" s="334">
        <f t="shared" si="389"/>
        <v>0</v>
      </c>
      <c r="K897" s="254"/>
      <c r="L897" s="287"/>
      <c r="M897" s="288"/>
      <c r="N897" s="334">
        <f t="shared" si="390"/>
        <v>0</v>
      </c>
      <c r="O897" s="254"/>
      <c r="P897" s="287"/>
      <c r="Q897" s="288"/>
      <c r="R897" s="699">
        <f t="shared" si="386"/>
        <v>0</v>
      </c>
      <c r="S897" s="700">
        <f t="shared" si="387"/>
        <v>0</v>
      </c>
      <c r="T897" s="191"/>
      <c r="U897" s="736"/>
      <c r="V897" s="740"/>
      <c r="W897" s="737"/>
    </row>
    <row r="898" spans="2:23" ht="16.5">
      <c r="B898" s="714" t="s">
        <v>706</v>
      </c>
      <c r="C898" s="254"/>
      <c r="D898" s="287"/>
      <c r="E898" s="288"/>
      <c r="F898" s="698">
        <f t="shared" si="388"/>
        <v>0</v>
      </c>
      <c r="G898" s="254"/>
      <c r="H898" s="287"/>
      <c r="I898" s="288"/>
      <c r="J898" s="334">
        <f t="shared" si="389"/>
        <v>0</v>
      </c>
      <c r="K898" s="254"/>
      <c r="L898" s="287"/>
      <c r="M898" s="288"/>
      <c r="N898" s="334">
        <f t="shared" si="390"/>
        <v>0</v>
      </c>
      <c r="O898" s="254"/>
      <c r="P898" s="287"/>
      <c r="Q898" s="288"/>
      <c r="R898" s="699">
        <f t="shared" si="386"/>
        <v>0</v>
      </c>
      <c r="S898" s="700">
        <f t="shared" si="387"/>
        <v>0</v>
      </c>
      <c r="T898" s="191"/>
      <c r="U898" s="748"/>
      <c r="V898" s="742"/>
      <c r="W898" s="742"/>
    </row>
    <row r="899" spans="2:23" ht="16.5">
      <c r="B899" s="714" t="s">
        <v>707</v>
      </c>
      <c r="C899" s="254"/>
      <c r="D899" s="287"/>
      <c r="E899" s="288"/>
      <c r="F899" s="698">
        <f t="shared" si="388"/>
        <v>0</v>
      </c>
      <c r="G899" s="254"/>
      <c r="H899" s="287"/>
      <c r="I899" s="288"/>
      <c r="J899" s="334">
        <f t="shared" si="389"/>
        <v>0</v>
      </c>
      <c r="K899" s="254"/>
      <c r="L899" s="287"/>
      <c r="M899" s="288"/>
      <c r="N899" s="334">
        <f t="shared" si="390"/>
        <v>0</v>
      </c>
      <c r="O899" s="254"/>
      <c r="P899" s="287"/>
      <c r="Q899" s="288"/>
      <c r="R899" s="699">
        <f t="shared" si="386"/>
        <v>0</v>
      </c>
      <c r="S899" s="700">
        <f t="shared" si="387"/>
        <v>0</v>
      </c>
      <c r="T899" s="191"/>
      <c r="U899" s="736"/>
      <c r="V899" s="737"/>
      <c r="W899" s="737"/>
    </row>
    <row r="900" spans="2:23" ht="17.25" thickBot="1">
      <c r="B900" s="710" t="s">
        <v>708</v>
      </c>
      <c r="C900" s="271"/>
      <c r="D900" s="294"/>
      <c r="E900" s="295"/>
      <c r="F900" s="698">
        <f t="shared" si="388"/>
        <v>0</v>
      </c>
      <c r="G900" s="271"/>
      <c r="H900" s="294"/>
      <c r="I900" s="295"/>
      <c r="J900" s="334">
        <f t="shared" si="389"/>
        <v>0</v>
      </c>
      <c r="K900" s="271"/>
      <c r="L900" s="294"/>
      <c r="M900" s="295"/>
      <c r="N900" s="334">
        <f t="shared" si="390"/>
        <v>0</v>
      </c>
      <c r="O900" s="271"/>
      <c r="P900" s="294"/>
      <c r="Q900" s="295"/>
      <c r="R900" s="699">
        <f t="shared" si="386"/>
        <v>0</v>
      </c>
      <c r="S900" s="700">
        <f t="shared" si="387"/>
        <v>0</v>
      </c>
      <c r="T900" s="191"/>
      <c r="U900" s="746"/>
      <c r="V900" s="737"/>
      <c r="W900" s="737"/>
    </row>
    <row r="901" spans="2:23" ht="17.25" thickBot="1">
      <c r="B901" s="747" t="s">
        <v>767</v>
      </c>
      <c r="C901" s="600" t="s">
        <v>498</v>
      </c>
      <c r="D901" s="708" t="s">
        <v>499</v>
      </c>
      <c r="E901" s="709" t="s">
        <v>500</v>
      </c>
      <c r="F901" s="334" t="s">
        <v>697</v>
      </c>
      <c r="G901" s="600" t="s">
        <v>502</v>
      </c>
      <c r="H901" s="708" t="s">
        <v>503</v>
      </c>
      <c r="I901" s="709" t="s">
        <v>504</v>
      </c>
      <c r="J901" s="334" t="s">
        <v>698</v>
      </c>
      <c r="K901" s="600" t="s">
        <v>506</v>
      </c>
      <c r="L901" s="708" t="s">
        <v>507</v>
      </c>
      <c r="M901" s="709" t="s">
        <v>508</v>
      </c>
      <c r="N901" s="334" t="s">
        <v>699</v>
      </c>
      <c r="O901" s="600" t="s">
        <v>510</v>
      </c>
      <c r="P901" s="708" t="s">
        <v>511</v>
      </c>
      <c r="Q901" s="709" t="s">
        <v>512</v>
      </c>
      <c r="R901" s="720" t="s">
        <v>700</v>
      </c>
      <c r="S901" s="719" t="s">
        <v>46</v>
      </c>
      <c r="T901" s="191"/>
      <c r="U901" s="736"/>
      <c r="V901" s="740"/>
      <c r="W901" s="737"/>
    </row>
    <row r="902" spans="2:23" ht="16.5">
      <c r="B902" s="710" t="s">
        <v>702</v>
      </c>
      <c r="C902" s="266"/>
      <c r="D902" s="280"/>
      <c r="E902" s="281"/>
      <c r="F902" s="698">
        <f>SUM(C902:E902)</f>
        <v>0</v>
      </c>
      <c r="G902" s="266"/>
      <c r="H902" s="280"/>
      <c r="I902" s="281"/>
      <c r="J902" s="334">
        <f>SUM(G902:I902)</f>
        <v>0</v>
      </c>
      <c r="K902" s="266"/>
      <c r="L902" s="280"/>
      <c r="M902" s="281"/>
      <c r="N902" s="334">
        <f>SUM(K902:M902)</f>
        <v>0</v>
      </c>
      <c r="O902" s="266"/>
      <c r="P902" s="280"/>
      <c r="Q902" s="281"/>
      <c r="R902" s="699">
        <f t="shared" ref="R902:R908" si="391">SUM(O902:Q902)</f>
        <v>0</v>
      </c>
      <c r="S902" s="700">
        <f t="shared" ref="S902:S908" si="392">N902+J902+F902+R902</f>
        <v>0</v>
      </c>
      <c r="T902" s="191"/>
      <c r="U902" s="736"/>
      <c r="V902" s="737"/>
      <c r="W902" s="737"/>
    </row>
    <row r="903" spans="2:23" ht="16.5">
      <c r="B903" s="711" t="s">
        <v>703</v>
      </c>
      <c r="C903" s="712">
        <f>SUM(C904:C907)</f>
        <v>0</v>
      </c>
      <c r="D903" s="712">
        <f>SUM(D904:D907)</f>
        <v>0</v>
      </c>
      <c r="E903" s="712">
        <f>SUM(E904:E907)</f>
        <v>0</v>
      </c>
      <c r="F903" s="334">
        <f t="shared" ref="F903:F908" si="393">SUM(C903:E903)</f>
        <v>0</v>
      </c>
      <c r="G903" s="712">
        <f>SUM(G904:G907)</f>
        <v>0</v>
      </c>
      <c r="H903" s="246">
        <f>SUM(H904:H907)</f>
        <v>0</v>
      </c>
      <c r="I903" s="713">
        <f>SUM(I904:I907)</f>
        <v>0</v>
      </c>
      <c r="J903" s="334">
        <f t="shared" ref="J903:J908" si="394">SUM(G903:I903)</f>
        <v>0</v>
      </c>
      <c r="K903" s="712">
        <f>SUM(K904:K907)</f>
        <v>0</v>
      </c>
      <c r="L903" s="246">
        <f>SUM(L904:L907)</f>
        <v>0</v>
      </c>
      <c r="M903" s="713">
        <f>SUM(M904:M907)</f>
        <v>0</v>
      </c>
      <c r="N903" s="334">
        <f t="shared" ref="N903:N908" si="395">SUM(K903:M903)</f>
        <v>0</v>
      </c>
      <c r="O903" s="712">
        <f>SUM(O904:O907)</f>
        <v>0</v>
      </c>
      <c r="P903" s="246">
        <f>SUM(P904:P907)</f>
        <v>0</v>
      </c>
      <c r="Q903" s="713">
        <f>SUM(Q904:Q907)</f>
        <v>0</v>
      </c>
      <c r="R903" s="699">
        <f t="shared" si="391"/>
        <v>0</v>
      </c>
      <c r="S903" s="335">
        <f t="shared" si="392"/>
        <v>0</v>
      </c>
      <c r="T903" s="702"/>
      <c r="U903" s="745"/>
      <c r="V903" s="739"/>
      <c r="W903" s="739"/>
    </row>
    <row r="904" spans="2:23" ht="16.5">
      <c r="B904" s="710" t="s">
        <v>704</v>
      </c>
      <c r="C904" s="254"/>
      <c r="D904" s="287"/>
      <c r="E904" s="288"/>
      <c r="F904" s="698">
        <f t="shared" si="393"/>
        <v>0</v>
      </c>
      <c r="G904" s="254"/>
      <c r="H904" s="287"/>
      <c r="I904" s="288"/>
      <c r="J904" s="334">
        <f t="shared" si="394"/>
        <v>0</v>
      </c>
      <c r="K904" s="254"/>
      <c r="L904" s="287"/>
      <c r="M904" s="288"/>
      <c r="N904" s="334">
        <f t="shared" si="395"/>
        <v>0</v>
      </c>
      <c r="O904" s="254"/>
      <c r="P904" s="287"/>
      <c r="Q904" s="288"/>
      <c r="R904" s="699">
        <f t="shared" si="391"/>
        <v>0</v>
      </c>
      <c r="S904" s="700">
        <f t="shared" si="392"/>
        <v>0</v>
      </c>
      <c r="T904" s="191"/>
      <c r="U904" s="736"/>
      <c r="V904" s="737"/>
      <c r="W904" s="737"/>
    </row>
    <row r="905" spans="2:23" ht="16.5">
      <c r="B905" s="710" t="s">
        <v>705</v>
      </c>
      <c r="C905" s="254"/>
      <c r="D905" s="287"/>
      <c r="E905" s="288"/>
      <c r="F905" s="698">
        <f t="shared" si="393"/>
        <v>0</v>
      </c>
      <c r="G905" s="254"/>
      <c r="H905" s="287"/>
      <c r="I905" s="288"/>
      <c r="J905" s="334">
        <f t="shared" si="394"/>
        <v>0</v>
      </c>
      <c r="K905" s="254"/>
      <c r="L905" s="287"/>
      <c r="M905" s="288"/>
      <c r="N905" s="334">
        <f t="shared" si="395"/>
        <v>0</v>
      </c>
      <c r="O905" s="254"/>
      <c r="P905" s="287"/>
      <c r="Q905" s="288"/>
      <c r="R905" s="699">
        <f t="shared" si="391"/>
        <v>0</v>
      </c>
      <c r="S905" s="700">
        <f t="shared" si="392"/>
        <v>0</v>
      </c>
      <c r="T905" s="191"/>
      <c r="U905" s="743"/>
      <c r="V905" s="752"/>
      <c r="W905" s="574"/>
    </row>
    <row r="906" spans="2:23" ht="16.5">
      <c r="B906" s="714" t="s">
        <v>706</v>
      </c>
      <c r="C906" s="254"/>
      <c r="D906" s="287"/>
      <c r="E906" s="288"/>
      <c r="F906" s="698">
        <f t="shared" si="393"/>
        <v>0</v>
      </c>
      <c r="G906" s="254"/>
      <c r="H906" s="287"/>
      <c r="I906" s="288"/>
      <c r="J906" s="334">
        <f t="shared" si="394"/>
        <v>0</v>
      </c>
      <c r="K906" s="254"/>
      <c r="L906" s="287"/>
      <c r="M906" s="288"/>
      <c r="N906" s="334">
        <f t="shared" si="395"/>
        <v>0</v>
      </c>
      <c r="O906" s="254"/>
      <c r="P906" s="287"/>
      <c r="Q906" s="288"/>
      <c r="R906" s="699">
        <f t="shared" si="391"/>
        <v>0</v>
      </c>
      <c r="S906" s="700">
        <f t="shared" si="392"/>
        <v>0</v>
      </c>
      <c r="T906" s="191"/>
      <c r="U906" s="748"/>
      <c r="V906" s="742"/>
      <c r="W906" s="742"/>
    </row>
    <row r="907" spans="2:23" ht="16.5">
      <c r="B907" s="714" t="s">
        <v>707</v>
      </c>
      <c r="C907" s="254"/>
      <c r="D907" s="287"/>
      <c r="E907" s="288"/>
      <c r="F907" s="698">
        <f t="shared" si="393"/>
        <v>0</v>
      </c>
      <c r="G907" s="254"/>
      <c r="H907" s="287"/>
      <c r="I907" s="288"/>
      <c r="J907" s="334">
        <f t="shared" si="394"/>
        <v>0</v>
      </c>
      <c r="K907" s="254"/>
      <c r="L907" s="287"/>
      <c r="M907" s="288"/>
      <c r="N907" s="334">
        <f t="shared" si="395"/>
        <v>0</v>
      </c>
      <c r="O907" s="254"/>
      <c r="P907" s="287"/>
      <c r="Q907" s="288"/>
      <c r="R907" s="699">
        <f t="shared" si="391"/>
        <v>0</v>
      </c>
      <c r="S907" s="700">
        <f t="shared" si="392"/>
        <v>0</v>
      </c>
      <c r="T907" s="191"/>
      <c r="U907" s="736"/>
      <c r="V907" s="737"/>
      <c r="W907" s="737"/>
    </row>
    <row r="908" spans="2:23" ht="17.25" thickBot="1">
      <c r="B908" s="710" t="s">
        <v>708</v>
      </c>
      <c r="C908" s="271"/>
      <c r="D908" s="294"/>
      <c r="E908" s="295"/>
      <c r="F908" s="698">
        <f t="shared" si="393"/>
        <v>0</v>
      </c>
      <c r="G908" s="271"/>
      <c r="H908" s="294"/>
      <c r="I908" s="295"/>
      <c r="J908" s="334">
        <f t="shared" si="394"/>
        <v>0</v>
      </c>
      <c r="K908" s="271"/>
      <c r="L908" s="294"/>
      <c r="M908" s="295"/>
      <c r="N908" s="334">
        <f t="shared" si="395"/>
        <v>0</v>
      </c>
      <c r="O908" s="271"/>
      <c r="P908" s="294"/>
      <c r="Q908" s="295"/>
      <c r="R908" s="699">
        <f t="shared" si="391"/>
        <v>0</v>
      </c>
      <c r="S908" s="700">
        <f t="shared" si="392"/>
        <v>0</v>
      </c>
      <c r="T908" s="191"/>
      <c r="U908" s="746"/>
      <c r="V908" s="737"/>
      <c r="W908" s="737"/>
    </row>
    <row r="909" spans="2:23" ht="17.25" thickBot="1">
      <c r="B909" s="747" t="s">
        <v>768</v>
      </c>
      <c r="C909" s="687" t="s">
        <v>498</v>
      </c>
      <c r="D909" s="688" t="s">
        <v>499</v>
      </c>
      <c r="E909" s="689" t="s">
        <v>500</v>
      </c>
      <c r="F909" s="719" t="s">
        <v>697</v>
      </c>
      <c r="G909" s="687" t="s">
        <v>502</v>
      </c>
      <c r="H909" s="688" t="s">
        <v>503</v>
      </c>
      <c r="I909" s="689" t="s">
        <v>504</v>
      </c>
      <c r="J909" s="719" t="s">
        <v>698</v>
      </c>
      <c r="K909" s="687" t="s">
        <v>506</v>
      </c>
      <c r="L909" s="688" t="s">
        <v>507</v>
      </c>
      <c r="M909" s="689" t="s">
        <v>508</v>
      </c>
      <c r="N909" s="719" t="s">
        <v>699</v>
      </c>
      <c r="O909" s="687" t="s">
        <v>510</v>
      </c>
      <c r="P909" s="688" t="s">
        <v>511</v>
      </c>
      <c r="Q909" s="689" t="s">
        <v>512</v>
      </c>
      <c r="R909" s="720" t="s">
        <v>700</v>
      </c>
      <c r="S909" s="719" t="s">
        <v>46</v>
      </c>
      <c r="T909" s="191"/>
      <c r="U909" s="736"/>
      <c r="V909" s="737"/>
      <c r="W909" s="737"/>
    </row>
    <row r="910" spans="2:23" ht="16.5">
      <c r="B910" s="710" t="s">
        <v>702</v>
      </c>
      <c r="C910" s="266"/>
      <c r="D910" s="280"/>
      <c r="E910" s="281"/>
      <c r="F910" s="698">
        <f>SUM(C910:E910)</f>
        <v>0</v>
      </c>
      <c r="G910" s="266"/>
      <c r="H910" s="280"/>
      <c r="I910" s="281"/>
      <c r="J910" s="334">
        <f>SUM(G910:I910)</f>
        <v>0</v>
      </c>
      <c r="K910" s="266"/>
      <c r="L910" s="280"/>
      <c r="M910" s="281"/>
      <c r="N910" s="334">
        <f>SUM(K910:M910)</f>
        <v>0</v>
      </c>
      <c r="O910" s="266"/>
      <c r="P910" s="280"/>
      <c r="Q910" s="281"/>
      <c r="R910" s="699">
        <f>SUM(O910:Q910)</f>
        <v>0</v>
      </c>
      <c r="S910" s="700">
        <f t="shared" ref="S910:S916" si="396">N910+J910+F910+R910</f>
        <v>0</v>
      </c>
      <c r="T910" s="191"/>
      <c r="U910" s="736"/>
      <c r="V910" s="737"/>
      <c r="W910" s="737"/>
    </row>
    <row r="911" spans="2:23" ht="16.5">
      <c r="B911" s="711" t="s">
        <v>703</v>
      </c>
      <c r="C911" s="712">
        <f>SUM(C912:C915)</f>
        <v>0</v>
      </c>
      <c r="D911" s="712">
        <f>SUM(D912:D915)</f>
        <v>0</v>
      </c>
      <c r="E911" s="712">
        <f>SUM(E912:E915)</f>
        <v>0</v>
      </c>
      <c r="F911" s="334">
        <f t="shared" ref="F911:F916" si="397">SUM(C911:E911)</f>
        <v>0</v>
      </c>
      <c r="G911" s="712">
        <f>SUM(G912:G915)</f>
        <v>0</v>
      </c>
      <c r="H911" s="246">
        <f>SUM(H912:H915)</f>
        <v>0</v>
      </c>
      <c r="I911" s="713">
        <f>SUM(I912:I915)</f>
        <v>0</v>
      </c>
      <c r="J911" s="334">
        <f t="shared" ref="J911:J916" si="398">SUM(G911:I911)</f>
        <v>0</v>
      </c>
      <c r="K911" s="712">
        <f>SUM(K912:K915)</f>
        <v>0</v>
      </c>
      <c r="L911" s="246">
        <f>SUM(L912:L915)</f>
        <v>0</v>
      </c>
      <c r="M911" s="713">
        <f>SUM(M912:M915)</f>
        <v>0</v>
      </c>
      <c r="N911" s="334">
        <f t="shared" ref="N911:N916" si="399">SUM(K911:M911)</f>
        <v>0</v>
      </c>
      <c r="O911" s="712">
        <f>SUM(O912:O915)</f>
        <v>0</v>
      </c>
      <c r="P911" s="246">
        <f>SUM(P912:P915)</f>
        <v>0</v>
      </c>
      <c r="Q911" s="713">
        <f>SUM(Q912:Q915)</f>
        <v>0</v>
      </c>
      <c r="R911" s="699">
        <f t="shared" ref="R911:R916" si="400">SUM(O911:Q911)</f>
        <v>0</v>
      </c>
      <c r="S911" s="335">
        <f t="shared" si="396"/>
        <v>0</v>
      </c>
      <c r="T911" s="702"/>
      <c r="U911" s="745"/>
      <c r="V911" s="739"/>
      <c r="W911" s="739"/>
    </row>
    <row r="912" spans="2:23" ht="16.5">
      <c r="B912" s="710" t="s">
        <v>704</v>
      </c>
      <c r="C912" s="254"/>
      <c r="D912" s="287"/>
      <c r="E912" s="288"/>
      <c r="F912" s="698">
        <f t="shared" si="397"/>
        <v>0</v>
      </c>
      <c r="G912" s="254"/>
      <c r="H912" s="287"/>
      <c r="I912" s="288"/>
      <c r="J912" s="334">
        <f t="shared" si="398"/>
        <v>0</v>
      </c>
      <c r="K912" s="254"/>
      <c r="L912" s="287"/>
      <c r="M912" s="288"/>
      <c r="N912" s="334">
        <f t="shared" si="399"/>
        <v>0</v>
      </c>
      <c r="O912" s="254"/>
      <c r="P912" s="287"/>
      <c r="Q912" s="288"/>
      <c r="R912" s="699">
        <f t="shared" si="400"/>
        <v>0</v>
      </c>
      <c r="S912" s="700">
        <f t="shared" si="396"/>
        <v>0</v>
      </c>
      <c r="T912" s="191"/>
      <c r="U912" s="736"/>
      <c r="V912" s="737"/>
      <c r="W912" s="737"/>
    </row>
    <row r="913" spans="2:23" ht="16.5">
      <c r="B913" s="710" t="s">
        <v>705</v>
      </c>
      <c r="C913" s="254"/>
      <c r="D913" s="287"/>
      <c r="E913" s="288"/>
      <c r="F913" s="698">
        <f t="shared" si="397"/>
        <v>0</v>
      </c>
      <c r="G913" s="254"/>
      <c r="H913" s="287"/>
      <c r="I913" s="288"/>
      <c r="J913" s="334">
        <f t="shared" si="398"/>
        <v>0</v>
      </c>
      <c r="K913" s="254"/>
      <c r="L913" s="287"/>
      <c r="M913" s="288"/>
      <c r="N913" s="334">
        <f t="shared" si="399"/>
        <v>0</v>
      </c>
      <c r="O913" s="254"/>
      <c r="P913" s="287"/>
      <c r="Q913" s="288"/>
      <c r="R913" s="699">
        <f t="shared" si="400"/>
        <v>0</v>
      </c>
      <c r="S913" s="700">
        <f t="shared" si="396"/>
        <v>0</v>
      </c>
      <c r="T913" s="191"/>
      <c r="U913" s="736"/>
      <c r="V913" s="740"/>
      <c r="W913" s="737"/>
    </row>
    <row r="914" spans="2:23" ht="16.5">
      <c r="B914" s="714" t="s">
        <v>706</v>
      </c>
      <c r="C914" s="254"/>
      <c r="D914" s="287"/>
      <c r="E914" s="288"/>
      <c r="F914" s="698">
        <f t="shared" si="397"/>
        <v>0</v>
      </c>
      <c r="G914" s="254"/>
      <c r="H914" s="287"/>
      <c r="I914" s="288"/>
      <c r="J914" s="334">
        <f t="shared" si="398"/>
        <v>0</v>
      </c>
      <c r="K914" s="254"/>
      <c r="L914" s="287"/>
      <c r="M914" s="288"/>
      <c r="N914" s="334">
        <f t="shared" si="399"/>
        <v>0</v>
      </c>
      <c r="O914" s="254"/>
      <c r="P914" s="287"/>
      <c r="Q914" s="288"/>
      <c r="R914" s="699">
        <f t="shared" si="400"/>
        <v>0</v>
      </c>
      <c r="S914" s="700">
        <f t="shared" si="396"/>
        <v>0</v>
      </c>
      <c r="T914" s="191"/>
      <c r="U914" s="748"/>
      <c r="V914" s="742"/>
      <c r="W914" s="742"/>
    </row>
    <row r="915" spans="2:23" ht="16.5">
      <c r="B915" s="714" t="s">
        <v>707</v>
      </c>
      <c r="C915" s="254"/>
      <c r="D915" s="287"/>
      <c r="E915" s="288"/>
      <c r="F915" s="698">
        <f t="shared" si="397"/>
        <v>0</v>
      </c>
      <c r="G915" s="254"/>
      <c r="H915" s="287"/>
      <c r="I915" s="288"/>
      <c r="J915" s="334">
        <f t="shared" si="398"/>
        <v>0</v>
      </c>
      <c r="K915" s="254"/>
      <c r="L915" s="287"/>
      <c r="M915" s="288"/>
      <c r="N915" s="334">
        <f t="shared" si="399"/>
        <v>0</v>
      </c>
      <c r="O915" s="254"/>
      <c r="P915" s="287"/>
      <c r="Q915" s="288"/>
      <c r="R915" s="699">
        <f t="shared" si="400"/>
        <v>0</v>
      </c>
      <c r="S915" s="700">
        <f t="shared" si="396"/>
        <v>0</v>
      </c>
      <c r="T915" s="191"/>
      <c r="U915" s="736"/>
      <c r="V915" s="737"/>
      <c r="W915" s="737"/>
    </row>
    <row r="916" spans="2:23" ht="17.25" thickBot="1">
      <c r="B916" s="710" t="s">
        <v>708</v>
      </c>
      <c r="C916" s="271"/>
      <c r="D916" s="294"/>
      <c r="E916" s="295"/>
      <c r="F916" s="698">
        <f t="shared" si="397"/>
        <v>0</v>
      </c>
      <c r="G916" s="271"/>
      <c r="H916" s="294"/>
      <c r="I916" s="295"/>
      <c r="J916" s="334">
        <f t="shared" si="398"/>
        <v>0</v>
      </c>
      <c r="K916" s="271"/>
      <c r="L916" s="294"/>
      <c r="M916" s="295"/>
      <c r="N916" s="334">
        <f t="shared" si="399"/>
        <v>0</v>
      </c>
      <c r="O916" s="271"/>
      <c r="P916" s="294"/>
      <c r="Q916" s="295"/>
      <c r="R916" s="699">
        <f t="shared" si="400"/>
        <v>0</v>
      </c>
      <c r="S916" s="700">
        <f t="shared" si="396"/>
        <v>0</v>
      </c>
      <c r="T916" s="191"/>
      <c r="U916" s="746"/>
      <c r="V916" s="737"/>
      <c r="W916" s="737"/>
    </row>
    <row r="917" spans="2:23" ht="17.25" thickBot="1">
      <c r="B917" s="747" t="s">
        <v>769</v>
      </c>
      <c r="C917" s="600" t="s">
        <v>498</v>
      </c>
      <c r="D917" s="708" t="s">
        <v>499</v>
      </c>
      <c r="E917" s="709" t="s">
        <v>500</v>
      </c>
      <c r="F917" s="334" t="s">
        <v>697</v>
      </c>
      <c r="G917" s="600" t="s">
        <v>502</v>
      </c>
      <c r="H917" s="708" t="s">
        <v>503</v>
      </c>
      <c r="I917" s="709" t="s">
        <v>504</v>
      </c>
      <c r="J917" s="334" t="s">
        <v>698</v>
      </c>
      <c r="K917" s="600" t="s">
        <v>506</v>
      </c>
      <c r="L917" s="708" t="s">
        <v>507</v>
      </c>
      <c r="M917" s="709" t="s">
        <v>508</v>
      </c>
      <c r="N917" s="334" t="s">
        <v>699</v>
      </c>
      <c r="O917" s="600" t="s">
        <v>510</v>
      </c>
      <c r="P917" s="708" t="s">
        <v>511</v>
      </c>
      <c r="Q917" s="709" t="s">
        <v>512</v>
      </c>
      <c r="R917" s="720" t="s">
        <v>700</v>
      </c>
      <c r="S917" s="719" t="s">
        <v>46</v>
      </c>
      <c r="T917" s="191"/>
      <c r="U917" s="736"/>
      <c r="V917" s="737"/>
      <c r="W917" s="737"/>
    </row>
    <row r="918" spans="2:23" ht="16.5">
      <c r="B918" s="710" t="s">
        <v>702</v>
      </c>
      <c r="C918" s="266"/>
      <c r="D918" s="280"/>
      <c r="E918" s="281"/>
      <c r="F918" s="698">
        <v>0</v>
      </c>
      <c r="G918" s="266"/>
      <c r="H918" s="280"/>
      <c r="I918" s="281"/>
      <c r="J918" s="334">
        <f t="shared" ref="J918:J924" si="401">SUM(G918:I918)</f>
        <v>0</v>
      </c>
      <c r="K918" s="266"/>
      <c r="L918" s="280"/>
      <c r="M918" s="281"/>
      <c r="N918" s="334">
        <f t="shared" ref="N918:N924" si="402">SUM(K918:M918)</f>
        <v>0</v>
      </c>
      <c r="O918" s="266"/>
      <c r="P918" s="280"/>
      <c r="Q918" s="281"/>
      <c r="R918" s="699">
        <f>SUM(O918:Q918)</f>
        <v>0</v>
      </c>
      <c r="S918" s="700">
        <f t="shared" ref="S918:S924" si="403">N918+J918+F918+R918</f>
        <v>0</v>
      </c>
      <c r="T918" s="191"/>
      <c r="U918" s="736"/>
      <c r="V918" s="737"/>
      <c r="W918" s="737"/>
    </row>
    <row r="919" spans="2:23" ht="16.5">
      <c r="B919" s="711" t="s">
        <v>703</v>
      </c>
      <c r="C919" s="712">
        <f>SUM(C920:C923)</f>
        <v>0</v>
      </c>
      <c r="D919" s="712">
        <f>SUM(D920:D923)</f>
        <v>0</v>
      </c>
      <c r="E919" s="712">
        <f>SUM(E920:E923)</f>
        <v>0</v>
      </c>
      <c r="F919" s="334">
        <f t="shared" ref="F919:F924" si="404">SUM(C919:E919)</f>
        <v>0</v>
      </c>
      <c r="G919" s="712">
        <f>SUM(G920:G923)</f>
        <v>0</v>
      </c>
      <c r="H919" s="246">
        <f>SUM(H920:H923)</f>
        <v>0</v>
      </c>
      <c r="I919" s="713">
        <f>SUM(I920:I923)</f>
        <v>0</v>
      </c>
      <c r="J919" s="334">
        <f t="shared" si="401"/>
        <v>0</v>
      </c>
      <c r="K919" s="712">
        <f>SUM(K920:K923)</f>
        <v>0</v>
      </c>
      <c r="L919" s="246">
        <f>SUM(L920:L923)</f>
        <v>0</v>
      </c>
      <c r="M919" s="713">
        <f>SUM(M920:M923)</f>
        <v>0</v>
      </c>
      <c r="N919" s="334">
        <f t="shared" si="402"/>
        <v>0</v>
      </c>
      <c r="O919" s="712">
        <f>SUM(O920:O923)</f>
        <v>0</v>
      </c>
      <c r="P919" s="246">
        <f>SUM(P920:P923)</f>
        <v>0</v>
      </c>
      <c r="Q919" s="713">
        <f>SUM(Q920:Q923)</f>
        <v>0</v>
      </c>
      <c r="R919" s="699">
        <f t="shared" ref="R919:R924" si="405">SUM(O919:Q919)</f>
        <v>0</v>
      </c>
      <c r="S919" s="335">
        <f t="shared" si="403"/>
        <v>0</v>
      </c>
      <c r="T919" s="702"/>
      <c r="U919" s="745"/>
      <c r="V919" s="739"/>
      <c r="W919" s="739"/>
    </row>
    <row r="920" spans="2:23" ht="16.5">
      <c r="B920" s="744" t="s">
        <v>704</v>
      </c>
      <c r="C920" s="254"/>
      <c r="D920" s="287"/>
      <c r="E920" s="288"/>
      <c r="F920" s="698">
        <f t="shared" si="404"/>
        <v>0</v>
      </c>
      <c r="G920" s="254"/>
      <c r="H920" s="287"/>
      <c r="I920" s="288"/>
      <c r="J920" s="334">
        <f t="shared" si="401"/>
        <v>0</v>
      </c>
      <c r="K920" s="254"/>
      <c r="L920" s="287"/>
      <c r="M920" s="288"/>
      <c r="N920" s="334">
        <f t="shared" si="402"/>
        <v>0</v>
      </c>
      <c r="O920" s="254"/>
      <c r="P920" s="287"/>
      <c r="Q920" s="288"/>
      <c r="R920" s="699">
        <f t="shared" si="405"/>
        <v>0</v>
      </c>
      <c r="S920" s="700">
        <f t="shared" si="403"/>
        <v>0</v>
      </c>
      <c r="T920" s="191"/>
      <c r="U920" s="736"/>
      <c r="V920" s="737"/>
      <c r="W920" s="737"/>
    </row>
    <row r="921" spans="2:23" ht="16.5">
      <c r="B921" s="710" t="s">
        <v>705</v>
      </c>
      <c r="C921" s="254"/>
      <c r="D921" s="287"/>
      <c r="E921" s="288"/>
      <c r="F921" s="698">
        <f t="shared" si="404"/>
        <v>0</v>
      </c>
      <c r="G921" s="254"/>
      <c r="H921" s="287"/>
      <c r="I921" s="288"/>
      <c r="J921" s="334">
        <f t="shared" si="401"/>
        <v>0</v>
      </c>
      <c r="K921" s="254"/>
      <c r="L921" s="287"/>
      <c r="M921" s="288"/>
      <c r="N921" s="334">
        <f t="shared" si="402"/>
        <v>0</v>
      </c>
      <c r="O921" s="254"/>
      <c r="P921" s="287"/>
      <c r="Q921" s="288"/>
      <c r="R921" s="699">
        <f t="shared" si="405"/>
        <v>0</v>
      </c>
      <c r="S921" s="700">
        <f t="shared" si="403"/>
        <v>0</v>
      </c>
      <c r="T921" s="191"/>
      <c r="U921" s="743"/>
      <c r="V921" s="752"/>
      <c r="W921" s="574"/>
    </row>
    <row r="922" spans="2:23" ht="16.5">
      <c r="B922" s="714" t="s">
        <v>706</v>
      </c>
      <c r="C922" s="254"/>
      <c r="D922" s="287"/>
      <c r="E922" s="288"/>
      <c r="F922" s="698">
        <f t="shared" si="404"/>
        <v>0</v>
      </c>
      <c r="G922" s="254"/>
      <c r="H922" s="287"/>
      <c r="I922" s="288"/>
      <c r="J922" s="334">
        <f t="shared" si="401"/>
        <v>0</v>
      </c>
      <c r="K922" s="254"/>
      <c r="L922" s="287"/>
      <c r="M922" s="288"/>
      <c r="N922" s="334">
        <f t="shared" si="402"/>
        <v>0</v>
      </c>
      <c r="O922" s="254"/>
      <c r="P922" s="287"/>
      <c r="Q922" s="288"/>
      <c r="R922" s="699">
        <f t="shared" si="405"/>
        <v>0</v>
      </c>
      <c r="S922" s="700">
        <f t="shared" si="403"/>
        <v>0</v>
      </c>
      <c r="T922" s="191"/>
      <c r="U922" s="191"/>
      <c r="V922" s="191"/>
      <c r="W922" s="191"/>
    </row>
    <row r="923" spans="2:23" ht="16.5">
      <c r="B923" s="714" t="s">
        <v>707</v>
      </c>
      <c r="C923" s="254"/>
      <c r="D923" s="287"/>
      <c r="E923" s="288"/>
      <c r="F923" s="698">
        <f t="shared" si="404"/>
        <v>0</v>
      </c>
      <c r="G923" s="254"/>
      <c r="H923" s="287"/>
      <c r="I923" s="288"/>
      <c r="J923" s="334">
        <f t="shared" si="401"/>
        <v>0</v>
      </c>
      <c r="K923" s="254"/>
      <c r="L923" s="287"/>
      <c r="M923" s="288"/>
      <c r="N923" s="334">
        <f t="shared" si="402"/>
        <v>0</v>
      </c>
      <c r="O923" s="254"/>
      <c r="P923" s="287"/>
      <c r="Q923" s="288"/>
      <c r="R923" s="699">
        <f t="shared" si="405"/>
        <v>0</v>
      </c>
      <c r="S923" s="700">
        <f t="shared" si="403"/>
        <v>0</v>
      </c>
      <c r="T923" s="191"/>
      <c r="U923" s="191"/>
      <c r="V923" s="191"/>
      <c r="W923" s="191"/>
    </row>
    <row r="924" spans="2:23" ht="17.25" thickBot="1">
      <c r="B924" s="710" t="s">
        <v>708</v>
      </c>
      <c r="C924" s="271"/>
      <c r="D924" s="294"/>
      <c r="E924" s="295"/>
      <c r="F924" s="698">
        <f t="shared" si="404"/>
        <v>0</v>
      </c>
      <c r="G924" s="271"/>
      <c r="H924" s="294"/>
      <c r="I924" s="295"/>
      <c r="J924" s="334">
        <f t="shared" si="401"/>
        <v>0</v>
      </c>
      <c r="K924" s="271"/>
      <c r="L924" s="294"/>
      <c r="M924" s="295"/>
      <c r="N924" s="334">
        <f t="shared" si="402"/>
        <v>0</v>
      </c>
      <c r="O924" s="271"/>
      <c r="P924" s="294"/>
      <c r="Q924" s="295"/>
      <c r="R924" s="699">
        <f t="shared" si="405"/>
        <v>0</v>
      </c>
      <c r="S924" s="700">
        <f t="shared" si="403"/>
        <v>0</v>
      </c>
      <c r="T924" s="191"/>
      <c r="U924" s="191"/>
      <c r="V924" s="191"/>
      <c r="W924" s="191"/>
    </row>
    <row r="925" spans="2:23" ht="17.25" thickBot="1">
      <c r="B925" s="747" t="s">
        <v>770</v>
      </c>
      <c r="C925" s="600" t="s">
        <v>498</v>
      </c>
      <c r="D925" s="708" t="s">
        <v>499</v>
      </c>
      <c r="E925" s="709" t="s">
        <v>500</v>
      </c>
      <c r="F925" s="334" t="s">
        <v>697</v>
      </c>
      <c r="G925" s="600" t="s">
        <v>502</v>
      </c>
      <c r="H925" s="708" t="s">
        <v>503</v>
      </c>
      <c r="I925" s="709" t="s">
        <v>504</v>
      </c>
      <c r="J925" s="334" t="s">
        <v>698</v>
      </c>
      <c r="K925" s="600" t="s">
        <v>506</v>
      </c>
      <c r="L925" s="708" t="s">
        <v>507</v>
      </c>
      <c r="M925" s="709" t="s">
        <v>508</v>
      </c>
      <c r="N925" s="334" t="s">
        <v>699</v>
      </c>
      <c r="O925" s="600" t="s">
        <v>510</v>
      </c>
      <c r="P925" s="708" t="s">
        <v>511</v>
      </c>
      <c r="Q925" s="709" t="s">
        <v>512</v>
      </c>
      <c r="R925" s="720" t="s">
        <v>700</v>
      </c>
      <c r="S925" s="719" t="s">
        <v>46</v>
      </c>
      <c r="T925" s="191"/>
      <c r="U925" s="191"/>
      <c r="V925" s="191"/>
      <c r="W925" s="191"/>
    </row>
    <row r="926" spans="2:23" ht="16.5">
      <c r="B926" s="710" t="s">
        <v>702</v>
      </c>
      <c r="C926" s="266"/>
      <c r="D926" s="280"/>
      <c r="E926" s="281"/>
      <c r="F926" s="698">
        <f>SUM(C926:E926)</f>
        <v>0</v>
      </c>
      <c r="G926" s="266"/>
      <c r="H926" s="280"/>
      <c r="I926" s="281"/>
      <c r="J926" s="334">
        <f>SUM(G926:I926)</f>
        <v>0</v>
      </c>
      <c r="K926" s="266"/>
      <c r="L926" s="280"/>
      <c r="M926" s="281"/>
      <c r="N926" s="334">
        <f>SUM(K926:M926)</f>
        <v>0</v>
      </c>
      <c r="O926" s="266"/>
      <c r="P926" s="280"/>
      <c r="Q926" s="281"/>
      <c r="R926" s="699">
        <f>SUM(O926:Q926)</f>
        <v>0</v>
      </c>
      <c r="S926" s="700">
        <f>C926+D926+E926+G926+H926+I926+K926+L926+M926+O926+P926+Q926</f>
        <v>0</v>
      </c>
      <c r="T926" s="191"/>
      <c r="U926" s="191"/>
      <c r="V926" s="191"/>
      <c r="W926" s="191"/>
    </row>
    <row r="927" spans="2:23" ht="16.5">
      <c r="B927" s="711" t="s">
        <v>703</v>
      </c>
      <c r="C927" s="712">
        <f>SUM(C928:C931)</f>
        <v>0</v>
      </c>
      <c r="D927" s="712">
        <f>SUM(D928:D931)</f>
        <v>0</v>
      </c>
      <c r="E927" s="712">
        <f>SUM(E928:E931)</f>
        <v>0</v>
      </c>
      <c r="F927" s="334">
        <f t="shared" ref="F927:F932" si="406">SUM(C927:E927)</f>
        <v>0</v>
      </c>
      <c r="G927" s="712">
        <f>SUM(G928:G931)</f>
        <v>0</v>
      </c>
      <c r="H927" s="246">
        <f>SUM(H928:H931)</f>
        <v>0</v>
      </c>
      <c r="I927" s="713">
        <f>SUM(I928:I931)</f>
        <v>0</v>
      </c>
      <c r="J927" s="334">
        <f t="shared" ref="J927:J932" si="407">SUM(G927:I927)</f>
        <v>0</v>
      </c>
      <c r="K927" s="712">
        <f>SUM(K928:K931)</f>
        <v>0</v>
      </c>
      <c r="L927" s="246">
        <f>SUM(L928:L931)</f>
        <v>0</v>
      </c>
      <c r="M927" s="713">
        <f>SUM(M928:M931)</f>
        <v>0</v>
      </c>
      <c r="N927" s="334">
        <f t="shared" ref="N927:N932" si="408">SUM(K927:M927)</f>
        <v>0</v>
      </c>
      <c r="O927" s="712">
        <f>SUM(O928:O931)</f>
        <v>0</v>
      </c>
      <c r="P927" s="246">
        <f>SUM(P928:P931)</f>
        <v>0</v>
      </c>
      <c r="Q927" s="713">
        <f>SUM(Q928:Q931)</f>
        <v>0</v>
      </c>
      <c r="R927" s="699">
        <f t="shared" ref="R927:R932" si="409">SUM(O927:Q927)</f>
        <v>0</v>
      </c>
      <c r="S927" s="335">
        <f>F927+J927+N927+R927</f>
        <v>0</v>
      </c>
      <c r="T927" s="702"/>
      <c r="U927" s="702"/>
      <c r="V927" s="702"/>
      <c r="W927" s="702"/>
    </row>
    <row r="928" spans="2:23" ht="16.5">
      <c r="B928" s="710" t="s">
        <v>704</v>
      </c>
      <c r="C928" s="254"/>
      <c r="D928" s="287"/>
      <c r="E928" s="288"/>
      <c r="F928" s="698">
        <f t="shared" si="406"/>
        <v>0</v>
      </c>
      <c r="G928" s="254"/>
      <c r="H928" s="287"/>
      <c r="I928" s="288"/>
      <c r="J928" s="334">
        <f t="shared" si="407"/>
        <v>0</v>
      </c>
      <c r="K928" s="254"/>
      <c r="L928" s="287"/>
      <c r="M928" s="288"/>
      <c r="N928" s="334">
        <f t="shared" si="408"/>
        <v>0</v>
      </c>
      <c r="O928" s="254"/>
      <c r="P928" s="287"/>
      <c r="Q928" s="288"/>
      <c r="R928" s="699">
        <f t="shared" si="409"/>
        <v>0</v>
      </c>
      <c r="S928" s="700">
        <f>C928+D928+E928+G928+H928+I928+K928+L928+M928+O928+P928+Q928</f>
        <v>0</v>
      </c>
      <c r="T928" s="191"/>
      <c r="U928" s="191"/>
      <c r="V928" s="191"/>
      <c r="W928" s="191"/>
    </row>
    <row r="929" spans="2:23" ht="16.5">
      <c r="B929" s="710" t="s">
        <v>705</v>
      </c>
      <c r="C929" s="254"/>
      <c r="D929" s="287"/>
      <c r="E929" s="288"/>
      <c r="F929" s="698">
        <f t="shared" si="406"/>
        <v>0</v>
      </c>
      <c r="G929" s="254"/>
      <c r="H929" s="287"/>
      <c r="I929" s="288"/>
      <c r="J929" s="334">
        <f t="shared" si="407"/>
        <v>0</v>
      </c>
      <c r="K929" s="254"/>
      <c r="L929" s="287"/>
      <c r="M929" s="288"/>
      <c r="N929" s="334">
        <f t="shared" si="408"/>
        <v>0</v>
      </c>
      <c r="O929" s="254"/>
      <c r="P929" s="287"/>
      <c r="Q929" s="288"/>
      <c r="R929" s="699">
        <f t="shared" si="409"/>
        <v>0</v>
      </c>
      <c r="S929" s="700">
        <f>C929+D929+E929+G929+H929+I929+K929+L929+M929+O929+P929+Q929</f>
        <v>0</v>
      </c>
      <c r="T929" s="191"/>
      <c r="U929" s="191"/>
      <c r="V929" s="191"/>
      <c r="W929" s="191"/>
    </row>
    <row r="930" spans="2:23" ht="16.5">
      <c r="B930" s="714" t="s">
        <v>706</v>
      </c>
      <c r="C930" s="254"/>
      <c r="D930" s="287"/>
      <c r="E930" s="288"/>
      <c r="F930" s="698">
        <f t="shared" si="406"/>
        <v>0</v>
      </c>
      <c r="G930" s="254"/>
      <c r="H930" s="287"/>
      <c r="I930" s="288"/>
      <c r="J930" s="334">
        <f t="shared" si="407"/>
        <v>0</v>
      </c>
      <c r="K930" s="254"/>
      <c r="L930" s="287"/>
      <c r="M930" s="288"/>
      <c r="N930" s="334">
        <f t="shared" si="408"/>
        <v>0</v>
      </c>
      <c r="O930" s="254"/>
      <c r="P930" s="287"/>
      <c r="Q930" s="288"/>
      <c r="R930" s="699">
        <f t="shared" si="409"/>
        <v>0</v>
      </c>
      <c r="S930" s="700">
        <f>C930+D930+E930+G930+H930+I930+K930+L930+M930+O930+P930+Q930</f>
        <v>0</v>
      </c>
      <c r="T930" s="191"/>
      <c r="U930" s="191"/>
      <c r="V930" s="191"/>
      <c r="W930" s="191"/>
    </row>
    <row r="931" spans="2:23" ht="16.5">
      <c r="B931" s="714" t="s">
        <v>707</v>
      </c>
      <c r="C931" s="254"/>
      <c r="D931" s="287"/>
      <c r="E931" s="288"/>
      <c r="F931" s="698">
        <f t="shared" si="406"/>
        <v>0</v>
      </c>
      <c r="G931" s="254"/>
      <c r="H931" s="287"/>
      <c r="I931" s="288"/>
      <c r="J931" s="334">
        <f t="shared" si="407"/>
        <v>0</v>
      </c>
      <c r="K931" s="254"/>
      <c r="L931" s="287"/>
      <c r="M931" s="288"/>
      <c r="N931" s="334">
        <f t="shared" si="408"/>
        <v>0</v>
      </c>
      <c r="O931" s="254"/>
      <c r="P931" s="287"/>
      <c r="Q931" s="288"/>
      <c r="R931" s="699">
        <f t="shared" si="409"/>
        <v>0</v>
      </c>
      <c r="S931" s="700">
        <f>C931+D931+E931+G931+H931+I931+K931+L931+M931+O931+P931+Q931</f>
        <v>0</v>
      </c>
      <c r="T931" s="191"/>
      <c r="U931" s="191"/>
      <c r="V931" s="191"/>
      <c r="W931" s="191"/>
    </row>
    <row r="932" spans="2:23" ht="17.25" thickBot="1">
      <c r="B932" s="710" t="s">
        <v>708</v>
      </c>
      <c r="C932" s="271"/>
      <c r="D932" s="294"/>
      <c r="E932" s="295"/>
      <c r="F932" s="698">
        <f t="shared" si="406"/>
        <v>0</v>
      </c>
      <c r="G932" s="271"/>
      <c r="H932" s="294"/>
      <c r="I932" s="295"/>
      <c r="J932" s="334">
        <f t="shared" si="407"/>
        <v>0</v>
      </c>
      <c r="K932" s="271"/>
      <c r="L932" s="294"/>
      <c r="M932" s="295"/>
      <c r="N932" s="334">
        <f t="shared" si="408"/>
        <v>0</v>
      </c>
      <c r="O932" s="271"/>
      <c r="P932" s="294"/>
      <c r="Q932" s="295"/>
      <c r="R932" s="699">
        <f t="shared" si="409"/>
        <v>0</v>
      </c>
      <c r="S932" s="700">
        <f>C932+D932+E932+G932+H932+I932+K932+L932+M932+O932+P932+Q932</f>
        <v>0</v>
      </c>
      <c r="T932" s="191"/>
      <c r="U932" s="191"/>
      <c r="V932" s="191"/>
      <c r="W932" s="191"/>
    </row>
    <row r="933" spans="2:23" ht="17.25" thickBot="1">
      <c r="B933" s="747" t="s">
        <v>771</v>
      </c>
      <c r="C933" s="687" t="s">
        <v>498</v>
      </c>
      <c r="D933" s="688" t="s">
        <v>499</v>
      </c>
      <c r="E933" s="689" t="s">
        <v>500</v>
      </c>
      <c r="F933" s="719" t="s">
        <v>697</v>
      </c>
      <c r="G933" s="687" t="s">
        <v>502</v>
      </c>
      <c r="H933" s="688" t="s">
        <v>503</v>
      </c>
      <c r="I933" s="689" t="s">
        <v>504</v>
      </c>
      <c r="J933" s="719" t="s">
        <v>698</v>
      </c>
      <c r="K933" s="687" t="s">
        <v>506</v>
      </c>
      <c r="L933" s="688" t="s">
        <v>507</v>
      </c>
      <c r="M933" s="689" t="s">
        <v>508</v>
      </c>
      <c r="N933" s="719" t="s">
        <v>699</v>
      </c>
      <c r="O933" s="687" t="s">
        <v>510</v>
      </c>
      <c r="P933" s="688" t="s">
        <v>511</v>
      </c>
      <c r="Q933" s="689" t="s">
        <v>512</v>
      </c>
      <c r="R933" s="720" t="s">
        <v>700</v>
      </c>
      <c r="S933" s="719" t="s">
        <v>46</v>
      </c>
      <c r="T933" s="191"/>
      <c r="U933" s="191"/>
      <c r="V933" s="191"/>
      <c r="W933" s="191"/>
    </row>
    <row r="934" spans="2:23" ht="16.5">
      <c r="B934" s="710" t="s">
        <v>702</v>
      </c>
      <c r="C934" s="266">
        <v>70</v>
      </c>
      <c r="D934" s="280">
        <v>64</v>
      </c>
      <c r="E934" s="281">
        <v>74</v>
      </c>
      <c r="F934" s="698">
        <f>SUM(C934:E934)</f>
        <v>208</v>
      </c>
      <c r="G934" s="266">
        <v>54</v>
      </c>
      <c r="H934" s="280">
        <v>70</v>
      </c>
      <c r="I934" s="281">
        <v>70</v>
      </c>
      <c r="J934" s="334">
        <f>SUM(G934:I934)</f>
        <v>194</v>
      </c>
      <c r="K934" s="266">
        <v>58</v>
      </c>
      <c r="L934" s="280">
        <v>74</v>
      </c>
      <c r="M934" s="281">
        <v>61</v>
      </c>
      <c r="N934" s="334">
        <f>SUM(K934:M934)</f>
        <v>193</v>
      </c>
      <c r="O934" s="266">
        <v>67</v>
      </c>
      <c r="P934" s="280"/>
      <c r="Q934" s="281"/>
      <c r="R934" s="699">
        <f>SUM(O934:Q934)</f>
        <v>67</v>
      </c>
      <c r="S934" s="700">
        <f t="shared" ref="S934:S940" si="410">N934+J934+F934+R934</f>
        <v>662</v>
      </c>
      <c r="T934" s="191"/>
      <c r="U934" s="748"/>
      <c r="V934" s="742"/>
      <c r="W934" s="742"/>
    </row>
    <row r="935" spans="2:23" ht="16.5">
      <c r="B935" s="711" t="s">
        <v>703</v>
      </c>
      <c r="C935" s="712">
        <f>SUM(C936:C939)</f>
        <v>7</v>
      </c>
      <c r="D935" s="712">
        <f>SUM(D936:D939)</f>
        <v>6</v>
      </c>
      <c r="E935" s="712">
        <f>SUM(E936:E939)</f>
        <v>12</v>
      </c>
      <c r="F935" s="334">
        <f t="shared" ref="F935:F940" si="411">SUM(C935:E935)</f>
        <v>25</v>
      </c>
      <c r="G935" s="712">
        <f>SUM(G936:G939)</f>
        <v>16</v>
      </c>
      <c r="H935" s="246">
        <f>SUM(H936:H939)</f>
        <v>10</v>
      </c>
      <c r="I935" s="713">
        <f>SUM(I936:I939)</f>
        <v>14</v>
      </c>
      <c r="J935" s="334">
        <f t="shared" ref="J935:J940" si="412">SUM(G935:I935)</f>
        <v>40</v>
      </c>
      <c r="K935" s="712">
        <f>SUM(K936:K939)</f>
        <v>14</v>
      </c>
      <c r="L935" s="246">
        <f>SUM(L936:L939)</f>
        <v>11</v>
      </c>
      <c r="M935" s="713">
        <f>SUM(M936:M939)</f>
        <v>10</v>
      </c>
      <c r="N935" s="334">
        <f t="shared" ref="N935:N940" si="413">SUM(K935:M935)</f>
        <v>35</v>
      </c>
      <c r="O935" s="712">
        <f>SUM(O936:O939)</f>
        <v>19</v>
      </c>
      <c r="P935" s="246">
        <f>SUM(P936:P939)</f>
        <v>0</v>
      </c>
      <c r="Q935" s="713">
        <f>SUM(Q936:Q939)</f>
        <v>0</v>
      </c>
      <c r="R935" s="699">
        <f t="shared" ref="R935:R940" si="414">SUM(O935:Q935)</f>
        <v>19</v>
      </c>
      <c r="S935" s="335">
        <f t="shared" si="410"/>
        <v>119</v>
      </c>
      <c r="T935" s="702"/>
      <c r="U935" s="745"/>
      <c r="V935" s="739"/>
      <c r="W935" s="739"/>
    </row>
    <row r="936" spans="2:23" ht="16.5">
      <c r="B936" s="710" t="s">
        <v>704</v>
      </c>
      <c r="C936" s="254">
        <v>3</v>
      </c>
      <c r="D936" s="287">
        <v>4</v>
      </c>
      <c r="E936" s="288">
        <v>4</v>
      </c>
      <c r="F936" s="698">
        <f t="shared" si="411"/>
        <v>11</v>
      </c>
      <c r="G936" s="254">
        <v>15</v>
      </c>
      <c r="H936" s="287">
        <v>6</v>
      </c>
      <c r="I936" s="288">
        <v>10</v>
      </c>
      <c r="J936" s="334">
        <f t="shared" si="412"/>
        <v>31</v>
      </c>
      <c r="K936" s="254">
        <v>10</v>
      </c>
      <c r="L936" s="287">
        <v>7</v>
      </c>
      <c r="M936" s="288">
        <v>6</v>
      </c>
      <c r="N936" s="334">
        <f t="shared" si="413"/>
        <v>23</v>
      </c>
      <c r="O936" s="254">
        <v>13</v>
      </c>
      <c r="P936" s="287"/>
      <c r="Q936" s="288"/>
      <c r="R936" s="699">
        <f t="shared" si="414"/>
        <v>13</v>
      </c>
      <c r="S936" s="700">
        <f t="shared" si="410"/>
        <v>78</v>
      </c>
      <c r="T936" s="191"/>
      <c r="U936" s="746"/>
      <c r="V936" s="737"/>
      <c r="W936" s="737"/>
    </row>
    <row r="937" spans="2:23" ht="16.5">
      <c r="B937" s="710" t="s">
        <v>705</v>
      </c>
      <c r="C937" s="254">
        <v>4</v>
      </c>
      <c r="D937" s="287">
        <v>2</v>
      </c>
      <c r="E937" s="288">
        <v>8</v>
      </c>
      <c r="F937" s="698">
        <f t="shared" si="411"/>
        <v>14</v>
      </c>
      <c r="G937" s="254">
        <v>1</v>
      </c>
      <c r="H937" s="287">
        <v>4</v>
      </c>
      <c r="I937" s="288">
        <v>4</v>
      </c>
      <c r="J937" s="334">
        <f t="shared" si="412"/>
        <v>9</v>
      </c>
      <c r="K937" s="254">
        <v>4</v>
      </c>
      <c r="L937" s="287">
        <v>4</v>
      </c>
      <c r="M937" s="288">
        <v>4</v>
      </c>
      <c r="N937" s="334">
        <f t="shared" si="413"/>
        <v>12</v>
      </c>
      <c r="O937" s="254">
        <v>6</v>
      </c>
      <c r="P937" s="287"/>
      <c r="Q937" s="288"/>
      <c r="R937" s="699">
        <f t="shared" si="414"/>
        <v>6</v>
      </c>
      <c r="S937" s="700">
        <f t="shared" si="410"/>
        <v>41</v>
      </c>
      <c r="T937" s="191"/>
      <c r="U937" s="736"/>
      <c r="V937" s="737"/>
      <c r="W937" s="737"/>
    </row>
    <row r="938" spans="2:23" ht="16.5">
      <c r="B938" s="714" t="s">
        <v>706</v>
      </c>
      <c r="C938" s="254">
        <v>0</v>
      </c>
      <c r="D938" s="287">
        <v>0</v>
      </c>
      <c r="E938" s="288">
        <v>0</v>
      </c>
      <c r="F938" s="698">
        <f t="shared" si="411"/>
        <v>0</v>
      </c>
      <c r="G938" s="254">
        <v>0</v>
      </c>
      <c r="H938" s="287">
        <v>0</v>
      </c>
      <c r="I938" s="288">
        <v>0</v>
      </c>
      <c r="J938" s="334">
        <f t="shared" si="412"/>
        <v>0</v>
      </c>
      <c r="K938" s="254">
        <v>0</v>
      </c>
      <c r="L938" s="287">
        <v>0</v>
      </c>
      <c r="M938" s="288">
        <v>0</v>
      </c>
      <c r="N938" s="334">
        <f t="shared" si="413"/>
        <v>0</v>
      </c>
      <c r="O938" s="254">
        <v>0</v>
      </c>
      <c r="P938" s="287"/>
      <c r="Q938" s="288"/>
      <c r="R938" s="699">
        <f t="shared" si="414"/>
        <v>0</v>
      </c>
      <c r="S938" s="700">
        <f t="shared" si="410"/>
        <v>0</v>
      </c>
      <c r="T938" s="191"/>
      <c r="U938" s="736"/>
      <c r="V938" s="737"/>
      <c r="W938" s="737"/>
    </row>
    <row r="939" spans="2:23" ht="16.5">
      <c r="B939" s="714" t="s">
        <v>707</v>
      </c>
      <c r="C939" s="254">
        <v>0</v>
      </c>
      <c r="D939" s="287">
        <v>0</v>
      </c>
      <c r="E939" s="288">
        <v>0</v>
      </c>
      <c r="F939" s="698">
        <f t="shared" si="411"/>
        <v>0</v>
      </c>
      <c r="G939" s="254">
        <v>0</v>
      </c>
      <c r="H939" s="287">
        <v>0</v>
      </c>
      <c r="I939" s="288">
        <v>0</v>
      </c>
      <c r="J939" s="334">
        <f t="shared" si="412"/>
        <v>0</v>
      </c>
      <c r="K939" s="254">
        <v>0</v>
      </c>
      <c r="L939" s="287">
        <v>0</v>
      </c>
      <c r="M939" s="288">
        <v>0</v>
      </c>
      <c r="N939" s="334">
        <f t="shared" si="413"/>
        <v>0</v>
      </c>
      <c r="O939" s="254">
        <v>0</v>
      </c>
      <c r="P939" s="287"/>
      <c r="Q939" s="288"/>
      <c r="R939" s="699">
        <f t="shared" si="414"/>
        <v>0</v>
      </c>
      <c r="S939" s="700">
        <f t="shared" si="410"/>
        <v>0</v>
      </c>
      <c r="T939" s="191"/>
      <c r="U939" s="736"/>
      <c r="V939" s="737"/>
      <c r="W939" s="737"/>
    </row>
    <row r="940" spans="2:23" ht="17.25" thickBot="1">
      <c r="B940" s="710" t="s">
        <v>708</v>
      </c>
      <c r="C940" s="271">
        <v>0</v>
      </c>
      <c r="D940" s="294">
        <v>5</v>
      </c>
      <c r="E940" s="295">
        <v>0</v>
      </c>
      <c r="F940" s="698">
        <f t="shared" si="411"/>
        <v>5</v>
      </c>
      <c r="G940" s="271">
        <v>4</v>
      </c>
      <c r="H940" s="294">
        <v>2</v>
      </c>
      <c r="I940" s="295">
        <v>5</v>
      </c>
      <c r="J940" s="334">
        <f t="shared" si="412"/>
        <v>11</v>
      </c>
      <c r="K940" s="271">
        <v>13</v>
      </c>
      <c r="L940" s="294">
        <v>11</v>
      </c>
      <c r="M940" s="295">
        <v>2</v>
      </c>
      <c r="N940" s="334">
        <f t="shared" si="413"/>
        <v>26</v>
      </c>
      <c r="O940" s="271">
        <v>15</v>
      </c>
      <c r="P940" s="294"/>
      <c r="Q940" s="295"/>
      <c r="R940" s="699">
        <f t="shared" si="414"/>
        <v>15</v>
      </c>
      <c r="S940" s="700">
        <f t="shared" si="410"/>
        <v>57</v>
      </c>
      <c r="T940" s="191"/>
      <c r="U940" s="736"/>
      <c r="V940" s="737"/>
      <c r="W940" s="737"/>
    </row>
    <row r="941" spans="2:23" ht="17.25" thickBot="1">
      <c r="B941" s="747" t="s">
        <v>772</v>
      </c>
      <c r="C941" s="600" t="s">
        <v>498</v>
      </c>
      <c r="D941" s="708" t="s">
        <v>499</v>
      </c>
      <c r="E941" s="709" t="s">
        <v>500</v>
      </c>
      <c r="F941" s="334" t="s">
        <v>697</v>
      </c>
      <c r="G941" s="600" t="s">
        <v>502</v>
      </c>
      <c r="H941" s="708" t="s">
        <v>503</v>
      </c>
      <c r="I941" s="709" t="s">
        <v>504</v>
      </c>
      <c r="J941" s="334" t="s">
        <v>698</v>
      </c>
      <c r="K941" s="600" t="s">
        <v>506</v>
      </c>
      <c r="L941" s="708" t="s">
        <v>507</v>
      </c>
      <c r="M941" s="709" t="s">
        <v>508</v>
      </c>
      <c r="N941" s="334" t="s">
        <v>699</v>
      </c>
      <c r="O941" s="600" t="s">
        <v>510</v>
      </c>
      <c r="P941" s="708" t="s">
        <v>511</v>
      </c>
      <c r="Q941" s="709" t="s">
        <v>512</v>
      </c>
      <c r="R941" s="720" t="s">
        <v>700</v>
      </c>
      <c r="S941" s="719" t="s">
        <v>46</v>
      </c>
      <c r="T941" s="191"/>
      <c r="U941" s="736"/>
      <c r="V941" s="740"/>
      <c r="W941" s="737"/>
    </row>
    <row r="942" spans="2:23" ht="16.5">
      <c r="B942" s="710" t="s">
        <v>702</v>
      </c>
      <c r="C942" s="266"/>
      <c r="D942" s="280"/>
      <c r="E942" s="281"/>
      <c r="F942" s="698">
        <f>SUM(C942:E942)</f>
        <v>0</v>
      </c>
      <c r="G942" s="266"/>
      <c r="H942" s="280"/>
      <c r="I942" s="281"/>
      <c r="J942" s="334">
        <f>SUM(G942:I942)</f>
        <v>0</v>
      </c>
      <c r="K942" s="266"/>
      <c r="L942" s="280"/>
      <c r="M942" s="281"/>
      <c r="N942" s="334">
        <f>SUM(K942:M942)</f>
        <v>0</v>
      </c>
      <c r="O942" s="266"/>
      <c r="P942" s="280"/>
      <c r="Q942" s="281"/>
      <c r="R942" s="699">
        <f>SUM(O942:Q942)</f>
        <v>0</v>
      </c>
      <c r="S942" s="700">
        <f t="shared" ref="S942:S948" si="415">N942+J942+F942+R942</f>
        <v>0</v>
      </c>
      <c r="T942" s="191"/>
      <c r="U942" s="748"/>
      <c r="V942" s="742"/>
      <c r="W942" s="742"/>
    </row>
    <row r="943" spans="2:23" ht="16.5">
      <c r="B943" s="711" t="s">
        <v>703</v>
      </c>
      <c r="C943" s="712">
        <f>SUM(C944:C947)</f>
        <v>0</v>
      </c>
      <c r="D943" s="712">
        <f>SUM(D944:D947)</f>
        <v>0</v>
      </c>
      <c r="E943" s="712">
        <f>SUM(E944:E947)</f>
        <v>0</v>
      </c>
      <c r="F943" s="334">
        <f t="shared" ref="F943:F948" si="416">SUM(C943:E943)</f>
        <v>0</v>
      </c>
      <c r="G943" s="712">
        <f>SUM(G944:G947)</f>
        <v>0</v>
      </c>
      <c r="H943" s="246">
        <f>SUM(H944:H947)</f>
        <v>0</v>
      </c>
      <c r="I943" s="713">
        <f>SUM(I944:I947)</f>
        <v>0</v>
      </c>
      <c r="J943" s="334">
        <f t="shared" ref="J943:J948" si="417">SUM(G943:I943)</f>
        <v>0</v>
      </c>
      <c r="K943" s="712">
        <f>SUM(K944:K947)</f>
        <v>0</v>
      </c>
      <c r="L943" s="246">
        <f>SUM(L944:L947)</f>
        <v>0</v>
      </c>
      <c r="M943" s="713">
        <f>SUM(M944:M947)</f>
        <v>0</v>
      </c>
      <c r="N943" s="334">
        <f t="shared" ref="N943:N948" si="418">SUM(K943:M943)</f>
        <v>0</v>
      </c>
      <c r="O943" s="712">
        <f>SUM(O944:O947)</f>
        <v>0</v>
      </c>
      <c r="P943" s="246">
        <f>SUM(P944:P947)</f>
        <v>0</v>
      </c>
      <c r="Q943" s="713">
        <f>SUM(Q944:Q947)</f>
        <v>0</v>
      </c>
      <c r="R943" s="699">
        <f t="shared" ref="R943:R948" si="419">SUM(O943:Q943)</f>
        <v>0</v>
      </c>
      <c r="S943" s="335">
        <f t="shared" si="415"/>
        <v>0</v>
      </c>
      <c r="T943" s="702"/>
      <c r="U943" s="745"/>
      <c r="V943" s="739"/>
      <c r="W943" s="739"/>
    </row>
    <row r="944" spans="2:23" ht="16.5">
      <c r="B944" s="710" t="s">
        <v>704</v>
      </c>
      <c r="C944" s="254"/>
      <c r="D944" s="287"/>
      <c r="E944" s="288"/>
      <c r="F944" s="698">
        <f t="shared" si="416"/>
        <v>0</v>
      </c>
      <c r="G944" s="254"/>
      <c r="H944" s="287"/>
      <c r="I944" s="288"/>
      <c r="J944" s="334">
        <f t="shared" si="417"/>
        <v>0</v>
      </c>
      <c r="K944" s="254"/>
      <c r="L944" s="287"/>
      <c r="M944" s="288"/>
      <c r="N944" s="334">
        <f t="shared" si="418"/>
        <v>0</v>
      </c>
      <c r="O944" s="254"/>
      <c r="P944" s="287"/>
      <c r="Q944" s="288"/>
      <c r="R944" s="699">
        <f t="shared" si="419"/>
        <v>0</v>
      </c>
      <c r="S944" s="700">
        <f t="shared" si="415"/>
        <v>0</v>
      </c>
      <c r="T944" s="191"/>
      <c r="U944" s="746"/>
      <c r="V944" s="737"/>
      <c r="W944" s="737"/>
    </row>
    <row r="945" spans="2:23" ht="16.5">
      <c r="B945" s="710" t="s">
        <v>705</v>
      </c>
      <c r="C945" s="254"/>
      <c r="D945" s="287"/>
      <c r="E945" s="288"/>
      <c r="F945" s="698">
        <f t="shared" si="416"/>
        <v>0</v>
      </c>
      <c r="G945" s="254"/>
      <c r="H945" s="287"/>
      <c r="I945" s="288"/>
      <c r="J945" s="334">
        <f t="shared" si="417"/>
        <v>0</v>
      </c>
      <c r="K945" s="254"/>
      <c r="L945" s="287"/>
      <c r="M945" s="288"/>
      <c r="N945" s="334">
        <f t="shared" si="418"/>
        <v>0</v>
      </c>
      <c r="O945" s="254"/>
      <c r="P945" s="287"/>
      <c r="Q945" s="288"/>
      <c r="R945" s="699">
        <f t="shared" si="419"/>
        <v>0</v>
      </c>
      <c r="S945" s="700">
        <f t="shared" si="415"/>
        <v>0</v>
      </c>
      <c r="T945" s="191"/>
      <c r="U945" s="743"/>
      <c r="V945" s="574"/>
      <c r="W945" s="574"/>
    </row>
    <row r="946" spans="2:23" ht="16.5">
      <c r="B946" s="714" t="s">
        <v>706</v>
      </c>
      <c r="C946" s="254"/>
      <c r="D946" s="287"/>
      <c r="E946" s="288"/>
      <c r="F946" s="698">
        <f t="shared" si="416"/>
        <v>0</v>
      </c>
      <c r="G946" s="254"/>
      <c r="H946" s="287"/>
      <c r="I946" s="288"/>
      <c r="J946" s="334">
        <f t="shared" si="417"/>
        <v>0</v>
      </c>
      <c r="K946" s="254"/>
      <c r="L946" s="287"/>
      <c r="M946" s="288"/>
      <c r="N946" s="334">
        <f t="shared" si="418"/>
        <v>0</v>
      </c>
      <c r="O946" s="254"/>
      <c r="P946" s="287"/>
      <c r="Q946" s="288"/>
      <c r="R946" s="699">
        <f t="shared" si="419"/>
        <v>0</v>
      </c>
      <c r="S946" s="700">
        <f t="shared" si="415"/>
        <v>0</v>
      </c>
      <c r="T946" s="191"/>
      <c r="U946" s="736"/>
      <c r="V946" s="737"/>
      <c r="W946" s="737"/>
    </row>
    <row r="947" spans="2:23" ht="16.5">
      <c r="B947" s="714" t="s">
        <v>707</v>
      </c>
      <c r="C947" s="254"/>
      <c r="D947" s="287"/>
      <c r="E947" s="288"/>
      <c r="F947" s="698">
        <f t="shared" si="416"/>
        <v>0</v>
      </c>
      <c r="G947" s="254"/>
      <c r="H947" s="287"/>
      <c r="I947" s="288"/>
      <c r="J947" s="334">
        <f t="shared" si="417"/>
        <v>0</v>
      </c>
      <c r="K947" s="254"/>
      <c r="L947" s="287"/>
      <c r="M947" s="288"/>
      <c r="N947" s="334">
        <f t="shared" si="418"/>
        <v>0</v>
      </c>
      <c r="O947" s="254"/>
      <c r="P947" s="287"/>
      <c r="Q947" s="288"/>
      <c r="R947" s="699">
        <f t="shared" si="419"/>
        <v>0</v>
      </c>
      <c r="S947" s="700">
        <f t="shared" si="415"/>
        <v>0</v>
      </c>
      <c r="T947" s="191"/>
      <c r="U947" s="736"/>
      <c r="V947" s="737"/>
      <c r="W947" s="737"/>
    </row>
    <row r="948" spans="2:23" ht="17.25" thickBot="1">
      <c r="B948" s="710" t="s">
        <v>708</v>
      </c>
      <c r="C948" s="271"/>
      <c r="D948" s="294"/>
      <c r="E948" s="295"/>
      <c r="F948" s="698">
        <f t="shared" si="416"/>
        <v>0</v>
      </c>
      <c r="G948" s="271"/>
      <c r="H948" s="294"/>
      <c r="I948" s="295"/>
      <c r="J948" s="334">
        <f t="shared" si="417"/>
        <v>0</v>
      </c>
      <c r="K948" s="271"/>
      <c r="L948" s="294"/>
      <c r="M948" s="295"/>
      <c r="N948" s="334">
        <f t="shared" si="418"/>
        <v>0</v>
      </c>
      <c r="O948" s="271"/>
      <c r="P948" s="294"/>
      <c r="Q948" s="295"/>
      <c r="R948" s="699">
        <f t="shared" si="419"/>
        <v>0</v>
      </c>
      <c r="S948" s="700">
        <f t="shared" si="415"/>
        <v>0</v>
      </c>
      <c r="T948" s="191"/>
      <c r="U948" s="736"/>
      <c r="V948" s="737"/>
      <c r="W948" s="737"/>
    </row>
    <row r="949" spans="2:23" ht="17.25" thickBot="1">
      <c r="B949" s="747" t="s">
        <v>773</v>
      </c>
      <c r="C949" s="600" t="s">
        <v>498</v>
      </c>
      <c r="D949" s="708" t="s">
        <v>499</v>
      </c>
      <c r="E949" s="709" t="s">
        <v>500</v>
      </c>
      <c r="F949" s="334" t="s">
        <v>697</v>
      </c>
      <c r="G949" s="600" t="s">
        <v>502</v>
      </c>
      <c r="H949" s="708" t="s">
        <v>503</v>
      </c>
      <c r="I949" s="709" t="s">
        <v>504</v>
      </c>
      <c r="J949" s="334" t="s">
        <v>698</v>
      </c>
      <c r="K949" s="600" t="s">
        <v>506</v>
      </c>
      <c r="L949" s="708" t="s">
        <v>507</v>
      </c>
      <c r="M949" s="709" t="s">
        <v>508</v>
      </c>
      <c r="N949" s="334" t="s">
        <v>699</v>
      </c>
      <c r="O949" s="600" t="s">
        <v>510</v>
      </c>
      <c r="P949" s="708" t="s">
        <v>511</v>
      </c>
      <c r="Q949" s="709" t="s">
        <v>512</v>
      </c>
      <c r="R949" s="720" t="s">
        <v>700</v>
      </c>
      <c r="S949" s="719" t="s">
        <v>46</v>
      </c>
      <c r="T949" s="191"/>
      <c r="U949" s="736"/>
      <c r="V949" s="740"/>
      <c r="W949" s="737"/>
    </row>
    <row r="950" spans="2:23" ht="16.5">
      <c r="B950" s="710" t="s">
        <v>702</v>
      </c>
      <c r="C950" s="266"/>
      <c r="D950" s="280"/>
      <c r="E950" s="281"/>
      <c r="F950" s="698">
        <f>SUM(C950:E950)</f>
        <v>0</v>
      </c>
      <c r="G950" s="266"/>
      <c r="H950" s="280"/>
      <c r="I950" s="281"/>
      <c r="J950" s="334">
        <f>SUM(G950:I950)</f>
        <v>0</v>
      </c>
      <c r="K950" s="266"/>
      <c r="L950" s="280"/>
      <c r="M950" s="281"/>
      <c r="N950" s="334">
        <f>SUM(K950:M950)</f>
        <v>0</v>
      </c>
      <c r="O950" s="266"/>
      <c r="P950" s="280"/>
      <c r="Q950" s="281"/>
      <c r="R950" s="699">
        <f>SUM(O950:Q950)</f>
        <v>0</v>
      </c>
      <c r="S950" s="700">
        <f t="shared" ref="S950:S956" si="420">N950+J950+F950+R950</f>
        <v>0</v>
      </c>
      <c r="T950" s="191"/>
      <c r="U950" s="748"/>
      <c r="V950" s="742"/>
      <c r="W950" s="742"/>
    </row>
    <row r="951" spans="2:23" ht="16.5">
      <c r="B951" s="711" t="s">
        <v>703</v>
      </c>
      <c r="C951" s="712">
        <f>SUM(C952:C955)</f>
        <v>0</v>
      </c>
      <c r="D951" s="712">
        <f>SUM(D952:D955)</f>
        <v>0</v>
      </c>
      <c r="E951" s="712">
        <f>SUM(E952:E955)</f>
        <v>0</v>
      </c>
      <c r="F951" s="334">
        <f t="shared" ref="F951:F956" si="421">SUM(C951:E951)</f>
        <v>0</v>
      </c>
      <c r="G951" s="712">
        <f>SUM(G952:G955)</f>
        <v>0</v>
      </c>
      <c r="H951" s="246">
        <f>SUM(H952:H955)</f>
        <v>0</v>
      </c>
      <c r="I951" s="713">
        <f>SUM(I952:I955)</f>
        <v>0</v>
      </c>
      <c r="J951" s="334">
        <f t="shared" ref="J951:J956" si="422">SUM(G951:I951)</f>
        <v>0</v>
      </c>
      <c r="K951" s="712">
        <f>SUM(K952:K955)</f>
        <v>0</v>
      </c>
      <c r="L951" s="246">
        <f>SUM(L952:L955)</f>
        <v>0</v>
      </c>
      <c r="M951" s="713">
        <f>SUM(M952:M955)</f>
        <v>0</v>
      </c>
      <c r="N951" s="334">
        <f t="shared" ref="N951:N956" si="423">SUM(K951:M951)</f>
        <v>0</v>
      </c>
      <c r="O951" s="712">
        <f>SUM(O952:O955)</f>
        <v>0</v>
      </c>
      <c r="P951" s="246">
        <f>SUM(P952:P955)</f>
        <v>0</v>
      </c>
      <c r="Q951" s="713">
        <f>SUM(Q952:Q955)</f>
        <v>0</v>
      </c>
      <c r="R951" s="699">
        <f t="shared" ref="R951:R956" si="424">SUM(O951:Q951)</f>
        <v>0</v>
      </c>
      <c r="S951" s="335">
        <f t="shared" si="420"/>
        <v>0</v>
      </c>
      <c r="T951" s="702"/>
      <c r="U951" s="745"/>
      <c r="V951" s="739"/>
      <c r="W951" s="739"/>
    </row>
    <row r="952" spans="2:23" ht="16.5">
      <c r="B952" s="710" t="s">
        <v>704</v>
      </c>
      <c r="C952" s="254"/>
      <c r="D952" s="287"/>
      <c r="E952" s="288"/>
      <c r="F952" s="698">
        <f t="shared" si="421"/>
        <v>0</v>
      </c>
      <c r="G952" s="254"/>
      <c r="H952" s="287"/>
      <c r="I952" s="288"/>
      <c r="J952" s="334">
        <f t="shared" si="422"/>
        <v>0</v>
      </c>
      <c r="K952" s="254"/>
      <c r="L952" s="287"/>
      <c r="M952" s="288"/>
      <c r="N952" s="334">
        <f t="shared" si="423"/>
        <v>0</v>
      </c>
      <c r="O952" s="254"/>
      <c r="P952" s="287"/>
      <c r="Q952" s="288"/>
      <c r="R952" s="699">
        <f t="shared" si="424"/>
        <v>0</v>
      </c>
      <c r="S952" s="700">
        <f t="shared" si="420"/>
        <v>0</v>
      </c>
      <c r="T952" s="191"/>
      <c r="U952" s="746"/>
      <c r="V952" s="737"/>
      <c r="W952" s="737"/>
    </row>
    <row r="953" spans="2:23" ht="16.5">
      <c r="B953" s="710" t="s">
        <v>705</v>
      </c>
      <c r="C953" s="254"/>
      <c r="D953" s="287"/>
      <c r="E953" s="288"/>
      <c r="F953" s="698">
        <f t="shared" si="421"/>
        <v>0</v>
      </c>
      <c r="G953" s="254"/>
      <c r="H953" s="287"/>
      <c r="I953" s="288"/>
      <c r="J953" s="334">
        <f t="shared" si="422"/>
        <v>0</v>
      </c>
      <c r="K953" s="254"/>
      <c r="L953" s="287"/>
      <c r="M953" s="288"/>
      <c r="N953" s="334">
        <f t="shared" si="423"/>
        <v>0</v>
      </c>
      <c r="O953" s="254"/>
      <c r="P953" s="287"/>
      <c r="Q953" s="288"/>
      <c r="R953" s="699">
        <f t="shared" si="424"/>
        <v>0</v>
      </c>
      <c r="S953" s="700">
        <f t="shared" si="420"/>
        <v>0</v>
      </c>
      <c r="T953" s="191"/>
      <c r="U953" s="736"/>
      <c r="V953" s="737"/>
      <c r="W953" s="737"/>
    </row>
    <row r="954" spans="2:23" ht="16.5">
      <c r="B954" s="714" t="s">
        <v>706</v>
      </c>
      <c r="C954" s="254"/>
      <c r="D954" s="287"/>
      <c r="E954" s="288"/>
      <c r="F954" s="698">
        <f t="shared" si="421"/>
        <v>0</v>
      </c>
      <c r="G954" s="254"/>
      <c r="H954" s="287"/>
      <c r="I954" s="288"/>
      <c r="J954" s="334">
        <f t="shared" si="422"/>
        <v>0</v>
      </c>
      <c r="K954" s="254"/>
      <c r="L954" s="287"/>
      <c r="M954" s="288"/>
      <c r="N954" s="334">
        <f t="shared" si="423"/>
        <v>0</v>
      </c>
      <c r="O954" s="254"/>
      <c r="P954" s="287"/>
      <c r="Q954" s="288"/>
      <c r="R954" s="699">
        <f t="shared" si="424"/>
        <v>0</v>
      </c>
      <c r="S954" s="700">
        <f t="shared" si="420"/>
        <v>0</v>
      </c>
      <c r="T954" s="191"/>
      <c r="U954" s="736"/>
      <c r="V954" s="737"/>
      <c r="W954" s="737"/>
    </row>
    <row r="955" spans="2:23" ht="16.5">
      <c r="B955" s="714" t="s">
        <v>707</v>
      </c>
      <c r="C955" s="254"/>
      <c r="D955" s="287"/>
      <c r="E955" s="288"/>
      <c r="F955" s="698">
        <f t="shared" si="421"/>
        <v>0</v>
      </c>
      <c r="G955" s="254"/>
      <c r="H955" s="287"/>
      <c r="I955" s="288"/>
      <c r="J955" s="334">
        <f t="shared" si="422"/>
        <v>0</v>
      </c>
      <c r="K955" s="254"/>
      <c r="L955" s="287"/>
      <c r="M955" s="288"/>
      <c r="N955" s="334">
        <f t="shared" si="423"/>
        <v>0</v>
      </c>
      <c r="O955" s="254"/>
      <c r="P955" s="287"/>
      <c r="Q955" s="288"/>
      <c r="R955" s="699">
        <f t="shared" si="424"/>
        <v>0</v>
      </c>
      <c r="S955" s="700">
        <f t="shared" si="420"/>
        <v>0</v>
      </c>
      <c r="T955" s="191"/>
      <c r="U955" s="736"/>
      <c r="V955" s="737"/>
      <c r="W955" s="737"/>
    </row>
    <row r="956" spans="2:23" ht="17.25" thickBot="1">
      <c r="B956" s="710" t="s">
        <v>708</v>
      </c>
      <c r="C956" s="271"/>
      <c r="D956" s="294"/>
      <c r="E956" s="295"/>
      <c r="F956" s="698">
        <f t="shared" si="421"/>
        <v>0</v>
      </c>
      <c r="G956" s="271"/>
      <c r="H956" s="294"/>
      <c r="I956" s="295"/>
      <c r="J956" s="334">
        <f t="shared" si="422"/>
        <v>0</v>
      </c>
      <c r="K956" s="271"/>
      <c r="L956" s="294"/>
      <c r="M956" s="295"/>
      <c r="N956" s="334">
        <f t="shared" si="423"/>
        <v>0</v>
      </c>
      <c r="O956" s="271"/>
      <c r="P956" s="294"/>
      <c r="Q956" s="295"/>
      <c r="R956" s="699">
        <f t="shared" si="424"/>
        <v>0</v>
      </c>
      <c r="S956" s="700">
        <f t="shared" si="420"/>
        <v>0</v>
      </c>
      <c r="T956" s="191"/>
      <c r="U956" s="736"/>
      <c r="V956" s="737"/>
      <c r="W956" s="737"/>
    </row>
    <row r="957" spans="2:23" ht="17.25" thickBot="1">
      <c r="B957" s="747" t="s">
        <v>774</v>
      </c>
      <c r="C957" s="687" t="s">
        <v>498</v>
      </c>
      <c r="D957" s="688" t="s">
        <v>499</v>
      </c>
      <c r="E957" s="689" t="s">
        <v>500</v>
      </c>
      <c r="F957" s="719" t="s">
        <v>697</v>
      </c>
      <c r="G957" s="687" t="s">
        <v>502</v>
      </c>
      <c r="H957" s="688" t="s">
        <v>503</v>
      </c>
      <c r="I957" s="689" t="s">
        <v>504</v>
      </c>
      <c r="J957" s="719" t="s">
        <v>698</v>
      </c>
      <c r="K957" s="687" t="s">
        <v>506</v>
      </c>
      <c r="L957" s="688" t="s">
        <v>507</v>
      </c>
      <c r="M957" s="689" t="s">
        <v>508</v>
      </c>
      <c r="N957" s="719" t="s">
        <v>699</v>
      </c>
      <c r="O957" s="687" t="s">
        <v>510</v>
      </c>
      <c r="P957" s="688" t="s">
        <v>511</v>
      </c>
      <c r="Q957" s="689" t="s">
        <v>512</v>
      </c>
      <c r="R957" s="720" t="s">
        <v>700</v>
      </c>
      <c r="S957" s="719" t="s">
        <v>46</v>
      </c>
      <c r="T957" s="191"/>
      <c r="U957" s="736"/>
      <c r="V957" s="740"/>
      <c r="W957" s="737"/>
    </row>
    <row r="958" spans="2:23" ht="16.5">
      <c r="B958" s="710" t="s">
        <v>702</v>
      </c>
      <c r="C958" s="266"/>
      <c r="D958" s="280"/>
      <c r="E958" s="281"/>
      <c r="F958" s="698">
        <v>0</v>
      </c>
      <c r="G958" s="266"/>
      <c r="H958" s="280"/>
      <c r="I958" s="281"/>
      <c r="J958" s="334">
        <f t="shared" ref="J958:J964" si="425">SUM(G958:I958)</f>
        <v>0</v>
      </c>
      <c r="K958" s="266"/>
      <c r="L958" s="280"/>
      <c r="M958" s="281"/>
      <c r="N958" s="334">
        <f t="shared" ref="N958:N964" si="426">SUM(K958:M958)</f>
        <v>0</v>
      </c>
      <c r="O958" s="266"/>
      <c r="P958" s="280"/>
      <c r="Q958" s="281"/>
      <c r="R958" s="699">
        <f t="shared" ref="R958:R964" si="427">SUM(O958:Q958)</f>
        <v>0</v>
      </c>
      <c r="S958" s="700">
        <f t="shared" ref="S958:S964" si="428">N958+J958+F958+R958</f>
        <v>0</v>
      </c>
      <c r="T958" s="191"/>
      <c r="U958" s="748"/>
      <c r="V958" s="742"/>
      <c r="W958" s="742"/>
    </row>
    <row r="959" spans="2:23" ht="16.5">
      <c r="B959" s="711" t="s">
        <v>703</v>
      </c>
      <c r="C959" s="712">
        <f>SUM(C960:C963)</f>
        <v>0</v>
      </c>
      <c r="D959" s="712">
        <f>SUM(D960:D963)</f>
        <v>0</v>
      </c>
      <c r="E959" s="712">
        <f>SUM(E960:E963)</f>
        <v>0</v>
      </c>
      <c r="F959" s="334">
        <f t="shared" ref="F959:F964" si="429">SUM(C959:E959)</f>
        <v>0</v>
      </c>
      <c r="G959" s="712">
        <f>SUM(G960:G963)</f>
        <v>0</v>
      </c>
      <c r="H959" s="246">
        <f>SUM(H960:H963)</f>
        <v>0</v>
      </c>
      <c r="I959" s="713">
        <f>SUM(I960:I963)</f>
        <v>0</v>
      </c>
      <c r="J959" s="334">
        <f t="shared" si="425"/>
        <v>0</v>
      </c>
      <c r="K959" s="712">
        <f>SUM(K960:K963)</f>
        <v>0</v>
      </c>
      <c r="L959" s="246">
        <f>SUM(L960:L963)</f>
        <v>0</v>
      </c>
      <c r="M959" s="713">
        <f>SUM(M960:M963)</f>
        <v>0</v>
      </c>
      <c r="N959" s="334">
        <f t="shared" si="426"/>
        <v>0</v>
      </c>
      <c r="O959" s="712">
        <f>SUM(O960:O963)</f>
        <v>0</v>
      </c>
      <c r="P959" s="246">
        <f>SUM(P960:P963)</f>
        <v>0</v>
      </c>
      <c r="Q959" s="713">
        <f>SUM(Q960:Q963)</f>
        <v>0</v>
      </c>
      <c r="R959" s="699">
        <f t="shared" si="427"/>
        <v>0</v>
      </c>
      <c r="S959" s="335">
        <f t="shared" si="428"/>
        <v>0</v>
      </c>
      <c r="T959" s="702"/>
      <c r="U959" s="745"/>
      <c r="V959" s="739"/>
      <c r="W959" s="739"/>
    </row>
    <row r="960" spans="2:23" ht="16.5">
      <c r="B960" s="710" t="s">
        <v>704</v>
      </c>
      <c r="C960" s="254"/>
      <c r="D960" s="287"/>
      <c r="E960" s="288"/>
      <c r="F960" s="698">
        <f t="shared" si="429"/>
        <v>0</v>
      </c>
      <c r="G960" s="254"/>
      <c r="H960" s="287"/>
      <c r="I960" s="288"/>
      <c r="J960" s="334">
        <f t="shared" si="425"/>
        <v>0</v>
      </c>
      <c r="K960" s="254"/>
      <c r="L960" s="287"/>
      <c r="M960" s="288"/>
      <c r="N960" s="334">
        <f t="shared" si="426"/>
        <v>0</v>
      </c>
      <c r="O960" s="254"/>
      <c r="P960" s="287"/>
      <c r="Q960" s="288"/>
      <c r="R960" s="699">
        <f t="shared" si="427"/>
        <v>0</v>
      </c>
      <c r="S960" s="700">
        <f t="shared" si="428"/>
        <v>0</v>
      </c>
      <c r="T960" s="191"/>
      <c r="U960" s="746"/>
      <c r="V960" s="737"/>
      <c r="W960" s="737"/>
    </row>
    <row r="961" spans="2:23" ht="16.5">
      <c r="B961" s="710" t="s">
        <v>705</v>
      </c>
      <c r="C961" s="254"/>
      <c r="D961" s="287"/>
      <c r="E961" s="288"/>
      <c r="F961" s="698">
        <f t="shared" si="429"/>
        <v>0</v>
      </c>
      <c r="G961" s="254"/>
      <c r="H961" s="287"/>
      <c r="I961" s="288"/>
      <c r="J961" s="334">
        <f t="shared" si="425"/>
        <v>0</v>
      </c>
      <c r="K961" s="254"/>
      <c r="L961" s="287"/>
      <c r="M961" s="288"/>
      <c r="N961" s="334">
        <f t="shared" si="426"/>
        <v>0</v>
      </c>
      <c r="O961" s="254"/>
      <c r="P961" s="287"/>
      <c r="Q961" s="288"/>
      <c r="R961" s="699">
        <f t="shared" si="427"/>
        <v>0</v>
      </c>
      <c r="S961" s="700">
        <f t="shared" si="428"/>
        <v>0</v>
      </c>
      <c r="T961" s="191"/>
      <c r="U961" s="743"/>
      <c r="V961" s="574"/>
      <c r="W961" s="574"/>
    </row>
    <row r="962" spans="2:23" ht="16.5">
      <c r="B962" s="714" t="s">
        <v>706</v>
      </c>
      <c r="C962" s="254"/>
      <c r="D962" s="287"/>
      <c r="E962" s="288"/>
      <c r="F962" s="698">
        <f t="shared" si="429"/>
        <v>0</v>
      </c>
      <c r="G962" s="254"/>
      <c r="H962" s="287"/>
      <c r="I962" s="288"/>
      <c r="J962" s="334">
        <f t="shared" si="425"/>
        <v>0</v>
      </c>
      <c r="K962" s="254"/>
      <c r="L962" s="287"/>
      <c r="M962" s="288"/>
      <c r="N962" s="334">
        <f t="shared" si="426"/>
        <v>0</v>
      </c>
      <c r="O962" s="254"/>
      <c r="P962" s="287"/>
      <c r="Q962" s="288"/>
      <c r="R962" s="699">
        <f t="shared" si="427"/>
        <v>0</v>
      </c>
      <c r="S962" s="700">
        <f t="shared" si="428"/>
        <v>0</v>
      </c>
      <c r="T962" s="191"/>
      <c r="U962" s="736"/>
      <c r="V962" s="737"/>
      <c r="W962" s="737"/>
    </row>
    <row r="963" spans="2:23" ht="16.5">
      <c r="B963" s="714" t="s">
        <v>707</v>
      </c>
      <c r="C963" s="254"/>
      <c r="D963" s="287"/>
      <c r="E963" s="288"/>
      <c r="F963" s="698">
        <f t="shared" si="429"/>
        <v>0</v>
      </c>
      <c r="G963" s="254"/>
      <c r="H963" s="287"/>
      <c r="I963" s="288"/>
      <c r="J963" s="334">
        <f t="shared" si="425"/>
        <v>0</v>
      </c>
      <c r="K963" s="254"/>
      <c r="L963" s="287"/>
      <c r="M963" s="288"/>
      <c r="N963" s="334">
        <f t="shared" si="426"/>
        <v>0</v>
      </c>
      <c r="O963" s="254"/>
      <c r="P963" s="287"/>
      <c r="Q963" s="288"/>
      <c r="R963" s="699">
        <f t="shared" si="427"/>
        <v>0</v>
      </c>
      <c r="S963" s="700">
        <f t="shared" si="428"/>
        <v>0</v>
      </c>
      <c r="T963" s="191"/>
      <c r="U963" s="736"/>
      <c r="V963" s="737"/>
      <c r="W963" s="737"/>
    </row>
    <row r="964" spans="2:23" ht="17.25" thickBot="1">
      <c r="B964" s="710" t="s">
        <v>708</v>
      </c>
      <c r="C964" s="271"/>
      <c r="D964" s="294"/>
      <c r="E964" s="295"/>
      <c r="F964" s="698">
        <f t="shared" si="429"/>
        <v>0</v>
      </c>
      <c r="G964" s="271"/>
      <c r="H964" s="294"/>
      <c r="I964" s="295"/>
      <c r="J964" s="334">
        <f t="shared" si="425"/>
        <v>0</v>
      </c>
      <c r="K964" s="271"/>
      <c r="L964" s="294"/>
      <c r="M964" s="295"/>
      <c r="N964" s="334">
        <f t="shared" si="426"/>
        <v>0</v>
      </c>
      <c r="O964" s="271"/>
      <c r="P964" s="294"/>
      <c r="Q964" s="295"/>
      <c r="R964" s="699">
        <f t="shared" si="427"/>
        <v>0</v>
      </c>
      <c r="S964" s="700">
        <f t="shared" si="428"/>
        <v>0</v>
      </c>
      <c r="T964" s="191"/>
      <c r="U964" s="736"/>
      <c r="V964" s="737"/>
      <c r="W964" s="737"/>
    </row>
    <row r="965" spans="2:23" ht="17.25" thickBot="1">
      <c r="B965" s="747" t="s">
        <v>775</v>
      </c>
      <c r="C965" s="600" t="s">
        <v>498</v>
      </c>
      <c r="D965" s="708" t="s">
        <v>499</v>
      </c>
      <c r="E965" s="709" t="s">
        <v>500</v>
      </c>
      <c r="F965" s="334" t="s">
        <v>697</v>
      </c>
      <c r="G965" s="600" t="s">
        <v>502</v>
      </c>
      <c r="H965" s="708" t="s">
        <v>503</v>
      </c>
      <c r="I965" s="709" t="s">
        <v>504</v>
      </c>
      <c r="J965" s="334" t="s">
        <v>698</v>
      </c>
      <c r="K965" s="600" t="s">
        <v>506</v>
      </c>
      <c r="L965" s="708" t="s">
        <v>507</v>
      </c>
      <c r="M965" s="709" t="s">
        <v>508</v>
      </c>
      <c r="N965" s="719" t="s">
        <v>699</v>
      </c>
      <c r="O965" s="600" t="s">
        <v>510</v>
      </c>
      <c r="P965" s="708" t="s">
        <v>511</v>
      </c>
      <c r="Q965" s="709" t="s">
        <v>512</v>
      </c>
      <c r="R965" s="720" t="s">
        <v>700</v>
      </c>
      <c r="S965" s="719" t="s">
        <v>46</v>
      </c>
      <c r="T965" s="191"/>
      <c r="U965" s="736"/>
      <c r="V965" s="737"/>
      <c r="W965" s="737"/>
    </row>
    <row r="966" spans="2:23" ht="16.5">
      <c r="B966" s="710" t="s">
        <v>702</v>
      </c>
      <c r="C966" s="266"/>
      <c r="D966" s="280"/>
      <c r="E966" s="281"/>
      <c r="F966" s="698">
        <f>SUM(C966:E966)</f>
        <v>0</v>
      </c>
      <c r="G966" s="266"/>
      <c r="H966" s="280"/>
      <c r="I966" s="281"/>
      <c r="J966" s="334">
        <f>SUM(G966:I966)</f>
        <v>0</v>
      </c>
      <c r="K966" s="266"/>
      <c r="L966" s="280"/>
      <c r="M966" s="281"/>
      <c r="N966" s="334">
        <f>SUM(K966:M966)</f>
        <v>0</v>
      </c>
      <c r="O966" s="266"/>
      <c r="P966" s="280"/>
      <c r="Q966" s="281"/>
      <c r="R966" s="699">
        <f>SUM(O966:Q966)</f>
        <v>0</v>
      </c>
      <c r="S966" s="700">
        <f t="shared" ref="S966:S972" si="430">N966+J966+F966+R966</f>
        <v>0</v>
      </c>
      <c r="T966" s="191"/>
      <c r="U966" s="748"/>
      <c r="V966" s="742"/>
      <c r="W966" s="742"/>
    </row>
    <row r="967" spans="2:23" ht="16.5">
      <c r="B967" s="711" t="s">
        <v>703</v>
      </c>
      <c r="C967" s="712">
        <f>SUM(C968:C971)</f>
        <v>0</v>
      </c>
      <c r="D967" s="712">
        <f>SUM(D968:D971)</f>
        <v>0</v>
      </c>
      <c r="E967" s="712">
        <f>SUM(E968:E971)</f>
        <v>0</v>
      </c>
      <c r="F967" s="334">
        <f t="shared" ref="F967:F972" si="431">SUM(C967:E967)</f>
        <v>0</v>
      </c>
      <c r="G967" s="712">
        <f>SUM(G968:G971)</f>
        <v>0</v>
      </c>
      <c r="H967" s="246">
        <f>SUM(H968:H971)</f>
        <v>0</v>
      </c>
      <c r="I967" s="713">
        <f>SUM(I968:I971)</f>
        <v>0</v>
      </c>
      <c r="J967" s="334">
        <f t="shared" ref="J967:J972" si="432">SUM(G967:I967)</f>
        <v>0</v>
      </c>
      <c r="K967" s="712">
        <f>SUM(K968:K971)</f>
        <v>0</v>
      </c>
      <c r="L967" s="246">
        <f>SUM(L968:L971)</f>
        <v>0</v>
      </c>
      <c r="M967" s="713">
        <f>SUM(M968:M971)</f>
        <v>0</v>
      </c>
      <c r="N967" s="334">
        <f t="shared" ref="N967:N972" si="433">SUM(K967:M967)</f>
        <v>0</v>
      </c>
      <c r="O967" s="712">
        <f>SUM(O968:O971)</f>
        <v>0</v>
      </c>
      <c r="P967" s="246">
        <f>SUM(P968:P971)</f>
        <v>0</v>
      </c>
      <c r="Q967" s="713">
        <f>SUM(Q968:Q971)</f>
        <v>0</v>
      </c>
      <c r="R967" s="699">
        <f t="shared" ref="R967:R972" si="434">SUM(O967:Q967)</f>
        <v>0</v>
      </c>
      <c r="S967" s="335">
        <f t="shared" si="430"/>
        <v>0</v>
      </c>
      <c r="T967" s="702"/>
      <c r="U967" s="745"/>
      <c r="V967" s="739"/>
      <c r="W967" s="739"/>
    </row>
    <row r="968" spans="2:23" ht="16.5">
      <c r="B968" s="710" t="s">
        <v>704</v>
      </c>
      <c r="C968" s="254"/>
      <c r="D968" s="287"/>
      <c r="E968" s="288"/>
      <c r="F968" s="698">
        <f t="shared" si="431"/>
        <v>0</v>
      </c>
      <c r="G968" s="254"/>
      <c r="H968" s="287"/>
      <c r="I968" s="288"/>
      <c r="J968" s="334">
        <f t="shared" si="432"/>
        <v>0</v>
      </c>
      <c r="K968" s="254"/>
      <c r="L968" s="287"/>
      <c r="M968" s="288"/>
      <c r="N968" s="334">
        <f t="shared" si="433"/>
        <v>0</v>
      </c>
      <c r="O968" s="254"/>
      <c r="P968" s="287"/>
      <c r="Q968" s="288"/>
      <c r="R968" s="699">
        <f t="shared" si="434"/>
        <v>0</v>
      </c>
      <c r="S968" s="700">
        <f t="shared" si="430"/>
        <v>0</v>
      </c>
      <c r="T968" s="191"/>
      <c r="U968" s="746"/>
      <c r="V968" s="737"/>
      <c r="W968" s="737"/>
    </row>
    <row r="969" spans="2:23" ht="16.5">
      <c r="B969" s="710" t="s">
        <v>705</v>
      </c>
      <c r="C969" s="254"/>
      <c r="D969" s="287"/>
      <c r="E969" s="288"/>
      <c r="F969" s="698">
        <f t="shared" si="431"/>
        <v>0</v>
      </c>
      <c r="G969" s="254"/>
      <c r="H969" s="287"/>
      <c r="I969" s="288"/>
      <c r="J969" s="334">
        <f t="shared" si="432"/>
        <v>0</v>
      </c>
      <c r="K969" s="254"/>
      <c r="L969" s="287"/>
      <c r="M969" s="288"/>
      <c r="N969" s="334">
        <f t="shared" si="433"/>
        <v>0</v>
      </c>
      <c r="O969" s="254"/>
      <c r="P969" s="287"/>
      <c r="Q969" s="288"/>
      <c r="R969" s="699">
        <f t="shared" si="434"/>
        <v>0</v>
      </c>
      <c r="S969" s="700">
        <f t="shared" si="430"/>
        <v>0</v>
      </c>
      <c r="T969" s="191"/>
      <c r="U969" s="736"/>
      <c r="V969" s="737"/>
      <c r="W969" s="737"/>
    </row>
    <row r="970" spans="2:23" ht="16.5">
      <c r="B970" s="714" t="s">
        <v>706</v>
      </c>
      <c r="C970" s="254"/>
      <c r="D970" s="287"/>
      <c r="E970" s="288"/>
      <c r="F970" s="698">
        <f t="shared" si="431"/>
        <v>0</v>
      </c>
      <c r="G970" s="254"/>
      <c r="H970" s="287"/>
      <c r="I970" s="288"/>
      <c r="J970" s="334">
        <f t="shared" si="432"/>
        <v>0</v>
      </c>
      <c r="K970" s="254"/>
      <c r="L970" s="287"/>
      <c r="M970" s="288"/>
      <c r="N970" s="334">
        <f t="shared" si="433"/>
        <v>0</v>
      </c>
      <c r="O970" s="254"/>
      <c r="P970" s="287"/>
      <c r="Q970" s="288"/>
      <c r="R970" s="699">
        <f t="shared" si="434"/>
        <v>0</v>
      </c>
      <c r="S970" s="700">
        <f t="shared" si="430"/>
        <v>0</v>
      </c>
      <c r="T970" s="191"/>
      <c r="U970" s="736"/>
      <c r="V970" s="737"/>
      <c r="W970" s="737"/>
    </row>
    <row r="971" spans="2:23" ht="16.5">
      <c r="B971" s="714" t="s">
        <v>707</v>
      </c>
      <c r="C971" s="254"/>
      <c r="D971" s="287"/>
      <c r="E971" s="288"/>
      <c r="F971" s="698">
        <f t="shared" si="431"/>
        <v>0</v>
      </c>
      <c r="G971" s="254"/>
      <c r="H971" s="287"/>
      <c r="I971" s="288"/>
      <c r="J971" s="334">
        <f t="shared" si="432"/>
        <v>0</v>
      </c>
      <c r="K971" s="254"/>
      <c r="L971" s="287"/>
      <c r="M971" s="288"/>
      <c r="N971" s="334">
        <f t="shared" si="433"/>
        <v>0</v>
      </c>
      <c r="O971" s="254"/>
      <c r="P971" s="287"/>
      <c r="Q971" s="288"/>
      <c r="R971" s="699">
        <f t="shared" si="434"/>
        <v>0</v>
      </c>
      <c r="S971" s="700">
        <f t="shared" si="430"/>
        <v>0</v>
      </c>
      <c r="T971" s="191"/>
      <c r="U971" s="736"/>
      <c r="V971" s="737"/>
      <c r="W971" s="737"/>
    </row>
    <row r="972" spans="2:23" ht="17.25" thickBot="1">
      <c r="B972" s="710" t="s">
        <v>708</v>
      </c>
      <c r="C972" s="271"/>
      <c r="D972" s="294"/>
      <c r="E972" s="295"/>
      <c r="F972" s="698">
        <f t="shared" si="431"/>
        <v>0</v>
      </c>
      <c r="G972" s="271"/>
      <c r="H972" s="294"/>
      <c r="I972" s="295"/>
      <c r="J972" s="334">
        <f t="shared" si="432"/>
        <v>0</v>
      </c>
      <c r="K972" s="271"/>
      <c r="L972" s="294"/>
      <c r="M972" s="295"/>
      <c r="N972" s="334">
        <f t="shared" si="433"/>
        <v>0</v>
      </c>
      <c r="O972" s="271"/>
      <c r="P972" s="294"/>
      <c r="Q972" s="295"/>
      <c r="R972" s="699">
        <f t="shared" si="434"/>
        <v>0</v>
      </c>
      <c r="S972" s="700">
        <f t="shared" si="430"/>
        <v>0</v>
      </c>
      <c r="T972" s="191"/>
      <c r="U972" s="736"/>
      <c r="V972" s="737"/>
      <c r="W972" s="737"/>
    </row>
    <row r="973" spans="2:23" ht="17.25" thickBot="1">
      <c r="B973" s="747" t="s">
        <v>776</v>
      </c>
      <c r="C973" s="600" t="s">
        <v>498</v>
      </c>
      <c r="D973" s="708" t="s">
        <v>499</v>
      </c>
      <c r="E973" s="709" t="s">
        <v>500</v>
      </c>
      <c r="F973" s="334" t="s">
        <v>697</v>
      </c>
      <c r="G973" s="600" t="s">
        <v>502</v>
      </c>
      <c r="H973" s="708" t="s">
        <v>503</v>
      </c>
      <c r="I973" s="709" t="s">
        <v>504</v>
      </c>
      <c r="J973" s="334" t="s">
        <v>698</v>
      </c>
      <c r="K973" s="600" t="s">
        <v>506</v>
      </c>
      <c r="L973" s="708" t="s">
        <v>507</v>
      </c>
      <c r="M973" s="709" t="s">
        <v>508</v>
      </c>
      <c r="N973" s="334" t="s">
        <v>699</v>
      </c>
      <c r="O973" s="600" t="s">
        <v>510</v>
      </c>
      <c r="P973" s="708" t="s">
        <v>511</v>
      </c>
      <c r="Q973" s="709" t="s">
        <v>512</v>
      </c>
      <c r="R973" s="720" t="s">
        <v>700</v>
      </c>
      <c r="S973" s="719" t="s">
        <v>46</v>
      </c>
      <c r="T973" s="191"/>
      <c r="U973" s="736"/>
      <c r="V973" s="740"/>
      <c r="W973" s="737"/>
    </row>
    <row r="974" spans="2:23" ht="16.5">
      <c r="B974" s="710" t="s">
        <v>702</v>
      </c>
      <c r="C974" s="266"/>
      <c r="D974" s="280"/>
      <c r="E974" s="281"/>
      <c r="F974" s="698">
        <f>SUM(C974:E974)</f>
        <v>0</v>
      </c>
      <c r="G974" s="266"/>
      <c r="H974" s="280"/>
      <c r="I974" s="281"/>
      <c r="J974" s="334">
        <f>SUM(G974:I974)</f>
        <v>0</v>
      </c>
      <c r="K974" s="266"/>
      <c r="L974" s="280"/>
      <c r="M974" s="281"/>
      <c r="N974" s="334">
        <f>SUM(K974:M974)</f>
        <v>0</v>
      </c>
      <c r="O974" s="266"/>
      <c r="P974" s="280"/>
      <c r="Q974" s="281"/>
      <c r="R974" s="699">
        <f>SUM(O974:Q974)</f>
        <v>0</v>
      </c>
      <c r="S974" s="700">
        <f t="shared" ref="S974:S980" si="435">N974+J974+F974+R974</f>
        <v>0</v>
      </c>
      <c r="T974" s="191"/>
      <c r="U974" s="748"/>
      <c r="V974" s="742"/>
      <c r="W974" s="742"/>
    </row>
    <row r="975" spans="2:23" ht="16.5">
      <c r="B975" s="711" t="s">
        <v>703</v>
      </c>
      <c r="C975" s="712">
        <f>SUM(C976:C979)</f>
        <v>0</v>
      </c>
      <c r="D975" s="712">
        <f>SUM(D976:D979)</f>
        <v>0</v>
      </c>
      <c r="E975" s="712">
        <f>SUM(E976:E979)</f>
        <v>0</v>
      </c>
      <c r="F975" s="334">
        <f t="shared" ref="F975:F980" si="436">SUM(C975:E975)</f>
        <v>0</v>
      </c>
      <c r="G975" s="712">
        <f>SUM(G976:G979)</f>
        <v>0</v>
      </c>
      <c r="H975" s="246">
        <f>SUM(H976:H979)</f>
        <v>0</v>
      </c>
      <c r="I975" s="713">
        <f>SUM(I976:I979)</f>
        <v>0</v>
      </c>
      <c r="J975" s="334">
        <f t="shared" ref="J975:J980" si="437">SUM(G975:I975)</f>
        <v>0</v>
      </c>
      <c r="K975" s="712">
        <f>SUM(K976:K979)</f>
        <v>0</v>
      </c>
      <c r="L975" s="246">
        <f>SUM(L976:L979)</f>
        <v>0</v>
      </c>
      <c r="M975" s="713">
        <f>SUM(M976:M979)</f>
        <v>0</v>
      </c>
      <c r="N975" s="334">
        <f t="shared" ref="N975:N980" si="438">SUM(K975:M975)</f>
        <v>0</v>
      </c>
      <c r="O975" s="712">
        <f>SUM(O976:O979)</f>
        <v>0</v>
      </c>
      <c r="P975" s="246">
        <f>SUM(P976:P979)</f>
        <v>0</v>
      </c>
      <c r="Q975" s="713">
        <f>SUM(Q976:Q979)</f>
        <v>0</v>
      </c>
      <c r="R975" s="699">
        <f t="shared" ref="R975:R980" si="439">SUM(O975:Q975)</f>
        <v>0</v>
      </c>
      <c r="S975" s="335">
        <f t="shared" si="435"/>
        <v>0</v>
      </c>
      <c r="T975" s="702"/>
      <c r="U975" s="745"/>
      <c r="V975" s="739"/>
      <c r="W975" s="739"/>
    </row>
    <row r="976" spans="2:23" ht="16.5">
      <c r="B976" s="710" t="s">
        <v>704</v>
      </c>
      <c r="C976" s="254"/>
      <c r="D976" s="287"/>
      <c r="E976" s="288"/>
      <c r="F976" s="698">
        <f t="shared" si="436"/>
        <v>0</v>
      </c>
      <c r="G976" s="254"/>
      <c r="H976" s="287"/>
      <c r="I976" s="288"/>
      <c r="J976" s="334">
        <f t="shared" si="437"/>
        <v>0</v>
      </c>
      <c r="K976" s="254"/>
      <c r="L976" s="287"/>
      <c r="M976" s="288"/>
      <c r="N976" s="334">
        <f t="shared" si="438"/>
        <v>0</v>
      </c>
      <c r="O976" s="254"/>
      <c r="P976" s="287"/>
      <c r="Q976" s="288"/>
      <c r="R976" s="699">
        <f t="shared" si="439"/>
        <v>0</v>
      </c>
      <c r="S976" s="700">
        <f t="shared" si="435"/>
        <v>0</v>
      </c>
      <c r="T976" s="191"/>
      <c r="U976" s="746"/>
      <c r="V976" s="737"/>
      <c r="W976" s="737"/>
    </row>
    <row r="977" spans="2:23" ht="16.5">
      <c r="B977" s="710" t="s">
        <v>705</v>
      </c>
      <c r="C977" s="254"/>
      <c r="D977" s="287"/>
      <c r="E977" s="288"/>
      <c r="F977" s="698">
        <f t="shared" si="436"/>
        <v>0</v>
      </c>
      <c r="G977" s="254"/>
      <c r="H977" s="287"/>
      <c r="I977" s="288"/>
      <c r="J977" s="334">
        <f t="shared" si="437"/>
        <v>0</v>
      </c>
      <c r="K977" s="254"/>
      <c r="L977" s="287"/>
      <c r="M977" s="288"/>
      <c r="N977" s="334">
        <f t="shared" si="438"/>
        <v>0</v>
      </c>
      <c r="O977" s="254"/>
      <c r="P977" s="287"/>
      <c r="Q977" s="288"/>
      <c r="R977" s="699">
        <f t="shared" si="439"/>
        <v>0</v>
      </c>
      <c r="S977" s="700">
        <f t="shared" si="435"/>
        <v>0</v>
      </c>
      <c r="T977" s="191"/>
      <c r="U977" s="743"/>
      <c r="V977" s="574"/>
      <c r="W977" s="574"/>
    </row>
    <row r="978" spans="2:23" ht="16.5">
      <c r="B978" s="714" t="s">
        <v>706</v>
      </c>
      <c r="C978" s="254"/>
      <c r="D978" s="287"/>
      <c r="E978" s="288"/>
      <c r="F978" s="698">
        <f t="shared" si="436"/>
        <v>0</v>
      </c>
      <c r="G978" s="254"/>
      <c r="H978" s="287"/>
      <c r="I978" s="288"/>
      <c r="J978" s="334">
        <f t="shared" si="437"/>
        <v>0</v>
      </c>
      <c r="K978" s="254"/>
      <c r="L978" s="287"/>
      <c r="M978" s="288"/>
      <c r="N978" s="334">
        <f t="shared" si="438"/>
        <v>0</v>
      </c>
      <c r="O978" s="254"/>
      <c r="P978" s="287"/>
      <c r="Q978" s="288"/>
      <c r="R978" s="699">
        <f t="shared" si="439"/>
        <v>0</v>
      </c>
      <c r="S978" s="700">
        <f t="shared" si="435"/>
        <v>0</v>
      </c>
      <c r="T978" s="191"/>
      <c r="U978" s="736"/>
      <c r="V978" s="737"/>
      <c r="W978" s="737"/>
    </row>
    <row r="979" spans="2:23" ht="16.5">
      <c r="B979" s="714" t="s">
        <v>707</v>
      </c>
      <c r="C979" s="254"/>
      <c r="D979" s="287"/>
      <c r="E979" s="288"/>
      <c r="F979" s="698">
        <f t="shared" si="436"/>
        <v>0</v>
      </c>
      <c r="G979" s="254"/>
      <c r="H979" s="287"/>
      <c r="I979" s="288"/>
      <c r="J979" s="334">
        <f t="shared" si="437"/>
        <v>0</v>
      </c>
      <c r="K979" s="254"/>
      <c r="L979" s="287"/>
      <c r="M979" s="288"/>
      <c r="N979" s="334">
        <f t="shared" si="438"/>
        <v>0</v>
      </c>
      <c r="O979" s="254"/>
      <c r="P979" s="287"/>
      <c r="Q979" s="288"/>
      <c r="R979" s="699">
        <f t="shared" si="439"/>
        <v>0</v>
      </c>
      <c r="S979" s="700">
        <f t="shared" si="435"/>
        <v>0</v>
      </c>
      <c r="T979" s="191"/>
      <c r="U979" s="736"/>
      <c r="V979" s="737"/>
      <c r="W979" s="737"/>
    </row>
    <row r="980" spans="2:23" ht="17.25" thickBot="1">
      <c r="B980" s="710" t="s">
        <v>708</v>
      </c>
      <c r="C980" s="271"/>
      <c r="D980" s="294"/>
      <c r="E980" s="295"/>
      <c r="F980" s="698">
        <f t="shared" si="436"/>
        <v>0</v>
      </c>
      <c r="G980" s="271"/>
      <c r="H980" s="294"/>
      <c r="I980" s="295"/>
      <c r="J980" s="334">
        <f t="shared" si="437"/>
        <v>0</v>
      </c>
      <c r="K980" s="271"/>
      <c r="L980" s="294"/>
      <c r="M980" s="295"/>
      <c r="N980" s="334">
        <f t="shared" si="438"/>
        <v>0</v>
      </c>
      <c r="O980" s="271"/>
      <c r="P980" s="294"/>
      <c r="Q980" s="295"/>
      <c r="R980" s="699">
        <f t="shared" si="439"/>
        <v>0</v>
      </c>
      <c r="S980" s="700">
        <f t="shared" si="435"/>
        <v>0</v>
      </c>
      <c r="T980" s="191"/>
      <c r="U980" s="736"/>
      <c r="V980" s="737"/>
      <c r="W980" s="737"/>
    </row>
    <row r="981" spans="2:23" ht="17.25" thickBot="1">
      <c r="B981" s="747" t="s">
        <v>777</v>
      </c>
      <c r="C981" s="687" t="s">
        <v>498</v>
      </c>
      <c r="D981" s="688" t="s">
        <v>499</v>
      </c>
      <c r="E981" s="689" t="s">
        <v>500</v>
      </c>
      <c r="F981" s="719" t="s">
        <v>697</v>
      </c>
      <c r="G981" s="687" t="s">
        <v>502</v>
      </c>
      <c r="H981" s="688" t="s">
        <v>503</v>
      </c>
      <c r="I981" s="689" t="s">
        <v>504</v>
      </c>
      <c r="J981" s="719" t="s">
        <v>698</v>
      </c>
      <c r="K981" s="687" t="s">
        <v>506</v>
      </c>
      <c r="L981" s="688" t="s">
        <v>507</v>
      </c>
      <c r="M981" s="689" t="s">
        <v>508</v>
      </c>
      <c r="N981" s="719" t="s">
        <v>699</v>
      </c>
      <c r="O981" s="687" t="s">
        <v>510</v>
      </c>
      <c r="P981" s="688" t="s">
        <v>511</v>
      </c>
      <c r="Q981" s="689" t="s">
        <v>512</v>
      </c>
      <c r="R981" s="720" t="s">
        <v>700</v>
      </c>
      <c r="S981" s="719" t="s">
        <v>46</v>
      </c>
      <c r="T981" s="191"/>
      <c r="U981" s="736"/>
      <c r="V981" s="740"/>
      <c r="W981" s="737"/>
    </row>
    <row r="982" spans="2:23" ht="16.5">
      <c r="B982" s="710" t="s">
        <v>702</v>
      </c>
      <c r="C982" s="266"/>
      <c r="D982" s="280"/>
      <c r="E982" s="281"/>
      <c r="F982" s="698">
        <f>SUM(C982:E982)</f>
        <v>0</v>
      </c>
      <c r="G982" s="266"/>
      <c r="H982" s="280"/>
      <c r="I982" s="281"/>
      <c r="J982" s="334">
        <f>SUM(G982:I982)</f>
        <v>0</v>
      </c>
      <c r="K982" s="266"/>
      <c r="L982" s="280"/>
      <c r="M982" s="281"/>
      <c r="N982" s="334">
        <f>SUM(K982:M982)</f>
        <v>0</v>
      </c>
      <c r="O982" s="266"/>
      <c r="P982" s="280"/>
      <c r="Q982" s="281"/>
      <c r="R982" s="699">
        <f>SUM(O982:Q982)</f>
        <v>0</v>
      </c>
      <c r="S982" s="700">
        <f t="shared" ref="S982:S988" si="440">N982+J982+F982+R982</f>
        <v>0</v>
      </c>
      <c r="T982" s="191"/>
      <c r="U982" s="748"/>
      <c r="V982" s="742"/>
      <c r="W982" s="742"/>
    </row>
    <row r="983" spans="2:23" ht="16.5">
      <c r="B983" s="711" t="s">
        <v>703</v>
      </c>
      <c r="C983" s="712">
        <f>SUM(C984:C987)</f>
        <v>0</v>
      </c>
      <c r="D983" s="712">
        <f>SUM(D984:D987)</f>
        <v>0</v>
      </c>
      <c r="E983" s="712">
        <f>SUM(E984:E987)</f>
        <v>0</v>
      </c>
      <c r="F983" s="334">
        <f t="shared" ref="F983:F988" si="441">SUM(C983:E983)</f>
        <v>0</v>
      </c>
      <c r="G983" s="712">
        <f>SUM(G984:G987)</f>
        <v>0</v>
      </c>
      <c r="H983" s="246">
        <f>SUM(H984:H987)</f>
        <v>0</v>
      </c>
      <c r="I983" s="713">
        <f>SUM(I984:I987)</f>
        <v>0</v>
      </c>
      <c r="J983" s="334">
        <f t="shared" ref="J983:J988" si="442">SUM(G983:I983)</f>
        <v>0</v>
      </c>
      <c r="K983" s="712">
        <f>SUM(K984:K987)</f>
        <v>0</v>
      </c>
      <c r="L983" s="246">
        <f>SUM(L984:L987)</f>
        <v>0</v>
      </c>
      <c r="M983" s="713">
        <f>SUM(M984:M987)</f>
        <v>0</v>
      </c>
      <c r="N983" s="334">
        <f t="shared" ref="N983:N988" si="443">SUM(K983:M983)</f>
        <v>0</v>
      </c>
      <c r="O983" s="712">
        <f>SUM(O984:O987)</f>
        <v>0</v>
      </c>
      <c r="P983" s="246">
        <f>SUM(P984:P987)</f>
        <v>0</v>
      </c>
      <c r="Q983" s="713">
        <f>SUM(Q984:Q987)</f>
        <v>0</v>
      </c>
      <c r="R983" s="699">
        <f t="shared" ref="R983:R988" si="444">SUM(O983:Q983)</f>
        <v>0</v>
      </c>
      <c r="S983" s="335">
        <f t="shared" si="440"/>
        <v>0</v>
      </c>
      <c r="T983" s="702"/>
      <c r="U983" s="745"/>
      <c r="V983" s="739"/>
      <c r="W983" s="739"/>
    </row>
    <row r="984" spans="2:23" ht="16.5">
      <c r="B984" s="710" t="s">
        <v>704</v>
      </c>
      <c r="C984" s="254"/>
      <c r="D984" s="287"/>
      <c r="E984" s="288"/>
      <c r="F984" s="698">
        <f t="shared" si="441"/>
        <v>0</v>
      </c>
      <c r="G984" s="254"/>
      <c r="H984" s="287"/>
      <c r="I984" s="288"/>
      <c r="J984" s="334">
        <f t="shared" si="442"/>
        <v>0</v>
      </c>
      <c r="K984" s="254"/>
      <c r="L984" s="287"/>
      <c r="M984" s="288"/>
      <c r="N984" s="334">
        <f t="shared" si="443"/>
        <v>0</v>
      </c>
      <c r="O984" s="254"/>
      <c r="P984" s="287"/>
      <c r="Q984" s="288"/>
      <c r="R984" s="699">
        <f t="shared" si="444"/>
        <v>0</v>
      </c>
      <c r="S984" s="700">
        <f t="shared" si="440"/>
        <v>0</v>
      </c>
      <c r="T984" s="191"/>
      <c r="U984" s="746"/>
      <c r="V984" s="737"/>
      <c r="W984" s="737"/>
    </row>
    <row r="985" spans="2:23" ht="16.5">
      <c r="B985" s="710" t="s">
        <v>705</v>
      </c>
      <c r="C985" s="254"/>
      <c r="D985" s="287"/>
      <c r="E985" s="288"/>
      <c r="F985" s="698">
        <f t="shared" si="441"/>
        <v>0</v>
      </c>
      <c r="G985" s="254"/>
      <c r="H985" s="287"/>
      <c r="I985" s="288"/>
      <c r="J985" s="334">
        <f t="shared" si="442"/>
        <v>0</v>
      </c>
      <c r="K985" s="254"/>
      <c r="L985" s="287"/>
      <c r="M985" s="288"/>
      <c r="N985" s="334">
        <f t="shared" si="443"/>
        <v>0</v>
      </c>
      <c r="O985" s="254"/>
      <c r="P985" s="287"/>
      <c r="Q985" s="288"/>
      <c r="R985" s="699">
        <f t="shared" si="444"/>
        <v>0</v>
      </c>
      <c r="S985" s="700">
        <f t="shared" si="440"/>
        <v>0</v>
      </c>
      <c r="T985" s="191"/>
      <c r="U985" s="736"/>
      <c r="V985" s="737"/>
      <c r="W985" s="737"/>
    </row>
    <row r="986" spans="2:23" ht="16.5">
      <c r="B986" s="714" t="s">
        <v>706</v>
      </c>
      <c r="C986" s="254"/>
      <c r="D986" s="287"/>
      <c r="E986" s="288"/>
      <c r="F986" s="698">
        <f t="shared" si="441"/>
        <v>0</v>
      </c>
      <c r="G986" s="254"/>
      <c r="H986" s="287"/>
      <c r="I986" s="288"/>
      <c r="J986" s="334">
        <f t="shared" si="442"/>
        <v>0</v>
      </c>
      <c r="K986" s="254"/>
      <c r="L986" s="287"/>
      <c r="M986" s="288"/>
      <c r="N986" s="334">
        <f t="shared" si="443"/>
        <v>0</v>
      </c>
      <c r="O986" s="254"/>
      <c r="P986" s="287"/>
      <c r="Q986" s="288"/>
      <c r="R986" s="699">
        <f t="shared" si="444"/>
        <v>0</v>
      </c>
      <c r="S986" s="700">
        <f t="shared" si="440"/>
        <v>0</v>
      </c>
      <c r="T986" s="191"/>
      <c r="U986" s="736"/>
      <c r="V986" s="737"/>
      <c r="W986" s="737"/>
    </row>
    <row r="987" spans="2:23" ht="16.5">
      <c r="B987" s="714" t="s">
        <v>707</v>
      </c>
      <c r="C987" s="254"/>
      <c r="D987" s="287"/>
      <c r="E987" s="288"/>
      <c r="F987" s="698">
        <f t="shared" si="441"/>
        <v>0</v>
      </c>
      <c r="G987" s="254"/>
      <c r="H987" s="287"/>
      <c r="I987" s="288"/>
      <c r="J987" s="334">
        <f t="shared" si="442"/>
        <v>0</v>
      </c>
      <c r="K987" s="254"/>
      <c r="L987" s="287"/>
      <c r="M987" s="288"/>
      <c r="N987" s="334">
        <f t="shared" si="443"/>
        <v>0</v>
      </c>
      <c r="O987" s="254"/>
      <c r="P987" s="287"/>
      <c r="Q987" s="288"/>
      <c r="R987" s="699">
        <f t="shared" si="444"/>
        <v>0</v>
      </c>
      <c r="S987" s="700">
        <f t="shared" si="440"/>
        <v>0</v>
      </c>
      <c r="T987" s="191"/>
      <c r="U987" s="736"/>
      <c r="V987" s="737"/>
      <c r="W987" s="737"/>
    </row>
    <row r="988" spans="2:23" ht="17.25" thickBot="1">
      <c r="B988" s="710" t="s">
        <v>708</v>
      </c>
      <c r="C988" s="271"/>
      <c r="D988" s="294"/>
      <c r="E988" s="295"/>
      <c r="F988" s="698">
        <f t="shared" si="441"/>
        <v>0</v>
      </c>
      <c r="G988" s="271"/>
      <c r="H988" s="294"/>
      <c r="I988" s="295"/>
      <c r="J988" s="334">
        <f t="shared" si="442"/>
        <v>0</v>
      </c>
      <c r="K988" s="271"/>
      <c r="L988" s="294"/>
      <c r="M988" s="295"/>
      <c r="N988" s="334">
        <f t="shared" si="443"/>
        <v>0</v>
      </c>
      <c r="O988" s="271"/>
      <c r="P988" s="294"/>
      <c r="Q988" s="295"/>
      <c r="R988" s="699">
        <f t="shared" si="444"/>
        <v>0</v>
      </c>
      <c r="S988" s="700">
        <f t="shared" si="440"/>
        <v>0</v>
      </c>
      <c r="T988" s="191"/>
      <c r="U988" s="736"/>
      <c r="V988" s="737"/>
      <c r="W988" s="737"/>
    </row>
    <row r="989" spans="2:23" ht="17.25" thickBot="1">
      <c r="B989" s="747" t="s">
        <v>778</v>
      </c>
      <c r="C989" s="600" t="s">
        <v>498</v>
      </c>
      <c r="D989" s="708" t="s">
        <v>499</v>
      </c>
      <c r="E989" s="709" t="s">
        <v>500</v>
      </c>
      <c r="F989" s="334" t="s">
        <v>697</v>
      </c>
      <c r="G989" s="600" t="s">
        <v>502</v>
      </c>
      <c r="H989" s="708" t="s">
        <v>503</v>
      </c>
      <c r="I989" s="709" t="s">
        <v>504</v>
      </c>
      <c r="J989" s="334" t="s">
        <v>698</v>
      </c>
      <c r="K989" s="600" t="s">
        <v>506</v>
      </c>
      <c r="L989" s="708" t="s">
        <v>507</v>
      </c>
      <c r="M989" s="709" t="s">
        <v>508</v>
      </c>
      <c r="N989" s="334" t="s">
        <v>699</v>
      </c>
      <c r="O989" s="600" t="s">
        <v>510</v>
      </c>
      <c r="P989" s="708" t="s">
        <v>511</v>
      </c>
      <c r="Q989" s="709" t="s">
        <v>512</v>
      </c>
      <c r="R989" s="720" t="s">
        <v>700</v>
      </c>
      <c r="S989" s="719" t="s">
        <v>46</v>
      </c>
      <c r="T989" s="191"/>
      <c r="U989" s="736"/>
      <c r="V989" s="737"/>
      <c r="W989" s="737"/>
    </row>
    <row r="990" spans="2:23" ht="16.5">
      <c r="B990" s="710" t="s">
        <v>702</v>
      </c>
      <c r="C990" s="266"/>
      <c r="D990" s="280"/>
      <c r="E990" s="281"/>
      <c r="F990" s="698">
        <f>SUM(C990:E990)</f>
        <v>0</v>
      </c>
      <c r="G990" s="266"/>
      <c r="H990" s="280"/>
      <c r="I990" s="281"/>
      <c r="J990" s="334">
        <f>SUM(G990:I990)</f>
        <v>0</v>
      </c>
      <c r="K990" s="266"/>
      <c r="L990" s="280"/>
      <c r="M990" s="281"/>
      <c r="N990" s="334">
        <f>SUM(K990:M990)</f>
        <v>0</v>
      </c>
      <c r="O990" s="266"/>
      <c r="P990" s="280"/>
      <c r="Q990" s="281"/>
      <c r="R990" s="699">
        <f>SUM(O990:Q990)</f>
        <v>0</v>
      </c>
      <c r="S990" s="700">
        <f t="shared" ref="S990:S996" si="445">N990+J990+F990+R990</f>
        <v>0</v>
      </c>
      <c r="T990" s="191"/>
      <c r="U990" s="748"/>
      <c r="V990" s="742"/>
      <c r="W990" s="742"/>
    </row>
    <row r="991" spans="2:23" ht="16.5">
      <c r="B991" s="711" t="s">
        <v>703</v>
      </c>
      <c r="C991" s="712">
        <f>SUM(C992:C995)</f>
        <v>0</v>
      </c>
      <c r="D991" s="712">
        <f>SUM(D992:D995)</f>
        <v>0</v>
      </c>
      <c r="E991" s="712">
        <f>SUM(E992:E995)</f>
        <v>0</v>
      </c>
      <c r="F991" s="334">
        <f t="shared" ref="F991:F996" si="446">SUM(C991:E991)</f>
        <v>0</v>
      </c>
      <c r="G991" s="712">
        <f>SUM(G992:G995)</f>
        <v>0</v>
      </c>
      <c r="H991" s="246">
        <f>SUM(H992:H995)</f>
        <v>0</v>
      </c>
      <c r="I991" s="713">
        <f>SUM(I992:I995)</f>
        <v>0</v>
      </c>
      <c r="J991" s="334">
        <f t="shared" ref="J991:J996" si="447">SUM(G991:I991)</f>
        <v>0</v>
      </c>
      <c r="K991" s="712">
        <f>SUM(K992:K995)</f>
        <v>0</v>
      </c>
      <c r="L991" s="246">
        <f>SUM(L992:L995)</f>
        <v>0</v>
      </c>
      <c r="M991" s="713">
        <f>SUM(M992:M995)</f>
        <v>0</v>
      </c>
      <c r="N991" s="334">
        <f t="shared" ref="N991:N996" si="448">SUM(K991:M991)</f>
        <v>0</v>
      </c>
      <c r="O991" s="712">
        <f>SUM(O992:O995)</f>
        <v>0</v>
      </c>
      <c r="P991" s="246">
        <f>SUM(P992:P995)</f>
        <v>0</v>
      </c>
      <c r="Q991" s="713">
        <f>SUM(Q992:Q995)</f>
        <v>0</v>
      </c>
      <c r="R991" s="699">
        <f t="shared" ref="R991:R996" si="449">SUM(O991:Q991)</f>
        <v>0</v>
      </c>
      <c r="S991" s="335">
        <f t="shared" si="445"/>
        <v>0</v>
      </c>
      <c r="T991" s="702"/>
      <c r="U991" s="745"/>
      <c r="V991" s="739"/>
      <c r="W991" s="739"/>
    </row>
    <row r="992" spans="2:23" ht="16.5">
      <c r="B992" s="710" t="s">
        <v>704</v>
      </c>
      <c r="C992" s="254"/>
      <c r="D992" s="287"/>
      <c r="E992" s="288"/>
      <c r="F992" s="698">
        <f t="shared" si="446"/>
        <v>0</v>
      </c>
      <c r="G992" s="254"/>
      <c r="H992" s="287"/>
      <c r="I992" s="288"/>
      <c r="J992" s="334">
        <f t="shared" si="447"/>
        <v>0</v>
      </c>
      <c r="K992" s="254"/>
      <c r="L992" s="287"/>
      <c r="M992" s="288"/>
      <c r="N992" s="334">
        <f t="shared" si="448"/>
        <v>0</v>
      </c>
      <c r="O992" s="254"/>
      <c r="P992" s="287"/>
      <c r="Q992" s="288"/>
      <c r="R992" s="699">
        <f t="shared" si="449"/>
        <v>0</v>
      </c>
      <c r="S992" s="700">
        <f t="shared" si="445"/>
        <v>0</v>
      </c>
      <c r="T992" s="191"/>
      <c r="U992" s="746"/>
      <c r="V992" s="737"/>
      <c r="W992" s="737"/>
    </row>
    <row r="993" spans="2:23" ht="16.5">
      <c r="B993" s="710" t="s">
        <v>705</v>
      </c>
      <c r="C993" s="254"/>
      <c r="D993" s="287"/>
      <c r="E993" s="288"/>
      <c r="F993" s="698">
        <f t="shared" si="446"/>
        <v>0</v>
      </c>
      <c r="G993" s="254"/>
      <c r="H993" s="287"/>
      <c r="I993" s="288"/>
      <c r="J993" s="334">
        <f t="shared" si="447"/>
        <v>0</v>
      </c>
      <c r="K993" s="254"/>
      <c r="L993" s="287"/>
      <c r="M993" s="288"/>
      <c r="N993" s="334">
        <f t="shared" si="448"/>
        <v>0</v>
      </c>
      <c r="O993" s="254"/>
      <c r="P993" s="287"/>
      <c r="Q993" s="288"/>
      <c r="R993" s="699">
        <f t="shared" si="449"/>
        <v>0</v>
      </c>
      <c r="S993" s="700">
        <f t="shared" si="445"/>
        <v>0</v>
      </c>
      <c r="T993" s="191"/>
      <c r="U993" s="743"/>
      <c r="V993" s="752"/>
      <c r="W993" s="574"/>
    </row>
    <row r="994" spans="2:23" ht="16.5">
      <c r="B994" s="714" t="s">
        <v>706</v>
      </c>
      <c r="C994" s="254"/>
      <c r="D994" s="287"/>
      <c r="E994" s="288"/>
      <c r="F994" s="698">
        <f t="shared" si="446"/>
        <v>0</v>
      </c>
      <c r="G994" s="254"/>
      <c r="H994" s="287"/>
      <c r="I994" s="288"/>
      <c r="J994" s="334">
        <f t="shared" si="447"/>
        <v>0</v>
      </c>
      <c r="K994" s="254"/>
      <c r="L994" s="287"/>
      <c r="M994" s="288"/>
      <c r="N994" s="334">
        <f t="shared" si="448"/>
        <v>0</v>
      </c>
      <c r="O994" s="254"/>
      <c r="P994" s="287"/>
      <c r="Q994" s="288"/>
      <c r="R994" s="699">
        <f t="shared" si="449"/>
        <v>0</v>
      </c>
      <c r="S994" s="700">
        <f t="shared" si="445"/>
        <v>0</v>
      </c>
      <c r="T994" s="191"/>
      <c r="U994" s="736"/>
      <c r="V994" s="737"/>
      <c r="W994" s="737"/>
    </row>
    <row r="995" spans="2:23" ht="16.5">
      <c r="B995" s="714" t="s">
        <v>707</v>
      </c>
      <c r="C995" s="254"/>
      <c r="D995" s="287"/>
      <c r="E995" s="288"/>
      <c r="F995" s="698">
        <f t="shared" si="446"/>
        <v>0</v>
      </c>
      <c r="G995" s="254"/>
      <c r="H995" s="287"/>
      <c r="I995" s="288"/>
      <c r="J995" s="334">
        <f t="shared" si="447"/>
        <v>0</v>
      </c>
      <c r="K995" s="254"/>
      <c r="L995" s="287"/>
      <c r="M995" s="288"/>
      <c r="N995" s="334">
        <f t="shared" si="448"/>
        <v>0</v>
      </c>
      <c r="O995" s="254"/>
      <c r="P995" s="287"/>
      <c r="Q995" s="288"/>
      <c r="R995" s="699">
        <f t="shared" si="449"/>
        <v>0</v>
      </c>
      <c r="S995" s="700">
        <f t="shared" si="445"/>
        <v>0</v>
      </c>
      <c r="T995" s="191"/>
      <c r="U995" s="736"/>
      <c r="V995" s="737"/>
      <c r="W995" s="737"/>
    </row>
    <row r="996" spans="2:23" ht="17.25" thickBot="1">
      <c r="B996" s="710" t="s">
        <v>708</v>
      </c>
      <c r="C996" s="271"/>
      <c r="D996" s="294"/>
      <c r="E996" s="295"/>
      <c r="F996" s="698">
        <f t="shared" si="446"/>
        <v>0</v>
      </c>
      <c r="G996" s="271"/>
      <c r="H996" s="294"/>
      <c r="I996" s="295"/>
      <c r="J996" s="334">
        <f t="shared" si="447"/>
        <v>0</v>
      </c>
      <c r="K996" s="271"/>
      <c r="L996" s="294"/>
      <c r="M996" s="295"/>
      <c r="N996" s="334">
        <f t="shared" si="448"/>
        <v>0</v>
      </c>
      <c r="O996" s="271"/>
      <c r="P996" s="294"/>
      <c r="Q996" s="295"/>
      <c r="R996" s="699">
        <f t="shared" si="449"/>
        <v>0</v>
      </c>
      <c r="S996" s="700">
        <f t="shared" si="445"/>
        <v>0</v>
      </c>
      <c r="T996" s="191"/>
      <c r="U996" s="736"/>
      <c r="V996" s="737"/>
      <c r="W996" s="737"/>
    </row>
    <row r="997" spans="2:23" ht="17.25" thickBot="1">
      <c r="B997" s="747" t="s">
        <v>779</v>
      </c>
      <c r="C997" s="600" t="s">
        <v>498</v>
      </c>
      <c r="D997" s="708" t="s">
        <v>499</v>
      </c>
      <c r="E997" s="709" t="s">
        <v>500</v>
      </c>
      <c r="F997" s="334" t="s">
        <v>697</v>
      </c>
      <c r="G997" s="600" t="s">
        <v>502</v>
      </c>
      <c r="H997" s="708" t="s">
        <v>503</v>
      </c>
      <c r="I997" s="709" t="s">
        <v>504</v>
      </c>
      <c r="J997" s="334" t="s">
        <v>698</v>
      </c>
      <c r="K997" s="600" t="s">
        <v>506</v>
      </c>
      <c r="L997" s="708" t="s">
        <v>507</v>
      </c>
      <c r="M997" s="709" t="s">
        <v>508</v>
      </c>
      <c r="N997" s="334" t="s">
        <v>699</v>
      </c>
      <c r="O997" s="600" t="s">
        <v>510</v>
      </c>
      <c r="P997" s="708" t="s">
        <v>511</v>
      </c>
      <c r="Q997" s="709" t="s">
        <v>512</v>
      </c>
      <c r="R997" s="720" t="s">
        <v>700</v>
      </c>
      <c r="S997" s="719" t="s">
        <v>46</v>
      </c>
      <c r="T997" s="191"/>
      <c r="U997" s="736"/>
      <c r="V997" s="737"/>
      <c r="W997" s="737"/>
    </row>
    <row r="998" spans="2:23" ht="16.5">
      <c r="B998" s="710" t="s">
        <v>702</v>
      </c>
      <c r="C998" s="266"/>
      <c r="D998" s="280"/>
      <c r="E998" s="281"/>
      <c r="F998" s="698">
        <v>0</v>
      </c>
      <c r="G998" s="266"/>
      <c r="H998" s="280"/>
      <c r="I998" s="281"/>
      <c r="J998" s="334">
        <f t="shared" ref="J998:J1004" si="450">SUM(G998:I998)</f>
        <v>0</v>
      </c>
      <c r="K998" s="266"/>
      <c r="L998" s="280"/>
      <c r="M998" s="281"/>
      <c r="N998" s="334">
        <f t="shared" ref="N998:N1004" si="451">SUM(K998:M998)</f>
        <v>0</v>
      </c>
      <c r="O998" s="266"/>
      <c r="P998" s="280"/>
      <c r="Q998" s="281"/>
      <c r="R998" s="699">
        <f>SUM(O998:Q998)</f>
        <v>0</v>
      </c>
      <c r="S998" s="700">
        <f t="shared" ref="S998:S1004" si="452">N998+J998+F998+R998</f>
        <v>0</v>
      </c>
      <c r="T998" s="191"/>
      <c r="U998" s="748"/>
      <c r="V998" s="742"/>
      <c r="W998" s="742"/>
    </row>
    <row r="999" spans="2:23" ht="16.5">
      <c r="B999" s="711" t="s">
        <v>703</v>
      </c>
      <c r="C999" s="712">
        <f>SUM(C1000:C1003)</f>
        <v>0</v>
      </c>
      <c r="D999" s="712">
        <f>SUM(D1000:D1003)</f>
        <v>0</v>
      </c>
      <c r="E999" s="712">
        <f>SUM(E1000:E1003)</f>
        <v>0</v>
      </c>
      <c r="F999" s="334">
        <f t="shared" ref="F999:F1004" si="453">SUM(C999:E999)</f>
        <v>0</v>
      </c>
      <c r="G999" s="712">
        <f>SUM(G1000:G1003)</f>
        <v>0</v>
      </c>
      <c r="H999" s="246">
        <f>SUM(H1000:H1003)</f>
        <v>0</v>
      </c>
      <c r="I999" s="713">
        <f>SUM(I1000:I1003)</f>
        <v>0</v>
      </c>
      <c r="J999" s="334">
        <f t="shared" si="450"/>
        <v>0</v>
      </c>
      <c r="K999" s="712">
        <f>SUM(K1000:K1003)</f>
        <v>0</v>
      </c>
      <c r="L999" s="246">
        <f>SUM(L1000:L1003)</f>
        <v>0</v>
      </c>
      <c r="M999" s="713">
        <f>SUM(M1000:M1003)</f>
        <v>0</v>
      </c>
      <c r="N999" s="334">
        <f t="shared" si="451"/>
        <v>0</v>
      </c>
      <c r="O999" s="712">
        <f>SUM(O1000:O1003)</f>
        <v>0</v>
      </c>
      <c r="P999" s="246">
        <f>SUM(P1000:P1003)</f>
        <v>0</v>
      </c>
      <c r="Q999" s="713">
        <f>SUM(Q1000:Q1003)</f>
        <v>0</v>
      </c>
      <c r="R999" s="699">
        <f t="shared" ref="R999:R1004" si="454">SUM(O999:Q999)</f>
        <v>0</v>
      </c>
      <c r="S999" s="335">
        <f t="shared" si="452"/>
        <v>0</v>
      </c>
      <c r="T999" s="702"/>
      <c r="U999" s="745"/>
      <c r="V999" s="739"/>
      <c r="W999" s="739"/>
    </row>
    <row r="1000" spans="2:23" ht="16.5">
      <c r="B1000" s="710" t="s">
        <v>704</v>
      </c>
      <c r="C1000" s="254"/>
      <c r="D1000" s="287"/>
      <c r="E1000" s="288"/>
      <c r="F1000" s="698">
        <f t="shared" si="453"/>
        <v>0</v>
      </c>
      <c r="G1000" s="254"/>
      <c r="H1000" s="287"/>
      <c r="I1000" s="288"/>
      <c r="J1000" s="334">
        <f t="shared" si="450"/>
        <v>0</v>
      </c>
      <c r="K1000" s="254"/>
      <c r="L1000" s="287"/>
      <c r="M1000" s="288"/>
      <c r="N1000" s="334">
        <f t="shared" si="451"/>
        <v>0</v>
      </c>
      <c r="O1000" s="254"/>
      <c r="P1000" s="287"/>
      <c r="Q1000" s="288"/>
      <c r="R1000" s="699">
        <f t="shared" si="454"/>
        <v>0</v>
      </c>
      <c r="S1000" s="700">
        <f t="shared" si="452"/>
        <v>0</v>
      </c>
      <c r="T1000" s="191"/>
      <c r="U1000" s="746"/>
      <c r="V1000" s="737"/>
      <c r="W1000" s="737"/>
    </row>
    <row r="1001" spans="2:23" ht="16.5">
      <c r="B1001" s="710" t="s">
        <v>705</v>
      </c>
      <c r="C1001" s="254"/>
      <c r="D1001" s="287"/>
      <c r="E1001" s="288"/>
      <c r="F1001" s="698">
        <f t="shared" si="453"/>
        <v>0</v>
      </c>
      <c r="G1001" s="254"/>
      <c r="H1001" s="287"/>
      <c r="I1001" s="288"/>
      <c r="J1001" s="334">
        <f t="shared" si="450"/>
        <v>0</v>
      </c>
      <c r="K1001" s="254"/>
      <c r="L1001" s="287"/>
      <c r="M1001" s="288"/>
      <c r="N1001" s="334">
        <f t="shared" si="451"/>
        <v>0</v>
      </c>
      <c r="O1001" s="254"/>
      <c r="P1001" s="287"/>
      <c r="Q1001" s="288"/>
      <c r="R1001" s="699">
        <f t="shared" si="454"/>
        <v>0</v>
      </c>
      <c r="S1001" s="700">
        <f t="shared" si="452"/>
        <v>0</v>
      </c>
      <c r="T1001" s="191"/>
      <c r="U1001" s="736"/>
      <c r="V1001" s="737"/>
      <c r="W1001" s="737"/>
    </row>
    <row r="1002" spans="2:23" ht="16.5">
      <c r="B1002" s="714" t="s">
        <v>706</v>
      </c>
      <c r="C1002" s="254"/>
      <c r="D1002" s="287"/>
      <c r="E1002" s="288"/>
      <c r="F1002" s="698">
        <f t="shared" si="453"/>
        <v>0</v>
      </c>
      <c r="G1002" s="254"/>
      <c r="H1002" s="287"/>
      <c r="I1002" s="288"/>
      <c r="J1002" s="334">
        <f t="shared" si="450"/>
        <v>0</v>
      </c>
      <c r="K1002" s="254"/>
      <c r="L1002" s="287"/>
      <c r="M1002" s="288"/>
      <c r="N1002" s="334">
        <f t="shared" si="451"/>
        <v>0</v>
      </c>
      <c r="O1002" s="254"/>
      <c r="P1002" s="287"/>
      <c r="Q1002" s="288"/>
      <c r="R1002" s="699">
        <f t="shared" si="454"/>
        <v>0</v>
      </c>
      <c r="S1002" s="700">
        <f t="shared" si="452"/>
        <v>0</v>
      </c>
      <c r="T1002" s="191"/>
      <c r="U1002" s="736"/>
      <c r="V1002" s="737"/>
      <c r="W1002" s="737"/>
    </row>
    <row r="1003" spans="2:23" ht="16.5">
      <c r="B1003" s="714" t="s">
        <v>707</v>
      </c>
      <c r="C1003" s="254"/>
      <c r="D1003" s="287"/>
      <c r="E1003" s="288"/>
      <c r="F1003" s="698">
        <f t="shared" si="453"/>
        <v>0</v>
      </c>
      <c r="G1003" s="254"/>
      <c r="H1003" s="287"/>
      <c r="I1003" s="288"/>
      <c r="J1003" s="334">
        <f t="shared" si="450"/>
        <v>0</v>
      </c>
      <c r="K1003" s="254"/>
      <c r="L1003" s="287"/>
      <c r="M1003" s="288"/>
      <c r="N1003" s="334">
        <f t="shared" si="451"/>
        <v>0</v>
      </c>
      <c r="O1003" s="254"/>
      <c r="P1003" s="287"/>
      <c r="Q1003" s="288"/>
      <c r="R1003" s="699">
        <f t="shared" si="454"/>
        <v>0</v>
      </c>
      <c r="S1003" s="700">
        <f t="shared" si="452"/>
        <v>0</v>
      </c>
      <c r="T1003" s="191"/>
      <c r="U1003" s="736"/>
      <c r="V1003" s="737"/>
      <c r="W1003" s="737"/>
    </row>
    <row r="1004" spans="2:23" ht="17.25" thickBot="1">
      <c r="B1004" s="710" t="s">
        <v>708</v>
      </c>
      <c r="C1004" s="271"/>
      <c r="D1004" s="294"/>
      <c r="E1004" s="295"/>
      <c r="F1004" s="698">
        <f t="shared" si="453"/>
        <v>0</v>
      </c>
      <c r="G1004" s="271"/>
      <c r="H1004" s="294"/>
      <c r="I1004" s="295"/>
      <c r="J1004" s="334">
        <f t="shared" si="450"/>
        <v>0</v>
      </c>
      <c r="K1004" s="271"/>
      <c r="L1004" s="294"/>
      <c r="M1004" s="295"/>
      <c r="N1004" s="334">
        <f t="shared" si="451"/>
        <v>0</v>
      </c>
      <c r="O1004" s="271"/>
      <c r="P1004" s="294"/>
      <c r="Q1004" s="295"/>
      <c r="R1004" s="699">
        <f t="shared" si="454"/>
        <v>0</v>
      </c>
      <c r="S1004" s="700">
        <f t="shared" si="452"/>
        <v>0</v>
      </c>
      <c r="T1004" s="191"/>
      <c r="U1004" s="736"/>
      <c r="V1004" s="737"/>
      <c r="W1004" s="737"/>
    </row>
    <row r="1005" spans="2:23" ht="17.25" thickBot="1">
      <c r="B1005" s="747" t="s">
        <v>780</v>
      </c>
      <c r="C1005" s="687" t="s">
        <v>498</v>
      </c>
      <c r="D1005" s="688" t="s">
        <v>499</v>
      </c>
      <c r="E1005" s="689" t="s">
        <v>500</v>
      </c>
      <c r="F1005" s="719" t="s">
        <v>697</v>
      </c>
      <c r="G1005" s="687" t="s">
        <v>502</v>
      </c>
      <c r="H1005" s="688" t="s">
        <v>503</v>
      </c>
      <c r="I1005" s="689" t="s">
        <v>504</v>
      </c>
      <c r="J1005" s="719" t="s">
        <v>698</v>
      </c>
      <c r="K1005" s="687" t="s">
        <v>506</v>
      </c>
      <c r="L1005" s="688" t="s">
        <v>507</v>
      </c>
      <c r="M1005" s="689" t="s">
        <v>508</v>
      </c>
      <c r="N1005" s="719" t="s">
        <v>699</v>
      </c>
      <c r="O1005" s="687" t="s">
        <v>510</v>
      </c>
      <c r="P1005" s="688" t="s">
        <v>511</v>
      </c>
      <c r="Q1005" s="689" t="s">
        <v>512</v>
      </c>
      <c r="R1005" s="720" t="s">
        <v>700</v>
      </c>
      <c r="S1005" s="719" t="s">
        <v>46</v>
      </c>
      <c r="T1005" s="191"/>
      <c r="U1005" s="736"/>
      <c r="V1005" s="737"/>
      <c r="W1005" s="737"/>
    </row>
    <row r="1006" spans="2:23" ht="16.5">
      <c r="B1006" s="710" t="s">
        <v>702</v>
      </c>
      <c r="C1006" s="266"/>
      <c r="D1006" s="280"/>
      <c r="E1006" s="281"/>
      <c r="F1006" s="698">
        <f>SUM(C1006:E1006)</f>
        <v>0</v>
      </c>
      <c r="G1006" s="266"/>
      <c r="H1006" s="280"/>
      <c r="I1006" s="281"/>
      <c r="J1006" s="334">
        <f>SUM(G1006:I1006)</f>
        <v>0</v>
      </c>
      <c r="K1006" s="266"/>
      <c r="L1006" s="280"/>
      <c r="M1006" s="281"/>
      <c r="N1006" s="334">
        <f>SUM(K1006:M1006)</f>
        <v>0</v>
      </c>
      <c r="O1006" s="266"/>
      <c r="P1006" s="280"/>
      <c r="Q1006" s="281"/>
      <c r="R1006" s="699">
        <f>SUM(O1006:Q1006)</f>
        <v>0</v>
      </c>
      <c r="S1006" s="700">
        <f>C1006+D1006+E1006+G1006+H1006+I1006+K1006+L1006+M1006+O1006+P1006+Q1006</f>
        <v>0</v>
      </c>
      <c r="T1006" s="191"/>
      <c r="U1006" s="736"/>
      <c r="V1006" s="737"/>
      <c r="W1006" s="737"/>
    </row>
    <row r="1007" spans="2:23" ht="16.5">
      <c r="B1007" s="711" t="s">
        <v>703</v>
      </c>
      <c r="C1007" s="712">
        <f>SUM(C1008:C1011)</f>
        <v>0</v>
      </c>
      <c r="D1007" s="712">
        <f>SUM(D1008:D1011)</f>
        <v>0</v>
      </c>
      <c r="E1007" s="712">
        <f>SUM(E1008:E1011)</f>
        <v>0</v>
      </c>
      <c r="F1007" s="334">
        <f t="shared" ref="F1007:F1012" si="455">SUM(C1007:E1007)</f>
        <v>0</v>
      </c>
      <c r="G1007" s="712">
        <f>SUM(G1008:G1011)</f>
        <v>0</v>
      </c>
      <c r="H1007" s="246">
        <f>SUM(H1008:H1011)</f>
        <v>0</v>
      </c>
      <c r="I1007" s="713">
        <f>SUM(I1008:I1011)</f>
        <v>0</v>
      </c>
      <c r="J1007" s="334">
        <f t="shared" ref="J1007:J1012" si="456">SUM(G1007:I1007)</f>
        <v>0</v>
      </c>
      <c r="K1007" s="712">
        <f>SUM(K1008:K1011)</f>
        <v>0</v>
      </c>
      <c r="L1007" s="246">
        <f>SUM(L1008:L1011)</f>
        <v>0</v>
      </c>
      <c r="M1007" s="713">
        <f>SUM(M1008:M1011)</f>
        <v>0</v>
      </c>
      <c r="N1007" s="334">
        <f t="shared" ref="N1007:N1012" si="457">SUM(K1007:M1007)</f>
        <v>0</v>
      </c>
      <c r="O1007" s="712">
        <f>SUM(O1008:O1011)</f>
        <v>0</v>
      </c>
      <c r="P1007" s="246">
        <f>SUM(P1008:P1011)</f>
        <v>0</v>
      </c>
      <c r="Q1007" s="713">
        <f>SUM(Q1008:Q1011)</f>
        <v>0</v>
      </c>
      <c r="R1007" s="699">
        <f t="shared" ref="R1007:R1012" si="458">SUM(O1007:Q1007)</f>
        <v>0</v>
      </c>
      <c r="S1007" s="335">
        <f>F1007+J1007+N1007+R1007</f>
        <v>0</v>
      </c>
      <c r="T1007" s="702"/>
      <c r="U1007" s="745"/>
      <c r="V1007" s="739"/>
      <c r="W1007" s="739"/>
    </row>
    <row r="1008" spans="2:23" ht="16.5">
      <c r="B1008" s="710" t="s">
        <v>704</v>
      </c>
      <c r="C1008" s="254"/>
      <c r="D1008" s="287"/>
      <c r="E1008" s="288"/>
      <c r="F1008" s="698">
        <f t="shared" si="455"/>
        <v>0</v>
      </c>
      <c r="G1008" s="254"/>
      <c r="H1008" s="287"/>
      <c r="I1008" s="288"/>
      <c r="J1008" s="334">
        <f t="shared" si="456"/>
        <v>0</v>
      </c>
      <c r="K1008" s="254"/>
      <c r="L1008" s="287"/>
      <c r="M1008" s="288"/>
      <c r="N1008" s="334">
        <f t="shared" si="457"/>
        <v>0</v>
      </c>
      <c r="O1008" s="254"/>
      <c r="P1008" s="287"/>
      <c r="Q1008" s="288"/>
      <c r="R1008" s="699">
        <f t="shared" si="458"/>
        <v>0</v>
      </c>
      <c r="S1008" s="700">
        <f>C1008+D1008+E1008+G1008+H1008+I1008+K1008+L1008+M1008+O1008+P1008+Q1008</f>
        <v>0</v>
      </c>
      <c r="T1008" s="191"/>
      <c r="U1008" s="736"/>
      <c r="V1008" s="737"/>
      <c r="W1008" s="737"/>
    </row>
    <row r="1009" spans="2:23" ht="16.5">
      <c r="B1009" s="710" t="s">
        <v>705</v>
      </c>
      <c r="C1009" s="254"/>
      <c r="D1009" s="287"/>
      <c r="E1009" s="288"/>
      <c r="F1009" s="698">
        <f t="shared" si="455"/>
        <v>0</v>
      </c>
      <c r="G1009" s="254"/>
      <c r="H1009" s="287"/>
      <c r="I1009" s="288"/>
      <c r="J1009" s="334">
        <f t="shared" si="456"/>
        <v>0</v>
      </c>
      <c r="K1009" s="254"/>
      <c r="L1009" s="287"/>
      <c r="M1009" s="288"/>
      <c r="N1009" s="334">
        <f t="shared" si="457"/>
        <v>0</v>
      </c>
      <c r="O1009" s="254"/>
      <c r="P1009" s="287"/>
      <c r="Q1009" s="288"/>
      <c r="R1009" s="699">
        <f t="shared" si="458"/>
        <v>0</v>
      </c>
      <c r="S1009" s="700">
        <f>C1009+D1009+E1009+G1009+H1009+I1009+K1009+L1009+M1009+O1009+P1009+Q1009</f>
        <v>0</v>
      </c>
      <c r="T1009" s="191"/>
      <c r="U1009" s="736"/>
      <c r="V1009" s="737"/>
      <c r="W1009" s="737"/>
    </row>
    <row r="1010" spans="2:23" ht="16.5">
      <c r="B1010" s="714" t="s">
        <v>706</v>
      </c>
      <c r="C1010" s="254"/>
      <c r="D1010" s="287"/>
      <c r="E1010" s="288"/>
      <c r="F1010" s="698">
        <f t="shared" si="455"/>
        <v>0</v>
      </c>
      <c r="G1010" s="254"/>
      <c r="H1010" s="287"/>
      <c r="I1010" s="288"/>
      <c r="J1010" s="334">
        <f t="shared" si="456"/>
        <v>0</v>
      </c>
      <c r="K1010" s="254"/>
      <c r="L1010" s="287"/>
      <c r="M1010" s="288"/>
      <c r="N1010" s="334">
        <f t="shared" si="457"/>
        <v>0</v>
      </c>
      <c r="O1010" s="254"/>
      <c r="P1010" s="287"/>
      <c r="Q1010" s="288"/>
      <c r="R1010" s="699">
        <f t="shared" si="458"/>
        <v>0</v>
      </c>
      <c r="S1010" s="700">
        <f>C1010+D1010+E1010+G1010+H1010+I1010+K1010+L1010+M1010+O1010+P1010+Q1010</f>
        <v>0</v>
      </c>
      <c r="T1010" s="191"/>
      <c r="U1010" s="736"/>
      <c r="V1010" s="737"/>
      <c r="W1010" s="737"/>
    </row>
    <row r="1011" spans="2:23" ht="16.5">
      <c r="B1011" s="714" t="s">
        <v>707</v>
      </c>
      <c r="C1011" s="254"/>
      <c r="D1011" s="287"/>
      <c r="E1011" s="288"/>
      <c r="F1011" s="698">
        <f t="shared" si="455"/>
        <v>0</v>
      </c>
      <c r="G1011" s="254"/>
      <c r="H1011" s="287"/>
      <c r="I1011" s="288"/>
      <c r="J1011" s="334">
        <f t="shared" si="456"/>
        <v>0</v>
      </c>
      <c r="K1011" s="254"/>
      <c r="L1011" s="287"/>
      <c r="M1011" s="288"/>
      <c r="N1011" s="334">
        <f t="shared" si="457"/>
        <v>0</v>
      </c>
      <c r="O1011" s="254"/>
      <c r="P1011" s="287"/>
      <c r="Q1011" s="288"/>
      <c r="R1011" s="699">
        <f t="shared" si="458"/>
        <v>0</v>
      </c>
      <c r="S1011" s="700">
        <f>C1011+D1011+E1011+G1011+H1011+I1011+K1011+L1011+M1011+O1011+P1011+Q1011</f>
        <v>0</v>
      </c>
      <c r="T1011" s="191"/>
      <c r="U1011" s="736"/>
      <c r="V1011" s="737"/>
      <c r="W1011" s="737"/>
    </row>
    <row r="1012" spans="2:23" ht="17.25" thickBot="1">
      <c r="B1012" s="710" t="s">
        <v>708</v>
      </c>
      <c r="C1012" s="271"/>
      <c r="D1012" s="294"/>
      <c r="E1012" s="295"/>
      <c r="F1012" s="698">
        <f t="shared" si="455"/>
        <v>0</v>
      </c>
      <c r="G1012" s="271"/>
      <c r="H1012" s="294"/>
      <c r="I1012" s="295"/>
      <c r="J1012" s="334">
        <f t="shared" si="456"/>
        <v>0</v>
      </c>
      <c r="K1012" s="271"/>
      <c r="L1012" s="294"/>
      <c r="M1012" s="295"/>
      <c r="N1012" s="334">
        <f t="shared" si="457"/>
        <v>0</v>
      </c>
      <c r="O1012" s="271"/>
      <c r="P1012" s="294"/>
      <c r="Q1012" s="295"/>
      <c r="R1012" s="699">
        <f t="shared" si="458"/>
        <v>0</v>
      </c>
      <c r="S1012" s="700">
        <f>C1012+D1012+E1012+G1012+H1012+I1012+K1012+L1012+M1012+O1012+P1012+Q1012</f>
        <v>0</v>
      </c>
      <c r="T1012" s="191"/>
      <c r="U1012" s="736"/>
      <c r="V1012" s="737"/>
      <c r="W1012" s="737"/>
    </row>
    <row r="1013" spans="2:23" ht="17.25" thickBot="1">
      <c r="B1013" s="747" t="s">
        <v>781</v>
      </c>
      <c r="C1013" s="600" t="s">
        <v>498</v>
      </c>
      <c r="D1013" s="708" t="s">
        <v>499</v>
      </c>
      <c r="E1013" s="709" t="s">
        <v>500</v>
      </c>
      <c r="F1013" s="334" t="s">
        <v>697</v>
      </c>
      <c r="G1013" s="600" t="s">
        <v>502</v>
      </c>
      <c r="H1013" s="708" t="s">
        <v>503</v>
      </c>
      <c r="I1013" s="709" t="s">
        <v>504</v>
      </c>
      <c r="J1013" s="334" t="s">
        <v>698</v>
      </c>
      <c r="K1013" s="600" t="s">
        <v>506</v>
      </c>
      <c r="L1013" s="708" t="s">
        <v>507</v>
      </c>
      <c r="M1013" s="709" t="s">
        <v>508</v>
      </c>
      <c r="N1013" s="334" t="s">
        <v>699</v>
      </c>
      <c r="O1013" s="600" t="s">
        <v>510</v>
      </c>
      <c r="P1013" s="708" t="s">
        <v>511</v>
      </c>
      <c r="Q1013" s="709" t="s">
        <v>512</v>
      </c>
      <c r="R1013" s="720" t="s">
        <v>700</v>
      </c>
      <c r="S1013" s="719" t="s">
        <v>46</v>
      </c>
      <c r="T1013" s="191"/>
      <c r="U1013" s="736"/>
      <c r="V1013" s="737"/>
      <c r="W1013" s="737"/>
    </row>
    <row r="1014" spans="2:23" ht="16.5">
      <c r="B1014" s="710" t="s">
        <v>702</v>
      </c>
      <c r="C1014" s="266"/>
      <c r="D1014" s="280"/>
      <c r="E1014" s="281"/>
      <c r="F1014" s="698">
        <f>SUM(C1014:E1014)</f>
        <v>0</v>
      </c>
      <c r="G1014" s="266"/>
      <c r="H1014" s="280"/>
      <c r="I1014" s="281"/>
      <c r="J1014" s="334">
        <f>SUM(G1014:I1014)</f>
        <v>0</v>
      </c>
      <c r="K1014" s="266"/>
      <c r="L1014" s="280"/>
      <c r="M1014" s="281"/>
      <c r="N1014" s="334">
        <f>SUM(K1014:M1014)</f>
        <v>0</v>
      </c>
      <c r="O1014" s="266"/>
      <c r="P1014" s="280"/>
      <c r="Q1014" s="281"/>
      <c r="R1014" s="699">
        <f>SUM(O1014:Q1014)</f>
        <v>0</v>
      </c>
      <c r="S1014" s="700">
        <f t="shared" ref="S1014:S1020" si="459">N1014+J1014+F1014+R1014</f>
        <v>0</v>
      </c>
      <c r="T1014" s="191"/>
      <c r="U1014" s="748"/>
      <c r="V1014" s="742"/>
      <c r="W1014" s="742"/>
    </row>
    <row r="1015" spans="2:23" ht="16.5">
      <c r="B1015" s="711" t="s">
        <v>703</v>
      </c>
      <c r="C1015" s="712">
        <f>SUM(C1016:C1019)</f>
        <v>0</v>
      </c>
      <c r="D1015" s="712">
        <f>SUM(D1016:D1019)</f>
        <v>0</v>
      </c>
      <c r="E1015" s="712">
        <f>SUM(E1016:E1019)</f>
        <v>0</v>
      </c>
      <c r="F1015" s="334">
        <f t="shared" ref="F1015:F1020" si="460">SUM(C1015:E1015)</f>
        <v>0</v>
      </c>
      <c r="G1015" s="712">
        <f>SUM(G1016:G1019)</f>
        <v>0</v>
      </c>
      <c r="H1015" s="246">
        <f>SUM(H1016:H1019)</f>
        <v>0</v>
      </c>
      <c r="I1015" s="713">
        <f>SUM(I1016:I1019)</f>
        <v>0</v>
      </c>
      <c r="J1015" s="334">
        <f t="shared" ref="J1015:J1020" si="461">SUM(G1015:I1015)</f>
        <v>0</v>
      </c>
      <c r="K1015" s="712">
        <f>SUM(K1016:K1019)</f>
        <v>0</v>
      </c>
      <c r="L1015" s="246">
        <f>SUM(L1016:L1019)</f>
        <v>0</v>
      </c>
      <c r="M1015" s="713">
        <f>SUM(M1016:M1019)</f>
        <v>0</v>
      </c>
      <c r="N1015" s="334">
        <f t="shared" ref="N1015:N1020" si="462">SUM(K1015:M1015)</f>
        <v>0</v>
      </c>
      <c r="O1015" s="712">
        <f>SUM(O1016:O1019)</f>
        <v>0</v>
      </c>
      <c r="P1015" s="246">
        <f>SUM(P1016:P1019)</f>
        <v>0</v>
      </c>
      <c r="Q1015" s="713">
        <f>SUM(Q1016:Q1019)</f>
        <v>0</v>
      </c>
      <c r="R1015" s="699">
        <f t="shared" ref="R1015:R1020" si="463">SUM(O1015:Q1015)</f>
        <v>0</v>
      </c>
      <c r="S1015" s="335">
        <f t="shared" si="459"/>
        <v>0</v>
      </c>
      <c r="T1015" s="702"/>
      <c r="U1015" s="745"/>
      <c r="V1015" s="739"/>
      <c r="W1015" s="739"/>
    </row>
    <row r="1016" spans="2:23" ht="16.5">
      <c r="B1016" s="710" t="s">
        <v>704</v>
      </c>
      <c r="C1016" s="254"/>
      <c r="D1016" s="287"/>
      <c r="E1016" s="288"/>
      <c r="F1016" s="698">
        <f t="shared" si="460"/>
        <v>0</v>
      </c>
      <c r="G1016" s="254"/>
      <c r="H1016" s="287"/>
      <c r="I1016" s="288"/>
      <c r="J1016" s="334">
        <f t="shared" si="461"/>
        <v>0</v>
      </c>
      <c r="K1016" s="254"/>
      <c r="L1016" s="287"/>
      <c r="M1016" s="288"/>
      <c r="N1016" s="334">
        <f t="shared" si="462"/>
        <v>0</v>
      </c>
      <c r="O1016" s="254"/>
      <c r="P1016" s="287"/>
      <c r="Q1016" s="288"/>
      <c r="R1016" s="699">
        <f t="shared" si="463"/>
        <v>0</v>
      </c>
      <c r="S1016" s="700">
        <f t="shared" si="459"/>
        <v>0</v>
      </c>
      <c r="T1016" s="191"/>
      <c r="U1016" s="746"/>
      <c r="V1016" s="737"/>
      <c r="W1016" s="737"/>
    </row>
    <row r="1017" spans="2:23" ht="16.5">
      <c r="B1017" s="710" t="s">
        <v>705</v>
      </c>
      <c r="C1017" s="254"/>
      <c r="D1017" s="287"/>
      <c r="E1017" s="288"/>
      <c r="F1017" s="698">
        <f t="shared" si="460"/>
        <v>0</v>
      </c>
      <c r="G1017" s="254"/>
      <c r="H1017" s="287"/>
      <c r="I1017" s="288"/>
      <c r="J1017" s="334">
        <f t="shared" si="461"/>
        <v>0</v>
      </c>
      <c r="K1017" s="254"/>
      <c r="L1017" s="287"/>
      <c r="M1017" s="288"/>
      <c r="N1017" s="334">
        <f t="shared" si="462"/>
        <v>0</v>
      </c>
      <c r="O1017" s="254"/>
      <c r="P1017" s="287"/>
      <c r="Q1017" s="288"/>
      <c r="R1017" s="699">
        <f t="shared" si="463"/>
        <v>0</v>
      </c>
      <c r="S1017" s="700">
        <f t="shared" si="459"/>
        <v>0</v>
      </c>
      <c r="T1017" s="191"/>
      <c r="U1017" s="743"/>
      <c r="V1017" s="574"/>
      <c r="W1017" s="574"/>
    </row>
    <row r="1018" spans="2:23" ht="16.5">
      <c r="B1018" s="714" t="s">
        <v>706</v>
      </c>
      <c r="C1018" s="254"/>
      <c r="D1018" s="287"/>
      <c r="E1018" s="288"/>
      <c r="F1018" s="698">
        <f t="shared" si="460"/>
        <v>0</v>
      </c>
      <c r="G1018" s="254"/>
      <c r="H1018" s="287"/>
      <c r="I1018" s="288"/>
      <c r="J1018" s="334">
        <f t="shared" si="461"/>
        <v>0</v>
      </c>
      <c r="K1018" s="254"/>
      <c r="L1018" s="287"/>
      <c r="M1018" s="288"/>
      <c r="N1018" s="334">
        <f t="shared" si="462"/>
        <v>0</v>
      </c>
      <c r="O1018" s="254"/>
      <c r="P1018" s="287"/>
      <c r="Q1018" s="288"/>
      <c r="R1018" s="699">
        <f t="shared" si="463"/>
        <v>0</v>
      </c>
      <c r="S1018" s="700">
        <f t="shared" si="459"/>
        <v>0</v>
      </c>
      <c r="T1018" s="191"/>
      <c r="U1018" s="736"/>
      <c r="V1018" s="737"/>
      <c r="W1018" s="737"/>
    </row>
    <row r="1019" spans="2:23" ht="16.5">
      <c r="B1019" s="714" t="s">
        <v>707</v>
      </c>
      <c r="C1019" s="254"/>
      <c r="D1019" s="287"/>
      <c r="E1019" s="288"/>
      <c r="F1019" s="698">
        <f t="shared" si="460"/>
        <v>0</v>
      </c>
      <c r="G1019" s="254"/>
      <c r="H1019" s="287"/>
      <c r="I1019" s="288"/>
      <c r="J1019" s="334">
        <f t="shared" si="461"/>
        <v>0</v>
      </c>
      <c r="K1019" s="254"/>
      <c r="L1019" s="287"/>
      <c r="M1019" s="288"/>
      <c r="N1019" s="334">
        <f t="shared" si="462"/>
        <v>0</v>
      </c>
      <c r="O1019" s="254"/>
      <c r="P1019" s="287"/>
      <c r="Q1019" s="288"/>
      <c r="R1019" s="699">
        <f t="shared" si="463"/>
        <v>0</v>
      </c>
      <c r="S1019" s="700">
        <f t="shared" si="459"/>
        <v>0</v>
      </c>
      <c r="T1019" s="191"/>
      <c r="U1019" s="736"/>
      <c r="V1019" s="737"/>
      <c r="W1019" s="737"/>
    </row>
    <row r="1020" spans="2:23" ht="17.25" thickBot="1">
      <c r="B1020" s="710" t="s">
        <v>708</v>
      </c>
      <c r="C1020" s="271"/>
      <c r="D1020" s="294"/>
      <c r="E1020" s="295"/>
      <c r="F1020" s="698">
        <f t="shared" si="460"/>
        <v>0</v>
      </c>
      <c r="G1020" s="271"/>
      <c r="H1020" s="294"/>
      <c r="I1020" s="295"/>
      <c r="J1020" s="334">
        <f t="shared" si="461"/>
        <v>0</v>
      </c>
      <c r="K1020" s="271"/>
      <c r="L1020" s="294"/>
      <c r="M1020" s="295"/>
      <c r="N1020" s="334">
        <f t="shared" si="462"/>
        <v>0</v>
      </c>
      <c r="O1020" s="271"/>
      <c r="P1020" s="294"/>
      <c r="Q1020" s="295"/>
      <c r="R1020" s="699">
        <f t="shared" si="463"/>
        <v>0</v>
      </c>
      <c r="S1020" s="700">
        <f t="shared" si="459"/>
        <v>0</v>
      </c>
      <c r="T1020" s="191"/>
      <c r="U1020" s="736"/>
      <c r="V1020" s="737"/>
      <c r="W1020" s="737"/>
    </row>
    <row r="1021" spans="2:23" ht="17.25" thickBot="1">
      <c r="B1021" s="747" t="s">
        <v>782</v>
      </c>
      <c r="C1021" s="600" t="s">
        <v>498</v>
      </c>
      <c r="D1021" s="708" t="s">
        <v>499</v>
      </c>
      <c r="E1021" s="709" t="s">
        <v>500</v>
      </c>
      <c r="F1021" s="334" t="s">
        <v>697</v>
      </c>
      <c r="G1021" s="600" t="s">
        <v>502</v>
      </c>
      <c r="H1021" s="708" t="s">
        <v>503</v>
      </c>
      <c r="I1021" s="709" t="s">
        <v>504</v>
      </c>
      <c r="J1021" s="334" t="s">
        <v>698</v>
      </c>
      <c r="K1021" s="600" t="s">
        <v>506</v>
      </c>
      <c r="L1021" s="708" t="s">
        <v>507</v>
      </c>
      <c r="M1021" s="709" t="s">
        <v>508</v>
      </c>
      <c r="N1021" s="334" t="s">
        <v>699</v>
      </c>
      <c r="O1021" s="600" t="s">
        <v>510</v>
      </c>
      <c r="P1021" s="708" t="s">
        <v>511</v>
      </c>
      <c r="Q1021" s="709" t="s">
        <v>512</v>
      </c>
      <c r="R1021" s="720" t="s">
        <v>700</v>
      </c>
      <c r="S1021" s="719" t="s">
        <v>46</v>
      </c>
      <c r="T1021" s="191"/>
      <c r="U1021" s="736"/>
      <c r="V1021" s="737"/>
      <c r="W1021" s="737"/>
    </row>
    <row r="1022" spans="2:23" ht="16.5">
      <c r="B1022" s="710" t="s">
        <v>702</v>
      </c>
      <c r="C1022" s="266"/>
      <c r="D1022" s="280"/>
      <c r="E1022" s="281"/>
      <c r="F1022" s="698">
        <f>SUM(C1022:E1022)</f>
        <v>0</v>
      </c>
      <c r="G1022" s="266"/>
      <c r="H1022" s="280"/>
      <c r="I1022" s="281"/>
      <c r="J1022" s="334">
        <f>SUM(G1022:I1022)</f>
        <v>0</v>
      </c>
      <c r="K1022" s="266"/>
      <c r="L1022" s="280"/>
      <c r="M1022" s="281"/>
      <c r="N1022" s="334">
        <f>SUM(K1022:M1022)</f>
        <v>0</v>
      </c>
      <c r="O1022" s="266"/>
      <c r="P1022" s="280"/>
      <c r="Q1022" s="281"/>
      <c r="R1022" s="699">
        <f>SUM(O1022:Q1022)</f>
        <v>0</v>
      </c>
      <c r="S1022" s="700">
        <f t="shared" ref="S1022:S1028" si="464">N1022+J1022+F1022+R1022</f>
        <v>0</v>
      </c>
      <c r="T1022" s="191"/>
      <c r="U1022" s="748"/>
      <c r="V1022" s="742"/>
      <c r="W1022" s="742"/>
    </row>
    <row r="1023" spans="2:23" ht="16.5">
      <c r="B1023" s="711" t="s">
        <v>703</v>
      </c>
      <c r="C1023" s="712">
        <f>SUM(C1024:C1027)</f>
        <v>0</v>
      </c>
      <c r="D1023" s="712">
        <f>SUM(D1024:D1027)</f>
        <v>0</v>
      </c>
      <c r="E1023" s="712">
        <f>SUM(E1024:E1027)</f>
        <v>0</v>
      </c>
      <c r="F1023" s="334">
        <f t="shared" ref="F1023:F1028" si="465">SUM(C1023:E1023)</f>
        <v>0</v>
      </c>
      <c r="G1023" s="712">
        <f>SUM(G1024:G1027)</f>
        <v>0</v>
      </c>
      <c r="H1023" s="246">
        <f>SUM(H1024:H1027)</f>
        <v>0</v>
      </c>
      <c r="I1023" s="713">
        <f>SUM(I1024:I1027)</f>
        <v>0</v>
      </c>
      <c r="J1023" s="334">
        <f t="shared" ref="J1023:J1028" si="466">SUM(G1023:I1023)</f>
        <v>0</v>
      </c>
      <c r="K1023" s="712">
        <f>SUM(K1024:K1027)</f>
        <v>0</v>
      </c>
      <c r="L1023" s="246">
        <f>SUM(L1024:L1027)</f>
        <v>0</v>
      </c>
      <c r="M1023" s="713">
        <f>SUM(M1024:M1027)</f>
        <v>0</v>
      </c>
      <c r="N1023" s="334">
        <f t="shared" ref="N1023:N1028" si="467">SUM(K1023:M1023)</f>
        <v>0</v>
      </c>
      <c r="O1023" s="712">
        <f>SUM(O1024:O1027)</f>
        <v>0</v>
      </c>
      <c r="P1023" s="246">
        <f>SUM(P1024:P1027)</f>
        <v>0</v>
      </c>
      <c r="Q1023" s="713">
        <f>SUM(Q1024:Q1027)</f>
        <v>0</v>
      </c>
      <c r="R1023" s="699">
        <f t="shared" ref="R1023:R1028" si="468">SUM(O1023:Q1023)</f>
        <v>0</v>
      </c>
      <c r="S1023" s="335">
        <f t="shared" si="464"/>
        <v>0</v>
      </c>
      <c r="T1023" s="702"/>
      <c r="U1023" s="745"/>
      <c r="V1023" s="739"/>
      <c r="W1023" s="739"/>
    </row>
    <row r="1024" spans="2:23" ht="16.5">
      <c r="B1024" s="710" t="s">
        <v>704</v>
      </c>
      <c r="C1024" s="254"/>
      <c r="D1024" s="287"/>
      <c r="E1024" s="288"/>
      <c r="F1024" s="698">
        <f t="shared" si="465"/>
        <v>0</v>
      </c>
      <c r="G1024" s="254"/>
      <c r="H1024" s="287"/>
      <c r="I1024" s="288"/>
      <c r="J1024" s="334">
        <f t="shared" si="466"/>
        <v>0</v>
      </c>
      <c r="K1024" s="254"/>
      <c r="L1024" s="287"/>
      <c r="M1024" s="288"/>
      <c r="N1024" s="334">
        <f t="shared" si="467"/>
        <v>0</v>
      </c>
      <c r="O1024" s="254"/>
      <c r="P1024" s="287"/>
      <c r="Q1024" s="288"/>
      <c r="R1024" s="699">
        <f t="shared" si="468"/>
        <v>0</v>
      </c>
      <c r="S1024" s="700">
        <f t="shared" si="464"/>
        <v>0</v>
      </c>
      <c r="T1024" s="191"/>
      <c r="U1024" s="746"/>
      <c r="V1024" s="737"/>
      <c r="W1024" s="737"/>
    </row>
    <row r="1025" spans="2:23" ht="16.5">
      <c r="B1025" s="710" t="s">
        <v>705</v>
      </c>
      <c r="C1025" s="254"/>
      <c r="D1025" s="287"/>
      <c r="E1025" s="288"/>
      <c r="F1025" s="698">
        <f t="shared" si="465"/>
        <v>0</v>
      </c>
      <c r="G1025" s="254"/>
      <c r="H1025" s="287"/>
      <c r="I1025" s="288"/>
      <c r="J1025" s="334">
        <f t="shared" si="466"/>
        <v>0</v>
      </c>
      <c r="K1025" s="254"/>
      <c r="L1025" s="287"/>
      <c r="M1025" s="288"/>
      <c r="N1025" s="334">
        <f t="shared" si="467"/>
        <v>0</v>
      </c>
      <c r="O1025" s="254"/>
      <c r="P1025" s="287"/>
      <c r="Q1025" s="288"/>
      <c r="R1025" s="699">
        <f t="shared" si="468"/>
        <v>0</v>
      </c>
      <c r="S1025" s="700">
        <f t="shared" si="464"/>
        <v>0</v>
      </c>
      <c r="T1025" s="191"/>
      <c r="U1025" s="736"/>
      <c r="V1025" s="737"/>
      <c r="W1025" s="737"/>
    </row>
    <row r="1026" spans="2:23" ht="16.5">
      <c r="B1026" s="714" t="s">
        <v>706</v>
      </c>
      <c r="C1026" s="254"/>
      <c r="D1026" s="287"/>
      <c r="E1026" s="288"/>
      <c r="F1026" s="698">
        <f t="shared" si="465"/>
        <v>0</v>
      </c>
      <c r="G1026" s="254"/>
      <c r="H1026" s="287"/>
      <c r="I1026" s="288"/>
      <c r="J1026" s="334">
        <f t="shared" si="466"/>
        <v>0</v>
      </c>
      <c r="K1026" s="254"/>
      <c r="L1026" s="287"/>
      <c r="M1026" s="288"/>
      <c r="N1026" s="334">
        <f t="shared" si="467"/>
        <v>0</v>
      </c>
      <c r="O1026" s="254"/>
      <c r="P1026" s="287"/>
      <c r="Q1026" s="288"/>
      <c r="R1026" s="699">
        <f t="shared" si="468"/>
        <v>0</v>
      </c>
      <c r="S1026" s="700">
        <f t="shared" si="464"/>
        <v>0</v>
      </c>
      <c r="T1026" s="191"/>
      <c r="U1026" s="736"/>
      <c r="V1026" s="737"/>
      <c r="W1026" s="737"/>
    </row>
    <row r="1027" spans="2:23" ht="16.5">
      <c r="B1027" s="714" t="s">
        <v>707</v>
      </c>
      <c r="C1027" s="254"/>
      <c r="D1027" s="287"/>
      <c r="E1027" s="288"/>
      <c r="F1027" s="698">
        <f t="shared" si="465"/>
        <v>0</v>
      </c>
      <c r="G1027" s="254"/>
      <c r="H1027" s="287"/>
      <c r="I1027" s="288"/>
      <c r="J1027" s="334">
        <f t="shared" si="466"/>
        <v>0</v>
      </c>
      <c r="K1027" s="254"/>
      <c r="L1027" s="287"/>
      <c r="M1027" s="288"/>
      <c r="N1027" s="334">
        <f t="shared" si="467"/>
        <v>0</v>
      </c>
      <c r="O1027" s="254"/>
      <c r="P1027" s="287"/>
      <c r="Q1027" s="288"/>
      <c r="R1027" s="699">
        <f t="shared" si="468"/>
        <v>0</v>
      </c>
      <c r="S1027" s="700">
        <f t="shared" si="464"/>
        <v>0</v>
      </c>
      <c r="T1027" s="191"/>
      <c r="U1027" s="736"/>
      <c r="V1027" s="737"/>
      <c r="W1027" s="737"/>
    </row>
    <row r="1028" spans="2:23" ht="17.25" thickBot="1">
      <c r="B1028" s="710" t="s">
        <v>708</v>
      </c>
      <c r="C1028" s="271"/>
      <c r="D1028" s="294"/>
      <c r="E1028" s="295"/>
      <c r="F1028" s="698">
        <f t="shared" si="465"/>
        <v>0</v>
      </c>
      <c r="G1028" s="271"/>
      <c r="H1028" s="294"/>
      <c r="I1028" s="295"/>
      <c r="J1028" s="334">
        <f t="shared" si="466"/>
        <v>0</v>
      </c>
      <c r="K1028" s="271"/>
      <c r="L1028" s="294"/>
      <c r="M1028" s="295"/>
      <c r="N1028" s="334">
        <f t="shared" si="467"/>
        <v>0</v>
      </c>
      <c r="O1028" s="271"/>
      <c r="P1028" s="294"/>
      <c r="Q1028" s="295"/>
      <c r="R1028" s="699">
        <f t="shared" si="468"/>
        <v>0</v>
      </c>
      <c r="S1028" s="700">
        <f t="shared" si="464"/>
        <v>0</v>
      </c>
      <c r="T1028" s="191"/>
      <c r="U1028" s="736"/>
      <c r="V1028" s="737"/>
      <c r="W1028" s="737"/>
    </row>
    <row r="1029" spans="2:23" ht="17.25" thickBot="1">
      <c r="B1029" s="747" t="s">
        <v>783</v>
      </c>
      <c r="C1029" s="687" t="s">
        <v>498</v>
      </c>
      <c r="D1029" s="688" t="s">
        <v>499</v>
      </c>
      <c r="E1029" s="689" t="s">
        <v>500</v>
      </c>
      <c r="F1029" s="719" t="s">
        <v>697</v>
      </c>
      <c r="G1029" s="687" t="s">
        <v>502</v>
      </c>
      <c r="H1029" s="688" t="s">
        <v>503</v>
      </c>
      <c r="I1029" s="689" t="s">
        <v>504</v>
      </c>
      <c r="J1029" s="719" t="s">
        <v>698</v>
      </c>
      <c r="K1029" s="687" t="s">
        <v>506</v>
      </c>
      <c r="L1029" s="688" t="s">
        <v>507</v>
      </c>
      <c r="M1029" s="689" t="s">
        <v>508</v>
      </c>
      <c r="N1029" s="719" t="s">
        <v>699</v>
      </c>
      <c r="O1029" s="687" t="s">
        <v>510</v>
      </c>
      <c r="P1029" s="688" t="s">
        <v>511</v>
      </c>
      <c r="Q1029" s="689" t="s">
        <v>512</v>
      </c>
      <c r="R1029" s="720" t="s">
        <v>700</v>
      </c>
      <c r="S1029" s="719" t="s">
        <v>46</v>
      </c>
      <c r="T1029" s="191"/>
      <c r="U1029" s="736"/>
      <c r="V1029" s="737"/>
      <c r="W1029" s="737"/>
    </row>
    <row r="1030" spans="2:23" ht="16.5">
      <c r="B1030" s="710" t="s">
        <v>702</v>
      </c>
      <c r="C1030" s="266"/>
      <c r="D1030" s="280"/>
      <c r="E1030" s="281"/>
      <c r="F1030" s="698">
        <f>SUM(C1030:E1030)</f>
        <v>0</v>
      </c>
      <c r="G1030" s="266"/>
      <c r="H1030" s="280"/>
      <c r="I1030" s="281"/>
      <c r="J1030" s="334">
        <f>SUM(G1030:I1030)</f>
        <v>0</v>
      </c>
      <c r="K1030" s="266"/>
      <c r="L1030" s="280"/>
      <c r="M1030" s="281"/>
      <c r="N1030" s="334">
        <f>SUM(K1030:M1030)</f>
        <v>0</v>
      </c>
      <c r="O1030" s="266"/>
      <c r="P1030" s="280"/>
      <c r="Q1030" s="281"/>
      <c r="R1030" s="699">
        <f>SUM(O1030:Q1030)</f>
        <v>0</v>
      </c>
      <c r="S1030" s="700">
        <f t="shared" ref="S1030:S1036" si="469">N1030+J1030+F1030+R1030</f>
        <v>0</v>
      </c>
      <c r="T1030" s="191"/>
      <c r="U1030" s="191"/>
      <c r="V1030" s="191"/>
      <c r="W1030" s="191"/>
    </row>
    <row r="1031" spans="2:23" ht="16.5">
      <c r="B1031" s="711" t="s">
        <v>703</v>
      </c>
      <c r="C1031" s="712">
        <f>SUM(C1032:C1035)</f>
        <v>0</v>
      </c>
      <c r="D1031" s="712">
        <f>SUM(D1032:D1035)</f>
        <v>0</v>
      </c>
      <c r="E1031" s="712">
        <f>SUM(E1032:E1035)</f>
        <v>0</v>
      </c>
      <c r="F1031" s="334">
        <f t="shared" ref="F1031:F1036" si="470">SUM(C1031:E1031)</f>
        <v>0</v>
      </c>
      <c r="G1031" s="712">
        <f>SUM(G1032:G1035)</f>
        <v>0</v>
      </c>
      <c r="H1031" s="246">
        <f>SUM(H1032:H1035)</f>
        <v>0</v>
      </c>
      <c r="I1031" s="713">
        <f>SUM(I1032:I1035)</f>
        <v>0</v>
      </c>
      <c r="J1031" s="334">
        <f t="shared" ref="J1031:J1036" si="471">SUM(G1031:I1031)</f>
        <v>0</v>
      </c>
      <c r="K1031" s="712">
        <f>SUM(K1032:K1035)</f>
        <v>0</v>
      </c>
      <c r="L1031" s="246">
        <f>SUM(L1032:L1035)</f>
        <v>0</v>
      </c>
      <c r="M1031" s="713">
        <f>SUM(M1032:M1035)</f>
        <v>0</v>
      </c>
      <c r="N1031" s="334">
        <f t="shared" ref="N1031:N1036" si="472">SUM(K1031:M1031)</f>
        <v>0</v>
      </c>
      <c r="O1031" s="712">
        <f>SUM(O1032:O1035)</f>
        <v>0</v>
      </c>
      <c r="P1031" s="246">
        <f>SUM(P1032:P1035)</f>
        <v>0</v>
      </c>
      <c r="Q1031" s="713">
        <f>SUM(Q1032:Q1035)</f>
        <v>0</v>
      </c>
      <c r="R1031" s="699">
        <f t="shared" ref="R1031:R1036" si="473">SUM(O1031:Q1031)</f>
        <v>0</v>
      </c>
      <c r="S1031" s="335">
        <f t="shared" si="469"/>
        <v>0</v>
      </c>
      <c r="T1031" s="702"/>
      <c r="U1031" s="702"/>
      <c r="V1031" s="702"/>
      <c r="W1031" s="702"/>
    </row>
    <row r="1032" spans="2:23" ht="16.5">
      <c r="B1032" s="710" t="s">
        <v>704</v>
      </c>
      <c r="C1032" s="254"/>
      <c r="D1032" s="287"/>
      <c r="E1032" s="288"/>
      <c r="F1032" s="698">
        <f t="shared" si="470"/>
        <v>0</v>
      </c>
      <c r="G1032" s="254"/>
      <c r="H1032" s="287"/>
      <c r="I1032" s="288"/>
      <c r="J1032" s="334">
        <f t="shared" si="471"/>
        <v>0</v>
      </c>
      <c r="K1032" s="254"/>
      <c r="L1032" s="287"/>
      <c r="M1032" s="288"/>
      <c r="N1032" s="334">
        <f t="shared" si="472"/>
        <v>0</v>
      </c>
      <c r="O1032" s="254"/>
      <c r="P1032" s="287"/>
      <c r="Q1032" s="288"/>
      <c r="R1032" s="699">
        <f t="shared" si="473"/>
        <v>0</v>
      </c>
      <c r="S1032" s="700">
        <f t="shared" si="469"/>
        <v>0</v>
      </c>
      <c r="T1032" s="191"/>
      <c r="U1032" s="748"/>
      <c r="V1032" s="742"/>
      <c r="W1032" s="742"/>
    </row>
    <row r="1033" spans="2:23" ht="16.5">
      <c r="B1033" s="710" t="s">
        <v>705</v>
      </c>
      <c r="C1033" s="254"/>
      <c r="D1033" s="287"/>
      <c r="E1033" s="288"/>
      <c r="F1033" s="698">
        <f t="shared" si="470"/>
        <v>0</v>
      </c>
      <c r="G1033" s="254"/>
      <c r="H1033" s="287"/>
      <c r="I1033" s="288"/>
      <c r="J1033" s="334">
        <f t="shared" si="471"/>
        <v>0</v>
      </c>
      <c r="K1033" s="254"/>
      <c r="L1033" s="287"/>
      <c r="M1033" s="288"/>
      <c r="N1033" s="334">
        <f t="shared" si="472"/>
        <v>0</v>
      </c>
      <c r="O1033" s="254"/>
      <c r="P1033" s="287"/>
      <c r="Q1033" s="288"/>
      <c r="R1033" s="699">
        <f t="shared" si="473"/>
        <v>0</v>
      </c>
      <c r="S1033" s="700">
        <f t="shared" si="469"/>
        <v>0</v>
      </c>
      <c r="T1033" s="191"/>
      <c r="U1033" s="743"/>
      <c r="V1033" s="574"/>
      <c r="W1033" s="574"/>
    </row>
    <row r="1034" spans="2:23" ht="16.5">
      <c r="B1034" s="714" t="s">
        <v>706</v>
      </c>
      <c r="C1034" s="254"/>
      <c r="D1034" s="287"/>
      <c r="E1034" s="288"/>
      <c r="F1034" s="698">
        <f t="shared" si="470"/>
        <v>0</v>
      </c>
      <c r="G1034" s="254"/>
      <c r="H1034" s="287"/>
      <c r="I1034" s="288"/>
      <c r="J1034" s="334">
        <f t="shared" si="471"/>
        <v>0</v>
      </c>
      <c r="K1034" s="254"/>
      <c r="L1034" s="287"/>
      <c r="M1034" s="288"/>
      <c r="N1034" s="334">
        <f t="shared" si="472"/>
        <v>0</v>
      </c>
      <c r="O1034" s="254"/>
      <c r="P1034" s="287"/>
      <c r="Q1034" s="288"/>
      <c r="R1034" s="699">
        <f t="shared" si="473"/>
        <v>0</v>
      </c>
      <c r="S1034" s="700">
        <f t="shared" si="469"/>
        <v>0</v>
      </c>
      <c r="T1034" s="191"/>
      <c r="U1034" s="746"/>
      <c r="V1034" s="737"/>
      <c r="W1034" s="737"/>
    </row>
    <row r="1035" spans="2:23" ht="16.5">
      <c r="B1035" s="714" t="s">
        <v>707</v>
      </c>
      <c r="C1035" s="254"/>
      <c r="D1035" s="287"/>
      <c r="E1035" s="288"/>
      <c r="F1035" s="698">
        <f t="shared" si="470"/>
        <v>0</v>
      </c>
      <c r="G1035" s="254"/>
      <c r="H1035" s="287"/>
      <c r="I1035" s="288"/>
      <c r="J1035" s="334">
        <f t="shared" si="471"/>
        <v>0</v>
      </c>
      <c r="K1035" s="254"/>
      <c r="L1035" s="287"/>
      <c r="M1035" s="288"/>
      <c r="N1035" s="334">
        <f t="shared" si="472"/>
        <v>0</v>
      </c>
      <c r="O1035" s="254"/>
      <c r="P1035" s="287"/>
      <c r="Q1035" s="288"/>
      <c r="R1035" s="699">
        <f t="shared" si="473"/>
        <v>0</v>
      </c>
      <c r="S1035" s="700">
        <f t="shared" si="469"/>
        <v>0</v>
      </c>
      <c r="T1035" s="191"/>
      <c r="U1035" s="736"/>
      <c r="V1035" s="737"/>
      <c r="W1035" s="737"/>
    </row>
    <row r="1036" spans="2:23" ht="17.25" thickBot="1">
      <c r="B1036" s="710" t="s">
        <v>708</v>
      </c>
      <c r="C1036" s="271"/>
      <c r="D1036" s="294"/>
      <c r="E1036" s="295"/>
      <c r="F1036" s="698">
        <f t="shared" si="470"/>
        <v>0</v>
      </c>
      <c r="G1036" s="271"/>
      <c r="H1036" s="294"/>
      <c r="I1036" s="295"/>
      <c r="J1036" s="334">
        <f t="shared" si="471"/>
        <v>0</v>
      </c>
      <c r="K1036" s="271"/>
      <c r="L1036" s="294"/>
      <c r="M1036" s="295"/>
      <c r="N1036" s="334">
        <f t="shared" si="472"/>
        <v>0</v>
      </c>
      <c r="O1036" s="271"/>
      <c r="P1036" s="294"/>
      <c r="Q1036" s="295"/>
      <c r="R1036" s="699">
        <f t="shared" si="473"/>
        <v>0</v>
      </c>
      <c r="S1036" s="700">
        <f t="shared" si="469"/>
        <v>0</v>
      </c>
      <c r="T1036" s="191"/>
      <c r="U1036" s="736"/>
      <c r="V1036" s="737"/>
      <c r="W1036" s="737"/>
    </row>
    <row r="1037" spans="2:23" ht="17.25" thickBot="1">
      <c r="B1037" s="747" t="s">
        <v>784</v>
      </c>
      <c r="C1037" s="600" t="s">
        <v>498</v>
      </c>
      <c r="D1037" s="708" t="s">
        <v>499</v>
      </c>
      <c r="E1037" s="709" t="s">
        <v>500</v>
      </c>
      <c r="F1037" s="334" t="s">
        <v>697</v>
      </c>
      <c r="G1037" s="600" t="s">
        <v>502</v>
      </c>
      <c r="H1037" s="708" t="s">
        <v>503</v>
      </c>
      <c r="I1037" s="709" t="s">
        <v>504</v>
      </c>
      <c r="J1037" s="334" t="s">
        <v>698</v>
      </c>
      <c r="K1037" s="600" t="s">
        <v>506</v>
      </c>
      <c r="L1037" s="708" t="s">
        <v>507</v>
      </c>
      <c r="M1037" s="709" t="s">
        <v>508</v>
      </c>
      <c r="N1037" s="334" t="s">
        <v>699</v>
      </c>
      <c r="O1037" s="600" t="s">
        <v>510</v>
      </c>
      <c r="P1037" s="708" t="s">
        <v>511</v>
      </c>
      <c r="Q1037" s="709" t="s">
        <v>512</v>
      </c>
      <c r="R1037" s="720" t="s">
        <v>700</v>
      </c>
      <c r="S1037" s="719" t="s">
        <v>46</v>
      </c>
      <c r="T1037" s="191"/>
      <c r="U1037" s="736"/>
      <c r="V1037" s="737"/>
      <c r="W1037" s="737"/>
    </row>
    <row r="1038" spans="2:23" ht="16.5">
      <c r="B1038" s="710" t="s">
        <v>702</v>
      </c>
      <c r="C1038" s="266"/>
      <c r="D1038" s="280"/>
      <c r="E1038" s="281"/>
      <c r="F1038" s="698">
        <v>0</v>
      </c>
      <c r="G1038" s="266"/>
      <c r="H1038" s="280"/>
      <c r="I1038" s="281"/>
      <c r="J1038" s="334">
        <f t="shared" ref="J1038:J1044" si="474">SUM(G1038:I1038)</f>
        <v>0</v>
      </c>
      <c r="K1038" s="266"/>
      <c r="L1038" s="280"/>
      <c r="M1038" s="281"/>
      <c r="N1038" s="334">
        <f t="shared" ref="N1038:N1044" si="475">SUM(K1038:M1038)</f>
        <v>0</v>
      </c>
      <c r="O1038" s="266"/>
      <c r="P1038" s="280"/>
      <c r="Q1038" s="281"/>
      <c r="R1038" s="699">
        <f>SUM(O1038:Q1038)</f>
        <v>0</v>
      </c>
      <c r="S1038" s="700">
        <f t="shared" ref="S1038:S1044" si="476">N1038+J1038+F1038+R1038</f>
        <v>0</v>
      </c>
      <c r="T1038" s="191"/>
      <c r="U1038" s="736"/>
      <c r="V1038" s="737"/>
      <c r="W1038" s="737"/>
    </row>
    <row r="1039" spans="2:23" ht="16.5">
      <c r="B1039" s="711" t="s">
        <v>703</v>
      </c>
      <c r="C1039" s="712">
        <f>SUM(C1040:C1043)</f>
        <v>0</v>
      </c>
      <c r="D1039" s="712">
        <f>SUM(D1040:D1043)</f>
        <v>0</v>
      </c>
      <c r="E1039" s="712">
        <f>SUM(E1040:E1043)</f>
        <v>0</v>
      </c>
      <c r="F1039" s="334">
        <f t="shared" ref="F1039:F1044" si="477">SUM(C1039:E1039)</f>
        <v>0</v>
      </c>
      <c r="G1039" s="712">
        <f>SUM(G1040:G1043)</f>
        <v>0</v>
      </c>
      <c r="H1039" s="246">
        <f>SUM(H1040:H1043)</f>
        <v>0</v>
      </c>
      <c r="I1039" s="713">
        <f>SUM(I1040:I1043)</f>
        <v>0</v>
      </c>
      <c r="J1039" s="334">
        <f t="shared" si="474"/>
        <v>0</v>
      </c>
      <c r="K1039" s="712">
        <f>SUM(K1040:K1043)</f>
        <v>0</v>
      </c>
      <c r="L1039" s="246">
        <f>SUM(L1040:L1043)</f>
        <v>0</v>
      </c>
      <c r="M1039" s="713">
        <f>SUM(M1040:M1043)</f>
        <v>0</v>
      </c>
      <c r="N1039" s="334">
        <f t="shared" si="475"/>
        <v>0</v>
      </c>
      <c r="O1039" s="712">
        <f>SUM(O1040:O1043)</f>
        <v>0</v>
      </c>
      <c r="P1039" s="246">
        <f>SUM(P1040:P1043)</f>
        <v>0</v>
      </c>
      <c r="Q1039" s="713">
        <f>SUM(Q1040:Q1043)</f>
        <v>0</v>
      </c>
      <c r="R1039" s="699">
        <f t="shared" ref="R1039:R1044" si="478">SUM(O1039:Q1039)</f>
        <v>0</v>
      </c>
      <c r="S1039" s="335">
        <f t="shared" si="476"/>
        <v>0</v>
      </c>
      <c r="T1039" s="702"/>
      <c r="U1039" s="745"/>
      <c r="V1039" s="753"/>
      <c r="W1039" s="739"/>
    </row>
    <row r="1040" spans="2:23" ht="16.5">
      <c r="B1040" s="710" t="s">
        <v>704</v>
      </c>
      <c r="C1040" s="254"/>
      <c r="D1040" s="287"/>
      <c r="E1040" s="288"/>
      <c r="F1040" s="698">
        <f t="shared" si="477"/>
        <v>0</v>
      </c>
      <c r="G1040" s="254"/>
      <c r="H1040" s="287"/>
      <c r="I1040" s="288"/>
      <c r="J1040" s="334">
        <f t="shared" si="474"/>
        <v>0</v>
      </c>
      <c r="K1040" s="254"/>
      <c r="L1040" s="287"/>
      <c r="M1040" s="288"/>
      <c r="N1040" s="334">
        <f t="shared" si="475"/>
        <v>0</v>
      </c>
      <c r="O1040" s="254"/>
      <c r="P1040" s="287"/>
      <c r="Q1040" s="288"/>
      <c r="R1040" s="699">
        <f t="shared" si="478"/>
        <v>0</v>
      </c>
      <c r="S1040" s="700">
        <f t="shared" si="476"/>
        <v>0</v>
      </c>
      <c r="T1040" s="191"/>
      <c r="U1040" s="748"/>
      <c r="V1040" s="742"/>
      <c r="W1040" s="742"/>
    </row>
    <row r="1041" spans="2:23" ht="16.5">
      <c r="B1041" s="710" t="s">
        <v>705</v>
      </c>
      <c r="C1041" s="254"/>
      <c r="D1041" s="287"/>
      <c r="E1041" s="288"/>
      <c r="F1041" s="698">
        <f t="shared" si="477"/>
        <v>0</v>
      </c>
      <c r="G1041" s="254"/>
      <c r="H1041" s="287"/>
      <c r="I1041" s="288"/>
      <c r="J1041" s="334">
        <f t="shared" si="474"/>
        <v>0</v>
      </c>
      <c r="K1041" s="254"/>
      <c r="L1041" s="287"/>
      <c r="M1041" s="288"/>
      <c r="N1041" s="334">
        <f t="shared" si="475"/>
        <v>0</v>
      </c>
      <c r="O1041" s="254"/>
      <c r="P1041" s="287"/>
      <c r="Q1041" s="288"/>
      <c r="R1041" s="699">
        <f t="shared" si="478"/>
        <v>0</v>
      </c>
      <c r="S1041" s="700">
        <f t="shared" si="476"/>
        <v>0</v>
      </c>
      <c r="T1041" s="191"/>
      <c r="U1041" s="736"/>
      <c r="V1041" s="737"/>
      <c r="W1041" s="737"/>
    </row>
    <row r="1042" spans="2:23" ht="16.5">
      <c r="B1042" s="714" t="s">
        <v>706</v>
      </c>
      <c r="C1042" s="254"/>
      <c r="D1042" s="287"/>
      <c r="E1042" s="288"/>
      <c r="F1042" s="698">
        <f t="shared" si="477"/>
        <v>0</v>
      </c>
      <c r="G1042" s="254"/>
      <c r="H1042" s="287"/>
      <c r="I1042" s="288"/>
      <c r="J1042" s="334">
        <f t="shared" si="474"/>
        <v>0</v>
      </c>
      <c r="K1042" s="254"/>
      <c r="L1042" s="287"/>
      <c r="M1042" s="288"/>
      <c r="N1042" s="334">
        <f t="shared" si="475"/>
        <v>0</v>
      </c>
      <c r="O1042" s="254"/>
      <c r="P1042" s="287"/>
      <c r="Q1042" s="288"/>
      <c r="R1042" s="699">
        <f t="shared" si="478"/>
        <v>0</v>
      </c>
      <c r="S1042" s="700">
        <f t="shared" si="476"/>
        <v>0</v>
      </c>
      <c r="T1042" s="191"/>
      <c r="U1042" s="746"/>
      <c r="V1042" s="737"/>
      <c r="W1042" s="737"/>
    </row>
    <row r="1043" spans="2:23" ht="16.5">
      <c r="B1043" s="714" t="s">
        <v>707</v>
      </c>
      <c r="C1043" s="254"/>
      <c r="D1043" s="287"/>
      <c r="E1043" s="288"/>
      <c r="F1043" s="698">
        <f t="shared" si="477"/>
        <v>0</v>
      </c>
      <c r="G1043" s="254"/>
      <c r="H1043" s="287"/>
      <c r="I1043" s="288"/>
      <c r="J1043" s="334">
        <f t="shared" si="474"/>
        <v>0</v>
      </c>
      <c r="K1043" s="254"/>
      <c r="L1043" s="287"/>
      <c r="M1043" s="288"/>
      <c r="N1043" s="334">
        <f t="shared" si="475"/>
        <v>0</v>
      </c>
      <c r="O1043" s="254"/>
      <c r="P1043" s="287"/>
      <c r="Q1043" s="288"/>
      <c r="R1043" s="699">
        <f t="shared" si="478"/>
        <v>0</v>
      </c>
      <c r="S1043" s="700">
        <f t="shared" si="476"/>
        <v>0</v>
      </c>
      <c r="T1043" s="191"/>
      <c r="U1043" s="736"/>
      <c r="V1043" s="737"/>
      <c r="W1043" s="737"/>
    </row>
    <row r="1044" spans="2:23" ht="17.25" thickBot="1">
      <c r="B1044" s="710" t="s">
        <v>708</v>
      </c>
      <c r="C1044" s="271"/>
      <c r="D1044" s="294"/>
      <c r="E1044" s="295"/>
      <c r="F1044" s="698">
        <f t="shared" si="477"/>
        <v>0</v>
      </c>
      <c r="G1044" s="271"/>
      <c r="H1044" s="294"/>
      <c r="I1044" s="295"/>
      <c r="J1044" s="334">
        <f t="shared" si="474"/>
        <v>0</v>
      </c>
      <c r="K1044" s="271"/>
      <c r="L1044" s="294"/>
      <c r="M1044" s="295"/>
      <c r="N1044" s="334">
        <f t="shared" si="475"/>
        <v>0</v>
      </c>
      <c r="O1044" s="271"/>
      <c r="P1044" s="294"/>
      <c r="Q1044" s="295"/>
      <c r="R1044" s="699">
        <f t="shared" si="478"/>
        <v>0</v>
      </c>
      <c r="S1044" s="700">
        <f t="shared" si="476"/>
        <v>0</v>
      </c>
      <c r="T1044" s="191"/>
      <c r="U1044" s="736"/>
      <c r="V1044" s="737"/>
      <c r="W1044" s="737"/>
    </row>
    <row r="1045" spans="2:23" ht="17.25" thickBot="1">
      <c r="B1045" s="747" t="s">
        <v>785</v>
      </c>
      <c r="C1045" s="600" t="s">
        <v>498</v>
      </c>
      <c r="D1045" s="708" t="s">
        <v>499</v>
      </c>
      <c r="E1045" s="709" t="s">
        <v>500</v>
      </c>
      <c r="F1045" s="334" t="s">
        <v>697</v>
      </c>
      <c r="G1045" s="600" t="s">
        <v>502</v>
      </c>
      <c r="H1045" s="708" t="s">
        <v>503</v>
      </c>
      <c r="I1045" s="709" t="s">
        <v>504</v>
      </c>
      <c r="J1045" s="334" t="s">
        <v>698</v>
      </c>
      <c r="K1045" s="600" t="s">
        <v>506</v>
      </c>
      <c r="L1045" s="708" t="s">
        <v>507</v>
      </c>
      <c r="M1045" s="709" t="s">
        <v>508</v>
      </c>
      <c r="N1045" s="334" t="s">
        <v>699</v>
      </c>
      <c r="O1045" s="600" t="s">
        <v>510</v>
      </c>
      <c r="P1045" s="708" t="s">
        <v>511</v>
      </c>
      <c r="Q1045" s="709" t="s">
        <v>512</v>
      </c>
      <c r="R1045" s="720" t="s">
        <v>700</v>
      </c>
      <c r="S1045" s="719" t="s">
        <v>46</v>
      </c>
      <c r="T1045" s="191"/>
      <c r="U1045" s="736"/>
      <c r="V1045" s="737"/>
      <c r="W1045" s="737"/>
    </row>
    <row r="1046" spans="2:23" ht="16.5">
      <c r="B1046" s="710" t="s">
        <v>702</v>
      </c>
      <c r="C1046" s="266"/>
      <c r="D1046" s="280"/>
      <c r="E1046" s="281"/>
      <c r="F1046" s="698">
        <f>SUM(C1046:E1046)</f>
        <v>0</v>
      </c>
      <c r="G1046" s="266"/>
      <c r="H1046" s="280"/>
      <c r="I1046" s="281"/>
      <c r="J1046" s="334">
        <f>SUM(G1046:I1046)</f>
        <v>0</v>
      </c>
      <c r="K1046" s="266"/>
      <c r="L1046" s="280"/>
      <c r="M1046" s="281"/>
      <c r="N1046" s="334">
        <f>SUM(K1046:M1046)</f>
        <v>0</v>
      </c>
      <c r="O1046" s="266"/>
      <c r="P1046" s="280"/>
      <c r="Q1046" s="281"/>
      <c r="R1046" s="699">
        <f>SUM(O1046:Q1046)</f>
        <v>0</v>
      </c>
      <c r="S1046" s="700">
        <f t="shared" ref="S1046:S1052" si="479">N1046+J1046+F1046+R1046</f>
        <v>0</v>
      </c>
      <c r="T1046" s="191"/>
      <c r="U1046" s="736"/>
      <c r="V1046" s="737"/>
      <c r="W1046" s="737"/>
    </row>
    <row r="1047" spans="2:23" ht="16.5">
      <c r="B1047" s="711" t="s">
        <v>703</v>
      </c>
      <c r="C1047" s="712">
        <f>SUM(C1048:C1051)</f>
        <v>0</v>
      </c>
      <c r="D1047" s="712">
        <f>SUM(D1048:D1051)</f>
        <v>0</v>
      </c>
      <c r="E1047" s="712">
        <f>SUM(E1048:E1051)</f>
        <v>0</v>
      </c>
      <c r="F1047" s="334">
        <f t="shared" ref="F1047:F1052" si="480">SUM(C1047:E1047)</f>
        <v>0</v>
      </c>
      <c r="G1047" s="712">
        <f>SUM(G1048:G1051)</f>
        <v>0</v>
      </c>
      <c r="H1047" s="246">
        <f>SUM(H1048:H1051)</f>
        <v>0</v>
      </c>
      <c r="I1047" s="713">
        <f>SUM(I1048:I1051)</f>
        <v>0</v>
      </c>
      <c r="J1047" s="334">
        <f t="shared" ref="J1047:J1052" si="481">SUM(G1047:I1047)</f>
        <v>0</v>
      </c>
      <c r="K1047" s="712">
        <f>SUM(K1048:K1051)</f>
        <v>0</v>
      </c>
      <c r="L1047" s="246">
        <f>SUM(L1048:L1051)</f>
        <v>0</v>
      </c>
      <c r="M1047" s="713">
        <f>SUM(M1048:M1051)</f>
        <v>0</v>
      </c>
      <c r="N1047" s="334">
        <f t="shared" ref="N1047:N1052" si="482">SUM(K1047:M1047)</f>
        <v>0</v>
      </c>
      <c r="O1047" s="712">
        <f>SUM(O1048:O1051)</f>
        <v>0</v>
      </c>
      <c r="P1047" s="246">
        <f>SUM(P1048:P1051)</f>
        <v>0</v>
      </c>
      <c r="Q1047" s="713">
        <f>SUM(Q1048:Q1051)</f>
        <v>0</v>
      </c>
      <c r="R1047" s="699">
        <f t="shared" ref="R1047:R1052" si="483">SUM(O1047:Q1047)</f>
        <v>0</v>
      </c>
      <c r="S1047" s="335">
        <f t="shared" si="479"/>
        <v>0</v>
      </c>
      <c r="T1047" s="702"/>
      <c r="U1047" s="745"/>
      <c r="V1047" s="739"/>
      <c r="W1047" s="739"/>
    </row>
    <row r="1048" spans="2:23" ht="16.5">
      <c r="B1048" s="710" t="s">
        <v>704</v>
      </c>
      <c r="C1048" s="254"/>
      <c r="D1048" s="287"/>
      <c r="E1048" s="288"/>
      <c r="F1048" s="698">
        <f t="shared" si="480"/>
        <v>0</v>
      </c>
      <c r="G1048" s="254"/>
      <c r="H1048" s="287"/>
      <c r="I1048" s="288"/>
      <c r="J1048" s="334">
        <f t="shared" si="481"/>
        <v>0</v>
      </c>
      <c r="K1048" s="254"/>
      <c r="L1048" s="287"/>
      <c r="M1048" s="288"/>
      <c r="N1048" s="334">
        <f t="shared" si="482"/>
        <v>0</v>
      </c>
      <c r="O1048" s="254"/>
      <c r="P1048" s="287"/>
      <c r="Q1048" s="288"/>
      <c r="R1048" s="699">
        <f t="shared" si="483"/>
        <v>0</v>
      </c>
      <c r="S1048" s="700">
        <f t="shared" si="479"/>
        <v>0</v>
      </c>
      <c r="T1048" s="191"/>
      <c r="U1048" s="748"/>
      <c r="V1048" s="742"/>
      <c r="W1048" s="742"/>
    </row>
    <row r="1049" spans="2:23" ht="16.5">
      <c r="B1049" s="710" t="s">
        <v>705</v>
      </c>
      <c r="C1049" s="254"/>
      <c r="D1049" s="287"/>
      <c r="E1049" s="288"/>
      <c r="F1049" s="698">
        <f t="shared" si="480"/>
        <v>0</v>
      </c>
      <c r="G1049" s="254"/>
      <c r="H1049" s="287"/>
      <c r="I1049" s="288"/>
      <c r="J1049" s="334">
        <f t="shared" si="481"/>
        <v>0</v>
      </c>
      <c r="K1049" s="254"/>
      <c r="L1049" s="287"/>
      <c r="M1049" s="288"/>
      <c r="N1049" s="334">
        <f t="shared" si="482"/>
        <v>0</v>
      </c>
      <c r="O1049" s="254"/>
      <c r="P1049" s="287"/>
      <c r="Q1049" s="288"/>
      <c r="R1049" s="699">
        <f t="shared" si="483"/>
        <v>0</v>
      </c>
      <c r="S1049" s="700">
        <f t="shared" si="479"/>
        <v>0</v>
      </c>
      <c r="T1049" s="191"/>
      <c r="U1049" s="743"/>
      <c r="V1049" s="574"/>
      <c r="W1049" s="574"/>
    </row>
    <row r="1050" spans="2:23" ht="16.5">
      <c r="B1050" s="714" t="s">
        <v>706</v>
      </c>
      <c r="C1050" s="254"/>
      <c r="D1050" s="287"/>
      <c r="E1050" s="288"/>
      <c r="F1050" s="698">
        <f t="shared" si="480"/>
        <v>0</v>
      </c>
      <c r="G1050" s="254"/>
      <c r="H1050" s="287"/>
      <c r="I1050" s="288"/>
      <c r="J1050" s="334">
        <f t="shared" si="481"/>
        <v>0</v>
      </c>
      <c r="K1050" s="254"/>
      <c r="L1050" s="287"/>
      <c r="M1050" s="288"/>
      <c r="N1050" s="334">
        <f t="shared" si="482"/>
        <v>0</v>
      </c>
      <c r="O1050" s="254"/>
      <c r="P1050" s="287"/>
      <c r="Q1050" s="288"/>
      <c r="R1050" s="699">
        <f t="shared" si="483"/>
        <v>0</v>
      </c>
      <c r="S1050" s="700">
        <f t="shared" si="479"/>
        <v>0</v>
      </c>
      <c r="T1050" s="191"/>
      <c r="U1050" s="746"/>
      <c r="V1050" s="737"/>
      <c r="W1050" s="737"/>
    </row>
    <row r="1051" spans="2:23" ht="16.5">
      <c r="B1051" s="714" t="s">
        <v>707</v>
      </c>
      <c r="C1051" s="254"/>
      <c r="D1051" s="287"/>
      <c r="E1051" s="288"/>
      <c r="F1051" s="698">
        <f t="shared" si="480"/>
        <v>0</v>
      </c>
      <c r="G1051" s="254"/>
      <c r="H1051" s="287"/>
      <c r="I1051" s="288"/>
      <c r="J1051" s="334">
        <f t="shared" si="481"/>
        <v>0</v>
      </c>
      <c r="K1051" s="254"/>
      <c r="L1051" s="287"/>
      <c r="M1051" s="288"/>
      <c r="N1051" s="334">
        <f t="shared" si="482"/>
        <v>0</v>
      </c>
      <c r="O1051" s="254"/>
      <c r="P1051" s="287"/>
      <c r="Q1051" s="288"/>
      <c r="R1051" s="699">
        <f t="shared" si="483"/>
        <v>0</v>
      </c>
      <c r="S1051" s="700">
        <f t="shared" si="479"/>
        <v>0</v>
      </c>
      <c r="T1051" s="191"/>
      <c r="U1051" s="736"/>
      <c r="V1051" s="737"/>
      <c r="W1051" s="737"/>
    </row>
    <row r="1052" spans="2:23" ht="17.25" thickBot="1">
      <c r="B1052" s="710" t="s">
        <v>708</v>
      </c>
      <c r="C1052" s="271"/>
      <c r="D1052" s="294"/>
      <c r="E1052" s="295"/>
      <c r="F1052" s="698">
        <f t="shared" si="480"/>
        <v>0</v>
      </c>
      <c r="G1052" s="271"/>
      <c r="H1052" s="294"/>
      <c r="I1052" s="295"/>
      <c r="J1052" s="334">
        <f t="shared" si="481"/>
        <v>0</v>
      </c>
      <c r="K1052" s="271"/>
      <c r="L1052" s="294"/>
      <c r="M1052" s="295"/>
      <c r="N1052" s="334">
        <f t="shared" si="482"/>
        <v>0</v>
      </c>
      <c r="O1052" s="271"/>
      <c r="P1052" s="294"/>
      <c r="Q1052" s="295"/>
      <c r="R1052" s="699">
        <f t="shared" si="483"/>
        <v>0</v>
      </c>
      <c r="S1052" s="700">
        <f t="shared" si="479"/>
        <v>0</v>
      </c>
      <c r="T1052" s="191"/>
      <c r="U1052" s="736"/>
      <c r="V1052" s="737"/>
      <c r="W1052" s="737"/>
    </row>
    <row r="1053" spans="2:23" ht="17.25" thickBot="1">
      <c r="B1053" s="747" t="s">
        <v>786</v>
      </c>
      <c r="C1053" s="687" t="s">
        <v>498</v>
      </c>
      <c r="D1053" s="688" t="s">
        <v>499</v>
      </c>
      <c r="E1053" s="689" t="s">
        <v>500</v>
      </c>
      <c r="F1053" s="719" t="s">
        <v>697</v>
      </c>
      <c r="G1053" s="687" t="s">
        <v>502</v>
      </c>
      <c r="H1053" s="688" t="s">
        <v>503</v>
      </c>
      <c r="I1053" s="689" t="s">
        <v>504</v>
      </c>
      <c r="J1053" s="719" t="s">
        <v>698</v>
      </c>
      <c r="K1053" s="687" t="s">
        <v>506</v>
      </c>
      <c r="L1053" s="688" t="s">
        <v>507</v>
      </c>
      <c r="M1053" s="689" t="s">
        <v>508</v>
      </c>
      <c r="N1053" s="719" t="s">
        <v>699</v>
      </c>
      <c r="O1053" s="687" t="s">
        <v>510</v>
      </c>
      <c r="P1053" s="688" t="s">
        <v>511</v>
      </c>
      <c r="Q1053" s="689" t="s">
        <v>512</v>
      </c>
      <c r="R1053" s="720" t="s">
        <v>700</v>
      </c>
      <c r="S1053" s="719" t="s">
        <v>46</v>
      </c>
      <c r="T1053" s="191"/>
      <c r="U1053" s="736"/>
      <c r="V1053" s="737"/>
      <c r="W1053" s="737"/>
    </row>
    <row r="1054" spans="2:23" ht="16.5">
      <c r="B1054" s="710" t="s">
        <v>702</v>
      </c>
      <c r="C1054" s="266"/>
      <c r="D1054" s="280"/>
      <c r="E1054" s="281"/>
      <c r="F1054" s="698">
        <f>SUM(C1054:E1054)</f>
        <v>0</v>
      </c>
      <c r="G1054" s="266"/>
      <c r="H1054" s="280"/>
      <c r="I1054" s="281"/>
      <c r="J1054" s="334">
        <f>SUM(G1054:I1054)</f>
        <v>0</v>
      </c>
      <c r="K1054" s="266"/>
      <c r="L1054" s="280"/>
      <c r="M1054" s="281"/>
      <c r="N1054" s="334">
        <f>SUM(K1054:M1054)</f>
        <v>0</v>
      </c>
      <c r="O1054" s="266"/>
      <c r="P1054" s="280"/>
      <c r="Q1054" s="281"/>
      <c r="R1054" s="699">
        <f>SUM(O1054:Q1054)</f>
        <v>0</v>
      </c>
      <c r="S1054" s="700">
        <f t="shared" ref="S1054:S1060" si="484">N1054+J1054+F1054+R1054</f>
        <v>0</v>
      </c>
      <c r="T1054" s="191"/>
      <c r="U1054" s="736"/>
      <c r="V1054" s="737"/>
      <c r="W1054" s="737"/>
    </row>
    <row r="1055" spans="2:23" ht="16.5">
      <c r="B1055" s="711" t="s">
        <v>703</v>
      </c>
      <c r="C1055" s="712">
        <f>SUM(C1056:C1059)</f>
        <v>0</v>
      </c>
      <c r="D1055" s="712">
        <f>SUM(D1056:D1059)</f>
        <v>0</v>
      </c>
      <c r="E1055" s="712">
        <f>SUM(E1056:E1059)</f>
        <v>0</v>
      </c>
      <c r="F1055" s="334">
        <f t="shared" ref="F1055:F1060" si="485">SUM(C1055:E1055)</f>
        <v>0</v>
      </c>
      <c r="G1055" s="712">
        <f>SUM(G1056:G1059)</f>
        <v>0</v>
      </c>
      <c r="H1055" s="246">
        <f>SUM(H1056:H1059)</f>
        <v>0</v>
      </c>
      <c r="I1055" s="713">
        <f>SUM(I1056:I1059)</f>
        <v>0</v>
      </c>
      <c r="J1055" s="334">
        <f t="shared" ref="J1055:J1060" si="486">SUM(G1055:I1055)</f>
        <v>0</v>
      </c>
      <c r="K1055" s="712">
        <f>SUM(K1056:K1059)</f>
        <v>0</v>
      </c>
      <c r="L1055" s="246">
        <f>SUM(L1056:L1059)</f>
        <v>0</v>
      </c>
      <c r="M1055" s="713">
        <f>SUM(M1056:M1059)</f>
        <v>0</v>
      </c>
      <c r="N1055" s="334">
        <f t="shared" ref="N1055:N1060" si="487">SUM(K1055:M1055)</f>
        <v>0</v>
      </c>
      <c r="O1055" s="712">
        <f>SUM(O1056:O1059)</f>
        <v>0</v>
      </c>
      <c r="P1055" s="246">
        <f>SUM(P1056:P1059)</f>
        <v>0</v>
      </c>
      <c r="Q1055" s="713">
        <f>SUM(Q1056:Q1059)</f>
        <v>0</v>
      </c>
      <c r="R1055" s="699">
        <f t="shared" ref="R1055:R1060" si="488">SUM(O1055:Q1055)</f>
        <v>0</v>
      </c>
      <c r="S1055" s="335">
        <f t="shared" si="484"/>
        <v>0</v>
      </c>
      <c r="T1055" s="702"/>
      <c r="U1055" s="745"/>
      <c r="V1055" s="739"/>
      <c r="W1055" s="739"/>
    </row>
    <row r="1056" spans="2:23" ht="16.5">
      <c r="B1056" s="710" t="s">
        <v>704</v>
      </c>
      <c r="C1056" s="254"/>
      <c r="D1056" s="287"/>
      <c r="E1056" s="288"/>
      <c r="F1056" s="698">
        <f t="shared" si="485"/>
        <v>0</v>
      </c>
      <c r="G1056" s="254"/>
      <c r="H1056" s="287"/>
      <c r="I1056" s="288"/>
      <c r="J1056" s="334">
        <f t="shared" si="486"/>
        <v>0</v>
      </c>
      <c r="K1056" s="254"/>
      <c r="L1056" s="287"/>
      <c r="M1056" s="288"/>
      <c r="N1056" s="334">
        <f t="shared" si="487"/>
        <v>0</v>
      </c>
      <c r="O1056" s="254"/>
      <c r="P1056" s="287"/>
      <c r="Q1056" s="288"/>
      <c r="R1056" s="699">
        <f t="shared" si="488"/>
        <v>0</v>
      </c>
      <c r="S1056" s="700">
        <f t="shared" si="484"/>
        <v>0</v>
      </c>
      <c r="T1056" s="191"/>
      <c r="U1056" s="748"/>
      <c r="V1056" s="742"/>
      <c r="W1056" s="742"/>
    </row>
    <row r="1057" spans="2:23" ht="16.5">
      <c r="B1057" s="710" t="s">
        <v>705</v>
      </c>
      <c r="C1057" s="254"/>
      <c r="D1057" s="287"/>
      <c r="E1057" s="288"/>
      <c r="F1057" s="698">
        <f t="shared" si="485"/>
        <v>0</v>
      </c>
      <c r="G1057" s="254"/>
      <c r="H1057" s="287"/>
      <c r="I1057" s="288"/>
      <c r="J1057" s="334">
        <f t="shared" si="486"/>
        <v>0</v>
      </c>
      <c r="K1057" s="254"/>
      <c r="L1057" s="287"/>
      <c r="M1057" s="288"/>
      <c r="N1057" s="334">
        <f t="shared" si="487"/>
        <v>0</v>
      </c>
      <c r="O1057" s="254"/>
      <c r="P1057" s="287"/>
      <c r="Q1057" s="288"/>
      <c r="R1057" s="699">
        <f t="shared" si="488"/>
        <v>0</v>
      </c>
      <c r="S1057" s="700">
        <f t="shared" si="484"/>
        <v>0</v>
      </c>
      <c r="T1057" s="191"/>
      <c r="U1057" s="736"/>
      <c r="V1057" s="737"/>
      <c r="W1057" s="737"/>
    </row>
    <row r="1058" spans="2:23" ht="16.5">
      <c r="B1058" s="714" t="s">
        <v>706</v>
      </c>
      <c r="C1058" s="254"/>
      <c r="D1058" s="287"/>
      <c r="E1058" s="288"/>
      <c r="F1058" s="698">
        <f t="shared" si="485"/>
        <v>0</v>
      </c>
      <c r="G1058" s="254"/>
      <c r="H1058" s="287"/>
      <c r="I1058" s="288"/>
      <c r="J1058" s="334">
        <f t="shared" si="486"/>
        <v>0</v>
      </c>
      <c r="K1058" s="254"/>
      <c r="L1058" s="287"/>
      <c r="M1058" s="288"/>
      <c r="N1058" s="334">
        <f t="shared" si="487"/>
        <v>0</v>
      </c>
      <c r="O1058" s="254"/>
      <c r="P1058" s="287"/>
      <c r="Q1058" s="288"/>
      <c r="R1058" s="699">
        <f t="shared" si="488"/>
        <v>0</v>
      </c>
      <c r="S1058" s="700">
        <f t="shared" si="484"/>
        <v>0</v>
      </c>
      <c r="T1058" s="191"/>
      <c r="U1058" s="746"/>
      <c r="V1058" s="737"/>
      <c r="W1058" s="737"/>
    </row>
    <row r="1059" spans="2:23" ht="16.5">
      <c r="B1059" s="714" t="s">
        <v>707</v>
      </c>
      <c r="C1059" s="254"/>
      <c r="D1059" s="287"/>
      <c r="E1059" s="288"/>
      <c r="F1059" s="698">
        <f t="shared" si="485"/>
        <v>0</v>
      </c>
      <c r="G1059" s="254"/>
      <c r="H1059" s="287"/>
      <c r="I1059" s="288"/>
      <c r="J1059" s="334">
        <f t="shared" si="486"/>
        <v>0</v>
      </c>
      <c r="K1059" s="254"/>
      <c r="L1059" s="287"/>
      <c r="M1059" s="288"/>
      <c r="N1059" s="334">
        <f t="shared" si="487"/>
        <v>0</v>
      </c>
      <c r="O1059" s="254"/>
      <c r="P1059" s="287"/>
      <c r="Q1059" s="288"/>
      <c r="R1059" s="699">
        <f t="shared" si="488"/>
        <v>0</v>
      </c>
      <c r="S1059" s="700">
        <f t="shared" si="484"/>
        <v>0</v>
      </c>
      <c r="T1059" s="191"/>
      <c r="U1059" s="736"/>
      <c r="V1059" s="737"/>
      <c r="W1059" s="737"/>
    </row>
    <row r="1060" spans="2:23" ht="17.25" thickBot="1">
      <c r="B1060" s="710" t="s">
        <v>708</v>
      </c>
      <c r="C1060" s="271"/>
      <c r="D1060" s="294"/>
      <c r="E1060" s="295"/>
      <c r="F1060" s="698">
        <f t="shared" si="485"/>
        <v>0</v>
      </c>
      <c r="G1060" s="271"/>
      <c r="H1060" s="294"/>
      <c r="I1060" s="295"/>
      <c r="J1060" s="334">
        <f t="shared" si="486"/>
        <v>0</v>
      </c>
      <c r="K1060" s="271"/>
      <c r="L1060" s="294"/>
      <c r="M1060" s="295"/>
      <c r="N1060" s="334">
        <f t="shared" si="487"/>
        <v>0</v>
      </c>
      <c r="O1060" s="271"/>
      <c r="P1060" s="294"/>
      <c r="Q1060" s="295"/>
      <c r="R1060" s="699">
        <f t="shared" si="488"/>
        <v>0</v>
      </c>
      <c r="S1060" s="700">
        <f t="shared" si="484"/>
        <v>0</v>
      </c>
      <c r="T1060" s="191"/>
      <c r="U1060" s="736"/>
      <c r="V1060" s="737"/>
      <c r="W1060" s="737"/>
    </row>
    <row r="1061" spans="2:23" ht="17.25" thickBot="1">
      <c r="B1061" s="747" t="s">
        <v>787</v>
      </c>
      <c r="C1061" s="600" t="s">
        <v>498</v>
      </c>
      <c r="D1061" s="708" t="s">
        <v>499</v>
      </c>
      <c r="E1061" s="709" t="s">
        <v>500</v>
      </c>
      <c r="F1061" s="334" t="s">
        <v>697</v>
      </c>
      <c r="G1061" s="600" t="s">
        <v>502</v>
      </c>
      <c r="H1061" s="708" t="s">
        <v>503</v>
      </c>
      <c r="I1061" s="709" t="s">
        <v>504</v>
      </c>
      <c r="J1061" s="334" t="s">
        <v>698</v>
      </c>
      <c r="K1061" s="600" t="s">
        <v>506</v>
      </c>
      <c r="L1061" s="708" t="s">
        <v>507</v>
      </c>
      <c r="M1061" s="709" t="s">
        <v>508</v>
      </c>
      <c r="N1061" s="334" t="s">
        <v>699</v>
      </c>
      <c r="O1061" s="600" t="s">
        <v>510</v>
      </c>
      <c r="P1061" s="708" t="s">
        <v>511</v>
      </c>
      <c r="Q1061" s="709" t="s">
        <v>512</v>
      </c>
      <c r="R1061" s="720" t="s">
        <v>700</v>
      </c>
      <c r="S1061" s="719" t="s">
        <v>46</v>
      </c>
      <c r="T1061" s="191"/>
      <c r="U1061" s="736"/>
      <c r="V1061" s="737"/>
      <c r="W1061" s="737"/>
    </row>
    <row r="1062" spans="2:23" ht="16.5">
      <c r="B1062" s="710" t="s">
        <v>702</v>
      </c>
      <c r="C1062" s="266"/>
      <c r="D1062" s="280"/>
      <c r="E1062" s="281"/>
      <c r="F1062" s="698">
        <f>SUM(C1062:E1062)</f>
        <v>0</v>
      </c>
      <c r="G1062" s="266"/>
      <c r="H1062" s="280"/>
      <c r="I1062" s="281"/>
      <c r="J1062" s="334">
        <f>SUM(G1062:I1062)</f>
        <v>0</v>
      </c>
      <c r="K1062" s="266"/>
      <c r="L1062" s="280"/>
      <c r="M1062" s="281"/>
      <c r="N1062" s="334">
        <f>SUM(K1062:M1062)</f>
        <v>0</v>
      </c>
      <c r="O1062" s="266"/>
      <c r="P1062" s="280"/>
      <c r="Q1062" s="281"/>
      <c r="R1062" s="699">
        <f>SUM(O1062:Q1062)</f>
        <v>0</v>
      </c>
      <c r="S1062" s="700">
        <f t="shared" ref="S1062:S1068" si="489">N1062+J1062+F1062+R1062</f>
        <v>0</v>
      </c>
      <c r="T1062" s="191"/>
      <c r="U1062" s="736"/>
      <c r="V1062" s="737"/>
      <c r="W1062" s="737"/>
    </row>
    <row r="1063" spans="2:23" ht="16.5">
      <c r="B1063" s="711" t="s">
        <v>703</v>
      </c>
      <c r="C1063" s="712">
        <f>SUM(C1064:C1067)</f>
        <v>0</v>
      </c>
      <c r="D1063" s="712">
        <f>SUM(D1064:D1067)</f>
        <v>0</v>
      </c>
      <c r="E1063" s="712">
        <f>SUM(E1064:E1067)</f>
        <v>0</v>
      </c>
      <c r="F1063" s="334">
        <f t="shared" ref="F1063:F1068" si="490">SUM(C1063:E1063)</f>
        <v>0</v>
      </c>
      <c r="G1063" s="712">
        <f>SUM(G1064:G1067)</f>
        <v>0</v>
      </c>
      <c r="H1063" s="246">
        <f>SUM(H1064:H1067)</f>
        <v>0</v>
      </c>
      <c r="I1063" s="713">
        <f>SUM(I1064:I1067)</f>
        <v>0</v>
      </c>
      <c r="J1063" s="334">
        <f t="shared" ref="J1063:J1068" si="491">SUM(G1063:I1063)</f>
        <v>0</v>
      </c>
      <c r="K1063" s="712">
        <f>SUM(K1064:K1067)</f>
        <v>0</v>
      </c>
      <c r="L1063" s="246">
        <f>SUM(L1064:L1067)</f>
        <v>0</v>
      </c>
      <c r="M1063" s="713">
        <f>SUM(M1064:M1067)</f>
        <v>0</v>
      </c>
      <c r="N1063" s="334">
        <f t="shared" ref="N1063:N1068" si="492">SUM(K1063:M1063)</f>
        <v>0</v>
      </c>
      <c r="O1063" s="712">
        <f>SUM(O1064:O1067)</f>
        <v>0</v>
      </c>
      <c r="P1063" s="246">
        <f>SUM(P1064:P1067)</f>
        <v>0</v>
      </c>
      <c r="Q1063" s="713">
        <f>SUM(Q1064:Q1067)</f>
        <v>0</v>
      </c>
      <c r="R1063" s="699">
        <f t="shared" ref="R1063:R1068" si="493">SUM(O1063:Q1063)</f>
        <v>0</v>
      </c>
      <c r="S1063" s="335">
        <f t="shared" si="489"/>
        <v>0</v>
      </c>
      <c r="T1063" s="702"/>
      <c r="U1063" s="745"/>
      <c r="V1063" s="739"/>
      <c r="W1063" s="739"/>
    </row>
    <row r="1064" spans="2:23" ht="16.5">
      <c r="B1064" s="710" t="s">
        <v>704</v>
      </c>
      <c r="C1064" s="254"/>
      <c r="D1064" s="287"/>
      <c r="E1064" s="288"/>
      <c r="F1064" s="698">
        <f t="shared" si="490"/>
        <v>0</v>
      </c>
      <c r="G1064" s="254"/>
      <c r="H1064" s="287"/>
      <c r="I1064" s="288"/>
      <c r="J1064" s="334">
        <f t="shared" si="491"/>
        <v>0</v>
      </c>
      <c r="K1064" s="254"/>
      <c r="L1064" s="287"/>
      <c r="M1064" s="288"/>
      <c r="N1064" s="334">
        <f t="shared" si="492"/>
        <v>0</v>
      </c>
      <c r="O1064" s="254"/>
      <c r="P1064" s="287"/>
      <c r="Q1064" s="288"/>
      <c r="R1064" s="699">
        <f t="shared" si="493"/>
        <v>0</v>
      </c>
      <c r="S1064" s="700">
        <f t="shared" si="489"/>
        <v>0</v>
      </c>
      <c r="T1064" s="191"/>
      <c r="U1064" s="748"/>
      <c r="V1064" s="742"/>
      <c r="W1064" s="742"/>
    </row>
    <row r="1065" spans="2:23" ht="16.5">
      <c r="B1065" s="710" t="s">
        <v>705</v>
      </c>
      <c r="C1065" s="254"/>
      <c r="D1065" s="287"/>
      <c r="E1065" s="288"/>
      <c r="F1065" s="698">
        <f t="shared" si="490"/>
        <v>0</v>
      </c>
      <c r="G1065" s="254"/>
      <c r="H1065" s="287"/>
      <c r="I1065" s="288"/>
      <c r="J1065" s="334">
        <f t="shared" si="491"/>
        <v>0</v>
      </c>
      <c r="K1065" s="254"/>
      <c r="L1065" s="287"/>
      <c r="M1065" s="288"/>
      <c r="N1065" s="334">
        <f t="shared" si="492"/>
        <v>0</v>
      </c>
      <c r="O1065" s="254"/>
      <c r="P1065" s="287"/>
      <c r="Q1065" s="288"/>
      <c r="R1065" s="699">
        <f t="shared" si="493"/>
        <v>0</v>
      </c>
      <c r="S1065" s="700">
        <f t="shared" si="489"/>
        <v>0</v>
      </c>
      <c r="T1065" s="191"/>
      <c r="U1065" s="743"/>
      <c r="V1065" s="574"/>
      <c r="W1065" s="574"/>
    </row>
    <row r="1066" spans="2:23" ht="16.5">
      <c r="B1066" s="714" t="s">
        <v>706</v>
      </c>
      <c r="C1066" s="254"/>
      <c r="D1066" s="287"/>
      <c r="E1066" s="288"/>
      <c r="F1066" s="698">
        <f t="shared" si="490"/>
        <v>0</v>
      </c>
      <c r="G1066" s="254"/>
      <c r="H1066" s="287"/>
      <c r="I1066" s="288"/>
      <c r="J1066" s="334">
        <f t="shared" si="491"/>
        <v>0</v>
      </c>
      <c r="K1066" s="254"/>
      <c r="L1066" s="287"/>
      <c r="M1066" s="288"/>
      <c r="N1066" s="334">
        <f t="shared" si="492"/>
        <v>0</v>
      </c>
      <c r="O1066" s="254"/>
      <c r="P1066" s="287"/>
      <c r="Q1066" s="288"/>
      <c r="R1066" s="699">
        <f t="shared" si="493"/>
        <v>0</v>
      </c>
      <c r="S1066" s="700">
        <f t="shared" si="489"/>
        <v>0</v>
      </c>
      <c r="T1066" s="191"/>
      <c r="U1066" s="746"/>
      <c r="V1066" s="737"/>
      <c r="W1066" s="737"/>
    </row>
    <row r="1067" spans="2:23" ht="16.5">
      <c r="B1067" s="714" t="s">
        <v>707</v>
      </c>
      <c r="C1067" s="254"/>
      <c r="D1067" s="287"/>
      <c r="E1067" s="288"/>
      <c r="F1067" s="698">
        <f t="shared" si="490"/>
        <v>0</v>
      </c>
      <c r="G1067" s="254"/>
      <c r="H1067" s="287"/>
      <c r="I1067" s="288"/>
      <c r="J1067" s="334">
        <f t="shared" si="491"/>
        <v>0</v>
      </c>
      <c r="K1067" s="254"/>
      <c r="L1067" s="287"/>
      <c r="M1067" s="288"/>
      <c r="N1067" s="334">
        <f t="shared" si="492"/>
        <v>0</v>
      </c>
      <c r="O1067" s="254"/>
      <c r="P1067" s="287"/>
      <c r="Q1067" s="288"/>
      <c r="R1067" s="699">
        <f t="shared" si="493"/>
        <v>0</v>
      </c>
      <c r="S1067" s="700">
        <f t="shared" si="489"/>
        <v>0</v>
      </c>
      <c r="T1067" s="191"/>
      <c r="U1067" s="736"/>
      <c r="V1067" s="737"/>
      <c r="W1067" s="737"/>
    </row>
    <row r="1068" spans="2:23" ht="17.25" thickBot="1">
      <c r="B1068" s="710" t="s">
        <v>708</v>
      </c>
      <c r="C1068" s="271"/>
      <c r="D1068" s="294"/>
      <c r="E1068" s="295"/>
      <c r="F1068" s="698">
        <f t="shared" si="490"/>
        <v>0</v>
      </c>
      <c r="G1068" s="271"/>
      <c r="H1068" s="294"/>
      <c r="I1068" s="295"/>
      <c r="J1068" s="334">
        <f t="shared" si="491"/>
        <v>0</v>
      </c>
      <c r="K1068" s="271"/>
      <c r="L1068" s="294"/>
      <c r="M1068" s="295"/>
      <c r="N1068" s="334">
        <f t="shared" si="492"/>
        <v>0</v>
      </c>
      <c r="O1068" s="271"/>
      <c r="P1068" s="294"/>
      <c r="Q1068" s="295"/>
      <c r="R1068" s="699">
        <f t="shared" si="493"/>
        <v>0</v>
      </c>
      <c r="S1068" s="700">
        <f t="shared" si="489"/>
        <v>0</v>
      </c>
      <c r="T1068" s="191"/>
      <c r="U1068" s="736"/>
      <c r="V1068" s="737"/>
      <c r="W1068" s="737"/>
    </row>
    <row r="1069" spans="2:23" ht="17.25" thickBot="1">
      <c r="B1069" s="747" t="s">
        <v>788</v>
      </c>
      <c r="C1069" s="600" t="s">
        <v>498</v>
      </c>
      <c r="D1069" s="708" t="s">
        <v>499</v>
      </c>
      <c r="E1069" s="709" t="s">
        <v>500</v>
      </c>
      <c r="F1069" s="334" t="s">
        <v>697</v>
      </c>
      <c r="G1069" s="600" t="s">
        <v>502</v>
      </c>
      <c r="H1069" s="708" t="s">
        <v>503</v>
      </c>
      <c r="I1069" s="709" t="s">
        <v>504</v>
      </c>
      <c r="J1069" s="334" t="s">
        <v>698</v>
      </c>
      <c r="K1069" s="600" t="s">
        <v>506</v>
      </c>
      <c r="L1069" s="708" t="s">
        <v>507</v>
      </c>
      <c r="M1069" s="709" t="s">
        <v>508</v>
      </c>
      <c r="N1069" s="334" t="s">
        <v>699</v>
      </c>
      <c r="O1069" s="600" t="s">
        <v>510</v>
      </c>
      <c r="P1069" s="708" t="s">
        <v>511</v>
      </c>
      <c r="Q1069" s="709" t="s">
        <v>512</v>
      </c>
      <c r="R1069" s="720" t="s">
        <v>700</v>
      </c>
      <c r="S1069" s="719" t="s">
        <v>46</v>
      </c>
      <c r="T1069" s="191"/>
      <c r="U1069" s="736"/>
      <c r="V1069" s="737"/>
      <c r="W1069" s="737"/>
    </row>
    <row r="1070" spans="2:23" ht="16.5">
      <c r="B1070" s="710" t="s">
        <v>702</v>
      </c>
      <c r="C1070" s="266"/>
      <c r="D1070" s="280"/>
      <c r="E1070" s="281"/>
      <c r="F1070" s="698">
        <f>SUM(C1070:E1070)</f>
        <v>0</v>
      </c>
      <c r="G1070" s="266"/>
      <c r="H1070" s="280"/>
      <c r="I1070" s="281"/>
      <c r="J1070" s="334">
        <f>SUM(G1070:I1070)</f>
        <v>0</v>
      </c>
      <c r="K1070" s="266"/>
      <c r="L1070" s="280"/>
      <c r="M1070" s="281"/>
      <c r="N1070" s="334">
        <f>SUM(K1070:M1070)</f>
        <v>0</v>
      </c>
      <c r="O1070" s="266"/>
      <c r="P1070" s="280"/>
      <c r="Q1070" s="281"/>
      <c r="R1070" s="699">
        <f>SUM(O1070:Q1070)</f>
        <v>0</v>
      </c>
      <c r="S1070" s="700">
        <f t="shared" ref="S1070:S1076" si="494">N1070+J1070+F1070+R1070</f>
        <v>0</v>
      </c>
      <c r="T1070" s="191"/>
      <c r="U1070" s="736"/>
      <c r="V1070" s="737"/>
      <c r="W1070" s="737"/>
    </row>
    <row r="1071" spans="2:23" ht="16.5">
      <c r="B1071" s="711" t="s">
        <v>703</v>
      </c>
      <c r="C1071" s="712">
        <f>SUM(C1072:C1075)</f>
        <v>0</v>
      </c>
      <c r="D1071" s="712">
        <f>SUM(D1072:D1075)</f>
        <v>0</v>
      </c>
      <c r="E1071" s="712">
        <f>SUM(E1072:E1075)</f>
        <v>0</v>
      </c>
      <c r="F1071" s="334">
        <f t="shared" ref="F1071:F1076" si="495">SUM(C1071:E1071)</f>
        <v>0</v>
      </c>
      <c r="G1071" s="712">
        <f>SUM(G1072:G1075)</f>
        <v>0</v>
      </c>
      <c r="H1071" s="246">
        <f>SUM(H1072:H1075)</f>
        <v>0</v>
      </c>
      <c r="I1071" s="713">
        <f>SUM(I1072:I1075)</f>
        <v>0</v>
      </c>
      <c r="J1071" s="334">
        <f t="shared" ref="J1071:J1076" si="496">SUM(G1071:I1071)</f>
        <v>0</v>
      </c>
      <c r="K1071" s="712">
        <f>SUM(K1072:K1075)</f>
        <v>0</v>
      </c>
      <c r="L1071" s="246">
        <f>SUM(L1072:L1075)</f>
        <v>0</v>
      </c>
      <c r="M1071" s="713">
        <f>SUM(M1072:M1075)</f>
        <v>0</v>
      </c>
      <c r="N1071" s="334">
        <f t="shared" ref="N1071:N1076" si="497">SUM(K1071:M1071)</f>
        <v>0</v>
      </c>
      <c r="O1071" s="712">
        <f>SUM(O1072:O1075)</f>
        <v>0</v>
      </c>
      <c r="P1071" s="246">
        <f>SUM(P1072:P1075)</f>
        <v>0</v>
      </c>
      <c r="Q1071" s="713">
        <f>SUM(Q1072:Q1075)</f>
        <v>0</v>
      </c>
      <c r="R1071" s="699">
        <f t="shared" ref="R1071:R1076" si="498">SUM(O1071:Q1071)</f>
        <v>0</v>
      </c>
      <c r="S1071" s="335">
        <f t="shared" si="494"/>
        <v>0</v>
      </c>
      <c r="T1071" s="702"/>
      <c r="U1071" s="745"/>
      <c r="V1071" s="753"/>
      <c r="W1071" s="739"/>
    </row>
    <row r="1072" spans="2:23" ht="16.5">
      <c r="B1072" s="710" t="s">
        <v>704</v>
      </c>
      <c r="C1072" s="254"/>
      <c r="D1072" s="287"/>
      <c r="E1072" s="288"/>
      <c r="F1072" s="698">
        <f t="shared" si="495"/>
        <v>0</v>
      </c>
      <c r="G1072" s="254"/>
      <c r="H1072" s="287"/>
      <c r="I1072" s="288"/>
      <c r="J1072" s="334">
        <f t="shared" si="496"/>
        <v>0</v>
      </c>
      <c r="K1072" s="254"/>
      <c r="L1072" s="287"/>
      <c r="M1072" s="288"/>
      <c r="N1072" s="334">
        <f t="shared" si="497"/>
        <v>0</v>
      </c>
      <c r="O1072" s="254"/>
      <c r="P1072" s="287"/>
      <c r="Q1072" s="288"/>
      <c r="R1072" s="699">
        <f t="shared" si="498"/>
        <v>0</v>
      </c>
      <c r="S1072" s="700">
        <f t="shared" si="494"/>
        <v>0</v>
      </c>
      <c r="T1072" s="191"/>
      <c r="U1072" s="748"/>
      <c r="V1072" s="742"/>
      <c r="W1072" s="742"/>
    </row>
    <row r="1073" spans="2:23" ht="16.5">
      <c r="B1073" s="710" t="s">
        <v>705</v>
      </c>
      <c r="C1073" s="254"/>
      <c r="D1073" s="287"/>
      <c r="E1073" s="288"/>
      <c r="F1073" s="698">
        <f t="shared" si="495"/>
        <v>0</v>
      </c>
      <c r="G1073" s="254"/>
      <c r="H1073" s="287"/>
      <c r="I1073" s="288"/>
      <c r="J1073" s="334">
        <f t="shared" si="496"/>
        <v>0</v>
      </c>
      <c r="K1073" s="254"/>
      <c r="L1073" s="287"/>
      <c r="M1073" s="288"/>
      <c r="N1073" s="334">
        <f t="shared" si="497"/>
        <v>0</v>
      </c>
      <c r="O1073" s="254"/>
      <c r="P1073" s="287"/>
      <c r="Q1073" s="288"/>
      <c r="R1073" s="699">
        <f t="shared" si="498"/>
        <v>0</v>
      </c>
      <c r="S1073" s="700">
        <f t="shared" si="494"/>
        <v>0</v>
      </c>
      <c r="T1073" s="191"/>
      <c r="U1073" s="736"/>
      <c r="V1073" s="737"/>
      <c r="W1073" s="737"/>
    </row>
    <row r="1074" spans="2:23" ht="16.5">
      <c r="B1074" s="714" t="s">
        <v>706</v>
      </c>
      <c r="C1074" s="254"/>
      <c r="D1074" s="287"/>
      <c r="E1074" s="288"/>
      <c r="F1074" s="698">
        <f t="shared" si="495"/>
        <v>0</v>
      </c>
      <c r="G1074" s="254"/>
      <c r="H1074" s="287"/>
      <c r="I1074" s="288"/>
      <c r="J1074" s="334">
        <f t="shared" si="496"/>
        <v>0</v>
      </c>
      <c r="K1074" s="254"/>
      <c r="L1074" s="287"/>
      <c r="M1074" s="288"/>
      <c r="N1074" s="334">
        <f t="shared" si="497"/>
        <v>0</v>
      </c>
      <c r="O1074" s="254"/>
      <c r="P1074" s="287"/>
      <c r="Q1074" s="288"/>
      <c r="R1074" s="699">
        <f t="shared" si="498"/>
        <v>0</v>
      </c>
      <c r="S1074" s="700">
        <f t="shared" si="494"/>
        <v>0</v>
      </c>
      <c r="T1074" s="191"/>
      <c r="U1074" s="746"/>
      <c r="V1074" s="737"/>
      <c r="W1074" s="737"/>
    </row>
    <row r="1075" spans="2:23" ht="16.5">
      <c r="B1075" s="714" t="s">
        <v>707</v>
      </c>
      <c r="C1075" s="254"/>
      <c r="D1075" s="287"/>
      <c r="E1075" s="288"/>
      <c r="F1075" s="698">
        <f t="shared" si="495"/>
        <v>0</v>
      </c>
      <c r="G1075" s="254"/>
      <c r="H1075" s="287"/>
      <c r="I1075" s="288"/>
      <c r="J1075" s="334">
        <f t="shared" si="496"/>
        <v>0</v>
      </c>
      <c r="K1075" s="254"/>
      <c r="L1075" s="287"/>
      <c r="M1075" s="288"/>
      <c r="N1075" s="334">
        <f t="shared" si="497"/>
        <v>0</v>
      </c>
      <c r="O1075" s="254"/>
      <c r="P1075" s="287"/>
      <c r="Q1075" s="288"/>
      <c r="R1075" s="699">
        <f t="shared" si="498"/>
        <v>0</v>
      </c>
      <c r="S1075" s="700">
        <f t="shared" si="494"/>
        <v>0</v>
      </c>
      <c r="T1075" s="191"/>
      <c r="U1075" s="736"/>
      <c r="V1075" s="737"/>
      <c r="W1075" s="737"/>
    </row>
    <row r="1076" spans="2:23" ht="17.25" thickBot="1">
      <c r="B1076" s="710" t="s">
        <v>708</v>
      </c>
      <c r="C1076" s="271"/>
      <c r="D1076" s="294"/>
      <c r="E1076" s="295"/>
      <c r="F1076" s="698">
        <f t="shared" si="495"/>
        <v>0</v>
      </c>
      <c r="G1076" s="271"/>
      <c r="H1076" s="294"/>
      <c r="I1076" s="295"/>
      <c r="J1076" s="334">
        <f t="shared" si="496"/>
        <v>0</v>
      </c>
      <c r="K1076" s="271"/>
      <c r="L1076" s="294"/>
      <c r="M1076" s="295"/>
      <c r="N1076" s="334">
        <f t="shared" si="497"/>
        <v>0</v>
      </c>
      <c r="O1076" s="271"/>
      <c r="P1076" s="294"/>
      <c r="Q1076" s="295"/>
      <c r="R1076" s="699">
        <f t="shared" si="498"/>
        <v>0</v>
      </c>
      <c r="S1076" s="700">
        <f t="shared" si="494"/>
        <v>0</v>
      </c>
      <c r="T1076" s="191"/>
      <c r="U1076" s="736"/>
      <c r="V1076" s="737"/>
      <c r="W1076" s="737"/>
    </row>
    <row r="1077" spans="2:23" ht="17.25" thickBot="1">
      <c r="B1077" s="747" t="s">
        <v>789</v>
      </c>
      <c r="C1077" s="687" t="s">
        <v>498</v>
      </c>
      <c r="D1077" s="688" t="s">
        <v>499</v>
      </c>
      <c r="E1077" s="689" t="s">
        <v>500</v>
      </c>
      <c r="F1077" s="719" t="s">
        <v>697</v>
      </c>
      <c r="G1077" s="687" t="s">
        <v>502</v>
      </c>
      <c r="H1077" s="688" t="s">
        <v>503</v>
      </c>
      <c r="I1077" s="689" t="s">
        <v>504</v>
      </c>
      <c r="J1077" s="719" t="s">
        <v>698</v>
      </c>
      <c r="K1077" s="687" t="s">
        <v>506</v>
      </c>
      <c r="L1077" s="688" t="s">
        <v>507</v>
      </c>
      <c r="M1077" s="689" t="s">
        <v>508</v>
      </c>
      <c r="N1077" s="719" t="s">
        <v>699</v>
      </c>
      <c r="O1077" s="687" t="s">
        <v>510</v>
      </c>
      <c r="P1077" s="688" t="s">
        <v>511</v>
      </c>
      <c r="Q1077" s="689" t="s">
        <v>512</v>
      </c>
      <c r="R1077" s="720" t="s">
        <v>700</v>
      </c>
      <c r="S1077" s="719" t="s">
        <v>46</v>
      </c>
      <c r="T1077" s="191"/>
      <c r="U1077" s="736"/>
      <c r="V1077" s="737"/>
      <c r="W1077" s="737"/>
    </row>
    <row r="1078" spans="2:23" ht="16.5">
      <c r="B1078" s="710" t="s">
        <v>702</v>
      </c>
      <c r="C1078" s="266"/>
      <c r="D1078" s="280"/>
      <c r="E1078" s="281"/>
      <c r="F1078" s="698">
        <v>0</v>
      </c>
      <c r="G1078" s="266"/>
      <c r="H1078" s="280"/>
      <c r="I1078" s="281"/>
      <c r="J1078" s="334">
        <f t="shared" ref="J1078:J1084" si="499">SUM(G1078:I1078)</f>
        <v>0</v>
      </c>
      <c r="K1078" s="266"/>
      <c r="L1078" s="280"/>
      <c r="M1078" s="281"/>
      <c r="N1078" s="334">
        <f t="shared" ref="N1078:N1084" si="500">SUM(K1078:M1078)</f>
        <v>0</v>
      </c>
      <c r="O1078" s="266"/>
      <c r="P1078" s="280"/>
      <c r="Q1078" s="281"/>
      <c r="R1078" s="699">
        <f>SUM(O1078:Q1078)</f>
        <v>0</v>
      </c>
      <c r="S1078" s="700">
        <f t="shared" ref="S1078:S1084" si="501">N1078+J1078+F1078+R1078</f>
        <v>0</v>
      </c>
      <c r="T1078" s="191"/>
      <c r="U1078" s="736"/>
      <c r="V1078" s="737"/>
      <c r="W1078" s="737"/>
    </row>
    <row r="1079" spans="2:23" ht="16.5">
      <c r="B1079" s="711" t="s">
        <v>703</v>
      </c>
      <c r="C1079" s="712">
        <f>SUM(C1080:C1083)</f>
        <v>0</v>
      </c>
      <c r="D1079" s="712">
        <f>SUM(D1080:D1083)</f>
        <v>0</v>
      </c>
      <c r="E1079" s="712">
        <f>SUM(E1080:E1083)</f>
        <v>0</v>
      </c>
      <c r="F1079" s="334">
        <f t="shared" ref="F1079:F1084" si="502">SUM(C1079:E1079)</f>
        <v>0</v>
      </c>
      <c r="G1079" s="712">
        <f>SUM(G1080:G1083)</f>
        <v>0</v>
      </c>
      <c r="H1079" s="246">
        <f>SUM(H1080:H1083)</f>
        <v>0</v>
      </c>
      <c r="I1079" s="713">
        <f>SUM(I1080:I1083)</f>
        <v>0</v>
      </c>
      <c r="J1079" s="334">
        <f t="shared" si="499"/>
        <v>0</v>
      </c>
      <c r="K1079" s="712">
        <f>SUM(K1080:K1083)</f>
        <v>0</v>
      </c>
      <c r="L1079" s="246">
        <f>SUM(L1080:L1083)</f>
        <v>0</v>
      </c>
      <c r="M1079" s="713">
        <f>SUM(M1080:M1083)</f>
        <v>0</v>
      </c>
      <c r="N1079" s="334">
        <f t="shared" si="500"/>
        <v>0</v>
      </c>
      <c r="O1079" s="712">
        <f>SUM(O1080:O1083)</f>
        <v>0</v>
      </c>
      <c r="P1079" s="246">
        <f>SUM(P1080:P1083)</f>
        <v>0</v>
      </c>
      <c r="Q1079" s="713">
        <f>SUM(Q1080:Q1083)</f>
        <v>0</v>
      </c>
      <c r="R1079" s="699">
        <f t="shared" ref="R1079:R1084" si="503">SUM(O1079:Q1079)</f>
        <v>0</v>
      </c>
      <c r="S1079" s="335">
        <f t="shared" si="501"/>
        <v>0</v>
      </c>
      <c r="T1079" s="702"/>
      <c r="U1079" s="745"/>
      <c r="V1079" s="739"/>
      <c r="W1079" s="739"/>
    </row>
    <row r="1080" spans="2:23" ht="16.5">
      <c r="B1080" s="710" t="s">
        <v>704</v>
      </c>
      <c r="C1080" s="254"/>
      <c r="D1080" s="287"/>
      <c r="E1080" s="288"/>
      <c r="F1080" s="698">
        <f t="shared" si="502"/>
        <v>0</v>
      </c>
      <c r="G1080" s="254"/>
      <c r="H1080" s="287"/>
      <c r="I1080" s="288"/>
      <c r="J1080" s="334">
        <f t="shared" si="499"/>
        <v>0</v>
      </c>
      <c r="K1080" s="254"/>
      <c r="L1080" s="287"/>
      <c r="M1080" s="288"/>
      <c r="N1080" s="334">
        <f t="shared" si="500"/>
        <v>0</v>
      </c>
      <c r="O1080" s="254"/>
      <c r="P1080" s="287"/>
      <c r="Q1080" s="288"/>
      <c r="R1080" s="699">
        <f t="shared" si="503"/>
        <v>0</v>
      </c>
      <c r="S1080" s="700">
        <f t="shared" si="501"/>
        <v>0</v>
      </c>
      <c r="T1080" s="191"/>
      <c r="U1080" s="748"/>
      <c r="V1080" s="742"/>
      <c r="W1080" s="742"/>
    </row>
    <row r="1081" spans="2:23" ht="16.5">
      <c r="B1081" s="710" t="s">
        <v>705</v>
      </c>
      <c r="C1081" s="254"/>
      <c r="D1081" s="287"/>
      <c r="E1081" s="288"/>
      <c r="F1081" s="698">
        <f t="shared" si="502"/>
        <v>0</v>
      </c>
      <c r="G1081" s="254"/>
      <c r="H1081" s="287"/>
      <c r="I1081" s="288"/>
      <c r="J1081" s="334">
        <f t="shared" si="499"/>
        <v>0</v>
      </c>
      <c r="K1081" s="254"/>
      <c r="L1081" s="287"/>
      <c r="M1081" s="288"/>
      <c r="N1081" s="334">
        <f t="shared" si="500"/>
        <v>0</v>
      </c>
      <c r="O1081" s="254"/>
      <c r="P1081" s="287"/>
      <c r="Q1081" s="288"/>
      <c r="R1081" s="699">
        <f t="shared" si="503"/>
        <v>0</v>
      </c>
      <c r="S1081" s="700">
        <f t="shared" si="501"/>
        <v>0</v>
      </c>
      <c r="T1081" s="191"/>
      <c r="U1081" s="743"/>
      <c r="V1081" s="574"/>
      <c r="W1081" s="574"/>
    </row>
    <row r="1082" spans="2:23" ht="16.5">
      <c r="B1082" s="714" t="s">
        <v>706</v>
      </c>
      <c r="C1082" s="254"/>
      <c r="D1082" s="287"/>
      <c r="E1082" s="288"/>
      <c r="F1082" s="698">
        <f t="shared" si="502"/>
        <v>0</v>
      </c>
      <c r="G1082" s="254"/>
      <c r="H1082" s="287"/>
      <c r="I1082" s="288"/>
      <c r="J1082" s="334">
        <f t="shared" si="499"/>
        <v>0</v>
      </c>
      <c r="K1082" s="254"/>
      <c r="L1082" s="287"/>
      <c r="M1082" s="288"/>
      <c r="N1082" s="334">
        <f t="shared" si="500"/>
        <v>0</v>
      </c>
      <c r="O1082" s="254"/>
      <c r="P1082" s="287"/>
      <c r="Q1082" s="288"/>
      <c r="R1082" s="699">
        <f t="shared" si="503"/>
        <v>0</v>
      </c>
      <c r="S1082" s="700">
        <f t="shared" si="501"/>
        <v>0</v>
      </c>
      <c r="T1082" s="191"/>
      <c r="U1082" s="746"/>
      <c r="V1082" s="737"/>
      <c r="W1082" s="737"/>
    </row>
    <row r="1083" spans="2:23" ht="16.5">
      <c r="B1083" s="714" t="s">
        <v>707</v>
      </c>
      <c r="C1083" s="254"/>
      <c r="D1083" s="287"/>
      <c r="E1083" s="288"/>
      <c r="F1083" s="698">
        <f t="shared" si="502"/>
        <v>0</v>
      </c>
      <c r="G1083" s="254"/>
      <c r="H1083" s="287"/>
      <c r="I1083" s="288"/>
      <c r="J1083" s="334">
        <f t="shared" si="499"/>
        <v>0</v>
      </c>
      <c r="K1083" s="254"/>
      <c r="L1083" s="287"/>
      <c r="M1083" s="288"/>
      <c r="N1083" s="334">
        <f t="shared" si="500"/>
        <v>0</v>
      </c>
      <c r="O1083" s="254"/>
      <c r="P1083" s="287"/>
      <c r="Q1083" s="288"/>
      <c r="R1083" s="699">
        <f t="shared" si="503"/>
        <v>0</v>
      </c>
      <c r="S1083" s="700">
        <f t="shared" si="501"/>
        <v>0</v>
      </c>
      <c r="T1083" s="191"/>
      <c r="U1083" s="736"/>
      <c r="V1083" s="737"/>
      <c r="W1083" s="737"/>
    </row>
    <row r="1084" spans="2:23" ht="17.25" thickBot="1">
      <c r="B1084" s="710" t="s">
        <v>708</v>
      </c>
      <c r="C1084" s="271"/>
      <c r="D1084" s="294"/>
      <c r="E1084" s="295"/>
      <c r="F1084" s="698">
        <f t="shared" si="502"/>
        <v>0</v>
      </c>
      <c r="G1084" s="271"/>
      <c r="H1084" s="294"/>
      <c r="I1084" s="295"/>
      <c r="J1084" s="334">
        <f t="shared" si="499"/>
        <v>0</v>
      </c>
      <c r="K1084" s="271"/>
      <c r="L1084" s="294"/>
      <c r="M1084" s="295"/>
      <c r="N1084" s="334">
        <f t="shared" si="500"/>
        <v>0</v>
      </c>
      <c r="O1084" s="271"/>
      <c r="P1084" s="294"/>
      <c r="Q1084" s="295"/>
      <c r="R1084" s="699">
        <f t="shared" si="503"/>
        <v>0</v>
      </c>
      <c r="S1084" s="700">
        <f t="shared" si="501"/>
        <v>0</v>
      </c>
      <c r="T1084" s="191"/>
      <c r="U1084" s="736"/>
      <c r="V1084" s="737"/>
      <c r="W1084" s="737"/>
    </row>
    <row r="1085" spans="2:23" ht="17.25" thickBot="1">
      <c r="B1085" s="747" t="s">
        <v>790</v>
      </c>
      <c r="C1085" s="600" t="s">
        <v>498</v>
      </c>
      <c r="D1085" s="708" t="s">
        <v>499</v>
      </c>
      <c r="E1085" s="709" t="s">
        <v>500</v>
      </c>
      <c r="F1085" s="334" t="s">
        <v>697</v>
      </c>
      <c r="G1085" s="600" t="s">
        <v>502</v>
      </c>
      <c r="H1085" s="708" t="s">
        <v>503</v>
      </c>
      <c r="I1085" s="709" t="s">
        <v>504</v>
      </c>
      <c r="J1085" s="334" t="s">
        <v>698</v>
      </c>
      <c r="K1085" s="600" t="s">
        <v>506</v>
      </c>
      <c r="L1085" s="708" t="s">
        <v>507</v>
      </c>
      <c r="M1085" s="709" t="s">
        <v>508</v>
      </c>
      <c r="N1085" s="334" t="s">
        <v>699</v>
      </c>
      <c r="O1085" s="600" t="s">
        <v>510</v>
      </c>
      <c r="P1085" s="708" t="s">
        <v>511</v>
      </c>
      <c r="Q1085" s="709" t="s">
        <v>512</v>
      </c>
      <c r="R1085" s="720" t="s">
        <v>700</v>
      </c>
      <c r="S1085" s="719" t="s">
        <v>46</v>
      </c>
      <c r="T1085" s="191"/>
      <c r="U1085" s="736"/>
      <c r="V1085" s="737"/>
      <c r="W1085" s="737"/>
    </row>
    <row r="1086" spans="2:23" ht="16.5">
      <c r="B1086" s="710" t="s">
        <v>702</v>
      </c>
      <c r="C1086" s="266"/>
      <c r="D1086" s="280"/>
      <c r="E1086" s="281"/>
      <c r="F1086" s="698">
        <f>SUM(C1086:E1086)</f>
        <v>0</v>
      </c>
      <c r="G1086" s="266"/>
      <c r="H1086" s="280"/>
      <c r="I1086" s="281"/>
      <c r="J1086" s="334">
        <f>SUM(G1086:I1086)</f>
        <v>0</v>
      </c>
      <c r="K1086" s="266"/>
      <c r="L1086" s="280"/>
      <c r="M1086" s="281"/>
      <c r="N1086" s="334">
        <f>SUM(K1086:M1086)</f>
        <v>0</v>
      </c>
      <c r="O1086" s="266"/>
      <c r="P1086" s="280"/>
      <c r="Q1086" s="281"/>
      <c r="R1086" s="699">
        <f>SUM(O1086:Q1086)</f>
        <v>0</v>
      </c>
      <c r="S1086" s="700">
        <f t="shared" ref="S1086:S1092" si="504">N1086+J1086+F1086+R1086</f>
        <v>0</v>
      </c>
      <c r="T1086" s="191"/>
      <c r="U1086" s="736"/>
      <c r="V1086" s="737"/>
      <c r="W1086" s="737"/>
    </row>
    <row r="1087" spans="2:23" ht="16.5">
      <c r="B1087" s="711" t="s">
        <v>703</v>
      </c>
      <c r="C1087" s="712">
        <f>SUM(C1088:C1091)</f>
        <v>0</v>
      </c>
      <c r="D1087" s="712">
        <f>SUM(D1088:D1091)</f>
        <v>0</v>
      </c>
      <c r="E1087" s="712">
        <f>SUM(E1088:E1091)</f>
        <v>0</v>
      </c>
      <c r="F1087" s="334">
        <f t="shared" ref="F1087:F1092" si="505">SUM(C1087:E1087)</f>
        <v>0</v>
      </c>
      <c r="G1087" s="712">
        <f>SUM(G1088:G1091)</f>
        <v>0</v>
      </c>
      <c r="H1087" s="246">
        <f>SUM(H1088:H1091)</f>
        <v>0</v>
      </c>
      <c r="I1087" s="713">
        <f>SUM(I1088:I1091)</f>
        <v>0</v>
      </c>
      <c r="J1087" s="334">
        <f t="shared" ref="J1087:J1092" si="506">SUM(G1087:I1087)</f>
        <v>0</v>
      </c>
      <c r="K1087" s="712">
        <f>SUM(K1088:K1091)</f>
        <v>0</v>
      </c>
      <c r="L1087" s="246">
        <f>SUM(L1088:L1091)</f>
        <v>0</v>
      </c>
      <c r="M1087" s="713">
        <f>SUM(M1088:M1091)</f>
        <v>0</v>
      </c>
      <c r="N1087" s="334">
        <f t="shared" ref="N1087:N1092" si="507">SUM(K1087:M1087)</f>
        <v>0</v>
      </c>
      <c r="O1087" s="712">
        <f>SUM(O1088:O1091)</f>
        <v>0</v>
      </c>
      <c r="P1087" s="246">
        <f>SUM(P1088:P1091)</f>
        <v>0</v>
      </c>
      <c r="Q1087" s="713">
        <f>SUM(Q1088:Q1091)</f>
        <v>0</v>
      </c>
      <c r="R1087" s="699">
        <f t="shared" ref="R1087:R1092" si="508">SUM(O1087:Q1087)</f>
        <v>0</v>
      </c>
      <c r="S1087" s="335">
        <f t="shared" si="504"/>
        <v>0</v>
      </c>
      <c r="T1087" s="702"/>
      <c r="U1087" s="745"/>
      <c r="V1087" s="739"/>
      <c r="W1087" s="739"/>
    </row>
    <row r="1088" spans="2:23" ht="16.5">
      <c r="B1088" s="710" t="s">
        <v>704</v>
      </c>
      <c r="C1088" s="254"/>
      <c r="D1088" s="287"/>
      <c r="E1088" s="288"/>
      <c r="F1088" s="698">
        <f t="shared" si="505"/>
        <v>0</v>
      </c>
      <c r="G1088" s="254"/>
      <c r="H1088" s="287"/>
      <c r="I1088" s="288"/>
      <c r="J1088" s="334">
        <f t="shared" si="506"/>
        <v>0</v>
      </c>
      <c r="K1088" s="254"/>
      <c r="L1088" s="287"/>
      <c r="M1088" s="288"/>
      <c r="N1088" s="334">
        <f t="shared" si="507"/>
        <v>0</v>
      </c>
      <c r="O1088" s="254"/>
      <c r="P1088" s="287"/>
      <c r="Q1088" s="288"/>
      <c r="R1088" s="699">
        <f t="shared" si="508"/>
        <v>0</v>
      </c>
      <c r="S1088" s="700">
        <f t="shared" si="504"/>
        <v>0</v>
      </c>
      <c r="T1088" s="191"/>
      <c r="U1088" s="748"/>
      <c r="V1088" s="742"/>
      <c r="W1088" s="742"/>
    </row>
    <row r="1089" spans="2:23" ht="16.5">
      <c r="B1089" s="710" t="s">
        <v>705</v>
      </c>
      <c r="C1089" s="254"/>
      <c r="D1089" s="287"/>
      <c r="E1089" s="288"/>
      <c r="F1089" s="698">
        <f t="shared" si="505"/>
        <v>0</v>
      </c>
      <c r="G1089" s="254"/>
      <c r="H1089" s="287"/>
      <c r="I1089" s="288"/>
      <c r="J1089" s="334">
        <f t="shared" si="506"/>
        <v>0</v>
      </c>
      <c r="K1089" s="254"/>
      <c r="L1089" s="287"/>
      <c r="M1089" s="288"/>
      <c r="N1089" s="334">
        <f t="shared" si="507"/>
        <v>0</v>
      </c>
      <c r="O1089" s="254"/>
      <c r="P1089" s="287"/>
      <c r="Q1089" s="288"/>
      <c r="R1089" s="699">
        <f t="shared" si="508"/>
        <v>0</v>
      </c>
      <c r="S1089" s="700">
        <f t="shared" si="504"/>
        <v>0</v>
      </c>
      <c r="T1089" s="191"/>
      <c r="U1089" s="736"/>
      <c r="V1089" s="737"/>
      <c r="W1089" s="737"/>
    </row>
    <row r="1090" spans="2:23" ht="16.5">
      <c r="B1090" s="714" t="s">
        <v>706</v>
      </c>
      <c r="C1090" s="254"/>
      <c r="D1090" s="287"/>
      <c r="E1090" s="288"/>
      <c r="F1090" s="698">
        <f t="shared" si="505"/>
        <v>0</v>
      </c>
      <c r="G1090" s="254"/>
      <c r="H1090" s="287"/>
      <c r="I1090" s="288"/>
      <c r="J1090" s="334">
        <f t="shared" si="506"/>
        <v>0</v>
      </c>
      <c r="K1090" s="254"/>
      <c r="L1090" s="287"/>
      <c r="M1090" s="288"/>
      <c r="N1090" s="334">
        <f t="shared" si="507"/>
        <v>0</v>
      </c>
      <c r="O1090" s="254"/>
      <c r="P1090" s="287"/>
      <c r="Q1090" s="288"/>
      <c r="R1090" s="699">
        <f t="shared" si="508"/>
        <v>0</v>
      </c>
      <c r="S1090" s="700">
        <f t="shared" si="504"/>
        <v>0</v>
      </c>
      <c r="T1090" s="191"/>
      <c r="U1090" s="746"/>
      <c r="V1090" s="737"/>
      <c r="W1090" s="737"/>
    </row>
    <row r="1091" spans="2:23" ht="16.5">
      <c r="B1091" s="714" t="s">
        <v>707</v>
      </c>
      <c r="C1091" s="254"/>
      <c r="D1091" s="287"/>
      <c r="E1091" s="288"/>
      <c r="F1091" s="698">
        <f t="shared" si="505"/>
        <v>0</v>
      </c>
      <c r="G1091" s="254"/>
      <c r="H1091" s="287"/>
      <c r="I1091" s="288"/>
      <c r="J1091" s="334">
        <f t="shared" si="506"/>
        <v>0</v>
      </c>
      <c r="K1091" s="254"/>
      <c r="L1091" s="287"/>
      <c r="M1091" s="288"/>
      <c r="N1091" s="334">
        <f t="shared" si="507"/>
        <v>0</v>
      </c>
      <c r="O1091" s="254"/>
      <c r="P1091" s="287"/>
      <c r="Q1091" s="288"/>
      <c r="R1091" s="699">
        <f t="shared" si="508"/>
        <v>0</v>
      </c>
      <c r="S1091" s="700">
        <f t="shared" si="504"/>
        <v>0</v>
      </c>
      <c r="T1091" s="191"/>
      <c r="U1091" s="736"/>
      <c r="V1091" s="737"/>
      <c r="W1091" s="737"/>
    </row>
    <row r="1092" spans="2:23" ht="17.25" thickBot="1">
      <c r="B1092" s="710" t="s">
        <v>708</v>
      </c>
      <c r="C1092" s="271"/>
      <c r="D1092" s="294"/>
      <c r="E1092" s="295"/>
      <c r="F1092" s="698">
        <f t="shared" si="505"/>
        <v>0</v>
      </c>
      <c r="G1092" s="271"/>
      <c r="H1092" s="294"/>
      <c r="I1092" s="295"/>
      <c r="J1092" s="334">
        <f t="shared" si="506"/>
        <v>0</v>
      </c>
      <c r="K1092" s="271"/>
      <c r="L1092" s="294"/>
      <c r="M1092" s="295"/>
      <c r="N1092" s="334">
        <f t="shared" si="507"/>
        <v>0</v>
      </c>
      <c r="O1092" s="271"/>
      <c r="P1092" s="294"/>
      <c r="Q1092" s="295"/>
      <c r="R1092" s="699">
        <f t="shared" si="508"/>
        <v>0</v>
      </c>
      <c r="S1092" s="700">
        <f t="shared" si="504"/>
        <v>0</v>
      </c>
      <c r="T1092" s="191"/>
      <c r="U1092" s="736"/>
      <c r="V1092" s="737"/>
      <c r="W1092" s="737"/>
    </row>
    <row r="1093" spans="2:23" ht="17.25" thickBot="1">
      <c r="B1093" s="747" t="s">
        <v>791</v>
      </c>
      <c r="C1093" s="600" t="s">
        <v>498</v>
      </c>
      <c r="D1093" s="708" t="s">
        <v>499</v>
      </c>
      <c r="E1093" s="709" t="s">
        <v>500</v>
      </c>
      <c r="F1093" s="334" t="s">
        <v>697</v>
      </c>
      <c r="G1093" s="600" t="s">
        <v>502</v>
      </c>
      <c r="H1093" s="708" t="s">
        <v>503</v>
      </c>
      <c r="I1093" s="709" t="s">
        <v>504</v>
      </c>
      <c r="J1093" s="334" t="s">
        <v>698</v>
      </c>
      <c r="K1093" s="600" t="s">
        <v>506</v>
      </c>
      <c r="L1093" s="708" t="s">
        <v>507</v>
      </c>
      <c r="M1093" s="709" t="s">
        <v>508</v>
      </c>
      <c r="N1093" s="334" t="s">
        <v>699</v>
      </c>
      <c r="O1093" s="600" t="s">
        <v>510</v>
      </c>
      <c r="P1093" s="708" t="s">
        <v>511</v>
      </c>
      <c r="Q1093" s="709" t="s">
        <v>512</v>
      </c>
      <c r="R1093" s="720" t="s">
        <v>700</v>
      </c>
      <c r="S1093" s="719" t="s">
        <v>46</v>
      </c>
      <c r="T1093" s="191"/>
      <c r="U1093" s="736"/>
      <c r="V1093" s="737"/>
      <c r="W1093" s="737"/>
    </row>
    <row r="1094" spans="2:23" ht="16.5">
      <c r="B1094" s="710" t="s">
        <v>702</v>
      </c>
      <c r="C1094" s="266"/>
      <c r="D1094" s="280"/>
      <c r="E1094" s="281"/>
      <c r="F1094" s="698">
        <f>SUM(C1094:E1094)</f>
        <v>0</v>
      </c>
      <c r="G1094" s="266"/>
      <c r="H1094" s="280"/>
      <c r="I1094" s="281"/>
      <c r="J1094" s="334">
        <f>SUM(G1094:I1094)</f>
        <v>0</v>
      </c>
      <c r="K1094" s="266"/>
      <c r="L1094" s="280"/>
      <c r="M1094" s="281"/>
      <c r="N1094" s="334">
        <f>SUM(K1094:M1094)</f>
        <v>0</v>
      </c>
      <c r="O1094" s="266"/>
      <c r="P1094" s="280"/>
      <c r="Q1094" s="281"/>
      <c r="R1094" s="699">
        <f>SUM(O1094:Q1094)</f>
        <v>0</v>
      </c>
      <c r="S1094" s="700">
        <f t="shared" ref="S1094:S1100" si="509">N1094+J1094+F1094+R1094</f>
        <v>0</v>
      </c>
      <c r="T1094" s="191"/>
      <c r="U1094" s="736"/>
      <c r="V1094" s="737"/>
      <c r="W1094" s="737"/>
    </row>
    <row r="1095" spans="2:23" ht="16.5">
      <c r="B1095" s="711" t="s">
        <v>703</v>
      </c>
      <c r="C1095" s="712">
        <f>SUM(C1096:C1099)</f>
        <v>0</v>
      </c>
      <c r="D1095" s="712">
        <f>SUM(D1096:D1099)</f>
        <v>0</v>
      </c>
      <c r="E1095" s="712">
        <f>SUM(E1096:E1099)</f>
        <v>0</v>
      </c>
      <c r="F1095" s="334">
        <f t="shared" ref="F1095:F1100" si="510">SUM(C1095:E1095)</f>
        <v>0</v>
      </c>
      <c r="G1095" s="712">
        <f>SUM(G1096:G1099)</f>
        <v>0</v>
      </c>
      <c r="H1095" s="246">
        <f>SUM(H1096:H1099)</f>
        <v>0</v>
      </c>
      <c r="I1095" s="713">
        <f>SUM(I1096:I1099)</f>
        <v>0</v>
      </c>
      <c r="J1095" s="334">
        <f t="shared" ref="J1095:J1100" si="511">SUM(G1095:I1095)</f>
        <v>0</v>
      </c>
      <c r="K1095" s="712">
        <f>SUM(K1096:K1099)</f>
        <v>0</v>
      </c>
      <c r="L1095" s="246">
        <f>SUM(L1096:L1099)</f>
        <v>0</v>
      </c>
      <c r="M1095" s="713">
        <f>SUM(M1096:M1099)</f>
        <v>0</v>
      </c>
      <c r="N1095" s="334">
        <f t="shared" ref="N1095:N1100" si="512">SUM(K1095:M1095)</f>
        <v>0</v>
      </c>
      <c r="O1095" s="712">
        <f>SUM(O1096:O1099)</f>
        <v>0</v>
      </c>
      <c r="P1095" s="246">
        <f>SUM(P1096:P1099)</f>
        <v>0</v>
      </c>
      <c r="Q1095" s="713">
        <f>SUM(Q1096:Q1099)</f>
        <v>0</v>
      </c>
      <c r="R1095" s="699">
        <f t="shared" ref="R1095:R1100" si="513">SUM(O1095:Q1095)</f>
        <v>0</v>
      </c>
      <c r="S1095" s="335">
        <f t="shared" si="509"/>
        <v>0</v>
      </c>
      <c r="T1095" s="702"/>
      <c r="U1095" s="745"/>
      <c r="V1095" s="753"/>
      <c r="W1095" s="739"/>
    </row>
    <row r="1096" spans="2:23" ht="16.5">
      <c r="B1096" s="710" t="s">
        <v>704</v>
      </c>
      <c r="C1096" s="254"/>
      <c r="D1096" s="287"/>
      <c r="E1096" s="288"/>
      <c r="F1096" s="698">
        <f t="shared" si="510"/>
        <v>0</v>
      </c>
      <c r="G1096" s="254"/>
      <c r="H1096" s="287"/>
      <c r="I1096" s="288"/>
      <c r="J1096" s="334">
        <f t="shared" si="511"/>
        <v>0</v>
      </c>
      <c r="K1096" s="254"/>
      <c r="L1096" s="287"/>
      <c r="M1096" s="288"/>
      <c r="N1096" s="334">
        <f t="shared" si="512"/>
        <v>0</v>
      </c>
      <c r="O1096" s="254"/>
      <c r="P1096" s="287"/>
      <c r="Q1096" s="288"/>
      <c r="R1096" s="699">
        <f t="shared" si="513"/>
        <v>0</v>
      </c>
      <c r="S1096" s="700">
        <f t="shared" si="509"/>
        <v>0</v>
      </c>
      <c r="T1096" s="191"/>
      <c r="U1096" s="748"/>
      <c r="V1096" s="742"/>
      <c r="W1096" s="742"/>
    </row>
    <row r="1097" spans="2:23" ht="16.5">
      <c r="B1097" s="710" t="s">
        <v>705</v>
      </c>
      <c r="C1097" s="254"/>
      <c r="D1097" s="287"/>
      <c r="E1097" s="288"/>
      <c r="F1097" s="698">
        <f t="shared" si="510"/>
        <v>0</v>
      </c>
      <c r="G1097" s="254"/>
      <c r="H1097" s="287"/>
      <c r="I1097" s="288"/>
      <c r="J1097" s="334">
        <f t="shared" si="511"/>
        <v>0</v>
      </c>
      <c r="K1097" s="254"/>
      <c r="L1097" s="287"/>
      <c r="M1097" s="288"/>
      <c r="N1097" s="334">
        <f t="shared" si="512"/>
        <v>0</v>
      </c>
      <c r="O1097" s="254"/>
      <c r="P1097" s="287"/>
      <c r="Q1097" s="288"/>
      <c r="R1097" s="699">
        <f t="shared" si="513"/>
        <v>0</v>
      </c>
      <c r="S1097" s="700">
        <f t="shared" si="509"/>
        <v>0</v>
      </c>
      <c r="T1097" s="191"/>
      <c r="U1097" s="743"/>
      <c r="V1097" s="574"/>
      <c r="W1097" s="574"/>
    </row>
    <row r="1098" spans="2:23" ht="16.5">
      <c r="B1098" s="714" t="s">
        <v>706</v>
      </c>
      <c r="C1098" s="254"/>
      <c r="D1098" s="287"/>
      <c r="E1098" s="288"/>
      <c r="F1098" s="698">
        <f t="shared" si="510"/>
        <v>0</v>
      </c>
      <c r="G1098" s="254"/>
      <c r="H1098" s="287"/>
      <c r="I1098" s="288"/>
      <c r="J1098" s="334">
        <f t="shared" si="511"/>
        <v>0</v>
      </c>
      <c r="K1098" s="254"/>
      <c r="L1098" s="287"/>
      <c r="M1098" s="288"/>
      <c r="N1098" s="334">
        <f t="shared" si="512"/>
        <v>0</v>
      </c>
      <c r="O1098" s="254"/>
      <c r="P1098" s="287"/>
      <c r="Q1098" s="288"/>
      <c r="R1098" s="699">
        <f t="shared" si="513"/>
        <v>0</v>
      </c>
      <c r="S1098" s="700">
        <f t="shared" si="509"/>
        <v>0</v>
      </c>
      <c r="T1098" s="191"/>
      <c r="U1098" s="746"/>
      <c r="V1098" s="737"/>
      <c r="W1098" s="737"/>
    </row>
    <row r="1099" spans="2:23" ht="16.5">
      <c r="B1099" s="714" t="s">
        <v>707</v>
      </c>
      <c r="C1099" s="254"/>
      <c r="D1099" s="287"/>
      <c r="E1099" s="288"/>
      <c r="F1099" s="698">
        <f t="shared" si="510"/>
        <v>0</v>
      </c>
      <c r="G1099" s="254"/>
      <c r="H1099" s="287"/>
      <c r="I1099" s="288"/>
      <c r="J1099" s="334">
        <f t="shared" si="511"/>
        <v>0</v>
      </c>
      <c r="K1099" s="254"/>
      <c r="L1099" s="287"/>
      <c r="M1099" s="288"/>
      <c r="N1099" s="334">
        <f t="shared" si="512"/>
        <v>0</v>
      </c>
      <c r="O1099" s="254"/>
      <c r="P1099" s="287"/>
      <c r="Q1099" s="288"/>
      <c r="R1099" s="699">
        <f t="shared" si="513"/>
        <v>0</v>
      </c>
      <c r="S1099" s="700">
        <f t="shared" si="509"/>
        <v>0</v>
      </c>
      <c r="T1099" s="191"/>
      <c r="U1099" s="736"/>
      <c r="V1099" s="737"/>
      <c r="W1099" s="737"/>
    </row>
    <row r="1100" spans="2:23" ht="17.25" thickBot="1">
      <c r="B1100" s="710" t="s">
        <v>708</v>
      </c>
      <c r="C1100" s="271"/>
      <c r="D1100" s="294"/>
      <c r="E1100" s="295"/>
      <c r="F1100" s="698">
        <f t="shared" si="510"/>
        <v>0</v>
      </c>
      <c r="G1100" s="271"/>
      <c r="H1100" s="294"/>
      <c r="I1100" s="295"/>
      <c r="J1100" s="334">
        <f t="shared" si="511"/>
        <v>0</v>
      </c>
      <c r="K1100" s="271"/>
      <c r="L1100" s="294"/>
      <c r="M1100" s="295"/>
      <c r="N1100" s="334">
        <f t="shared" si="512"/>
        <v>0</v>
      </c>
      <c r="O1100" s="271"/>
      <c r="P1100" s="294"/>
      <c r="Q1100" s="295"/>
      <c r="R1100" s="699">
        <f t="shared" si="513"/>
        <v>0</v>
      </c>
      <c r="S1100" s="700">
        <f t="shared" si="509"/>
        <v>0</v>
      </c>
      <c r="T1100" s="191"/>
      <c r="U1100" s="736"/>
      <c r="V1100" s="737"/>
      <c r="W1100" s="737"/>
    </row>
    <row r="1101" spans="2:23" ht="17.25" thickBot="1">
      <c r="B1101" s="747" t="s">
        <v>247</v>
      </c>
      <c r="C1101" s="687" t="s">
        <v>498</v>
      </c>
      <c r="D1101" s="688" t="s">
        <v>499</v>
      </c>
      <c r="E1101" s="689" t="s">
        <v>500</v>
      </c>
      <c r="F1101" s="719" t="s">
        <v>697</v>
      </c>
      <c r="G1101" s="687" t="s">
        <v>502</v>
      </c>
      <c r="H1101" s="688" t="s">
        <v>503</v>
      </c>
      <c r="I1101" s="689" t="s">
        <v>504</v>
      </c>
      <c r="J1101" s="719" t="s">
        <v>698</v>
      </c>
      <c r="K1101" s="687" t="s">
        <v>506</v>
      </c>
      <c r="L1101" s="688" t="s">
        <v>507</v>
      </c>
      <c r="M1101" s="689" t="s">
        <v>508</v>
      </c>
      <c r="N1101" s="719" t="s">
        <v>699</v>
      </c>
      <c r="O1101" s="687" t="s">
        <v>510</v>
      </c>
      <c r="P1101" s="688" t="s">
        <v>511</v>
      </c>
      <c r="Q1101" s="689" t="s">
        <v>512</v>
      </c>
      <c r="R1101" s="720" t="s">
        <v>700</v>
      </c>
      <c r="S1101" s="719" t="s">
        <v>46</v>
      </c>
      <c r="T1101" s="191"/>
      <c r="U1101" s="736"/>
      <c r="V1101" s="737"/>
      <c r="W1101" s="737"/>
    </row>
    <row r="1102" spans="2:23" ht="16.5">
      <c r="B1102" s="710" t="s">
        <v>702</v>
      </c>
      <c r="C1102" s="266">
        <v>70</v>
      </c>
      <c r="D1102" s="280">
        <v>64</v>
      </c>
      <c r="E1102" s="281">
        <v>74</v>
      </c>
      <c r="F1102" s="698">
        <f>SUM(C1102:E1102)</f>
        <v>208</v>
      </c>
      <c r="G1102" s="266">
        <v>54</v>
      </c>
      <c r="H1102" s="280">
        <v>70</v>
      </c>
      <c r="I1102" s="281">
        <v>70</v>
      </c>
      <c r="J1102" s="334">
        <f>SUM(G1102:I1102)</f>
        <v>194</v>
      </c>
      <c r="K1102" s="266">
        <v>58</v>
      </c>
      <c r="L1102" s="280">
        <v>74</v>
      </c>
      <c r="M1102" s="281">
        <v>61</v>
      </c>
      <c r="N1102" s="334">
        <f>SUM(K1102:M1102)</f>
        <v>193</v>
      </c>
      <c r="O1102" s="266">
        <v>67</v>
      </c>
      <c r="P1102" s="280"/>
      <c r="Q1102" s="281"/>
      <c r="R1102" s="699">
        <f>SUM(O1102:Q1102)</f>
        <v>67</v>
      </c>
      <c r="S1102" s="700">
        <f t="shared" ref="S1102:S1108" si="514">N1102+J1102+F1102+R1102</f>
        <v>662</v>
      </c>
      <c r="T1102" s="191"/>
      <c r="U1102" s="736"/>
      <c r="V1102" s="737"/>
      <c r="W1102" s="737"/>
    </row>
    <row r="1103" spans="2:23" ht="16.5">
      <c r="B1103" s="711" t="s">
        <v>703</v>
      </c>
      <c r="C1103" s="712">
        <f>SUM(C1104:C1107)</f>
        <v>4</v>
      </c>
      <c r="D1103" s="712">
        <f>SUM(D1104:D1107)</f>
        <v>26</v>
      </c>
      <c r="E1103" s="712">
        <f>SUM(E1104:E1107)</f>
        <v>8</v>
      </c>
      <c r="F1103" s="334">
        <f t="shared" ref="F1103:F1108" si="515">SUM(C1103:E1103)</f>
        <v>38</v>
      </c>
      <c r="G1103" s="712">
        <f>SUM(G1104:G1107)</f>
        <v>23</v>
      </c>
      <c r="H1103" s="246">
        <f>SUM(H1104:H1107)</f>
        <v>34</v>
      </c>
      <c r="I1103" s="713">
        <f>SUM(I1104:I1107)</f>
        <v>0</v>
      </c>
      <c r="J1103" s="334">
        <f t="shared" ref="J1103:J1108" si="516">SUM(G1103:I1103)</f>
        <v>57</v>
      </c>
      <c r="K1103" s="712">
        <f>SUM(K1104:K1107)</f>
        <v>12</v>
      </c>
      <c r="L1103" s="246">
        <f>SUM(L1104:L1107)</f>
        <v>32</v>
      </c>
      <c r="M1103" s="713">
        <f>SUM(M1104:M1107)</f>
        <v>10</v>
      </c>
      <c r="N1103" s="334">
        <f t="shared" ref="N1103:N1108" si="517">SUM(K1103:M1103)</f>
        <v>54</v>
      </c>
      <c r="O1103" s="712">
        <f>SUM(O1104:O1107)</f>
        <v>15</v>
      </c>
      <c r="P1103" s="246">
        <f>SUM(P1104:P1107)</f>
        <v>0</v>
      </c>
      <c r="Q1103" s="713">
        <f>SUM(Q1104:Q1107)</f>
        <v>0</v>
      </c>
      <c r="R1103" s="699">
        <f t="shared" ref="R1103:R1108" si="518">SUM(O1103:Q1103)</f>
        <v>15</v>
      </c>
      <c r="S1103" s="335">
        <f t="shared" si="514"/>
        <v>164</v>
      </c>
      <c r="T1103" s="702"/>
      <c r="U1103" s="745"/>
      <c r="V1103" s="739"/>
      <c r="W1103" s="739"/>
    </row>
    <row r="1104" spans="2:23" ht="16.5">
      <c r="B1104" s="710" t="s">
        <v>704</v>
      </c>
      <c r="C1104" s="254">
        <v>0</v>
      </c>
      <c r="D1104" s="287">
        <v>17</v>
      </c>
      <c r="E1104" s="288">
        <v>7</v>
      </c>
      <c r="F1104" s="698">
        <f t="shared" si="515"/>
        <v>24</v>
      </c>
      <c r="G1104" s="254">
        <v>15</v>
      </c>
      <c r="H1104" s="287">
        <v>15</v>
      </c>
      <c r="I1104" s="288">
        <v>0</v>
      </c>
      <c r="J1104" s="334">
        <f t="shared" si="516"/>
        <v>30</v>
      </c>
      <c r="K1104" s="254">
        <v>7</v>
      </c>
      <c r="L1104" s="287">
        <v>22</v>
      </c>
      <c r="M1104" s="288">
        <v>9</v>
      </c>
      <c r="N1104" s="334">
        <f t="shared" si="517"/>
        <v>38</v>
      </c>
      <c r="O1104" s="254">
        <v>10</v>
      </c>
      <c r="P1104" s="287"/>
      <c r="Q1104" s="288"/>
      <c r="R1104" s="699">
        <f t="shared" si="518"/>
        <v>10</v>
      </c>
      <c r="S1104" s="700">
        <f t="shared" si="514"/>
        <v>102</v>
      </c>
      <c r="T1104" s="191"/>
      <c r="U1104" s="748"/>
      <c r="V1104" s="742"/>
      <c r="W1104" s="742"/>
    </row>
    <row r="1105" spans="2:23" ht="16.5">
      <c r="B1105" s="710" t="s">
        <v>705</v>
      </c>
      <c r="C1105" s="254">
        <v>4</v>
      </c>
      <c r="D1105" s="287">
        <v>9</v>
      </c>
      <c r="E1105" s="288">
        <v>1</v>
      </c>
      <c r="F1105" s="698">
        <f t="shared" si="515"/>
        <v>14</v>
      </c>
      <c r="G1105" s="254">
        <v>8</v>
      </c>
      <c r="H1105" s="287">
        <v>19</v>
      </c>
      <c r="I1105" s="288">
        <v>0</v>
      </c>
      <c r="J1105" s="334">
        <f t="shared" si="516"/>
        <v>27</v>
      </c>
      <c r="K1105" s="254">
        <v>5</v>
      </c>
      <c r="L1105" s="287">
        <v>10</v>
      </c>
      <c r="M1105" s="288">
        <v>1</v>
      </c>
      <c r="N1105" s="334">
        <f t="shared" si="517"/>
        <v>16</v>
      </c>
      <c r="O1105" s="254">
        <v>5</v>
      </c>
      <c r="P1105" s="287"/>
      <c r="Q1105" s="288"/>
      <c r="R1105" s="699">
        <f t="shared" si="518"/>
        <v>5</v>
      </c>
      <c r="S1105" s="700">
        <f t="shared" si="514"/>
        <v>62</v>
      </c>
      <c r="T1105" s="191"/>
      <c r="U1105" s="736"/>
      <c r="V1105" s="737"/>
      <c r="W1105" s="737"/>
    </row>
    <row r="1106" spans="2:23" ht="16.5">
      <c r="B1106" s="714" t="s">
        <v>706</v>
      </c>
      <c r="C1106" s="254">
        <v>0</v>
      </c>
      <c r="D1106" s="287">
        <v>0</v>
      </c>
      <c r="E1106" s="288">
        <v>0</v>
      </c>
      <c r="F1106" s="698">
        <f t="shared" si="515"/>
        <v>0</v>
      </c>
      <c r="G1106" s="254">
        <v>0</v>
      </c>
      <c r="H1106" s="287">
        <v>0</v>
      </c>
      <c r="I1106" s="288">
        <v>0</v>
      </c>
      <c r="J1106" s="334">
        <f t="shared" si="516"/>
        <v>0</v>
      </c>
      <c r="K1106" s="254">
        <v>0</v>
      </c>
      <c r="L1106" s="287">
        <v>0</v>
      </c>
      <c r="M1106" s="288">
        <v>0</v>
      </c>
      <c r="N1106" s="334">
        <f t="shared" si="517"/>
        <v>0</v>
      </c>
      <c r="O1106" s="254">
        <v>0</v>
      </c>
      <c r="P1106" s="287"/>
      <c r="Q1106" s="288"/>
      <c r="R1106" s="699">
        <f t="shared" si="518"/>
        <v>0</v>
      </c>
      <c r="S1106" s="700">
        <f t="shared" si="514"/>
        <v>0</v>
      </c>
      <c r="T1106" s="191"/>
      <c r="U1106" s="746"/>
      <c r="V1106" s="737"/>
      <c r="W1106" s="737"/>
    </row>
    <row r="1107" spans="2:23" ht="16.5">
      <c r="B1107" s="714" t="s">
        <v>707</v>
      </c>
      <c r="C1107" s="254">
        <v>0</v>
      </c>
      <c r="D1107" s="287">
        <v>0</v>
      </c>
      <c r="E1107" s="288">
        <v>0</v>
      </c>
      <c r="F1107" s="698">
        <f t="shared" si="515"/>
        <v>0</v>
      </c>
      <c r="G1107" s="254">
        <v>0</v>
      </c>
      <c r="H1107" s="287">
        <v>0</v>
      </c>
      <c r="I1107" s="288">
        <v>0</v>
      </c>
      <c r="J1107" s="334">
        <f t="shared" si="516"/>
        <v>0</v>
      </c>
      <c r="K1107" s="254">
        <v>0</v>
      </c>
      <c r="L1107" s="287">
        <v>0</v>
      </c>
      <c r="M1107" s="288">
        <v>0</v>
      </c>
      <c r="N1107" s="334">
        <f t="shared" si="517"/>
        <v>0</v>
      </c>
      <c r="O1107" s="254">
        <v>0</v>
      </c>
      <c r="P1107" s="287"/>
      <c r="Q1107" s="288"/>
      <c r="R1107" s="699">
        <f t="shared" si="518"/>
        <v>0</v>
      </c>
      <c r="S1107" s="700">
        <f t="shared" si="514"/>
        <v>0</v>
      </c>
      <c r="T1107" s="191"/>
      <c r="U1107" s="736"/>
      <c r="V1107" s="737"/>
      <c r="W1107" s="737"/>
    </row>
    <row r="1108" spans="2:23" ht="17.25" thickBot="1">
      <c r="B1108" s="710" t="s">
        <v>708</v>
      </c>
      <c r="C1108" s="271">
        <v>1</v>
      </c>
      <c r="D1108" s="294">
        <v>9</v>
      </c>
      <c r="E1108" s="295">
        <v>3</v>
      </c>
      <c r="F1108" s="698">
        <f t="shared" si="515"/>
        <v>13</v>
      </c>
      <c r="G1108" s="271">
        <v>16</v>
      </c>
      <c r="H1108" s="294">
        <v>5</v>
      </c>
      <c r="I1108" s="295">
        <v>0</v>
      </c>
      <c r="J1108" s="334">
        <f t="shared" si="516"/>
        <v>21</v>
      </c>
      <c r="K1108" s="271">
        <v>3</v>
      </c>
      <c r="L1108" s="294">
        <v>14</v>
      </c>
      <c r="M1108" s="295">
        <v>1</v>
      </c>
      <c r="N1108" s="334">
        <f t="shared" si="517"/>
        <v>18</v>
      </c>
      <c r="O1108" s="271">
        <v>8</v>
      </c>
      <c r="P1108" s="294"/>
      <c r="Q1108" s="295"/>
      <c r="R1108" s="699">
        <f t="shared" si="518"/>
        <v>8</v>
      </c>
      <c r="S1108" s="700">
        <f t="shared" si="514"/>
        <v>60</v>
      </c>
      <c r="T1108" s="191"/>
      <c r="U1108" s="736"/>
      <c r="V1108" s="737"/>
      <c r="W1108" s="737"/>
    </row>
    <row r="1109" spans="2:23" ht="17.25" thickBot="1">
      <c r="B1109" s="747" t="s">
        <v>792</v>
      </c>
      <c r="C1109" s="600" t="s">
        <v>498</v>
      </c>
      <c r="D1109" s="708" t="s">
        <v>499</v>
      </c>
      <c r="E1109" s="709" t="s">
        <v>500</v>
      </c>
      <c r="F1109" s="334" t="s">
        <v>697</v>
      </c>
      <c r="G1109" s="600" t="s">
        <v>502</v>
      </c>
      <c r="H1109" s="708" t="s">
        <v>503</v>
      </c>
      <c r="I1109" s="709" t="s">
        <v>504</v>
      </c>
      <c r="J1109" s="334" t="s">
        <v>698</v>
      </c>
      <c r="K1109" s="600" t="s">
        <v>506</v>
      </c>
      <c r="L1109" s="708" t="s">
        <v>507</v>
      </c>
      <c r="M1109" s="709" t="s">
        <v>508</v>
      </c>
      <c r="N1109" s="334" t="s">
        <v>699</v>
      </c>
      <c r="O1109" s="600" t="s">
        <v>510</v>
      </c>
      <c r="P1109" s="708" t="s">
        <v>511</v>
      </c>
      <c r="Q1109" s="709" t="s">
        <v>512</v>
      </c>
      <c r="R1109" s="720" t="s">
        <v>700</v>
      </c>
      <c r="S1109" s="719" t="s">
        <v>46</v>
      </c>
      <c r="T1109" s="191"/>
      <c r="U1109" s="736"/>
      <c r="V1109" s="737"/>
      <c r="W1109" s="737"/>
    </row>
    <row r="1110" spans="2:23" ht="16.5">
      <c r="B1110" s="710" t="s">
        <v>702</v>
      </c>
      <c r="C1110" s="266"/>
      <c r="D1110" s="280"/>
      <c r="E1110" s="281"/>
      <c r="F1110" s="698">
        <f>SUM(C1110:E1110)</f>
        <v>0</v>
      </c>
      <c r="G1110" s="266"/>
      <c r="H1110" s="280"/>
      <c r="I1110" s="281"/>
      <c r="J1110" s="334">
        <f>SUM(G1110:I1110)</f>
        <v>0</v>
      </c>
      <c r="K1110" s="266"/>
      <c r="L1110" s="280"/>
      <c r="M1110" s="281"/>
      <c r="N1110" s="334">
        <f>SUM(K1110:M1110)</f>
        <v>0</v>
      </c>
      <c r="O1110" s="266"/>
      <c r="P1110" s="280"/>
      <c r="Q1110" s="281"/>
      <c r="R1110" s="699">
        <f>SUM(O1110:Q1110)</f>
        <v>0</v>
      </c>
      <c r="S1110" s="700">
        <f t="shared" ref="S1110:S1116" si="519">N1110+J1110+F1110+R1110</f>
        <v>0</v>
      </c>
      <c r="T1110" s="191"/>
      <c r="U1110" s="736"/>
      <c r="V1110" s="737"/>
      <c r="W1110" s="737"/>
    </row>
    <row r="1111" spans="2:23" ht="16.5">
      <c r="B1111" s="711" t="s">
        <v>703</v>
      </c>
      <c r="C1111" s="712">
        <f>SUM(C1112:C1115)</f>
        <v>0</v>
      </c>
      <c r="D1111" s="712">
        <f>SUM(D1112:D1115)</f>
        <v>0</v>
      </c>
      <c r="E1111" s="712">
        <f>SUM(E1112:E1115)</f>
        <v>0</v>
      </c>
      <c r="F1111" s="334">
        <f t="shared" ref="F1111:F1116" si="520">SUM(C1111:E1111)</f>
        <v>0</v>
      </c>
      <c r="G1111" s="712">
        <f>SUM(G1112:G1115)</f>
        <v>0</v>
      </c>
      <c r="H1111" s="246">
        <f>SUM(H1112:H1115)</f>
        <v>0</v>
      </c>
      <c r="I1111" s="713">
        <f>SUM(I1112:I1115)</f>
        <v>0</v>
      </c>
      <c r="J1111" s="334">
        <f t="shared" ref="J1111:J1116" si="521">SUM(G1111:I1111)</f>
        <v>0</v>
      </c>
      <c r="K1111" s="712">
        <f>SUM(K1112:K1115)</f>
        <v>0</v>
      </c>
      <c r="L1111" s="246">
        <f>SUM(L1112:L1115)</f>
        <v>0</v>
      </c>
      <c r="M1111" s="713">
        <f>SUM(M1112:M1115)</f>
        <v>0</v>
      </c>
      <c r="N1111" s="334">
        <f t="shared" ref="N1111:N1116" si="522">SUM(K1111:M1111)</f>
        <v>0</v>
      </c>
      <c r="O1111" s="712">
        <f>SUM(O1112:O1115)</f>
        <v>0</v>
      </c>
      <c r="P1111" s="246">
        <f>SUM(P1112:P1115)</f>
        <v>0</v>
      </c>
      <c r="Q1111" s="713">
        <f>SUM(Q1112:Q1115)</f>
        <v>0</v>
      </c>
      <c r="R1111" s="699">
        <f t="shared" ref="R1111:R1116" si="523">SUM(O1111:Q1111)</f>
        <v>0</v>
      </c>
      <c r="S1111" s="335">
        <f t="shared" si="519"/>
        <v>0</v>
      </c>
      <c r="T1111" s="702"/>
      <c r="U1111" s="745"/>
      <c r="V1111" s="753"/>
      <c r="W1111" s="739"/>
    </row>
    <row r="1112" spans="2:23" ht="16.5">
      <c r="B1112" s="710" t="s">
        <v>704</v>
      </c>
      <c r="C1112" s="254"/>
      <c r="D1112" s="287"/>
      <c r="E1112" s="288"/>
      <c r="F1112" s="698">
        <f t="shared" si="520"/>
        <v>0</v>
      </c>
      <c r="G1112" s="254"/>
      <c r="H1112" s="287"/>
      <c r="I1112" s="288"/>
      <c r="J1112" s="334">
        <f t="shared" si="521"/>
        <v>0</v>
      </c>
      <c r="K1112" s="254"/>
      <c r="L1112" s="287"/>
      <c r="M1112" s="288"/>
      <c r="N1112" s="334">
        <f t="shared" si="522"/>
        <v>0</v>
      </c>
      <c r="O1112" s="254"/>
      <c r="P1112" s="287"/>
      <c r="Q1112" s="288"/>
      <c r="R1112" s="699">
        <f t="shared" si="523"/>
        <v>0</v>
      </c>
      <c r="S1112" s="700">
        <f t="shared" si="519"/>
        <v>0</v>
      </c>
      <c r="T1112" s="191"/>
      <c r="U1112" s="748"/>
      <c r="V1112" s="742"/>
      <c r="W1112" s="742"/>
    </row>
    <row r="1113" spans="2:23" ht="16.5">
      <c r="B1113" s="710" t="s">
        <v>705</v>
      </c>
      <c r="C1113" s="254"/>
      <c r="D1113" s="287"/>
      <c r="E1113" s="288"/>
      <c r="F1113" s="698">
        <f t="shared" si="520"/>
        <v>0</v>
      </c>
      <c r="G1113" s="254"/>
      <c r="H1113" s="287"/>
      <c r="I1113" s="288"/>
      <c r="J1113" s="334">
        <f t="shared" si="521"/>
        <v>0</v>
      </c>
      <c r="K1113" s="254"/>
      <c r="L1113" s="287"/>
      <c r="M1113" s="288"/>
      <c r="N1113" s="334">
        <f t="shared" si="522"/>
        <v>0</v>
      </c>
      <c r="O1113" s="254"/>
      <c r="P1113" s="287"/>
      <c r="Q1113" s="288"/>
      <c r="R1113" s="699">
        <f t="shared" si="523"/>
        <v>0</v>
      </c>
      <c r="S1113" s="700">
        <f t="shared" si="519"/>
        <v>0</v>
      </c>
      <c r="T1113" s="191"/>
      <c r="U1113" s="743"/>
      <c r="V1113" s="574"/>
      <c r="W1113" s="574"/>
    </row>
    <row r="1114" spans="2:23" ht="16.5">
      <c r="B1114" s="714" t="s">
        <v>706</v>
      </c>
      <c r="C1114" s="254"/>
      <c r="D1114" s="287"/>
      <c r="E1114" s="288"/>
      <c r="F1114" s="698">
        <f t="shared" si="520"/>
        <v>0</v>
      </c>
      <c r="G1114" s="254"/>
      <c r="H1114" s="287"/>
      <c r="I1114" s="288"/>
      <c r="J1114" s="334">
        <f t="shared" si="521"/>
        <v>0</v>
      </c>
      <c r="K1114" s="254"/>
      <c r="L1114" s="287"/>
      <c r="M1114" s="288"/>
      <c r="N1114" s="334">
        <f t="shared" si="522"/>
        <v>0</v>
      </c>
      <c r="O1114" s="254"/>
      <c r="P1114" s="287"/>
      <c r="Q1114" s="288"/>
      <c r="R1114" s="699">
        <f t="shared" si="523"/>
        <v>0</v>
      </c>
      <c r="S1114" s="700">
        <f t="shared" si="519"/>
        <v>0</v>
      </c>
      <c r="T1114" s="191"/>
      <c r="U1114" s="746"/>
      <c r="V1114" s="737"/>
      <c r="W1114" s="737"/>
    </row>
    <row r="1115" spans="2:23" ht="16.5">
      <c r="B1115" s="714" t="s">
        <v>707</v>
      </c>
      <c r="C1115" s="254"/>
      <c r="D1115" s="287"/>
      <c r="E1115" s="288"/>
      <c r="F1115" s="698">
        <f t="shared" si="520"/>
        <v>0</v>
      </c>
      <c r="G1115" s="254"/>
      <c r="H1115" s="287"/>
      <c r="I1115" s="288"/>
      <c r="J1115" s="334">
        <f t="shared" si="521"/>
        <v>0</v>
      </c>
      <c r="K1115" s="254"/>
      <c r="L1115" s="287"/>
      <c r="M1115" s="288"/>
      <c r="N1115" s="334">
        <f t="shared" si="522"/>
        <v>0</v>
      </c>
      <c r="O1115" s="254"/>
      <c r="P1115" s="287"/>
      <c r="Q1115" s="288"/>
      <c r="R1115" s="699">
        <f t="shared" si="523"/>
        <v>0</v>
      </c>
      <c r="S1115" s="700">
        <f t="shared" si="519"/>
        <v>0</v>
      </c>
      <c r="T1115" s="191"/>
      <c r="U1115" s="736"/>
      <c r="V1115" s="737"/>
      <c r="W1115" s="737"/>
    </row>
    <row r="1116" spans="2:23" ht="17.25" thickBot="1">
      <c r="B1116" s="710" t="s">
        <v>708</v>
      </c>
      <c r="C1116" s="271"/>
      <c r="D1116" s="294"/>
      <c r="E1116" s="295"/>
      <c r="F1116" s="698">
        <f t="shared" si="520"/>
        <v>0</v>
      </c>
      <c r="G1116" s="271"/>
      <c r="H1116" s="294"/>
      <c r="I1116" s="295"/>
      <c r="J1116" s="334">
        <f t="shared" si="521"/>
        <v>0</v>
      </c>
      <c r="K1116" s="271"/>
      <c r="L1116" s="294"/>
      <c r="M1116" s="295"/>
      <c r="N1116" s="334">
        <f t="shared" si="522"/>
        <v>0</v>
      </c>
      <c r="O1116" s="271"/>
      <c r="P1116" s="294"/>
      <c r="Q1116" s="295"/>
      <c r="R1116" s="699">
        <f t="shared" si="523"/>
        <v>0</v>
      </c>
      <c r="S1116" s="700">
        <f t="shared" si="519"/>
        <v>0</v>
      </c>
      <c r="T1116" s="191"/>
      <c r="U1116" s="736"/>
      <c r="V1116" s="737"/>
      <c r="W1116" s="737"/>
    </row>
    <row r="1117" spans="2:23" ht="17.25" thickBot="1">
      <c r="B1117" s="747" t="s">
        <v>793</v>
      </c>
      <c r="C1117" s="600" t="s">
        <v>498</v>
      </c>
      <c r="D1117" s="708" t="s">
        <v>499</v>
      </c>
      <c r="E1117" s="709" t="s">
        <v>500</v>
      </c>
      <c r="F1117" s="334" t="s">
        <v>697</v>
      </c>
      <c r="G1117" s="600" t="s">
        <v>502</v>
      </c>
      <c r="H1117" s="708" t="s">
        <v>503</v>
      </c>
      <c r="I1117" s="709" t="s">
        <v>504</v>
      </c>
      <c r="J1117" s="334" t="s">
        <v>698</v>
      </c>
      <c r="K1117" s="600" t="s">
        <v>506</v>
      </c>
      <c r="L1117" s="708" t="s">
        <v>507</v>
      </c>
      <c r="M1117" s="709" t="s">
        <v>508</v>
      </c>
      <c r="N1117" s="334" t="s">
        <v>699</v>
      </c>
      <c r="O1117" s="600" t="s">
        <v>510</v>
      </c>
      <c r="P1117" s="708" t="s">
        <v>511</v>
      </c>
      <c r="Q1117" s="709" t="s">
        <v>512</v>
      </c>
      <c r="R1117" s="720" t="s">
        <v>700</v>
      </c>
      <c r="S1117" s="719" t="s">
        <v>46</v>
      </c>
      <c r="T1117" s="191"/>
      <c r="U1117" s="736"/>
      <c r="V1117" s="737"/>
      <c r="W1117" s="737"/>
    </row>
    <row r="1118" spans="2:23" ht="16.5">
      <c r="B1118" s="710" t="s">
        <v>702</v>
      </c>
      <c r="C1118" s="266"/>
      <c r="D1118" s="280"/>
      <c r="E1118" s="281"/>
      <c r="F1118" s="698">
        <v>0</v>
      </c>
      <c r="G1118" s="266"/>
      <c r="H1118" s="280"/>
      <c r="I1118" s="281"/>
      <c r="J1118" s="334">
        <f t="shared" ref="J1118:J1124" si="524">SUM(G1118:I1118)</f>
        <v>0</v>
      </c>
      <c r="K1118" s="266"/>
      <c r="L1118" s="280"/>
      <c r="M1118" s="281"/>
      <c r="N1118" s="334">
        <f t="shared" ref="N1118:N1124" si="525">SUM(K1118:M1118)</f>
        <v>0</v>
      </c>
      <c r="O1118" s="266"/>
      <c r="P1118" s="280"/>
      <c r="Q1118" s="281"/>
      <c r="R1118" s="699">
        <f t="shared" ref="R1118:R1124" si="526">SUM(O1118:Q1118)</f>
        <v>0</v>
      </c>
      <c r="S1118" s="700">
        <f t="shared" ref="S1118:S1124" si="527">N1118+J1118+F1118+R1118</f>
        <v>0</v>
      </c>
      <c r="T1118" s="191"/>
      <c r="U1118" s="736"/>
      <c r="V1118" s="737"/>
      <c r="W1118" s="737"/>
    </row>
    <row r="1119" spans="2:23" ht="16.5">
      <c r="B1119" s="711" t="s">
        <v>703</v>
      </c>
      <c r="C1119" s="712">
        <f>SUM(C1120:C1123)</f>
        <v>0</v>
      </c>
      <c r="D1119" s="712">
        <f>SUM(D1120:D1123)</f>
        <v>0</v>
      </c>
      <c r="E1119" s="712">
        <f>SUM(E1120:E1123)</f>
        <v>0</v>
      </c>
      <c r="F1119" s="334">
        <f t="shared" ref="F1119:F1124" si="528">SUM(C1119:E1119)</f>
        <v>0</v>
      </c>
      <c r="G1119" s="712">
        <f>SUM(G1120:G1123)</f>
        <v>0</v>
      </c>
      <c r="H1119" s="246">
        <f>SUM(H1120:H1123)</f>
        <v>0</v>
      </c>
      <c r="I1119" s="713">
        <f>SUM(I1120:I1123)</f>
        <v>0</v>
      </c>
      <c r="J1119" s="334">
        <f t="shared" si="524"/>
        <v>0</v>
      </c>
      <c r="K1119" s="712">
        <f>SUM(K1120:K1123)</f>
        <v>0</v>
      </c>
      <c r="L1119" s="246">
        <f>SUM(L1120:L1123)</f>
        <v>0</v>
      </c>
      <c r="M1119" s="713">
        <f>SUM(M1120:M1123)</f>
        <v>0</v>
      </c>
      <c r="N1119" s="334">
        <f t="shared" si="525"/>
        <v>0</v>
      </c>
      <c r="O1119" s="712">
        <f>SUM(O1120:O1123)</f>
        <v>0</v>
      </c>
      <c r="P1119" s="246">
        <f>SUM(P1120:P1123)</f>
        <v>0</v>
      </c>
      <c r="Q1119" s="713">
        <f>SUM(Q1120:Q1123)</f>
        <v>0</v>
      </c>
      <c r="R1119" s="699">
        <f t="shared" si="526"/>
        <v>0</v>
      </c>
      <c r="S1119" s="335">
        <f t="shared" si="527"/>
        <v>0</v>
      </c>
      <c r="T1119" s="702"/>
      <c r="U1119" s="745"/>
      <c r="V1119" s="739"/>
      <c r="W1119" s="739"/>
    </row>
    <row r="1120" spans="2:23" ht="16.5">
      <c r="B1120" s="710" t="s">
        <v>704</v>
      </c>
      <c r="C1120" s="254"/>
      <c r="D1120" s="287"/>
      <c r="E1120" s="288"/>
      <c r="F1120" s="698">
        <f t="shared" si="528"/>
        <v>0</v>
      </c>
      <c r="G1120" s="254"/>
      <c r="H1120" s="287"/>
      <c r="I1120" s="288"/>
      <c r="J1120" s="334">
        <f t="shared" si="524"/>
        <v>0</v>
      </c>
      <c r="K1120" s="254"/>
      <c r="L1120" s="287"/>
      <c r="M1120" s="288"/>
      <c r="N1120" s="334">
        <f t="shared" si="525"/>
        <v>0</v>
      </c>
      <c r="O1120" s="254"/>
      <c r="P1120" s="287"/>
      <c r="Q1120" s="288"/>
      <c r="R1120" s="699">
        <f t="shared" si="526"/>
        <v>0</v>
      </c>
      <c r="S1120" s="700">
        <f t="shared" si="527"/>
        <v>0</v>
      </c>
      <c r="T1120" s="191"/>
      <c r="U1120" s="741"/>
      <c r="V1120" s="742"/>
      <c r="W1120" s="742"/>
    </row>
    <row r="1121" spans="2:23" ht="16.5">
      <c r="B1121" s="710" t="s">
        <v>705</v>
      </c>
      <c r="C1121" s="254"/>
      <c r="D1121" s="287"/>
      <c r="E1121" s="288"/>
      <c r="F1121" s="698">
        <f t="shared" si="528"/>
        <v>0</v>
      </c>
      <c r="G1121" s="254"/>
      <c r="H1121" s="287"/>
      <c r="I1121" s="288"/>
      <c r="J1121" s="334">
        <f t="shared" si="524"/>
        <v>0</v>
      </c>
      <c r="K1121" s="254"/>
      <c r="L1121" s="287"/>
      <c r="M1121" s="288"/>
      <c r="N1121" s="334">
        <f t="shared" si="525"/>
        <v>0</v>
      </c>
      <c r="O1121" s="254"/>
      <c r="P1121" s="287"/>
      <c r="Q1121" s="288"/>
      <c r="R1121" s="699">
        <f t="shared" si="526"/>
        <v>0</v>
      </c>
      <c r="S1121" s="700">
        <f t="shared" si="527"/>
        <v>0</v>
      </c>
      <c r="T1121" s="191"/>
      <c r="U1121" s="736"/>
      <c r="V1121" s="737"/>
      <c r="W1121" s="737"/>
    </row>
    <row r="1122" spans="2:23" ht="16.5">
      <c r="B1122" s="714" t="s">
        <v>706</v>
      </c>
      <c r="C1122" s="254"/>
      <c r="D1122" s="287"/>
      <c r="E1122" s="288"/>
      <c r="F1122" s="698">
        <f t="shared" si="528"/>
        <v>0</v>
      </c>
      <c r="G1122" s="254"/>
      <c r="H1122" s="287"/>
      <c r="I1122" s="288"/>
      <c r="J1122" s="334">
        <f t="shared" si="524"/>
        <v>0</v>
      </c>
      <c r="K1122" s="254"/>
      <c r="L1122" s="287"/>
      <c r="M1122" s="288"/>
      <c r="N1122" s="334">
        <f t="shared" si="525"/>
        <v>0</v>
      </c>
      <c r="O1122" s="254"/>
      <c r="P1122" s="287"/>
      <c r="Q1122" s="288"/>
      <c r="R1122" s="699">
        <f t="shared" si="526"/>
        <v>0</v>
      </c>
      <c r="S1122" s="700">
        <f t="shared" si="527"/>
        <v>0</v>
      </c>
      <c r="T1122" s="191"/>
      <c r="U1122" s="746"/>
      <c r="V1122" s="737"/>
      <c r="W1122" s="737"/>
    </row>
    <row r="1123" spans="2:23" ht="16.5">
      <c r="B1123" s="714" t="s">
        <v>707</v>
      </c>
      <c r="C1123" s="254"/>
      <c r="D1123" s="287"/>
      <c r="E1123" s="288"/>
      <c r="F1123" s="698">
        <f t="shared" si="528"/>
        <v>0</v>
      </c>
      <c r="G1123" s="254"/>
      <c r="H1123" s="287"/>
      <c r="I1123" s="288"/>
      <c r="J1123" s="334">
        <f t="shared" si="524"/>
        <v>0</v>
      </c>
      <c r="K1123" s="254"/>
      <c r="L1123" s="287"/>
      <c r="M1123" s="288"/>
      <c r="N1123" s="334">
        <f t="shared" si="525"/>
        <v>0</v>
      </c>
      <c r="O1123" s="254"/>
      <c r="P1123" s="287"/>
      <c r="Q1123" s="288"/>
      <c r="R1123" s="699">
        <f t="shared" si="526"/>
        <v>0</v>
      </c>
      <c r="S1123" s="700">
        <f t="shared" si="527"/>
        <v>0</v>
      </c>
      <c r="T1123" s="191"/>
      <c r="U1123" s="736"/>
      <c r="V1123" s="737"/>
      <c r="W1123" s="737"/>
    </row>
    <row r="1124" spans="2:23" ht="17.25" thickBot="1">
      <c r="B1124" s="710" t="s">
        <v>708</v>
      </c>
      <c r="C1124" s="271"/>
      <c r="D1124" s="294"/>
      <c r="E1124" s="295"/>
      <c r="F1124" s="698">
        <f t="shared" si="528"/>
        <v>0</v>
      </c>
      <c r="G1124" s="271"/>
      <c r="H1124" s="294"/>
      <c r="I1124" s="295"/>
      <c r="J1124" s="334">
        <f t="shared" si="524"/>
        <v>0</v>
      </c>
      <c r="K1124" s="271"/>
      <c r="L1124" s="294"/>
      <c r="M1124" s="295"/>
      <c r="N1124" s="334">
        <f t="shared" si="525"/>
        <v>0</v>
      </c>
      <c r="O1124" s="271"/>
      <c r="P1124" s="294"/>
      <c r="Q1124" s="295"/>
      <c r="R1124" s="699">
        <f t="shared" si="526"/>
        <v>0</v>
      </c>
      <c r="S1124" s="700">
        <f t="shared" si="527"/>
        <v>0</v>
      </c>
      <c r="T1124" s="191"/>
      <c r="U1124" s="736"/>
      <c r="V1124" s="737"/>
      <c r="W1124" s="737"/>
    </row>
    <row r="1125" spans="2:23" ht="17.25" thickBot="1">
      <c r="B1125" s="747" t="s">
        <v>794</v>
      </c>
      <c r="C1125" s="687" t="s">
        <v>498</v>
      </c>
      <c r="D1125" s="688" t="s">
        <v>499</v>
      </c>
      <c r="E1125" s="689" t="s">
        <v>500</v>
      </c>
      <c r="F1125" s="719" t="s">
        <v>697</v>
      </c>
      <c r="G1125" s="687" t="s">
        <v>502</v>
      </c>
      <c r="H1125" s="688" t="s">
        <v>503</v>
      </c>
      <c r="I1125" s="689" t="s">
        <v>504</v>
      </c>
      <c r="J1125" s="719" t="s">
        <v>698</v>
      </c>
      <c r="K1125" s="687" t="s">
        <v>506</v>
      </c>
      <c r="L1125" s="688" t="s">
        <v>507</v>
      </c>
      <c r="M1125" s="689" t="s">
        <v>508</v>
      </c>
      <c r="N1125" s="719" t="s">
        <v>699</v>
      </c>
      <c r="O1125" s="687" t="s">
        <v>510</v>
      </c>
      <c r="P1125" s="688" t="s">
        <v>511</v>
      </c>
      <c r="Q1125" s="689" t="s">
        <v>512</v>
      </c>
      <c r="R1125" s="720" t="s">
        <v>700</v>
      </c>
      <c r="S1125" s="719" t="s">
        <v>46</v>
      </c>
      <c r="T1125" s="191"/>
      <c r="U1125" s="736"/>
      <c r="V1125" s="737"/>
      <c r="W1125" s="737"/>
    </row>
    <row r="1126" spans="2:23" ht="16.5">
      <c r="B1126" s="710" t="s">
        <v>702</v>
      </c>
      <c r="C1126" s="266"/>
      <c r="D1126" s="280"/>
      <c r="E1126" s="281"/>
      <c r="F1126" s="698">
        <f>SUM(C1126:E1126)</f>
        <v>0</v>
      </c>
      <c r="G1126" s="266"/>
      <c r="H1126" s="280"/>
      <c r="I1126" s="281"/>
      <c r="J1126" s="334">
        <f>SUM(G1126:I1126)</f>
        <v>0</v>
      </c>
      <c r="K1126" s="266"/>
      <c r="L1126" s="280"/>
      <c r="M1126" s="281"/>
      <c r="N1126" s="334">
        <f>SUM(K1126:M1126)</f>
        <v>0</v>
      </c>
      <c r="O1126" s="266"/>
      <c r="P1126" s="280"/>
      <c r="Q1126" s="281"/>
      <c r="R1126" s="699">
        <f>SUM(O1126:Q1126)</f>
        <v>0</v>
      </c>
      <c r="S1126" s="700">
        <f t="shared" ref="S1126:S1132" si="529">N1126+J1126+F1126+R1126</f>
        <v>0</v>
      </c>
      <c r="T1126" s="191"/>
      <c r="U1126" s="736"/>
      <c r="V1126" s="737"/>
      <c r="W1126" s="737"/>
    </row>
    <row r="1127" spans="2:23" ht="16.5">
      <c r="B1127" s="711" t="s">
        <v>703</v>
      </c>
      <c r="C1127" s="712">
        <f>SUM(C1128:C1131)</f>
        <v>0</v>
      </c>
      <c r="D1127" s="712">
        <f>SUM(D1128:D1131)</f>
        <v>0</v>
      </c>
      <c r="E1127" s="712">
        <f>SUM(E1128:E1131)</f>
        <v>0</v>
      </c>
      <c r="F1127" s="334">
        <f t="shared" ref="F1127:F1132" si="530">SUM(C1127:E1127)</f>
        <v>0</v>
      </c>
      <c r="G1127" s="712">
        <f>SUM(G1128:G1131)</f>
        <v>0</v>
      </c>
      <c r="H1127" s="246">
        <f>SUM(H1128:H1131)</f>
        <v>0</v>
      </c>
      <c r="I1127" s="713">
        <f>SUM(I1128:I1131)</f>
        <v>0</v>
      </c>
      <c r="J1127" s="334">
        <f t="shared" ref="J1127:J1132" si="531">SUM(G1127:I1127)</f>
        <v>0</v>
      </c>
      <c r="K1127" s="712">
        <f>SUM(K1128:K1131)</f>
        <v>0</v>
      </c>
      <c r="L1127" s="246">
        <f>SUM(L1128:L1131)</f>
        <v>0</v>
      </c>
      <c r="M1127" s="713">
        <f>SUM(M1128:M1131)</f>
        <v>0</v>
      </c>
      <c r="N1127" s="334">
        <f t="shared" ref="N1127:N1132" si="532">SUM(K1127:M1127)</f>
        <v>0</v>
      </c>
      <c r="O1127" s="712">
        <f>SUM(O1128:O1131)</f>
        <v>0</v>
      </c>
      <c r="P1127" s="246">
        <f>SUM(P1128:P1131)</f>
        <v>0</v>
      </c>
      <c r="Q1127" s="713">
        <f>SUM(Q1128:Q1131)</f>
        <v>0</v>
      </c>
      <c r="R1127" s="699">
        <f t="shared" ref="R1127:R1132" si="533">SUM(O1127:Q1127)</f>
        <v>0</v>
      </c>
      <c r="S1127" s="335">
        <f t="shared" si="529"/>
        <v>0</v>
      </c>
      <c r="T1127" s="702"/>
      <c r="U1127" s="745"/>
      <c r="V1127" s="753"/>
      <c r="W1127" s="739"/>
    </row>
    <row r="1128" spans="2:23" ht="16.5">
      <c r="B1128" s="710" t="s">
        <v>704</v>
      </c>
      <c r="C1128" s="254"/>
      <c r="D1128" s="287"/>
      <c r="E1128" s="288"/>
      <c r="F1128" s="698">
        <f t="shared" si="530"/>
        <v>0</v>
      </c>
      <c r="G1128" s="254"/>
      <c r="H1128" s="287"/>
      <c r="I1128" s="288"/>
      <c r="J1128" s="334">
        <f t="shared" si="531"/>
        <v>0</v>
      </c>
      <c r="K1128" s="254"/>
      <c r="L1128" s="287"/>
      <c r="M1128" s="288"/>
      <c r="N1128" s="334">
        <f t="shared" si="532"/>
        <v>0</v>
      </c>
      <c r="O1128" s="254"/>
      <c r="P1128" s="287"/>
      <c r="Q1128" s="288"/>
      <c r="R1128" s="699">
        <f t="shared" si="533"/>
        <v>0</v>
      </c>
      <c r="S1128" s="700">
        <f t="shared" si="529"/>
        <v>0</v>
      </c>
      <c r="T1128" s="191"/>
      <c r="U1128" s="191"/>
      <c r="V1128" s="191"/>
      <c r="W1128" s="191"/>
    </row>
    <row r="1129" spans="2:23" ht="16.5">
      <c r="B1129" s="710" t="s">
        <v>705</v>
      </c>
      <c r="C1129" s="254"/>
      <c r="D1129" s="287"/>
      <c r="E1129" s="288"/>
      <c r="F1129" s="698">
        <f t="shared" si="530"/>
        <v>0</v>
      </c>
      <c r="G1129" s="254"/>
      <c r="H1129" s="287"/>
      <c r="I1129" s="288"/>
      <c r="J1129" s="334">
        <f t="shared" si="531"/>
        <v>0</v>
      </c>
      <c r="K1129" s="254"/>
      <c r="L1129" s="287"/>
      <c r="M1129" s="288"/>
      <c r="N1129" s="334">
        <f t="shared" si="532"/>
        <v>0</v>
      </c>
      <c r="O1129" s="254"/>
      <c r="P1129" s="287"/>
      <c r="Q1129" s="288"/>
      <c r="R1129" s="699">
        <f t="shared" si="533"/>
        <v>0</v>
      </c>
      <c r="S1129" s="700">
        <f t="shared" si="529"/>
        <v>0</v>
      </c>
      <c r="T1129" s="191"/>
      <c r="U1129" s="191"/>
      <c r="V1129" s="191"/>
      <c r="W1129" s="191"/>
    </row>
    <row r="1130" spans="2:23" ht="16.5">
      <c r="B1130" s="714" t="s">
        <v>706</v>
      </c>
      <c r="C1130" s="254"/>
      <c r="D1130" s="287"/>
      <c r="E1130" s="288"/>
      <c r="F1130" s="698">
        <f t="shared" si="530"/>
        <v>0</v>
      </c>
      <c r="G1130" s="254"/>
      <c r="H1130" s="287"/>
      <c r="I1130" s="288"/>
      <c r="J1130" s="334">
        <f t="shared" si="531"/>
        <v>0</v>
      </c>
      <c r="K1130" s="254"/>
      <c r="L1130" s="287"/>
      <c r="M1130" s="288"/>
      <c r="N1130" s="334">
        <f t="shared" si="532"/>
        <v>0</v>
      </c>
      <c r="O1130" s="254"/>
      <c r="P1130" s="287"/>
      <c r="Q1130" s="288"/>
      <c r="R1130" s="699">
        <f t="shared" si="533"/>
        <v>0</v>
      </c>
      <c r="S1130" s="700">
        <f t="shared" si="529"/>
        <v>0</v>
      </c>
      <c r="T1130" s="191"/>
      <c r="U1130" s="191"/>
      <c r="V1130" s="191"/>
      <c r="W1130" s="191"/>
    </row>
    <row r="1131" spans="2:23" ht="16.5">
      <c r="B1131" s="714" t="s">
        <v>707</v>
      </c>
      <c r="C1131" s="254"/>
      <c r="D1131" s="287"/>
      <c r="E1131" s="288"/>
      <c r="F1131" s="698">
        <f t="shared" si="530"/>
        <v>0</v>
      </c>
      <c r="G1131" s="254"/>
      <c r="H1131" s="287"/>
      <c r="I1131" s="288"/>
      <c r="J1131" s="334">
        <f t="shared" si="531"/>
        <v>0</v>
      </c>
      <c r="K1131" s="254"/>
      <c r="L1131" s="287"/>
      <c r="M1131" s="288"/>
      <c r="N1131" s="334">
        <f t="shared" si="532"/>
        <v>0</v>
      </c>
      <c r="O1131" s="254"/>
      <c r="P1131" s="287"/>
      <c r="Q1131" s="288"/>
      <c r="R1131" s="699">
        <f t="shared" si="533"/>
        <v>0</v>
      </c>
      <c r="S1131" s="700">
        <f t="shared" si="529"/>
        <v>0</v>
      </c>
      <c r="T1131" s="191"/>
      <c r="U1131" s="191"/>
      <c r="V1131" s="191"/>
      <c r="W1131" s="191"/>
    </row>
    <row r="1132" spans="2:23" ht="17.25" thickBot="1">
      <c r="B1132" s="710" t="s">
        <v>708</v>
      </c>
      <c r="C1132" s="271"/>
      <c r="D1132" s="294"/>
      <c r="E1132" s="295"/>
      <c r="F1132" s="698">
        <f t="shared" si="530"/>
        <v>0</v>
      </c>
      <c r="G1132" s="271"/>
      <c r="H1132" s="294"/>
      <c r="I1132" s="295"/>
      <c r="J1132" s="334">
        <f t="shared" si="531"/>
        <v>0</v>
      </c>
      <c r="K1132" s="271"/>
      <c r="L1132" s="294"/>
      <c r="M1132" s="295"/>
      <c r="N1132" s="334">
        <f t="shared" si="532"/>
        <v>0</v>
      </c>
      <c r="O1132" s="271"/>
      <c r="P1132" s="294"/>
      <c r="Q1132" s="295"/>
      <c r="R1132" s="699">
        <f t="shared" si="533"/>
        <v>0</v>
      </c>
      <c r="S1132" s="700">
        <f t="shared" si="529"/>
        <v>0</v>
      </c>
      <c r="T1132" s="191"/>
      <c r="U1132" s="191"/>
      <c r="V1132" s="191"/>
      <c r="W1132" s="191"/>
    </row>
    <row r="1133" spans="2:23" ht="17.25" thickBot="1">
      <c r="B1133" s="715" t="s">
        <v>795</v>
      </c>
      <c r="C1133" s="600" t="s">
        <v>498</v>
      </c>
      <c r="D1133" s="708" t="s">
        <v>499</v>
      </c>
      <c r="E1133" s="709" t="s">
        <v>500</v>
      </c>
      <c r="F1133" s="334" t="s">
        <v>697</v>
      </c>
      <c r="G1133" s="600" t="s">
        <v>502</v>
      </c>
      <c r="H1133" s="708" t="s">
        <v>503</v>
      </c>
      <c r="I1133" s="709" t="s">
        <v>504</v>
      </c>
      <c r="J1133" s="334" t="s">
        <v>698</v>
      </c>
      <c r="K1133" s="600" t="s">
        <v>506</v>
      </c>
      <c r="L1133" s="708" t="s">
        <v>507</v>
      </c>
      <c r="M1133" s="709" t="s">
        <v>508</v>
      </c>
      <c r="N1133" s="334" t="s">
        <v>699</v>
      </c>
      <c r="O1133" s="600" t="s">
        <v>510</v>
      </c>
      <c r="P1133" s="708" t="s">
        <v>511</v>
      </c>
      <c r="Q1133" s="709" t="s">
        <v>512</v>
      </c>
      <c r="R1133" s="720" t="s">
        <v>700</v>
      </c>
      <c r="S1133" s="719" t="s">
        <v>46</v>
      </c>
      <c r="T1133" s="191"/>
      <c r="U1133" s="191"/>
      <c r="V1133" s="191"/>
      <c r="W1133" s="191"/>
    </row>
    <row r="1134" spans="2:23" ht="16.5">
      <c r="B1134" s="710" t="s">
        <v>702</v>
      </c>
      <c r="C1134" s="266"/>
      <c r="D1134" s="280"/>
      <c r="E1134" s="281"/>
      <c r="F1134" s="698">
        <f>SUM(C1134:E1134)</f>
        <v>0</v>
      </c>
      <c r="G1134" s="266"/>
      <c r="H1134" s="280"/>
      <c r="I1134" s="281"/>
      <c r="J1134" s="334">
        <f>SUM(G1134:I1134)</f>
        <v>0</v>
      </c>
      <c r="K1134" s="266"/>
      <c r="L1134" s="280"/>
      <c r="M1134" s="281"/>
      <c r="N1134" s="334">
        <f>SUM(K1134:M1134)</f>
        <v>0</v>
      </c>
      <c r="O1134" s="266"/>
      <c r="P1134" s="280"/>
      <c r="Q1134" s="281"/>
      <c r="R1134" s="699">
        <f>SUM(O1134:Q1134)</f>
        <v>0</v>
      </c>
      <c r="S1134" s="700">
        <f t="shared" ref="S1134:S1140" si="534">N1134+J1134+F1134+R1134</f>
        <v>0</v>
      </c>
      <c r="T1134" s="191"/>
      <c r="U1134" s="191"/>
      <c r="V1134" s="191"/>
      <c r="W1134" s="191"/>
    </row>
    <row r="1135" spans="2:23" ht="16.5">
      <c r="B1135" s="711" t="s">
        <v>703</v>
      </c>
      <c r="C1135" s="712">
        <f>SUM(C1136:C1139)</f>
        <v>0</v>
      </c>
      <c r="D1135" s="712">
        <f>SUM(D1136:D1139)</f>
        <v>0</v>
      </c>
      <c r="E1135" s="712">
        <f>SUM(E1136:E1139)</f>
        <v>0</v>
      </c>
      <c r="F1135" s="334">
        <f t="shared" ref="F1135:F1140" si="535">SUM(C1135:E1135)</f>
        <v>0</v>
      </c>
      <c r="G1135" s="712">
        <f>SUM(G1136:G1139)</f>
        <v>0</v>
      </c>
      <c r="H1135" s="246">
        <f>SUM(H1136:H1139)</f>
        <v>0</v>
      </c>
      <c r="I1135" s="713">
        <f>SUM(I1136:I1139)</f>
        <v>0</v>
      </c>
      <c r="J1135" s="334">
        <f t="shared" ref="J1135:J1140" si="536">SUM(G1135:I1135)</f>
        <v>0</v>
      </c>
      <c r="K1135" s="712">
        <f>SUM(K1136:K1139)</f>
        <v>0</v>
      </c>
      <c r="L1135" s="246">
        <f>SUM(L1136:L1139)</f>
        <v>0</v>
      </c>
      <c r="M1135" s="713">
        <f>SUM(M1136:M1139)</f>
        <v>0</v>
      </c>
      <c r="N1135" s="334">
        <f t="shared" ref="N1135:N1140" si="537">SUM(K1135:M1135)</f>
        <v>0</v>
      </c>
      <c r="O1135" s="712">
        <f>SUM(O1136:O1139)</f>
        <v>0</v>
      </c>
      <c r="P1135" s="246">
        <f>SUM(P1136:P1139)</f>
        <v>0</v>
      </c>
      <c r="Q1135" s="713">
        <f>SUM(Q1136:Q1139)</f>
        <v>0</v>
      </c>
      <c r="R1135" s="699">
        <f t="shared" ref="R1135:R1140" si="538">SUM(O1135:Q1135)</f>
        <v>0</v>
      </c>
      <c r="S1135" s="335">
        <f t="shared" si="534"/>
        <v>0</v>
      </c>
      <c r="T1135" s="702"/>
      <c r="U1135" s="702"/>
      <c r="V1135" s="702"/>
      <c r="W1135" s="702"/>
    </row>
    <row r="1136" spans="2:23" ht="16.5">
      <c r="B1136" s="710" t="s">
        <v>704</v>
      </c>
      <c r="C1136" s="254"/>
      <c r="D1136" s="287"/>
      <c r="E1136" s="288"/>
      <c r="F1136" s="698">
        <f t="shared" si="535"/>
        <v>0</v>
      </c>
      <c r="G1136" s="254"/>
      <c r="H1136" s="287"/>
      <c r="I1136" s="288"/>
      <c r="J1136" s="334">
        <f t="shared" si="536"/>
        <v>0</v>
      </c>
      <c r="K1136" s="254"/>
      <c r="L1136" s="287"/>
      <c r="M1136" s="288"/>
      <c r="N1136" s="334">
        <f t="shared" si="537"/>
        <v>0</v>
      </c>
      <c r="O1136" s="254"/>
      <c r="P1136" s="287"/>
      <c r="Q1136" s="288"/>
      <c r="R1136" s="699">
        <f t="shared" si="538"/>
        <v>0</v>
      </c>
      <c r="S1136" s="700">
        <f t="shared" si="534"/>
        <v>0</v>
      </c>
      <c r="T1136" s="191"/>
      <c r="U1136" s="191"/>
      <c r="V1136" s="191"/>
      <c r="W1136" s="191"/>
    </row>
    <row r="1137" spans="2:23" ht="16.5">
      <c r="B1137" s="710" t="s">
        <v>705</v>
      </c>
      <c r="C1137" s="254"/>
      <c r="D1137" s="287"/>
      <c r="E1137" s="288"/>
      <c r="F1137" s="698">
        <f t="shared" si="535"/>
        <v>0</v>
      </c>
      <c r="G1137" s="254"/>
      <c r="H1137" s="287"/>
      <c r="I1137" s="288"/>
      <c r="J1137" s="334">
        <f t="shared" si="536"/>
        <v>0</v>
      </c>
      <c r="K1137" s="254"/>
      <c r="L1137" s="287"/>
      <c r="M1137" s="288"/>
      <c r="N1137" s="334">
        <f t="shared" si="537"/>
        <v>0</v>
      </c>
      <c r="O1137" s="254"/>
      <c r="P1137" s="287"/>
      <c r="Q1137" s="288"/>
      <c r="R1137" s="699">
        <f t="shared" si="538"/>
        <v>0</v>
      </c>
      <c r="S1137" s="700">
        <f t="shared" si="534"/>
        <v>0</v>
      </c>
      <c r="T1137" s="191"/>
      <c r="U1137" s="191"/>
      <c r="V1137" s="191"/>
      <c r="W1137" s="191"/>
    </row>
    <row r="1138" spans="2:23" ht="16.5">
      <c r="B1138" s="714" t="s">
        <v>706</v>
      </c>
      <c r="C1138" s="254"/>
      <c r="D1138" s="287"/>
      <c r="E1138" s="288"/>
      <c r="F1138" s="698">
        <f t="shared" si="535"/>
        <v>0</v>
      </c>
      <c r="G1138" s="254"/>
      <c r="H1138" s="287"/>
      <c r="I1138" s="288"/>
      <c r="J1138" s="334">
        <f t="shared" si="536"/>
        <v>0</v>
      </c>
      <c r="K1138" s="254"/>
      <c r="L1138" s="287"/>
      <c r="M1138" s="288"/>
      <c r="N1138" s="334">
        <f t="shared" si="537"/>
        <v>0</v>
      </c>
      <c r="O1138" s="254"/>
      <c r="P1138" s="287"/>
      <c r="Q1138" s="288"/>
      <c r="R1138" s="699">
        <f t="shared" si="538"/>
        <v>0</v>
      </c>
      <c r="S1138" s="700">
        <f t="shared" si="534"/>
        <v>0</v>
      </c>
      <c r="T1138" s="191"/>
      <c r="U1138" s="191"/>
      <c r="V1138" s="191"/>
      <c r="W1138" s="191"/>
    </row>
    <row r="1139" spans="2:23" ht="16.5">
      <c r="B1139" s="714" t="s">
        <v>707</v>
      </c>
      <c r="C1139" s="254"/>
      <c r="D1139" s="287"/>
      <c r="E1139" s="288"/>
      <c r="F1139" s="698">
        <f t="shared" si="535"/>
        <v>0</v>
      </c>
      <c r="G1139" s="254"/>
      <c r="H1139" s="287"/>
      <c r="I1139" s="288"/>
      <c r="J1139" s="334">
        <f t="shared" si="536"/>
        <v>0</v>
      </c>
      <c r="K1139" s="254"/>
      <c r="L1139" s="287"/>
      <c r="M1139" s="288"/>
      <c r="N1139" s="334">
        <f t="shared" si="537"/>
        <v>0</v>
      </c>
      <c r="O1139" s="254"/>
      <c r="P1139" s="287"/>
      <c r="Q1139" s="288"/>
      <c r="R1139" s="699">
        <f t="shared" si="538"/>
        <v>0</v>
      </c>
      <c r="S1139" s="700">
        <f t="shared" si="534"/>
        <v>0</v>
      </c>
      <c r="T1139" s="191"/>
      <c r="U1139" s="191"/>
      <c r="V1139" s="191"/>
      <c r="W1139" s="191"/>
    </row>
    <row r="1140" spans="2:23" ht="17.25" thickBot="1">
      <c r="B1140" s="710" t="s">
        <v>708</v>
      </c>
      <c r="C1140" s="271"/>
      <c r="D1140" s="294"/>
      <c r="E1140" s="295"/>
      <c r="F1140" s="698">
        <f t="shared" si="535"/>
        <v>0</v>
      </c>
      <c r="G1140" s="271"/>
      <c r="H1140" s="294"/>
      <c r="I1140" s="295"/>
      <c r="J1140" s="334">
        <f t="shared" si="536"/>
        <v>0</v>
      </c>
      <c r="K1140" s="271"/>
      <c r="L1140" s="294"/>
      <c r="M1140" s="295"/>
      <c r="N1140" s="334">
        <f t="shared" si="537"/>
        <v>0</v>
      </c>
      <c r="O1140" s="271"/>
      <c r="P1140" s="294"/>
      <c r="Q1140" s="295"/>
      <c r="R1140" s="699">
        <f t="shared" si="538"/>
        <v>0</v>
      </c>
      <c r="S1140" s="700">
        <f t="shared" si="534"/>
        <v>0</v>
      </c>
      <c r="T1140" s="191"/>
      <c r="U1140" s="191"/>
      <c r="V1140" s="191"/>
      <c r="W1140" s="191"/>
    </row>
    <row r="1141" spans="2:23" ht="17.25" thickBot="1">
      <c r="B1141" s="715" t="s">
        <v>796</v>
      </c>
      <c r="C1141" s="600" t="s">
        <v>498</v>
      </c>
      <c r="D1141" s="708" t="s">
        <v>499</v>
      </c>
      <c r="E1141" s="709" t="s">
        <v>500</v>
      </c>
      <c r="F1141" s="334" t="s">
        <v>697</v>
      </c>
      <c r="G1141" s="600" t="s">
        <v>502</v>
      </c>
      <c r="H1141" s="708" t="s">
        <v>503</v>
      </c>
      <c r="I1141" s="709" t="s">
        <v>504</v>
      </c>
      <c r="J1141" s="334" t="s">
        <v>698</v>
      </c>
      <c r="K1141" s="600" t="s">
        <v>506</v>
      </c>
      <c r="L1141" s="708" t="s">
        <v>507</v>
      </c>
      <c r="M1141" s="709" t="s">
        <v>508</v>
      </c>
      <c r="N1141" s="334" t="s">
        <v>699</v>
      </c>
      <c r="O1141" s="600" t="s">
        <v>510</v>
      </c>
      <c r="P1141" s="708" t="s">
        <v>511</v>
      </c>
      <c r="Q1141" s="709" t="s">
        <v>512</v>
      </c>
      <c r="R1141" s="720" t="s">
        <v>700</v>
      </c>
      <c r="S1141" s="719" t="s">
        <v>46</v>
      </c>
      <c r="T1141" s="191"/>
      <c r="U1141" s="191"/>
      <c r="V1141" s="191"/>
      <c r="W1141" s="191"/>
    </row>
    <row r="1142" spans="2:23" ht="16.5">
      <c r="B1142" s="710" t="s">
        <v>702</v>
      </c>
      <c r="C1142" s="266"/>
      <c r="D1142" s="280"/>
      <c r="E1142" s="281"/>
      <c r="F1142" s="698">
        <f>SUM(C1142:E1142)</f>
        <v>0</v>
      </c>
      <c r="G1142" s="266"/>
      <c r="H1142" s="280"/>
      <c r="I1142" s="281"/>
      <c r="J1142" s="334">
        <f>SUM(G1142:I1142)</f>
        <v>0</v>
      </c>
      <c r="K1142" s="266"/>
      <c r="L1142" s="280"/>
      <c r="M1142" s="281"/>
      <c r="N1142" s="334">
        <f>SUM(K1142:M1142)</f>
        <v>0</v>
      </c>
      <c r="O1142" s="266"/>
      <c r="P1142" s="280"/>
      <c r="Q1142" s="281"/>
      <c r="R1142" s="699">
        <f>SUM(O1142:Q1142)</f>
        <v>0</v>
      </c>
      <c r="S1142" s="700">
        <f t="shared" ref="S1142:S1148" si="539">N1142+J1142+F1142+R1142</f>
        <v>0</v>
      </c>
      <c r="T1142" s="191"/>
      <c r="U1142" s="191"/>
      <c r="V1142" s="191"/>
      <c r="W1142" s="191"/>
    </row>
    <row r="1143" spans="2:23" ht="16.5">
      <c r="B1143" s="711" t="s">
        <v>703</v>
      </c>
      <c r="C1143" s="712">
        <f>SUM(C1144:C1147)</f>
        <v>0</v>
      </c>
      <c r="D1143" s="712">
        <f>SUM(D1144:D1147)</f>
        <v>0</v>
      </c>
      <c r="E1143" s="712">
        <f>SUM(E1144:E1147)</f>
        <v>0</v>
      </c>
      <c r="F1143" s="334">
        <f t="shared" ref="F1143:F1148" si="540">SUM(C1143:E1143)</f>
        <v>0</v>
      </c>
      <c r="G1143" s="712">
        <f>SUM(G1144:G1147)</f>
        <v>0</v>
      </c>
      <c r="H1143" s="246">
        <f>SUM(H1144:H1147)</f>
        <v>0</v>
      </c>
      <c r="I1143" s="713">
        <f>SUM(I1144:I1147)</f>
        <v>0</v>
      </c>
      <c r="J1143" s="334">
        <f t="shared" ref="J1143:J1148" si="541">SUM(G1143:I1143)</f>
        <v>0</v>
      </c>
      <c r="K1143" s="712">
        <f>SUM(K1144:K1147)</f>
        <v>0</v>
      </c>
      <c r="L1143" s="246">
        <f>SUM(L1144:L1147)</f>
        <v>0</v>
      </c>
      <c r="M1143" s="713">
        <f>SUM(M1144:M1147)</f>
        <v>0</v>
      </c>
      <c r="N1143" s="334">
        <f t="shared" ref="N1143:N1148" si="542">SUM(K1143:M1143)</f>
        <v>0</v>
      </c>
      <c r="O1143" s="712">
        <f>SUM(O1144:O1147)</f>
        <v>0</v>
      </c>
      <c r="P1143" s="246">
        <f>SUM(P1144:P1147)</f>
        <v>0</v>
      </c>
      <c r="Q1143" s="713">
        <f>SUM(Q1144:Q1147)</f>
        <v>0</v>
      </c>
      <c r="R1143" s="699">
        <f t="shared" ref="R1143:R1148" si="543">SUM(O1143:Q1143)</f>
        <v>0</v>
      </c>
      <c r="S1143" s="335">
        <f t="shared" si="539"/>
        <v>0</v>
      </c>
      <c r="T1143" s="702"/>
      <c r="U1143" s="702"/>
      <c r="V1143" s="702"/>
      <c r="W1143" s="702"/>
    </row>
    <row r="1144" spans="2:23" ht="16.5">
      <c r="B1144" s="710" t="s">
        <v>704</v>
      </c>
      <c r="C1144" s="254"/>
      <c r="D1144" s="287"/>
      <c r="E1144" s="288"/>
      <c r="F1144" s="698">
        <f t="shared" si="540"/>
        <v>0</v>
      </c>
      <c r="G1144" s="254"/>
      <c r="H1144" s="287"/>
      <c r="I1144" s="288"/>
      <c r="J1144" s="334">
        <f t="shared" si="541"/>
        <v>0</v>
      </c>
      <c r="K1144" s="254"/>
      <c r="L1144" s="287"/>
      <c r="M1144" s="288"/>
      <c r="N1144" s="334">
        <f t="shared" si="542"/>
        <v>0</v>
      </c>
      <c r="O1144" s="254"/>
      <c r="P1144" s="287"/>
      <c r="Q1144" s="288"/>
      <c r="R1144" s="699">
        <f t="shared" si="543"/>
        <v>0</v>
      </c>
      <c r="S1144" s="700">
        <f t="shared" si="539"/>
        <v>0</v>
      </c>
      <c r="T1144" s="191"/>
      <c r="U1144" s="191"/>
      <c r="V1144" s="191"/>
      <c r="W1144" s="191"/>
    </row>
    <row r="1145" spans="2:23" ht="16.5">
      <c r="B1145" s="710" t="s">
        <v>705</v>
      </c>
      <c r="C1145" s="254"/>
      <c r="D1145" s="287"/>
      <c r="E1145" s="288"/>
      <c r="F1145" s="698">
        <f t="shared" si="540"/>
        <v>0</v>
      </c>
      <c r="G1145" s="254"/>
      <c r="H1145" s="287"/>
      <c r="I1145" s="288"/>
      <c r="J1145" s="334">
        <f t="shared" si="541"/>
        <v>0</v>
      </c>
      <c r="K1145" s="254"/>
      <c r="L1145" s="287"/>
      <c r="M1145" s="288"/>
      <c r="N1145" s="334">
        <f t="shared" si="542"/>
        <v>0</v>
      </c>
      <c r="O1145" s="254"/>
      <c r="P1145" s="287"/>
      <c r="Q1145" s="288"/>
      <c r="R1145" s="699">
        <f t="shared" si="543"/>
        <v>0</v>
      </c>
      <c r="S1145" s="700">
        <f t="shared" si="539"/>
        <v>0</v>
      </c>
      <c r="T1145" s="191"/>
      <c r="U1145" s="191"/>
      <c r="V1145" s="191"/>
      <c r="W1145" s="191"/>
    </row>
    <row r="1146" spans="2:23" ht="16.5">
      <c r="B1146" s="714" t="s">
        <v>706</v>
      </c>
      <c r="C1146" s="254"/>
      <c r="D1146" s="287"/>
      <c r="E1146" s="288"/>
      <c r="F1146" s="698">
        <f t="shared" si="540"/>
        <v>0</v>
      </c>
      <c r="G1146" s="254"/>
      <c r="H1146" s="287"/>
      <c r="I1146" s="288"/>
      <c r="J1146" s="334">
        <f t="shared" si="541"/>
        <v>0</v>
      </c>
      <c r="K1146" s="254"/>
      <c r="L1146" s="287"/>
      <c r="M1146" s="288"/>
      <c r="N1146" s="334">
        <f t="shared" si="542"/>
        <v>0</v>
      </c>
      <c r="O1146" s="254"/>
      <c r="P1146" s="287"/>
      <c r="Q1146" s="288"/>
      <c r="R1146" s="699">
        <f t="shared" si="543"/>
        <v>0</v>
      </c>
      <c r="S1146" s="700">
        <f t="shared" si="539"/>
        <v>0</v>
      </c>
      <c r="T1146" s="191"/>
      <c r="U1146" s="191"/>
      <c r="V1146" s="191"/>
      <c r="W1146" s="191"/>
    </row>
    <row r="1147" spans="2:23" ht="16.5">
      <c r="B1147" s="714" t="s">
        <v>707</v>
      </c>
      <c r="C1147" s="254"/>
      <c r="D1147" s="287"/>
      <c r="E1147" s="288"/>
      <c r="F1147" s="698">
        <f t="shared" si="540"/>
        <v>0</v>
      </c>
      <c r="G1147" s="254"/>
      <c r="H1147" s="287"/>
      <c r="I1147" s="288"/>
      <c r="J1147" s="334">
        <f t="shared" si="541"/>
        <v>0</v>
      </c>
      <c r="K1147" s="254"/>
      <c r="L1147" s="287"/>
      <c r="M1147" s="288"/>
      <c r="N1147" s="334">
        <f t="shared" si="542"/>
        <v>0</v>
      </c>
      <c r="O1147" s="254"/>
      <c r="P1147" s="287"/>
      <c r="Q1147" s="288"/>
      <c r="R1147" s="699">
        <f t="shared" si="543"/>
        <v>0</v>
      </c>
      <c r="S1147" s="700">
        <f t="shared" si="539"/>
        <v>0</v>
      </c>
      <c r="T1147" s="191"/>
      <c r="U1147" s="191"/>
      <c r="V1147" s="191"/>
      <c r="W1147" s="191"/>
    </row>
    <row r="1148" spans="2:23" ht="17.25" thickBot="1">
      <c r="B1148" s="710" t="s">
        <v>708</v>
      </c>
      <c r="C1148" s="271"/>
      <c r="D1148" s="294"/>
      <c r="E1148" s="295"/>
      <c r="F1148" s="698">
        <f t="shared" si="540"/>
        <v>0</v>
      </c>
      <c r="G1148" s="271"/>
      <c r="H1148" s="294"/>
      <c r="I1148" s="295"/>
      <c r="J1148" s="334">
        <f t="shared" si="541"/>
        <v>0</v>
      </c>
      <c r="K1148" s="271"/>
      <c r="L1148" s="294"/>
      <c r="M1148" s="295"/>
      <c r="N1148" s="334">
        <f t="shared" si="542"/>
        <v>0</v>
      </c>
      <c r="O1148" s="271"/>
      <c r="P1148" s="294"/>
      <c r="Q1148" s="295"/>
      <c r="R1148" s="699">
        <f t="shared" si="543"/>
        <v>0</v>
      </c>
      <c r="S1148" s="700">
        <f t="shared" si="539"/>
        <v>0</v>
      </c>
      <c r="T1148" s="191"/>
      <c r="U1148" s="191"/>
      <c r="V1148" s="191"/>
      <c r="W1148" s="191"/>
    </row>
    <row r="1149" spans="2:23" ht="17.25" thickBot="1">
      <c r="B1149" s="747" t="s">
        <v>797</v>
      </c>
      <c r="C1149" s="687" t="s">
        <v>498</v>
      </c>
      <c r="D1149" s="688" t="s">
        <v>499</v>
      </c>
      <c r="E1149" s="689" t="s">
        <v>500</v>
      </c>
      <c r="F1149" s="719" t="s">
        <v>697</v>
      </c>
      <c r="G1149" s="687" t="s">
        <v>502</v>
      </c>
      <c r="H1149" s="688" t="s">
        <v>503</v>
      </c>
      <c r="I1149" s="689" t="s">
        <v>504</v>
      </c>
      <c r="J1149" s="719" t="s">
        <v>698</v>
      </c>
      <c r="K1149" s="687" t="s">
        <v>506</v>
      </c>
      <c r="L1149" s="688" t="s">
        <v>507</v>
      </c>
      <c r="M1149" s="689" t="s">
        <v>508</v>
      </c>
      <c r="N1149" s="719" t="s">
        <v>699</v>
      </c>
      <c r="O1149" s="687" t="s">
        <v>510</v>
      </c>
      <c r="P1149" s="688" t="s">
        <v>511</v>
      </c>
      <c r="Q1149" s="689" t="s">
        <v>512</v>
      </c>
      <c r="R1149" s="720" t="s">
        <v>700</v>
      </c>
      <c r="S1149" s="719" t="s">
        <v>46</v>
      </c>
      <c r="T1149" s="191"/>
      <c r="U1149" s="191"/>
      <c r="V1149" s="191"/>
      <c r="W1149" s="191"/>
    </row>
    <row r="1150" spans="2:23" ht="16.5">
      <c r="B1150" s="710" t="s">
        <v>702</v>
      </c>
      <c r="C1150" s="266"/>
      <c r="D1150" s="280"/>
      <c r="E1150" s="281"/>
      <c r="F1150" s="698">
        <f>SUM(C1150:E1150)</f>
        <v>0</v>
      </c>
      <c r="G1150" s="266"/>
      <c r="H1150" s="280"/>
      <c r="I1150" s="281"/>
      <c r="J1150" s="334">
        <f>SUM(G1150:I1150)</f>
        <v>0</v>
      </c>
      <c r="K1150" s="266"/>
      <c r="L1150" s="280"/>
      <c r="M1150" s="281"/>
      <c r="N1150" s="334">
        <f>SUM(K1150:M1150)</f>
        <v>0</v>
      </c>
      <c r="O1150" s="266"/>
      <c r="P1150" s="280"/>
      <c r="Q1150" s="281"/>
      <c r="R1150" s="699">
        <f>SUM(O1150:Q1150)</f>
        <v>0</v>
      </c>
      <c r="S1150" s="700">
        <f t="shared" ref="S1150:S1156" si="544">N1150+J1150+F1150+R1150</f>
        <v>0</v>
      </c>
      <c r="T1150" s="191"/>
      <c r="U1150" s="191"/>
      <c r="V1150" s="191"/>
      <c r="W1150" s="191"/>
    </row>
    <row r="1151" spans="2:23" ht="16.5">
      <c r="B1151" s="711" t="s">
        <v>703</v>
      </c>
      <c r="C1151" s="712">
        <f>SUM(C1152:C1155)</f>
        <v>0</v>
      </c>
      <c r="D1151" s="712">
        <f>SUM(D1152:D1155)</f>
        <v>0</v>
      </c>
      <c r="E1151" s="712">
        <f>SUM(E1152:E1155)</f>
        <v>0</v>
      </c>
      <c r="F1151" s="334">
        <f t="shared" ref="F1151:F1156" si="545">SUM(C1151:E1151)</f>
        <v>0</v>
      </c>
      <c r="G1151" s="712">
        <f>SUM(G1152:G1155)</f>
        <v>0</v>
      </c>
      <c r="H1151" s="246">
        <f>SUM(H1152:H1155)</f>
        <v>0</v>
      </c>
      <c r="I1151" s="713">
        <f>SUM(I1152:I1155)</f>
        <v>0</v>
      </c>
      <c r="J1151" s="334">
        <f t="shared" ref="J1151:J1156" si="546">SUM(G1151:I1151)</f>
        <v>0</v>
      </c>
      <c r="K1151" s="712">
        <f>SUM(K1152:K1155)</f>
        <v>0</v>
      </c>
      <c r="L1151" s="246">
        <f>SUM(L1152:L1155)</f>
        <v>0</v>
      </c>
      <c r="M1151" s="713">
        <f>SUM(M1152:M1155)</f>
        <v>0</v>
      </c>
      <c r="N1151" s="334">
        <f t="shared" ref="N1151:N1156" si="547">SUM(K1151:M1151)</f>
        <v>0</v>
      </c>
      <c r="O1151" s="712">
        <f>SUM(O1152:O1155)</f>
        <v>0</v>
      </c>
      <c r="P1151" s="246">
        <f>SUM(P1152:P1155)</f>
        <v>0</v>
      </c>
      <c r="Q1151" s="713">
        <f>SUM(Q1152:Q1155)</f>
        <v>0</v>
      </c>
      <c r="R1151" s="699">
        <f t="shared" ref="R1151:R1156" si="548">SUM(O1151:Q1151)</f>
        <v>0</v>
      </c>
      <c r="S1151" s="335">
        <f t="shared" si="544"/>
        <v>0</v>
      </c>
      <c r="T1151" s="702"/>
      <c r="U1151" s="702"/>
      <c r="V1151" s="702"/>
      <c r="W1151" s="702"/>
    </row>
    <row r="1152" spans="2:23" ht="16.5">
      <c r="B1152" s="710" t="s">
        <v>704</v>
      </c>
      <c r="C1152" s="254"/>
      <c r="D1152" s="287"/>
      <c r="E1152" s="288"/>
      <c r="F1152" s="698">
        <f t="shared" si="545"/>
        <v>0</v>
      </c>
      <c r="G1152" s="254"/>
      <c r="H1152" s="287"/>
      <c r="I1152" s="288"/>
      <c r="J1152" s="334">
        <f t="shared" si="546"/>
        <v>0</v>
      </c>
      <c r="K1152" s="254"/>
      <c r="L1152" s="287"/>
      <c r="M1152" s="288"/>
      <c r="N1152" s="334">
        <f t="shared" si="547"/>
        <v>0</v>
      </c>
      <c r="O1152" s="254"/>
      <c r="P1152" s="287"/>
      <c r="Q1152" s="288"/>
      <c r="R1152" s="699">
        <f t="shared" si="548"/>
        <v>0</v>
      </c>
      <c r="S1152" s="700">
        <f t="shared" si="544"/>
        <v>0</v>
      </c>
      <c r="T1152" s="191"/>
      <c r="U1152" s="191"/>
      <c r="V1152" s="191"/>
      <c r="W1152" s="191"/>
    </row>
    <row r="1153" spans="2:23" ht="16.5">
      <c r="B1153" s="710" t="s">
        <v>705</v>
      </c>
      <c r="C1153" s="254"/>
      <c r="D1153" s="287"/>
      <c r="E1153" s="288"/>
      <c r="F1153" s="698">
        <f t="shared" si="545"/>
        <v>0</v>
      </c>
      <c r="G1153" s="254"/>
      <c r="H1153" s="287"/>
      <c r="I1153" s="288"/>
      <c r="J1153" s="334">
        <f t="shared" si="546"/>
        <v>0</v>
      </c>
      <c r="K1153" s="254"/>
      <c r="L1153" s="287"/>
      <c r="M1153" s="288"/>
      <c r="N1153" s="334">
        <f t="shared" si="547"/>
        <v>0</v>
      </c>
      <c r="O1153" s="254"/>
      <c r="P1153" s="287"/>
      <c r="Q1153" s="288"/>
      <c r="R1153" s="699">
        <f t="shared" si="548"/>
        <v>0</v>
      </c>
      <c r="S1153" s="700">
        <f t="shared" si="544"/>
        <v>0</v>
      </c>
      <c r="T1153" s="191"/>
      <c r="U1153" s="191"/>
      <c r="V1153" s="191"/>
      <c r="W1153" s="191"/>
    </row>
    <row r="1154" spans="2:23" ht="16.5">
      <c r="B1154" s="714" t="s">
        <v>706</v>
      </c>
      <c r="C1154" s="254"/>
      <c r="D1154" s="287"/>
      <c r="E1154" s="288"/>
      <c r="F1154" s="698">
        <f t="shared" si="545"/>
        <v>0</v>
      </c>
      <c r="G1154" s="254"/>
      <c r="H1154" s="287"/>
      <c r="I1154" s="288"/>
      <c r="J1154" s="334">
        <f t="shared" si="546"/>
        <v>0</v>
      </c>
      <c r="K1154" s="254"/>
      <c r="L1154" s="287"/>
      <c r="M1154" s="288"/>
      <c r="N1154" s="334">
        <f t="shared" si="547"/>
        <v>0</v>
      </c>
      <c r="O1154" s="254"/>
      <c r="P1154" s="287"/>
      <c r="Q1154" s="288"/>
      <c r="R1154" s="699">
        <f t="shared" si="548"/>
        <v>0</v>
      </c>
      <c r="S1154" s="700">
        <f t="shared" si="544"/>
        <v>0</v>
      </c>
      <c r="T1154" s="191"/>
      <c r="U1154" s="191"/>
      <c r="V1154" s="191"/>
      <c r="W1154" s="191"/>
    </row>
    <row r="1155" spans="2:23" ht="16.5">
      <c r="B1155" s="714" t="s">
        <v>707</v>
      </c>
      <c r="C1155" s="254"/>
      <c r="D1155" s="287"/>
      <c r="E1155" s="288"/>
      <c r="F1155" s="698">
        <f t="shared" si="545"/>
        <v>0</v>
      </c>
      <c r="G1155" s="254"/>
      <c r="H1155" s="287"/>
      <c r="I1155" s="288"/>
      <c r="J1155" s="334">
        <f t="shared" si="546"/>
        <v>0</v>
      </c>
      <c r="K1155" s="254"/>
      <c r="L1155" s="287"/>
      <c r="M1155" s="288"/>
      <c r="N1155" s="334">
        <f t="shared" si="547"/>
        <v>0</v>
      </c>
      <c r="O1155" s="254"/>
      <c r="P1155" s="287"/>
      <c r="Q1155" s="288"/>
      <c r="R1155" s="699">
        <f t="shared" si="548"/>
        <v>0</v>
      </c>
      <c r="S1155" s="700">
        <f t="shared" si="544"/>
        <v>0</v>
      </c>
      <c r="T1155" s="191"/>
      <c r="U1155" s="191"/>
      <c r="V1155" s="191"/>
      <c r="W1155" s="191"/>
    </row>
    <row r="1156" spans="2:23" ht="17.25" thickBot="1">
      <c r="B1156" s="710" t="s">
        <v>708</v>
      </c>
      <c r="C1156" s="271"/>
      <c r="D1156" s="294"/>
      <c r="E1156" s="295"/>
      <c r="F1156" s="698">
        <f t="shared" si="545"/>
        <v>0</v>
      </c>
      <c r="G1156" s="271"/>
      <c r="H1156" s="294"/>
      <c r="I1156" s="295"/>
      <c r="J1156" s="334">
        <f t="shared" si="546"/>
        <v>0</v>
      </c>
      <c r="K1156" s="271"/>
      <c r="L1156" s="294"/>
      <c r="M1156" s="295"/>
      <c r="N1156" s="334">
        <f t="shared" si="547"/>
        <v>0</v>
      </c>
      <c r="O1156" s="271"/>
      <c r="P1156" s="294"/>
      <c r="Q1156" s="295"/>
      <c r="R1156" s="699">
        <f t="shared" si="548"/>
        <v>0</v>
      </c>
      <c r="S1156" s="700">
        <f t="shared" si="544"/>
        <v>0</v>
      </c>
      <c r="T1156" s="191"/>
      <c r="U1156" s="191"/>
      <c r="V1156" s="191"/>
      <c r="W1156" s="191"/>
    </row>
    <row r="1157" spans="2:23" ht="17.25" thickBot="1">
      <c r="B1157" s="715" t="s">
        <v>798</v>
      </c>
      <c r="C1157" s="600" t="s">
        <v>498</v>
      </c>
      <c r="D1157" s="708" t="s">
        <v>499</v>
      </c>
      <c r="E1157" s="709" t="s">
        <v>500</v>
      </c>
      <c r="F1157" s="334" t="s">
        <v>697</v>
      </c>
      <c r="G1157" s="600" t="s">
        <v>502</v>
      </c>
      <c r="H1157" s="708" t="s">
        <v>503</v>
      </c>
      <c r="I1157" s="709" t="s">
        <v>504</v>
      </c>
      <c r="J1157" s="334" t="s">
        <v>698</v>
      </c>
      <c r="K1157" s="600" t="s">
        <v>506</v>
      </c>
      <c r="L1157" s="708" t="s">
        <v>507</v>
      </c>
      <c r="M1157" s="709" t="s">
        <v>508</v>
      </c>
      <c r="N1157" s="334" t="s">
        <v>699</v>
      </c>
      <c r="O1157" s="600" t="s">
        <v>510</v>
      </c>
      <c r="P1157" s="708" t="s">
        <v>511</v>
      </c>
      <c r="Q1157" s="709" t="s">
        <v>512</v>
      </c>
      <c r="R1157" s="720" t="s">
        <v>700</v>
      </c>
      <c r="S1157" s="719" t="s">
        <v>46</v>
      </c>
      <c r="T1157" s="191"/>
      <c r="U1157" s="734"/>
      <c r="V1157" s="735"/>
      <c r="W1157" s="735"/>
    </row>
    <row r="1158" spans="2:23" ht="16.5">
      <c r="B1158" s="710" t="s">
        <v>702</v>
      </c>
      <c r="C1158" s="266"/>
      <c r="D1158" s="280"/>
      <c r="E1158" s="281"/>
      <c r="F1158" s="698">
        <v>0</v>
      </c>
      <c r="G1158" s="266"/>
      <c r="H1158" s="280"/>
      <c r="I1158" s="281"/>
      <c r="J1158" s="334">
        <f t="shared" ref="J1158:J1164" si="549">SUM(G1158:I1158)</f>
        <v>0</v>
      </c>
      <c r="K1158" s="266"/>
      <c r="L1158" s="280"/>
      <c r="M1158" s="281"/>
      <c r="N1158" s="334">
        <f t="shared" ref="N1158:N1164" si="550">SUM(K1158:M1158)</f>
        <v>0</v>
      </c>
      <c r="O1158" s="266"/>
      <c r="P1158" s="280"/>
      <c r="Q1158" s="281"/>
      <c r="R1158" s="699">
        <f>SUM(O1158:Q1158)</f>
        <v>0</v>
      </c>
      <c r="S1158" s="700">
        <f t="shared" ref="S1158:S1164" si="551">N1158+J1158+F1158+R1158</f>
        <v>0</v>
      </c>
      <c r="T1158" s="191"/>
      <c r="U1158" s="736"/>
      <c r="V1158" s="737"/>
      <c r="W1158" s="737"/>
    </row>
    <row r="1159" spans="2:23" ht="16.5">
      <c r="B1159" s="711" t="s">
        <v>703</v>
      </c>
      <c r="C1159" s="712">
        <f>SUM(C1160:C1163)</f>
        <v>0</v>
      </c>
      <c r="D1159" s="712">
        <f>SUM(D1160:D1163)</f>
        <v>0</v>
      </c>
      <c r="E1159" s="712">
        <f>SUM(E1160:E1163)</f>
        <v>0</v>
      </c>
      <c r="F1159" s="334">
        <f t="shared" ref="F1159:F1164" si="552">SUM(C1159:E1159)</f>
        <v>0</v>
      </c>
      <c r="G1159" s="712">
        <f>SUM(G1160:G1163)</f>
        <v>0</v>
      </c>
      <c r="H1159" s="246">
        <f>SUM(H1160:H1163)</f>
        <v>0</v>
      </c>
      <c r="I1159" s="713">
        <f>SUM(I1160:I1163)</f>
        <v>0</v>
      </c>
      <c r="J1159" s="334">
        <f t="shared" si="549"/>
        <v>0</v>
      </c>
      <c r="K1159" s="712">
        <f>SUM(K1160:K1163)</f>
        <v>0</v>
      </c>
      <c r="L1159" s="246">
        <f>SUM(L1160:L1163)</f>
        <v>0</v>
      </c>
      <c r="M1159" s="713">
        <f>SUM(M1160:M1163)</f>
        <v>0</v>
      </c>
      <c r="N1159" s="334">
        <f t="shared" si="550"/>
        <v>0</v>
      </c>
      <c r="O1159" s="712">
        <f>SUM(O1160:O1163)</f>
        <v>0</v>
      </c>
      <c r="P1159" s="246">
        <f>SUM(P1160:P1163)</f>
        <v>0</v>
      </c>
      <c r="Q1159" s="713">
        <f>SUM(Q1160:Q1163)</f>
        <v>0</v>
      </c>
      <c r="R1159" s="699">
        <f t="shared" ref="R1159:R1164" si="553">SUM(O1159:Q1159)</f>
        <v>0</v>
      </c>
      <c r="S1159" s="335">
        <f t="shared" si="551"/>
        <v>0</v>
      </c>
      <c r="T1159" s="702"/>
      <c r="U1159" s="738"/>
      <c r="V1159" s="739"/>
      <c r="W1159" s="739"/>
    </row>
    <row r="1160" spans="2:23" ht="16.5">
      <c r="B1160" s="710" t="s">
        <v>704</v>
      </c>
      <c r="C1160" s="254"/>
      <c r="D1160" s="287"/>
      <c r="E1160" s="288"/>
      <c r="F1160" s="698">
        <f t="shared" si="552"/>
        <v>0</v>
      </c>
      <c r="G1160" s="254"/>
      <c r="H1160" s="287"/>
      <c r="I1160" s="288"/>
      <c r="J1160" s="334">
        <f t="shared" si="549"/>
        <v>0</v>
      </c>
      <c r="K1160" s="254"/>
      <c r="L1160" s="287"/>
      <c r="M1160" s="288"/>
      <c r="N1160" s="334">
        <f t="shared" si="550"/>
        <v>0</v>
      </c>
      <c r="O1160" s="254"/>
      <c r="P1160" s="287"/>
      <c r="Q1160" s="288"/>
      <c r="R1160" s="699">
        <f t="shared" si="553"/>
        <v>0</v>
      </c>
      <c r="S1160" s="700">
        <f t="shared" si="551"/>
        <v>0</v>
      </c>
      <c r="T1160" s="191"/>
      <c r="U1160" s="736"/>
      <c r="V1160" s="737"/>
      <c r="W1160" s="737"/>
    </row>
    <row r="1161" spans="2:23" ht="16.5">
      <c r="B1161" s="710" t="s">
        <v>705</v>
      </c>
      <c r="C1161" s="254"/>
      <c r="D1161" s="287"/>
      <c r="E1161" s="288"/>
      <c r="F1161" s="698">
        <f t="shared" si="552"/>
        <v>0</v>
      </c>
      <c r="G1161" s="254"/>
      <c r="H1161" s="287"/>
      <c r="I1161" s="288"/>
      <c r="J1161" s="334">
        <f t="shared" si="549"/>
        <v>0</v>
      </c>
      <c r="K1161" s="254"/>
      <c r="L1161" s="287"/>
      <c r="M1161" s="288"/>
      <c r="N1161" s="334">
        <f t="shared" si="550"/>
        <v>0</v>
      </c>
      <c r="O1161" s="254"/>
      <c r="P1161" s="287"/>
      <c r="Q1161" s="288"/>
      <c r="R1161" s="699">
        <f t="shared" si="553"/>
        <v>0</v>
      </c>
      <c r="S1161" s="700">
        <f t="shared" si="551"/>
        <v>0</v>
      </c>
      <c r="T1161" s="191"/>
      <c r="U1161" s="743"/>
      <c r="V1161" s="574"/>
      <c r="W1161" s="574"/>
    </row>
    <row r="1162" spans="2:23" ht="16.5">
      <c r="B1162" s="714" t="s">
        <v>706</v>
      </c>
      <c r="C1162" s="254"/>
      <c r="D1162" s="287"/>
      <c r="E1162" s="288"/>
      <c r="F1162" s="698">
        <f t="shared" si="552"/>
        <v>0</v>
      </c>
      <c r="G1162" s="254"/>
      <c r="H1162" s="287"/>
      <c r="I1162" s="288"/>
      <c r="J1162" s="334">
        <f t="shared" si="549"/>
        <v>0</v>
      </c>
      <c r="K1162" s="254"/>
      <c r="L1162" s="287"/>
      <c r="M1162" s="288"/>
      <c r="N1162" s="334">
        <f t="shared" si="550"/>
        <v>0</v>
      </c>
      <c r="O1162" s="254"/>
      <c r="P1162" s="287"/>
      <c r="Q1162" s="288"/>
      <c r="R1162" s="699">
        <f t="shared" si="553"/>
        <v>0</v>
      </c>
      <c r="S1162" s="700">
        <f t="shared" si="551"/>
        <v>0</v>
      </c>
      <c r="T1162" s="191"/>
      <c r="U1162" s="736"/>
      <c r="V1162" s="737"/>
      <c r="W1162" s="737"/>
    </row>
    <row r="1163" spans="2:23" ht="16.5">
      <c r="B1163" s="714" t="s">
        <v>707</v>
      </c>
      <c r="C1163" s="254"/>
      <c r="D1163" s="287"/>
      <c r="E1163" s="288"/>
      <c r="F1163" s="698">
        <f t="shared" si="552"/>
        <v>0</v>
      </c>
      <c r="G1163" s="254"/>
      <c r="H1163" s="287"/>
      <c r="I1163" s="288"/>
      <c r="J1163" s="334">
        <f t="shared" si="549"/>
        <v>0</v>
      </c>
      <c r="K1163" s="254"/>
      <c r="L1163" s="287"/>
      <c r="M1163" s="288"/>
      <c r="N1163" s="334">
        <f t="shared" si="550"/>
        <v>0</v>
      </c>
      <c r="O1163" s="254"/>
      <c r="P1163" s="287"/>
      <c r="Q1163" s="288"/>
      <c r="R1163" s="699">
        <f t="shared" si="553"/>
        <v>0</v>
      </c>
      <c r="S1163" s="700">
        <f t="shared" si="551"/>
        <v>0</v>
      </c>
      <c r="T1163" s="191"/>
      <c r="U1163" s="736"/>
      <c r="V1163" s="737"/>
      <c r="W1163" s="737"/>
    </row>
    <row r="1164" spans="2:23" ht="17.25" thickBot="1">
      <c r="B1164" s="710" t="s">
        <v>708</v>
      </c>
      <c r="C1164" s="271"/>
      <c r="D1164" s="294"/>
      <c r="E1164" s="295"/>
      <c r="F1164" s="698">
        <f t="shared" si="552"/>
        <v>0</v>
      </c>
      <c r="G1164" s="271"/>
      <c r="H1164" s="294"/>
      <c r="I1164" s="295"/>
      <c r="J1164" s="334">
        <f t="shared" si="549"/>
        <v>0</v>
      </c>
      <c r="K1164" s="271"/>
      <c r="L1164" s="294"/>
      <c r="M1164" s="295"/>
      <c r="N1164" s="334">
        <f t="shared" si="550"/>
        <v>0</v>
      </c>
      <c r="O1164" s="271"/>
      <c r="P1164" s="294"/>
      <c r="Q1164" s="295"/>
      <c r="R1164" s="699">
        <f t="shared" si="553"/>
        <v>0</v>
      </c>
      <c r="S1164" s="700">
        <f t="shared" si="551"/>
        <v>0</v>
      </c>
      <c r="T1164" s="191"/>
      <c r="U1164" s="736"/>
      <c r="V1164" s="737"/>
      <c r="W1164" s="754"/>
    </row>
    <row r="1165" spans="2:23" ht="17.25" thickBot="1">
      <c r="B1165" s="715" t="s">
        <v>799</v>
      </c>
      <c r="C1165" s="600" t="s">
        <v>498</v>
      </c>
      <c r="D1165" s="708" t="s">
        <v>499</v>
      </c>
      <c r="E1165" s="709" t="s">
        <v>500</v>
      </c>
      <c r="F1165" s="334" t="s">
        <v>697</v>
      </c>
      <c r="G1165" s="600" t="s">
        <v>502</v>
      </c>
      <c r="H1165" s="708" t="s">
        <v>503</v>
      </c>
      <c r="I1165" s="709" t="s">
        <v>504</v>
      </c>
      <c r="J1165" s="334" t="s">
        <v>698</v>
      </c>
      <c r="K1165" s="600" t="s">
        <v>506</v>
      </c>
      <c r="L1165" s="708" t="s">
        <v>507</v>
      </c>
      <c r="M1165" s="709" t="s">
        <v>508</v>
      </c>
      <c r="N1165" s="334" t="s">
        <v>699</v>
      </c>
      <c r="O1165" s="600" t="s">
        <v>510</v>
      </c>
      <c r="P1165" s="708" t="s">
        <v>511</v>
      </c>
      <c r="Q1165" s="709" t="s">
        <v>512</v>
      </c>
      <c r="R1165" s="720" t="s">
        <v>700</v>
      </c>
      <c r="S1165" s="719" t="s">
        <v>46</v>
      </c>
      <c r="T1165" s="191"/>
      <c r="U1165" s="741"/>
      <c r="V1165" s="742"/>
      <c r="W1165" s="742"/>
    </row>
    <row r="1166" spans="2:23" ht="16.5">
      <c r="B1166" s="710" t="s">
        <v>702</v>
      </c>
      <c r="C1166" s="266"/>
      <c r="D1166" s="280"/>
      <c r="E1166" s="281"/>
      <c r="F1166" s="698">
        <f>SUM(C1166:E1166)</f>
        <v>0</v>
      </c>
      <c r="G1166" s="266"/>
      <c r="H1166" s="280"/>
      <c r="I1166" s="281"/>
      <c r="J1166" s="334">
        <f>SUM(G1166:I1166)</f>
        <v>0</v>
      </c>
      <c r="K1166" s="266"/>
      <c r="L1166" s="280"/>
      <c r="M1166" s="281"/>
      <c r="N1166" s="334">
        <f>SUM(K1166:M1166)</f>
        <v>0</v>
      </c>
      <c r="O1166" s="266"/>
      <c r="P1166" s="280"/>
      <c r="Q1166" s="281"/>
      <c r="R1166" s="699">
        <f>SUM(O1166:Q1166)</f>
        <v>0</v>
      </c>
      <c r="S1166" s="700">
        <f t="shared" ref="S1166:S1172" si="554">N1166+J1166+F1166+R1166</f>
        <v>0</v>
      </c>
      <c r="T1166" s="191"/>
      <c r="U1166" s="736"/>
      <c r="V1166" s="737"/>
      <c r="W1166" s="737"/>
    </row>
    <row r="1167" spans="2:23" ht="16.5">
      <c r="B1167" s="711" t="s">
        <v>703</v>
      </c>
      <c r="C1167" s="712">
        <f>SUM(C1168:C1171)</f>
        <v>0</v>
      </c>
      <c r="D1167" s="712">
        <f>SUM(D1168:D1171)</f>
        <v>0</v>
      </c>
      <c r="E1167" s="712">
        <f>SUM(E1168:E1171)</f>
        <v>0</v>
      </c>
      <c r="F1167" s="334">
        <f t="shared" ref="F1167:F1172" si="555">SUM(C1167:E1167)</f>
        <v>0</v>
      </c>
      <c r="G1167" s="712">
        <f>SUM(G1168:G1171)</f>
        <v>0</v>
      </c>
      <c r="H1167" s="246">
        <f>SUM(H1168:H1171)</f>
        <v>0</v>
      </c>
      <c r="I1167" s="713">
        <f>SUM(I1168:I1171)</f>
        <v>0</v>
      </c>
      <c r="J1167" s="334">
        <f t="shared" ref="J1167:J1172" si="556">SUM(G1167:I1167)</f>
        <v>0</v>
      </c>
      <c r="K1167" s="712">
        <f>SUM(K1168:K1171)</f>
        <v>0</v>
      </c>
      <c r="L1167" s="246">
        <f>SUM(L1168:L1171)</f>
        <v>0</v>
      </c>
      <c r="M1167" s="713">
        <f>SUM(M1168:M1171)</f>
        <v>0</v>
      </c>
      <c r="N1167" s="334">
        <f t="shared" ref="N1167:N1172" si="557">SUM(K1167:M1167)</f>
        <v>0</v>
      </c>
      <c r="O1167" s="712">
        <f>SUM(O1168:O1171)</f>
        <v>0</v>
      </c>
      <c r="P1167" s="246">
        <f>SUM(P1168:P1171)</f>
        <v>0</v>
      </c>
      <c r="Q1167" s="713">
        <f>SUM(Q1168:Q1171)</f>
        <v>0</v>
      </c>
      <c r="R1167" s="699">
        <f t="shared" ref="R1167:R1172" si="558">SUM(O1167:Q1167)</f>
        <v>0</v>
      </c>
      <c r="S1167" s="335">
        <f t="shared" si="554"/>
        <v>0</v>
      </c>
      <c r="T1167" s="702"/>
      <c r="U1167" s="738"/>
      <c r="V1167" s="739"/>
      <c r="W1167" s="739"/>
    </row>
    <row r="1168" spans="2:23" ht="16.5">
      <c r="B1168" s="710" t="s">
        <v>704</v>
      </c>
      <c r="C1168" s="254"/>
      <c r="D1168" s="287"/>
      <c r="E1168" s="288"/>
      <c r="F1168" s="698">
        <f t="shared" si="555"/>
        <v>0</v>
      </c>
      <c r="G1168" s="254"/>
      <c r="H1168" s="287"/>
      <c r="I1168" s="288"/>
      <c r="J1168" s="334">
        <f t="shared" si="556"/>
        <v>0</v>
      </c>
      <c r="K1168" s="254"/>
      <c r="L1168" s="287"/>
      <c r="M1168" s="288"/>
      <c r="N1168" s="334">
        <f t="shared" si="557"/>
        <v>0</v>
      </c>
      <c r="O1168" s="254"/>
      <c r="P1168" s="287"/>
      <c r="Q1168" s="288"/>
      <c r="R1168" s="699">
        <f t="shared" si="558"/>
        <v>0</v>
      </c>
      <c r="S1168" s="700">
        <f t="shared" si="554"/>
        <v>0</v>
      </c>
      <c r="T1168" s="191"/>
      <c r="U1168" s="736"/>
      <c r="V1168" s="737"/>
      <c r="W1168" s="737"/>
    </row>
    <row r="1169" spans="2:23" ht="16.5">
      <c r="B1169" s="710" t="s">
        <v>705</v>
      </c>
      <c r="C1169" s="254"/>
      <c r="D1169" s="287"/>
      <c r="E1169" s="288"/>
      <c r="F1169" s="698">
        <f t="shared" si="555"/>
        <v>0</v>
      </c>
      <c r="G1169" s="254"/>
      <c r="H1169" s="287"/>
      <c r="I1169" s="288"/>
      <c r="J1169" s="334">
        <f t="shared" si="556"/>
        <v>0</v>
      </c>
      <c r="K1169" s="254"/>
      <c r="L1169" s="287"/>
      <c r="M1169" s="288"/>
      <c r="N1169" s="334">
        <f t="shared" si="557"/>
        <v>0</v>
      </c>
      <c r="O1169" s="254"/>
      <c r="P1169" s="287"/>
      <c r="Q1169" s="288"/>
      <c r="R1169" s="699">
        <f t="shared" si="558"/>
        <v>0</v>
      </c>
      <c r="S1169" s="700">
        <f t="shared" si="554"/>
        <v>0</v>
      </c>
      <c r="T1169" s="191"/>
      <c r="U1169" s="736"/>
      <c r="V1169" s="737"/>
      <c r="W1169" s="737"/>
    </row>
    <row r="1170" spans="2:23" ht="16.5">
      <c r="B1170" s="714" t="s">
        <v>706</v>
      </c>
      <c r="C1170" s="254"/>
      <c r="D1170" s="287"/>
      <c r="E1170" s="288"/>
      <c r="F1170" s="698">
        <f t="shared" si="555"/>
        <v>0</v>
      </c>
      <c r="G1170" s="254"/>
      <c r="H1170" s="287"/>
      <c r="I1170" s="288"/>
      <c r="J1170" s="334">
        <f t="shared" si="556"/>
        <v>0</v>
      </c>
      <c r="K1170" s="254"/>
      <c r="L1170" s="287"/>
      <c r="M1170" s="288"/>
      <c r="N1170" s="334">
        <f t="shared" si="557"/>
        <v>0</v>
      </c>
      <c r="O1170" s="254"/>
      <c r="P1170" s="287"/>
      <c r="Q1170" s="288"/>
      <c r="R1170" s="699">
        <f t="shared" si="558"/>
        <v>0</v>
      </c>
      <c r="S1170" s="700">
        <f t="shared" si="554"/>
        <v>0</v>
      </c>
      <c r="T1170" s="191"/>
      <c r="U1170" s="736"/>
      <c r="V1170" s="737"/>
      <c r="W1170" s="737"/>
    </row>
    <row r="1171" spans="2:23" ht="16.5">
      <c r="B1171" s="714" t="s">
        <v>707</v>
      </c>
      <c r="C1171" s="254"/>
      <c r="D1171" s="287"/>
      <c r="E1171" s="288"/>
      <c r="F1171" s="698">
        <f t="shared" si="555"/>
        <v>0</v>
      </c>
      <c r="G1171" s="254"/>
      <c r="H1171" s="287"/>
      <c r="I1171" s="288"/>
      <c r="J1171" s="334">
        <f t="shared" si="556"/>
        <v>0</v>
      </c>
      <c r="K1171" s="254"/>
      <c r="L1171" s="287"/>
      <c r="M1171" s="288"/>
      <c r="N1171" s="334">
        <f t="shared" si="557"/>
        <v>0</v>
      </c>
      <c r="O1171" s="254"/>
      <c r="P1171" s="287"/>
      <c r="Q1171" s="288"/>
      <c r="R1171" s="699">
        <f t="shared" si="558"/>
        <v>0</v>
      </c>
      <c r="S1171" s="700">
        <f t="shared" si="554"/>
        <v>0</v>
      </c>
      <c r="T1171" s="191"/>
      <c r="U1171" s="736"/>
      <c r="V1171" s="737"/>
      <c r="W1171" s="737"/>
    </row>
    <row r="1172" spans="2:23" ht="17.25" thickBot="1">
      <c r="B1172" s="710" t="s">
        <v>708</v>
      </c>
      <c r="C1172" s="271"/>
      <c r="D1172" s="294"/>
      <c r="E1172" s="295"/>
      <c r="F1172" s="698">
        <f t="shared" si="555"/>
        <v>0</v>
      </c>
      <c r="G1172" s="271"/>
      <c r="H1172" s="294"/>
      <c r="I1172" s="295"/>
      <c r="J1172" s="334">
        <f t="shared" si="556"/>
        <v>0</v>
      </c>
      <c r="K1172" s="271"/>
      <c r="L1172" s="294"/>
      <c r="M1172" s="295"/>
      <c r="N1172" s="334">
        <f t="shared" si="557"/>
        <v>0</v>
      </c>
      <c r="O1172" s="271"/>
      <c r="P1172" s="294"/>
      <c r="Q1172" s="295"/>
      <c r="R1172" s="699">
        <f t="shared" si="558"/>
        <v>0</v>
      </c>
      <c r="S1172" s="700">
        <f t="shared" si="554"/>
        <v>0</v>
      </c>
      <c r="T1172" s="191"/>
      <c r="U1172" s="736"/>
      <c r="V1172" s="740"/>
      <c r="W1172" s="737"/>
    </row>
    <row r="1173" spans="2:23" ht="17.25" thickBot="1">
      <c r="B1173" s="715" t="s">
        <v>800</v>
      </c>
      <c r="C1173" s="687" t="s">
        <v>498</v>
      </c>
      <c r="D1173" s="688" t="s">
        <v>499</v>
      </c>
      <c r="E1173" s="689" t="s">
        <v>500</v>
      </c>
      <c r="F1173" s="719" t="s">
        <v>697</v>
      </c>
      <c r="G1173" s="687" t="s">
        <v>502</v>
      </c>
      <c r="H1173" s="688" t="s">
        <v>503</v>
      </c>
      <c r="I1173" s="689" t="s">
        <v>504</v>
      </c>
      <c r="J1173" s="719" t="s">
        <v>698</v>
      </c>
      <c r="K1173" s="687" t="s">
        <v>506</v>
      </c>
      <c r="L1173" s="688" t="s">
        <v>507</v>
      </c>
      <c r="M1173" s="689" t="s">
        <v>508</v>
      </c>
      <c r="N1173" s="719" t="s">
        <v>699</v>
      </c>
      <c r="O1173" s="687" t="s">
        <v>510</v>
      </c>
      <c r="P1173" s="688" t="s">
        <v>511</v>
      </c>
      <c r="Q1173" s="689" t="s">
        <v>512</v>
      </c>
      <c r="R1173" s="720" t="s">
        <v>700</v>
      </c>
      <c r="S1173" s="719" t="s">
        <v>46</v>
      </c>
      <c r="T1173" s="191"/>
      <c r="U1173" s="741"/>
      <c r="V1173" s="742"/>
      <c r="W1173" s="742"/>
    </row>
    <row r="1174" spans="2:23" ht="16.5">
      <c r="B1174" s="710" t="s">
        <v>702</v>
      </c>
      <c r="C1174" s="266">
        <v>70</v>
      </c>
      <c r="D1174" s="280">
        <v>64</v>
      </c>
      <c r="E1174" s="281">
        <v>74</v>
      </c>
      <c r="F1174" s="698">
        <f>SUM(C1174:E1174)</f>
        <v>208</v>
      </c>
      <c r="G1174" s="266">
        <v>54</v>
      </c>
      <c r="H1174" s="280">
        <v>70</v>
      </c>
      <c r="I1174" s="281">
        <v>70</v>
      </c>
      <c r="J1174" s="334">
        <f>SUM(G1174:I1174)</f>
        <v>194</v>
      </c>
      <c r="K1174" s="266">
        <v>58</v>
      </c>
      <c r="L1174" s="280">
        <v>74</v>
      </c>
      <c r="M1174" s="281">
        <v>61</v>
      </c>
      <c r="N1174" s="334">
        <f>SUM(K1174:M1174)</f>
        <v>193</v>
      </c>
      <c r="O1174" s="266">
        <v>67</v>
      </c>
      <c r="P1174" s="280"/>
      <c r="Q1174" s="281"/>
      <c r="R1174" s="699">
        <f>SUM(O1174:Q1174)</f>
        <v>67</v>
      </c>
      <c r="S1174" s="700">
        <f t="shared" ref="S1174:S1180" si="559">N1174+J1174+F1174+R1174</f>
        <v>662</v>
      </c>
      <c r="T1174" s="191"/>
      <c r="U1174" s="736"/>
      <c r="V1174" s="737"/>
      <c r="W1174" s="737"/>
    </row>
    <row r="1175" spans="2:23" ht="16.5">
      <c r="B1175" s="711" t="s">
        <v>703</v>
      </c>
      <c r="C1175" s="712">
        <f>SUM(C1176:C1179)</f>
        <v>0</v>
      </c>
      <c r="D1175" s="712">
        <f>SUM(D1176:D1179)</f>
        <v>6</v>
      </c>
      <c r="E1175" s="712">
        <f>SUM(E1176:E1179)</f>
        <v>6</v>
      </c>
      <c r="F1175" s="334">
        <f t="shared" ref="F1175:F1180" si="560">SUM(C1175:E1175)</f>
        <v>12</v>
      </c>
      <c r="G1175" s="712">
        <f>SUM(G1176:G1179)</f>
        <v>2</v>
      </c>
      <c r="H1175" s="246">
        <f>SUM(H1176:H1179)</f>
        <v>9</v>
      </c>
      <c r="I1175" s="713">
        <f>SUM(I1176:I1179)</f>
        <v>3</v>
      </c>
      <c r="J1175" s="334">
        <f t="shared" ref="J1175:J1180" si="561">SUM(G1175:I1175)</f>
        <v>14</v>
      </c>
      <c r="K1175" s="712">
        <f>SUM(K1176:K1179)</f>
        <v>8</v>
      </c>
      <c r="L1175" s="246">
        <f>SUM(L1176:L1179)</f>
        <v>4</v>
      </c>
      <c r="M1175" s="713">
        <f>SUM(M1176:M1179)</f>
        <v>3</v>
      </c>
      <c r="N1175" s="334">
        <f t="shared" ref="N1175:N1180" si="562">SUM(K1175:M1175)</f>
        <v>15</v>
      </c>
      <c r="O1175" s="712">
        <f>SUM(O1176:O1179)</f>
        <v>3</v>
      </c>
      <c r="P1175" s="246">
        <f>SUM(P1176:P1179)</f>
        <v>0</v>
      </c>
      <c r="Q1175" s="713">
        <f>SUM(Q1176:Q1179)</f>
        <v>0</v>
      </c>
      <c r="R1175" s="699">
        <f t="shared" ref="R1175:R1180" si="563">SUM(O1175:Q1175)</f>
        <v>3</v>
      </c>
      <c r="S1175" s="335">
        <f t="shared" si="559"/>
        <v>44</v>
      </c>
      <c r="T1175" s="702"/>
      <c r="U1175" s="738"/>
      <c r="V1175" s="739"/>
      <c r="W1175" s="739"/>
    </row>
    <row r="1176" spans="2:23" ht="16.5">
      <c r="B1176" s="710" t="s">
        <v>704</v>
      </c>
      <c r="C1176" s="254">
        <v>0</v>
      </c>
      <c r="D1176" s="287">
        <v>6</v>
      </c>
      <c r="E1176" s="288">
        <v>6</v>
      </c>
      <c r="F1176" s="698">
        <f t="shared" si="560"/>
        <v>12</v>
      </c>
      <c r="G1176" s="254">
        <v>2</v>
      </c>
      <c r="H1176" s="287">
        <v>9</v>
      </c>
      <c r="I1176" s="288">
        <v>3</v>
      </c>
      <c r="J1176" s="334">
        <f t="shared" si="561"/>
        <v>14</v>
      </c>
      <c r="K1176" s="254">
        <v>8</v>
      </c>
      <c r="L1176" s="287">
        <v>4</v>
      </c>
      <c r="M1176" s="288">
        <v>3</v>
      </c>
      <c r="N1176" s="334">
        <f t="shared" si="562"/>
        <v>15</v>
      </c>
      <c r="O1176" s="254">
        <v>3</v>
      </c>
      <c r="P1176" s="287"/>
      <c r="Q1176" s="288"/>
      <c r="R1176" s="699">
        <f t="shared" si="563"/>
        <v>3</v>
      </c>
      <c r="S1176" s="700">
        <f t="shared" si="559"/>
        <v>44</v>
      </c>
      <c r="T1176" s="191"/>
      <c r="U1176" s="736"/>
      <c r="V1176" s="737"/>
      <c r="W1176" s="737"/>
    </row>
    <row r="1177" spans="2:23" ht="16.5">
      <c r="B1177" s="710" t="s">
        <v>705</v>
      </c>
      <c r="C1177" s="254">
        <v>0</v>
      </c>
      <c r="D1177" s="287">
        <v>0</v>
      </c>
      <c r="E1177" s="288">
        <v>0</v>
      </c>
      <c r="F1177" s="698">
        <f t="shared" si="560"/>
        <v>0</v>
      </c>
      <c r="G1177" s="254">
        <v>0</v>
      </c>
      <c r="H1177" s="287">
        <v>0</v>
      </c>
      <c r="I1177" s="288">
        <v>0</v>
      </c>
      <c r="J1177" s="334">
        <f t="shared" si="561"/>
        <v>0</v>
      </c>
      <c r="K1177" s="254">
        <v>0</v>
      </c>
      <c r="L1177" s="287">
        <v>0</v>
      </c>
      <c r="M1177" s="288">
        <v>0</v>
      </c>
      <c r="N1177" s="334">
        <f t="shared" si="562"/>
        <v>0</v>
      </c>
      <c r="O1177" s="254">
        <v>0</v>
      </c>
      <c r="P1177" s="287"/>
      <c r="Q1177" s="288"/>
      <c r="R1177" s="699">
        <f t="shared" si="563"/>
        <v>0</v>
      </c>
      <c r="S1177" s="700">
        <f t="shared" si="559"/>
        <v>0</v>
      </c>
      <c r="T1177" s="191"/>
      <c r="U1177" s="743"/>
      <c r="V1177" s="574"/>
      <c r="W1177" s="574"/>
    </row>
    <row r="1178" spans="2:23" ht="16.5">
      <c r="B1178" s="714" t="s">
        <v>706</v>
      </c>
      <c r="C1178" s="254">
        <v>0</v>
      </c>
      <c r="D1178" s="287">
        <v>0</v>
      </c>
      <c r="E1178" s="288">
        <v>0</v>
      </c>
      <c r="F1178" s="698">
        <f t="shared" si="560"/>
        <v>0</v>
      </c>
      <c r="G1178" s="254">
        <v>0</v>
      </c>
      <c r="H1178" s="287">
        <v>0</v>
      </c>
      <c r="I1178" s="288">
        <v>0</v>
      </c>
      <c r="J1178" s="334">
        <f t="shared" si="561"/>
        <v>0</v>
      </c>
      <c r="K1178" s="254">
        <v>0</v>
      </c>
      <c r="L1178" s="287">
        <v>0</v>
      </c>
      <c r="M1178" s="288">
        <v>0</v>
      </c>
      <c r="N1178" s="334">
        <f t="shared" si="562"/>
        <v>0</v>
      </c>
      <c r="O1178" s="254">
        <v>0</v>
      </c>
      <c r="P1178" s="287"/>
      <c r="Q1178" s="288"/>
      <c r="R1178" s="699">
        <f t="shared" si="563"/>
        <v>0</v>
      </c>
      <c r="S1178" s="700">
        <f t="shared" si="559"/>
        <v>0</v>
      </c>
      <c r="T1178" s="191"/>
      <c r="U1178" s="736"/>
      <c r="V1178" s="737"/>
      <c r="W1178" s="737"/>
    </row>
    <row r="1179" spans="2:23" ht="16.5">
      <c r="B1179" s="714" t="s">
        <v>707</v>
      </c>
      <c r="C1179" s="254">
        <v>0</v>
      </c>
      <c r="D1179" s="287">
        <v>0</v>
      </c>
      <c r="E1179" s="288">
        <v>0</v>
      </c>
      <c r="F1179" s="698">
        <f t="shared" si="560"/>
        <v>0</v>
      </c>
      <c r="G1179" s="254">
        <v>0</v>
      </c>
      <c r="H1179" s="287">
        <v>0</v>
      </c>
      <c r="I1179" s="288">
        <v>0</v>
      </c>
      <c r="J1179" s="334">
        <f t="shared" si="561"/>
        <v>0</v>
      </c>
      <c r="K1179" s="254">
        <v>0</v>
      </c>
      <c r="L1179" s="287">
        <v>0</v>
      </c>
      <c r="M1179" s="288">
        <v>0</v>
      </c>
      <c r="N1179" s="334">
        <f t="shared" si="562"/>
        <v>0</v>
      </c>
      <c r="O1179" s="254">
        <v>0</v>
      </c>
      <c r="P1179" s="287"/>
      <c r="Q1179" s="288"/>
      <c r="R1179" s="699">
        <f t="shared" si="563"/>
        <v>0</v>
      </c>
      <c r="S1179" s="700">
        <f t="shared" si="559"/>
        <v>0</v>
      </c>
      <c r="T1179" s="191"/>
      <c r="U1179" s="736"/>
      <c r="V1179" s="737"/>
      <c r="W1179" s="737"/>
    </row>
    <row r="1180" spans="2:23" ht="17.25" thickBot="1">
      <c r="B1180" s="710" t="s">
        <v>708</v>
      </c>
      <c r="C1180" s="271">
        <v>0</v>
      </c>
      <c r="D1180" s="294">
        <v>0</v>
      </c>
      <c r="E1180" s="295">
        <v>0</v>
      </c>
      <c r="F1180" s="698">
        <f t="shared" si="560"/>
        <v>0</v>
      </c>
      <c r="G1180" s="271">
        <v>0</v>
      </c>
      <c r="H1180" s="294">
        <v>0</v>
      </c>
      <c r="I1180" s="295">
        <v>0</v>
      </c>
      <c r="J1180" s="334">
        <f t="shared" si="561"/>
        <v>0</v>
      </c>
      <c r="K1180" s="271">
        <v>0</v>
      </c>
      <c r="L1180" s="294">
        <v>0</v>
      </c>
      <c r="M1180" s="295">
        <v>0</v>
      </c>
      <c r="N1180" s="334">
        <f t="shared" si="562"/>
        <v>0</v>
      </c>
      <c r="O1180" s="271">
        <v>2</v>
      </c>
      <c r="P1180" s="294"/>
      <c r="Q1180" s="295"/>
      <c r="R1180" s="699">
        <f t="shared" si="563"/>
        <v>2</v>
      </c>
      <c r="S1180" s="700">
        <f t="shared" si="559"/>
        <v>2</v>
      </c>
      <c r="T1180" s="191"/>
      <c r="U1180" s="736"/>
      <c r="V1180" s="737"/>
      <c r="W1180" s="737"/>
    </row>
    <row r="1181" spans="2:23" ht="17.25" thickBot="1">
      <c r="B1181" s="715" t="s">
        <v>801</v>
      </c>
      <c r="C1181" s="600" t="s">
        <v>498</v>
      </c>
      <c r="D1181" s="708" t="s">
        <v>499</v>
      </c>
      <c r="E1181" s="709" t="s">
        <v>500</v>
      </c>
      <c r="F1181" s="334" t="s">
        <v>697</v>
      </c>
      <c r="G1181" s="600" t="s">
        <v>502</v>
      </c>
      <c r="H1181" s="708" t="s">
        <v>503</v>
      </c>
      <c r="I1181" s="709" t="s">
        <v>504</v>
      </c>
      <c r="J1181" s="334" t="s">
        <v>698</v>
      </c>
      <c r="K1181" s="600" t="s">
        <v>506</v>
      </c>
      <c r="L1181" s="708" t="s">
        <v>507</v>
      </c>
      <c r="M1181" s="709" t="s">
        <v>508</v>
      </c>
      <c r="N1181" s="334" t="s">
        <v>699</v>
      </c>
      <c r="O1181" s="600" t="s">
        <v>510</v>
      </c>
      <c r="P1181" s="708" t="s">
        <v>511</v>
      </c>
      <c r="Q1181" s="709" t="s">
        <v>512</v>
      </c>
      <c r="R1181" s="720" t="s">
        <v>700</v>
      </c>
      <c r="S1181" s="719" t="s">
        <v>46</v>
      </c>
      <c r="T1181" s="191"/>
      <c r="U1181" s="741"/>
      <c r="V1181" s="742"/>
      <c r="W1181" s="742"/>
    </row>
    <row r="1182" spans="2:23" ht="16.5">
      <c r="B1182" s="710" t="s">
        <v>702</v>
      </c>
      <c r="C1182" s="266"/>
      <c r="D1182" s="280"/>
      <c r="E1182" s="281"/>
      <c r="F1182" s="698">
        <f>SUM(C1182:E1182)</f>
        <v>0</v>
      </c>
      <c r="G1182" s="266"/>
      <c r="H1182" s="280"/>
      <c r="I1182" s="281"/>
      <c r="J1182" s="334">
        <f>SUM(G1182:I1182)</f>
        <v>0</v>
      </c>
      <c r="K1182" s="266"/>
      <c r="L1182" s="280"/>
      <c r="M1182" s="281"/>
      <c r="N1182" s="334">
        <f>SUM(K1182:M1182)</f>
        <v>0</v>
      </c>
      <c r="O1182" s="266"/>
      <c r="P1182" s="280"/>
      <c r="Q1182" s="281"/>
      <c r="R1182" s="699">
        <f>SUM(O1182:Q1182)</f>
        <v>0</v>
      </c>
      <c r="S1182" s="700">
        <f t="shared" ref="S1182:S1188" si="564">N1182+J1182+F1182+R1182</f>
        <v>0</v>
      </c>
      <c r="T1182" s="191"/>
      <c r="U1182" s="736"/>
      <c r="V1182" s="737"/>
      <c r="W1182" s="737"/>
    </row>
    <row r="1183" spans="2:23" ht="16.5">
      <c r="B1183" s="711" t="s">
        <v>703</v>
      </c>
      <c r="C1183" s="712">
        <f>SUM(C1184:C1187)</f>
        <v>0</v>
      </c>
      <c r="D1183" s="712">
        <f>SUM(D1184:D1187)</f>
        <v>0</v>
      </c>
      <c r="E1183" s="712">
        <f>SUM(E1184:E1187)</f>
        <v>0</v>
      </c>
      <c r="F1183" s="334">
        <f t="shared" ref="F1183:F1188" si="565">SUM(C1183:E1183)</f>
        <v>0</v>
      </c>
      <c r="G1183" s="712">
        <f>SUM(G1184:G1187)</f>
        <v>0</v>
      </c>
      <c r="H1183" s="246">
        <f>SUM(H1184:H1187)</f>
        <v>0</v>
      </c>
      <c r="I1183" s="713">
        <f>SUM(I1184:I1187)</f>
        <v>0</v>
      </c>
      <c r="J1183" s="334">
        <f t="shared" ref="J1183:J1188" si="566">SUM(G1183:I1183)</f>
        <v>0</v>
      </c>
      <c r="K1183" s="712">
        <f>SUM(K1184:K1187)</f>
        <v>0</v>
      </c>
      <c r="L1183" s="246">
        <f>SUM(L1184:L1187)</f>
        <v>0</v>
      </c>
      <c r="M1183" s="713">
        <f>SUM(M1184:M1187)</f>
        <v>0</v>
      </c>
      <c r="N1183" s="334">
        <f t="shared" ref="N1183:N1188" si="567">SUM(K1183:M1183)</f>
        <v>0</v>
      </c>
      <c r="O1183" s="712">
        <f>SUM(O1184:O1187)</f>
        <v>0</v>
      </c>
      <c r="P1183" s="246">
        <f>SUM(P1184:P1187)</f>
        <v>0</v>
      </c>
      <c r="Q1183" s="713">
        <f>SUM(Q1184:Q1187)</f>
        <v>0</v>
      </c>
      <c r="R1183" s="699">
        <f t="shared" ref="R1183:R1188" si="568">SUM(O1183:Q1183)</f>
        <v>0</v>
      </c>
      <c r="S1183" s="335">
        <f t="shared" si="564"/>
        <v>0</v>
      </c>
      <c r="T1183" s="702"/>
      <c r="U1183" s="738"/>
      <c r="V1183" s="739"/>
      <c r="W1183" s="739"/>
    </row>
    <row r="1184" spans="2:23" ht="16.5">
      <c r="B1184" s="710" t="s">
        <v>704</v>
      </c>
      <c r="C1184" s="254"/>
      <c r="D1184" s="287"/>
      <c r="E1184" s="288"/>
      <c r="F1184" s="698">
        <f t="shared" si="565"/>
        <v>0</v>
      </c>
      <c r="G1184" s="254"/>
      <c r="H1184" s="287"/>
      <c r="I1184" s="288"/>
      <c r="J1184" s="334">
        <f t="shared" si="566"/>
        <v>0</v>
      </c>
      <c r="K1184" s="254"/>
      <c r="L1184" s="287"/>
      <c r="M1184" s="288"/>
      <c r="N1184" s="334">
        <f t="shared" si="567"/>
        <v>0</v>
      </c>
      <c r="O1184" s="254"/>
      <c r="P1184" s="287"/>
      <c r="Q1184" s="288"/>
      <c r="R1184" s="699">
        <f t="shared" si="568"/>
        <v>0</v>
      </c>
      <c r="S1184" s="700">
        <f t="shared" si="564"/>
        <v>0</v>
      </c>
      <c r="T1184" s="191"/>
      <c r="U1184" s="736"/>
      <c r="V1184" s="737"/>
      <c r="W1184" s="737"/>
    </row>
    <row r="1185" spans="2:23" ht="16.5">
      <c r="B1185" s="710" t="s">
        <v>705</v>
      </c>
      <c r="C1185" s="254"/>
      <c r="D1185" s="287"/>
      <c r="E1185" s="288"/>
      <c r="F1185" s="698">
        <f t="shared" si="565"/>
        <v>0</v>
      </c>
      <c r="G1185" s="254"/>
      <c r="H1185" s="287"/>
      <c r="I1185" s="288"/>
      <c r="J1185" s="334">
        <f t="shared" si="566"/>
        <v>0</v>
      </c>
      <c r="K1185" s="254"/>
      <c r="L1185" s="287"/>
      <c r="M1185" s="288"/>
      <c r="N1185" s="334">
        <f t="shared" si="567"/>
        <v>0</v>
      </c>
      <c r="O1185" s="254"/>
      <c r="P1185" s="287"/>
      <c r="Q1185" s="288"/>
      <c r="R1185" s="699">
        <f t="shared" si="568"/>
        <v>0</v>
      </c>
      <c r="S1185" s="700">
        <f t="shared" si="564"/>
        <v>0</v>
      </c>
      <c r="T1185" s="191"/>
      <c r="U1185" s="736"/>
      <c r="V1185" s="737"/>
      <c r="W1185" s="737"/>
    </row>
    <row r="1186" spans="2:23" ht="16.5">
      <c r="B1186" s="714" t="s">
        <v>706</v>
      </c>
      <c r="C1186" s="254"/>
      <c r="D1186" s="287"/>
      <c r="E1186" s="288"/>
      <c r="F1186" s="698">
        <f t="shared" si="565"/>
        <v>0</v>
      </c>
      <c r="G1186" s="254"/>
      <c r="H1186" s="287"/>
      <c r="I1186" s="288"/>
      <c r="J1186" s="334">
        <f t="shared" si="566"/>
        <v>0</v>
      </c>
      <c r="K1186" s="254"/>
      <c r="L1186" s="287"/>
      <c r="M1186" s="288"/>
      <c r="N1186" s="334">
        <f t="shared" si="567"/>
        <v>0</v>
      </c>
      <c r="O1186" s="254"/>
      <c r="P1186" s="287"/>
      <c r="Q1186" s="288"/>
      <c r="R1186" s="699">
        <f t="shared" si="568"/>
        <v>0</v>
      </c>
      <c r="S1186" s="700">
        <f t="shared" si="564"/>
        <v>0</v>
      </c>
      <c r="T1186" s="191"/>
      <c r="U1186" s="736"/>
      <c r="V1186" s="737"/>
      <c r="W1186" s="737"/>
    </row>
    <row r="1187" spans="2:23" ht="16.5">
      <c r="B1187" s="714" t="s">
        <v>707</v>
      </c>
      <c r="C1187" s="254"/>
      <c r="D1187" s="287"/>
      <c r="E1187" s="288"/>
      <c r="F1187" s="698">
        <f t="shared" si="565"/>
        <v>0</v>
      </c>
      <c r="G1187" s="254"/>
      <c r="H1187" s="287"/>
      <c r="I1187" s="288"/>
      <c r="J1187" s="334">
        <f t="shared" si="566"/>
        <v>0</v>
      </c>
      <c r="K1187" s="254"/>
      <c r="L1187" s="287"/>
      <c r="M1187" s="288"/>
      <c r="N1187" s="334">
        <f t="shared" si="567"/>
        <v>0</v>
      </c>
      <c r="O1187" s="254"/>
      <c r="P1187" s="287"/>
      <c r="Q1187" s="288"/>
      <c r="R1187" s="699">
        <f t="shared" si="568"/>
        <v>0</v>
      </c>
      <c r="S1187" s="700">
        <f t="shared" si="564"/>
        <v>0</v>
      </c>
      <c r="T1187" s="191"/>
      <c r="U1187" s="736"/>
      <c r="V1187" s="737"/>
      <c r="W1187" s="737"/>
    </row>
    <row r="1188" spans="2:23" ht="17.25" thickBot="1">
      <c r="B1188" s="710" t="s">
        <v>708</v>
      </c>
      <c r="C1188" s="271"/>
      <c r="D1188" s="294"/>
      <c r="E1188" s="295"/>
      <c r="F1188" s="698">
        <f t="shared" si="565"/>
        <v>0</v>
      </c>
      <c r="G1188" s="271"/>
      <c r="H1188" s="294"/>
      <c r="I1188" s="295"/>
      <c r="J1188" s="334">
        <f t="shared" si="566"/>
        <v>0</v>
      </c>
      <c r="K1188" s="271"/>
      <c r="L1188" s="294"/>
      <c r="M1188" s="295"/>
      <c r="N1188" s="334">
        <f t="shared" si="567"/>
        <v>0</v>
      </c>
      <c r="O1188" s="271"/>
      <c r="P1188" s="294"/>
      <c r="Q1188" s="295"/>
      <c r="R1188" s="699">
        <f t="shared" si="568"/>
        <v>0</v>
      </c>
      <c r="S1188" s="700">
        <f t="shared" si="564"/>
        <v>0</v>
      </c>
      <c r="T1188" s="191"/>
      <c r="U1188" s="736"/>
      <c r="V1188" s="740"/>
      <c r="W1188" s="737"/>
    </row>
    <row r="1189" spans="2:23" ht="17.25" thickBot="1">
      <c r="B1189" s="715" t="s">
        <v>802</v>
      </c>
      <c r="C1189" s="600" t="s">
        <v>498</v>
      </c>
      <c r="D1189" s="708" t="s">
        <v>499</v>
      </c>
      <c r="E1189" s="709" t="s">
        <v>500</v>
      </c>
      <c r="F1189" s="334" t="s">
        <v>697</v>
      </c>
      <c r="G1189" s="600" t="s">
        <v>502</v>
      </c>
      <c r="H1189" s="708" t="s">
        <v>503</v>
      </c>
      <c r="I1189" s="709" t="s">
        <v>504</v>
      </c>
      <c r="J1189" s="334" t="s">
        <v>698</v>
      </c>
      <c r="K1189" s="600" t="s">
        <v>506</v>
      </c>
      <c r="L1189" s="708" t="s">
        <v>507</v>
      </c>
      <c r="M1189" s="709" t="s">
        <v>508</v>
      </c>
      <c r="N1189" s="334" t="s">
        <v>699</v>
      </c>
      <c r="O1189" s="600" t="s">
        <v>510</v>
      </c>
      <c r="P1189" s="708" t="s">
        <v>511</v>
      </c>
      <c r="Q1189" s="709" t="s">
        <v>512</v>
      </c>
      <c r="R1189" s="720" t="s">
        <v>700</v>
      </c>
      <c r="S1189" s="719" t="s">
        <v>46</v>
      </c>
      <c r="T1189" s="191"/>
      <c r="U1189" s="741"/>
      <c r="V1189" s="742"/>
      <c r="W1189" s="742"/>
    </row>
    <row r="1190" spans="2:23" ht="16.5">
      <c r="B1190" s="744" t="s">
        <v>702</v>
      </c>
      <c r="C1190" s="755"/>
      <c r="D1190" s="756"/>
      <c r="E1190" s="757"/>
      <c r="F1190" s="334">
        <f>SUM(C1190:E1190)</f>
        <v>0</v>
      </c>
      <c r="G1190" s="755"/>
      <c r="H1190" s="756"/>
      <c r="I1190" s="757"/>
      <c r="J1190" s="334">
        <f>SUM(G1190:I1190)</f>
        <v>0</v>
      </c>
      <c r="K1190" s="755"/>
      <c r="L1190" s="756"/>
      <c r="M1190" s="757"/>
      <c r="N1190" s="334">
        <f>SUM(K1190:M1190)</f>
        <v>0</v>
      </c>
      <c r="O1190" s="755"/>
      <c r="P1190" s="756"/>
      <c r="Q1190" s="757"/>
      <c r="R1190" s="699">
        <f>SUM(O1190:Q1190)</f>
        <v>0</v>
      </c>
      <c r="S1190" s="758">
        <f t="shared" ref="S1190:S1196" si="569">N1190+J1190+F1190+R1190</f>
        <v>0</v>
      </c>
      <c r="T1190" s="191"/>
      <c r="U1190" s="736"/>
      <c r="V1190" s="737"/>
      <c r="W1190" s="737"/>
    </row>
    <row r="1191" spans="2:23" ht="16.5">
      <c r="B1191" s="711" t="s">
        <v>703</v>
      </c>
      <c r="C1191" s="712">
        <f>SUM(C1192:C1195)</f>
        <v>0</v>
      </c>
      <c r="D1191" s="712">
        <f>SUM(D1192:D1195)</f>
        <v>0</v>
      </c>
      <c r="E1191" s="712">
        <f>SUM(E1192:E1195)</f>
        <v>0</v>
      </c>
      <c r="F1191" s="334">
        <f t="shared" ref="F1191:F1196" si="570">SUM(C1191:E1191)</f>
        <v>0</v>
      </c>
      <c r="G1191" s="712">
        <f>SUM(G1192:G1195)</f>
        <v>0</v>
      </c>
      <c r="H1191" s="246">
        <f>SUM(H1192:H1195)</f>
        <v>0</v>
      </c>
      <c r="I1191" s="713">
        <f>SUM(I1192:I1195)</f>
        <v>0</v>
      </c>
      <c r="J1191" s="334">
        <f t="shared" ref="J1191:J1196" si="571">SUM(G1191:I1191)</f>
        <v>0</v>
      </c>
      <c r="K1191" s="712">
        <f>SUM(K1192:K1195)</f>
        <v>0</v>
      </c>
      <c r="L1191" s="246">
        <f>SUM(L1192:L1195)</f>
        <v>0</v>
      </c>
      <c r="M1191" s="713">
        <f>SUM(M1192:M1195)</f>
        <v>0</v>
      </c>
      <c r="N1191" s="334">
        <f t="shared" ref="N1191:N1196" si="572">SUM(K1191:M1191)</f>
        <v>0</v>
      </c>
      <c r="O1191" s="712">
        <f>SUM(O1192:O1195)</f>
        <v>0</v>
      </c>
      <c r="P1191" s="246">
        <f>SUM(P1192:P1195)</f>
        <v>0</v>
      </c>
      <c r="Q1191" s="713">
        <f>SUM(Q1192:Q1195)</f>
        <v>0</v>
      </c>
      <c r="R1191" s="699">
        <f t="shared" ref="R1191:R1196" si="573">SUM(O1191:Q1191)</f>
        <v>0</v>
      </c>
      <c r="S1191" s="335">
        <f t="shared" si="569"/>
        <v>0</v>
      </c>
      <c r="T1191" s="702"/>
      <c r="U1191" s="738"/>
      <c r="V1191" s="739"/>
      <c r="W1191" s="739"/>
    </row>
    <row r="1192" spans="2:23" ht="16.5">
      <c r="B1192" s="710" t="s">
        <v>704</v>
      </c>
      <c r="C1192" s="254"/>
      <c r="D1192" s="287"/>
      <c r="E1192" s="288"/>
      <c r="F1192" s="698">
        <f t="shared" si="570"/>
        <v>0</v>
      </c>
      <c r="G1192" s="254"/>
      <c r="H1192" s="287"/>
      <c r="I1192" s="288"/>
      <c r="J1192" s="334">
        <f t="shared" si="571"/>
        <v>0</v>
      </c>
      <c r="K1192" s="254"/>
      <c r="L1192" s="287"/>
      <c r="M1192" s="288"/>
      <c r="N1192" s="334">
        <f t="shared" si="572"/>
        <v>0</v>
      </c>
      <c r="O1192" s="254"/>
      <c r="P1192" s="287"/>
      <c r="Q1192" s="288"/>
      <c r="R1192" s="699">
        <f t="shared" si="573"/>
        <v>0</v>
      </c>
      <c r="S1192" s="700">
        <f t="shared" si="569"/>
        <v>0</v>
      </c>
      <c r="T1192" s="191"/>
      <c r="U1192" s="736"/>
      <c r="V1192" s="737"/>
      <c r="W1192" s="737"/>
    </row>
    <row r="1193" spans="2:23" ht="16.5">
      <c r="B1193" s="710" t="s">
        <v>705</v>
      </c>
      <c r="C1193" s="254"/>
      <c r="D1193" s="287"/>
      <c r="E1193" s="288"/>
      <c r="F1193" s="698">
        <f t="shared" si="570"/>
        <v>0</v>
      </c>
      <c r="G1193" s="254"/>
      <c r="H1193" s="287"/>
      <c r="I1193" s="288"/>
      <c r="J1193" s="334">
        <f t="shared" si="571"/>
        <v>0</v>
      </c>
      <c r="K1193" s="254"/>
      <c r="L1193" s="287"/>
      <c r="M1193" s="288"/>
      <c r="N1193" s="334">
        <f t="shared" si="572"/>
        <v>0</v>
      </c>
      <c r="O1193" s="254"/>
      <c r="P1193" s="287"/>
      <c r="Q1193" s="288"/>
      <c r="R1193" s="699">
        <f t="shared" si="573"/>
        <v>0</v>
      </c>
      <c r="S1193" s="700">
        <f t="shared" si="569"/>
        <v>0</v>
      </c>
      <c r="T1193" s="191"/>
      <c r="U1193" s="743"/>
      <c r="V1193" s="574"/>
      <c r="W1193" s="574"/>
    </row>
    <row r="1194" spans="2:23" ht="16.5">
      <c r="B1194" s="714" t="s">
        <v>706</v>
      </c>
      <c r="C1194" s="254"/>
      <c r="D1194" s="287"/>
      <c r="E1194" s="288"/>
      <c r="F1194" s="698">
        <f t="shared" si="570"/>
        <v>0</v>
      </c>
      <c r="G1194" s="254"/>
      <c r="H1194" s="287"/>
      <c r="I1194" s="288"/>
      <c r="J1194" s="334">
        <f t="shared" si="571"/>
        <v>0</v>
      </c>
      <c r="K1194" s="254"/>
      <c r="L1194" s="287"/>
      <c r="M1194" s="288"/>
      <c r="N1194" s="334">
        <f t="shared" si="572"/>
        <v>0</v>
      </c>
      <c r="O1194" s="254"/>
      <c r="P1194" s="287"/>
      <c r="Q1194" s="288"/>
      <c r="R1194" s="699">
        <f t="shared" si="573"/>
        <v>0</v>
      </c>
      <c r="S1194" s="700">
        <f t="shared" si="569"/>
        <v>0</v>
      </c>
      <c r="T1194" s="191"/>
      <c r="U1194" s="736"/>
      <c r="V1194" s="737"/>
      <c r="W1194" s="737"/>
    </row>
    <row r="1195" spans="2:23" ht="16.5">
      <c r="B1195" s="714" t="s">
        <v>707</v>
      </c>
      <c r="C1195" s="254"/>
      <c r="D1195" s="287"/>
      <c r="E1195" s="288"/>
      <c r="F1195" s="698">
        <f t="shared" si="570"/>
        <v>0</v>
      </c>
      <c r="G1195" s="254"/>
      <c r="H1195" s="287"/>
      <c r="I1195" s="288"/>
      <c r="J1195" s="334">
        <f t="shared" si="571"/>
        <v>0</v>
      </c>
      <c r="K1195" s="254"/>
      <c r="L1195" s="287"/>
      <c r="M1195" s="288"/>
      <c r="N1195" s="334">
        <f t="shared" si="572"/>
        <v>0</v>
      </c>
      <c r="O1195" s="254"/>
      <c r="P1195" s="287"/>
      <c r="Q1195" s="288"/>
      <c r="R1195" s="699">
        <f t="shared" si="573"/>
        <v>0</v>
      </c>
      <c r="S1195" s="700">
        <f t="shared" si="569"/>
        <v>0</v>
      </c>
      <c r="T1195" s="191"/>
      <c r="U1195" s="736"/>
      <c r="V1195" s="737"/>
      <c r="W1195" s="737"/>
    </row>
    <row r="1196" spans="2:23" ht="17.25" thickBot="1">
      <c r="B1196" s="710" t="s">
        <v>708</v>
      </c>
      <c r="C1196" s="271"/>
      <c r="D1196" s="294"/>
      <c r="E1196" s="295"/>
      <c r="F1196" s="698">
        <f t="shared" si="570"/>
        <v>0</v>
      </c>
      <c r="G1196" s="271"/>
      <c r="H1196" s="294"/>
      <c r="I1196" s="295"/>
      <c r="J1196" s="334">
        <f t="shared" si="571"/>
        <v>0</v>
      </c>
      <c r="K1196" s="271"/>
      <c r="L1196" s="294"/>
      <c r="M1196" s="295"/>
      <c r="N1196" s="334">
        <f t="shared" si="572"/>
        <v>0</v>
      </c>
      <c r="O1196" s="271"/>
      <c r="P1196" s="294"/>
      <c r="Q1196" s="295"/>
      <c r="R1196" s="699">
        <f t="shared" si="573"/>
        <v>0</v>
      </c>
      <c r="S1196" s="700">
        <f t="shared" si="569"/>
        <v>0</v>
      </c>
      <c r="T1196" s="191"/>
      <c r="U1196" s="736"/>
      <c r="V1196" s="737"/>
      <c r="W1196" s="737"/>
    </row>
    <row r="1197" spans="2:23" ht="17.25" thickBot="1">
      <c r="B1197" s="715" t="s">
        <v>803</v>
      </c>
      <c r="C1197" s="687" t="s">
        <v>498</v>
      </c>
      <c r="D1197" s="688" t="s">
        <v>499</v>
      </c>
      <c r="E1197" s="689" t="s">
        <v>500</v>
      </c>
      <c r="F1197" s="719" t="s">
        <v>697</v>
      </c>
      <c r="G1197" s="687" t="s">
        <v>502</v>
      </c>
      <c r="H1197" s="688" t="s">
        <v>503</v>
      </c>
      <c r="I1197" s="689" t="s">
        <v>504</v>
      </c>
      <c r="J1197" s="719" t="s">
        <v>698</v>
      </c>
      <c r="K1197" s="687" t="s">
        <v>506</v>
      </c>
      <c r="L1197" s="688" t="s">
        <v>507</v>
      </c>
      <c r="M1197" s="689" t="s">
        <v>508</v>
      </c>
      <c r="N1197" s="719" t="s">
        <v>699</v>
      </c>
      <c r="O1197" s="687" t="s">
        <v>510</v>
      </c>
      <c r="P1197" s="688" t="s">
        <v>511</v>
      </c>
      <c r="Q1197" s="689" t="s">
        <v>512</v>
      </c>
      <c r="R1197" s="720" t="s">
        <v>700</v>
      </c>
      <c r="S1197" s="719" t="s">
        <v>46</v>
      </c>
      <c r="T1197" s="191"/>
      <c r="U1197" s="741"/>
      <c r="V1197" s="742"/>
      <c r="W1197" s="742"/>
    </row>
    <row r="1198" spans="2:23" ht="16.5">
      <c r="B1198" s="710" t="s">
        <v>702</v>
      </c>
      <c r="C1198" s="266"/>
      <c r="D1198" s="280"/>
      <c r="E1198" s="281"/>
      <c r="F1198" s="698">
        <v>0</v>
      </c>
      <c r="G1198" s="266"/>
      <c r="H1198" s="280"/>
      <c r="I1198" s="281"/>
      <c r="J1198" s="334">
        <f t="shared" ref="J1198:J1204" si="574">SUM(G1198:I1198)</f>
        <v>0</v>
      </c>
      <c r="K1198" s="266"/>
      <c r="L1198" s="280"/>
      <c r="M1198" s="281"/>
      <c r="N1198" s="334">
        <f t="shared" ref="N1198:N1204" si="575">SUM(K1198:M1198)</f>
        <v>0</v>
      </c>
      <c r="O1198" s="266"/>
      <c r="P1198" s="280"/>
      <c r="Q1198" s="281"/>
      <c r="R1198" s="699">
        <f>SUM(O1198:Q1198)</f>
        <v>0</v>
      </c>
      <c r="S1198" s="700">
        <f t="shared" ref="S1198:S1204" si="576">N1198+J1198+F1198+R1198</f>
        <v>0</v>
      </c>
      <c r="T1198" s="191"/>
      <c r="U1198" s="736"/>
      <c r="V1198" s="737"/>
      <c r="W1198" s="737"/>
    </row>
    <row r="1199" spans="2:23" ht="16.5">
      <c r="B1199" s="711" t="s">
        <v>703</v>
      </c>
      <c r="C1199" s="712">
        <f>SUM(C1200:C1203)</f>
        <v>0</v>
      </c>
      <c r="D1199" s="712">
        <f>SUM(D1200:D1203)</f>
        <v>0</v>
      </c>
      <c r="E1199" s="712">
        <f>SUM(E1200:E1203)</f>
        <v>0</v>
      </c>
      <c r="F1199" s="334">
        <f t="shared" ref="F1199:F1204" si="577">SUM(C1199:E1199)</f>
        <v>0</v>
      </c>
      <c r="G1199" s="712">
        <f>SUM(G1200:G1203)</f>
        <v>0</v>
      </c>
      <c r="H1199" s="246">
        <f>SUM(H1200:H1203)</f>
        <v>0</v>
      </c>
      <c r="I1199" s="713">
        <f>SUM(I1200:I1203)</f>
        <v>0</v>
      </c>
      <c r="J1199" s="334">
        <f t="shared" si="574"/>
        <v>0</v>
      </c>
      <c r="K1199" s="712">
        <f>SUM(K1200:K1203)</f>
        <v>0</v>
      </c>
      <c r="L1199" s="246">
        <f>SUM(L1200:L1203)</f>
        <v>0</v>
      </c>
      <c r="M1199" s="713">
        <f>SUM(M1200:M1203)</f>
        <v>0</v>
      </c>
      <c r="N1199" s="334">
        <f t="shared" si="575"/>
        <v>0</v>
      </c>
      <c r="O1199" s="712">
        <f>SUM(O1200:O1203)</f>
        <v>0</v>
      </c>
      <c r="P1199" s="246">
        <f>SUM(P1200:P1203)</f>
        <v>0</v>
      </c>
      <c r="Q1199" s="713">
        <f>SUM(Q1200:Q1203)</f>
        <v>0</v>
      </c>
      <c r="R1199" s="699">
        <f t="shared" ref="R1199:R1204" si="578">SUM(O1199:Q1199)</f>
        <v>0</v>
      </c>
      <c r="S1199" s="335">
        <f t="shared" si="576"/>
        <v>0</v>
      </c>
      <c r="T1199" s="702"/>
      <c r="U1199" s="738"/>
      <c r="V1199" s="739"/>
      <c r="W1199" s="739"/>
    </row>
    <row r="1200" spans="2:23" ht="16.5">
      <c r="B1200" s="710" t="s">
        <v>704</v>
      </c>
      <c r="C1200" s="254"/>
      <c r="D1200" s="287"/>
      <c r="E1200" s="288"/>
      <c r="F1200" s="698">
        <f t="shared" si="577"/>
        <v>0</v>
      </c>
      <c r="G1200" s="254"/>
      <c r="H1200" s="287"/>
      <c r="I1200" s="288"/>
      <c r="J1200" s="334">
        <f t="shared" si="574"/>
        <v>0</v>
      </c>
      <c r="K1200" s="254"/>
      <c r="L1200" s="287"/>
      <c r="M1200" s="288"/>
      <c r="N1200" s="334">
        <f t="shared" si="575"/>
        <v>0</v>
      </c>
      <c r="O1200" s="254"/>
      <c r="P1200" s="287"/>
      <c r="Q1200" s="288"/>
      <c r="R1200" s="699">
        <f t="shared" si="578"/>
        <v>0</v>
      </c>
      <c r="S1200" s="700">
        <f t="shared" si="576"/>
        <v>0</v>
      </c>
      <c r="T1200" s="191"/>
      <c r="U1200" s="736"/>
      <c r="V1200" s="737"/>
      <c r="W1200" s="737"/>
    </row>
    <row r="1201" spans="2:23" ht="16.5">
      <c r="B1201" s="710" t="s">
        <v>705</v>
      </c>
      <c r="C1201" s="254"/>
      <c r="D1201" s="287"/>
      <c r="E1201" s="288"/>
      <c r="F1201" s="698">
        <f t="shared" si="577"/>
        <v>0</v>
      </c>
      <c r="G1201" s="254"/>
      <c r="H1201" s="287"/>
      <c r="I1201" s="288"/>
      <c r="J1201" s="334">
        <f t="shared" si="574"/>
        <v>0</v>
      </c>
      <c r="K1201" s="254"/>
      <c r="L1201" s="287"/>
      <c r="M1201" s="288"/>
      <c r="N1201" s="334">
        <f t="shared" si="575"/>
        <v>0</v>
      </c>
      <c r="O1201" s="254"/>
      <c r="P1201" s="287"/>
      <c r="Q1201" s="288"/>
      <c r="R1201" s="699">
        <f t="shared" si="578"/>
        <v>0</v>
      </c>
      <c r="S1201" s="700">
        <f t="shared" si="576"/>
        <v>0</v>
      </c>
      <c r="T1201" s="191"/>
      <c r="U1201" s="736"/>
      <c r="V1201" s="737"/>
      <c r="W1201" s="737"/>
    </row>
    <row r="1202" spans="2:23" ht="16.5">
      <c r="B1202" s="714" t="s">
        <v>706</v>
      </c>
      <c r="C1202" s="254"/>
      <c r="D1202" s="287"/>
      <c r="E1202" s="288"/>
      <c r="F1202" s="698">
        <f t="shared" si="577"/>
        <v>0</v>
      </c>
      <c r="G1202" s="254"/>
      <c r="H1202" s="287"/>
      <c r="I1202" s="288"/>
      <c r="J1202" s="334">
        <f t="shared" si="574"/>
        <v>0</v>
      </c>
      <c r="K1202" s="254"/>
      <c r="L1202" s="287"/>
      <c r="M1202" s="288"/>
      <c r="N1202" s="334">
        <f t="shared" si="575"/>
        <v>0</v>
      </c>
      <c r="O1202" s="254"/>
      <c r="P1202" s="287"/>
      <c r="Q1202" s="288"/>
      <c r="R1202" s="699">
        <f t="shared" si="578"/>
        <v>0</v>
      </c>
      <c r="S1202" s="700">
        <f t="shared" si="576"/>
        <v>0</v>
      </c>
      <c r="T1202" s="191"/>
      <c r="U1202" s="736"/>
      <c r="V1202" s="737"/>
      <c r="W1202" s="737"/>
    </row>
    <row r="1203" spans="2:23" ht="16.5">
      <c r="B1203" s="714" t="s">
        <v>707</v>
      </c>
      <c r="C1203" s="254"/>
      <c r="D1203" s="287"/>
      <c r="E1203" s="288"/>
      <c r="F1203" s="698">
        <f t="shared" si="577"/>
        <v>0</v>
      </c>
      <c r="G1203" s="254"/>
      <c r="H1203" s="287"/>
      <c r="I1203" s="288"/>
      <c r="J1203" s="334">
        <f t="shared" si="574"/>
        <v>0</v>
      </c>
      <c r="K1203" s="254"/>
      <c r="L1203" s="287"/>
      <c r="M1203" s="288"/>
      <c r="N1203" s="334">
        <f t="shared" si="575"/>
        <v>0</v>
      </c>
      <c r="O1203" s="254"/>
      <c r="P1203" s="287"/>
      <c r="Q1203" s="288"/>
      <c r="R1203" s="699">
        <f t="shared" si="578"/>
        <v>0</v>
      </c>
      <c r="S1203" s="700">
        <f t="shared" si="576"/>
        <v>0</v>
      </c>
      <c r="T1203" s="191"/>
      <c r="U1203" s="736"/>
      <c r="V1203" s="737"/>
      <c r="W1203" s="737"/>
    </row>
    <row r="1204" spans="2:23" ht="17.25" thickBot="1">
      <c r="B1204" s="710" t="s">
        <v>708</v>
      </c>
      <c r="C1204" s="271"/>
      <c r="D1204" s="294"/>
      <c r="E1204" s="295"/>
      <c r="F1204" s="698">
        <f t="shared" si="577"/>
        <v>0</v>
      </c>
      <c r="G1204" s="271"/>
      <c r="H1204" s="294"/>
      <c r="I1204" s="295"/>
      <c r="J1204" s="334">
        <f t="shared" si="574"/>
        <v>0</v>
      </c>
      <c r="K1204" s="271"/>
      <c r="L1204" s="294"/>
      <c r="M1204" s="295"/>
      <c r="N1204" s="334">
        <f t="shared" si="575"/>
        <v>0</v>
      </c>
      <c r="O1204" s="271"/>
      <c r="P1204" s="294"/>
      <c r="Q1204" s="295"/>
      <c r="R1204" s="699">
        <f t="shared" si="578"/>
        <v>0</v>
      </c>
      <c r="S1204" s="700">
        <f t="shared" si="576"/>
        <v>0</v>
      </c>
      <c r="T1204" s="191"/>
      <c r="U1204" s="736"/>
      <c r="V1204" s="737"/>
      <c r="W1204" s="737"/>
    </row>
    <row r="1205" spans="2:23" ht="17.25" thickBot="1">
      <c r="B1205" s="715" t="s">
        <v>804</v>
      </c>
      <c r="C1205" s="600" t="s">
        <v>498</v>
      </c>
      <c r="D1205" s="708" t="s">
        <v>499</v>
      </c>
      <c r="E1205" s="709" t="s">
        <v>500</v>
      </c>
      <c r="F1205" s="334" t="s">
        <v>697</v>
      </c>
      <c r="G1205" s="600" t="s">
        <v>502</v>
      </c>
      <c r="H1205" s="708" t="s">
        <v>503</v>
      </c>
      <c r="I1205" s="709" t="s">
        <v>504</v>
      </c>
      <c r="J1205" s="334" t="s">
        <v>698</v>
      </c>
      <c r="K1205" s="600" t="s">
        <v>506</v>
      </c>
      <c r="L1205" s="708" t="s">
        <v>507</v>
      </c>
      <c r="M1205" s="709" t="s">
        <v>508</v>
      </c>
      <c r="N1205" s="334" t="s">
        <v>699</v>
      </c>
      <c r="O1205" s="600" t="s">
        <v>510</v>
      </c>
      <c r="P1205" s="708" t="s">
        <v>511</v>
      </c>
      <c r="Q1205" s="709" t="s">
        <v>512</v>
      </c>
      <c r="R1205" s="720" t="s">
        <v>700</v>
      </c>
      <c r="S1205" s="719" t="s">
        <v>46</v>
      </c>
      <c r="T1205" s="191"/>
      <c r="U1205" s="741"/>
      <c r="V1205" s="742"/>
      <c r="W1205" s="742"/>
    </row>
    <row r="1206" spans="2:23" ht="16.5">
      <c r="B1206" s="710" t="s">
        <v>702</v>
      </c>
      <c r="C1206" s="266"/>
      <c r="D1206" s="280"/>
      <c r="E1206" s="281"/>
      <c r="F1206" s="698">
        <f>SUM(C1206:E1206)</f>
        <v>0</v>
      </c>
      <c r="G1206" s="266"/>
      <c r="H1206" s="280"/>
      <c r="I1206" s="281"/>
      <c r="J1206" s="334">
        <f>SUM(G1206:I1206)</f>
        <v>0</v>
      </c>
      <c r="K1206" s="266"/>
      <c r="L1206" s="280"/>
      <c r="M1206" s="281"/>
      <c r="N1206" s="334">
        <f>SUM(K1206:M1206)</f>
        <v>0</v>
      </c>
      <c r="O1206" s="266"/>
      <c r="P1206" s="280"/>
      <c r="Q1206" s="281"/>
      <c r="R1206" s="699">
        <f>SUM(O1206:Q1206)</f>
        <v>0</v>
      </c>
      <c r="S1206" s="700">
        <f t="shared" ref="S1206:S1212" si="579">N1206+J1206+F1206+R1206</f>
        <v>0</v>
      </c>
      <c r="T1206" s="191"/>
      <c r="U1206" s="736"/>
      <c r="V1206" s="737"/>
      <c r="W1206" s="737"/>
    </row>
    <row r="1207" spans="2:23" ht="16.5">
      <c r="B1207" s="711" t="s">
        <v>703</v>
      </c>
      <c r="C1207" s="712">
        <f>SUM(C1208:C1211)</f>
        <v>0</v>
      </c>
      <c r="D1207" s="712">
        <f>SUM(D1208:D1211)</f>
        <v>0</v>
      </c>
      <c r="E1207" s="712">
        <f>SUM(E1208:E1211)</f>
        <v>0</v>
      </c>
      <c r="F1207" s="334">
        <f t="shared" ref="F1207:F1212" si="580">SUM(C1207:E1207)</f>
        <v>0</v>
      </c>
      <c r="G1207" s="712">
        <f>SUM(G1208:G1211)</f>
        <v>0</v>
      </c>
      <c r="H1207" s="246">
        <f>SUM(H1208:H1211)</f>
        <v>0</v>
      </c>
      <c r="I1207" s="713">
        <f>SUM(I1208:I1211)</f>
        <v>0</v>
      </c>
      <c r="J1207" s="334">
        <f t="shared" ref="J1207:J1212" si="581">SUM(G1207:I1207)</f>
        <v>0</v>
      </c>
      <c r="K1207" s="712">
        <f>SUM(K1208:K1211)</f>
        <v>0</v>
      </c>
      <c r="L1207" s="246">
        <f>SUM(L1208:L1211)</f>
        <v>0</v>
      </c>
      <c r="M1207" s="713">
        <f>SUM(M1208:M1211)</f>
        <v>0</v>
      </c>
      <c r="N1207" s="334">
        <f t="shared" ref="N1207:N1212" si="582">SUM(K1207:M1207)</f>
        <v>0</v>
      </c>
      <c r="O1207" s="712">
        <f>SUM(O1208:O1211)</f>
        <v>0</v>
      </c>
      <c r="P1207" s="246">
        <f>SUM(P1208:P1211)</f>
        <v>0</v>
      </c>
      <c r="Q1207" s="713">
        <f>SUM(Q1208:Q1211)</f>
        <v>0</v>
      </c>
      <c r="R1207" s="699">
        <f t="shared" ref="R1207:R1212" si="583">SUM(O1207:Q1207)</f>
        <v>0</v>
      </c>
      <c r="S1207" s="335">
        <f t="shared" si="579"/>
        <v>0</v>
      </c>
      <c r="T1207" s="702"/>
      <c r="U1207" s="738"/>
      <c r="V1207" s="739"/>
      <c r="W1207" s="739"/>
    </row>
    <row r="1208" spans="2:23" ht="16.5">
      <c r="B1208" s="710" t="s">
        <v>704</v>
      </c>
      <c r="C1208" s="254"/>
      <c r="D1208" s="287"/>
      <c r="E1208" s="288"/>
      <c r="F1208" s="698">
        <f t="shared" si="580"/>
        <v>0</v>
      </c>
      <c r="G1208" s="254"/>
      <c r="H1208" s="287"/>
      <c r="I1208" s="288"/>
      <c r="J1208" s="334">
        <f t="shared" si="581"/>
        <v>0</v>
      </c>
      <c r="K1208" s="254"/>
      <c r="L1208" s="287"/>
      <c r="M1208" s="288"/>
      <c r="N1208" s="334">
        <f t="shared" si="582"/>
        <v>0</v>
      </c>
      <c r="O1208" s="254"/>
      <c r="P1208" s="287"/>
      <c r="Q1208" s="288"/>
      <c r="R1208" s="699">
        <f t="shared" si="583"/>
        <v>0</v>
      </c>
      <c r="S1208" s="700">
        <f t="shared" si="579"/>
        <v>0</v>
      </c>
      <c r="T1208" s="191"/>
      <c r="U1208" s="736"/>
      <c r="V1208" s="737"/>
      <c r="W1208" s="737"/>
    </row>
    <row r="1209" spans="2:23" ht="16.5">
      <c r="B1209" s="710" t="s">
        <v>705</v>
      </c>
      <c r="C1209" s="254"/>
      <c r="D1209" s="287"/>
      <c r="E1209" s="288"/>
      <c r="F1209" s="698">
        <f t="shared" si="580"/>
        <v>0</v>
      </c>
      <c r="G1209" s="254"/>
      <c r="H1209" s="287"/>
      <c r="I1209" s="288"/>
      <c r="J1209" s="334">
        <f t="shared" si="581"/>
        <v>0</v>
      </c>
      <c r="K1209" s="254"/>
      <c r="L1209" s="287"/>
      <c r="M1209" s="288"/>
      <c r="N1209" s="334">
        <f t="shared" si="582"/>
        <v>0</v>
      </c>
      <c r="O1209" s="254"/>
      <c r="P1209" s="287"/>
      <c r="Q1209" s="288"/>
      <c r="R1209" s="699">
        <f t="shared" si="583"/>
        <v>0</v>
      </c>
      <c r="S1209" s="700">
        <f t="shared" si="579"/>
        <v>0</v>
      </c>
      <c r="T1209" s="191"/>
      <c r="U1209" s="743"/>
      <c r="V1209" s="574"/>
      <c r="W1209" s="574"/>
    </row>
    <row r="1210" spans="2:23" ht="16.5">
      <c r="B1210" s="714" t="s">
        <v>706</v>
      </c>
      <c r="C1210" s="254"/>
      <c r="D1210" s="287"/>
      <c r="E1210" s="288"/>
      <c r="F1210" s="698">
        <f t="shared" si="580"/>
        <v>0</v>
      </c>
      <c r="G1210" s="254"/>
      <c r="H1210" s="287"/>
      <c r="I1210" s="288"/>
      <c r="J1210" s="334">
        <f t="shared" si="581"/>
        <v>0</v>
      </c>
      <c r="K1210" s="254"/>
      <c r="L1210" s="287"/>
      <c r="M1210" s="288"/>
      <c r="N1210" s="334">
        <f t="shared" si="582"/>
        <v>0</v>
      </c>
      <c r="O1210" s="254"/>
      <c r="P1210" s="287"/>
      <c r="Q1210" s="288"/>
      <c r="R1210" s="699">
        <f t="shared" si="583"/>
        <v>0</v>
      </c>
      <c r="S1210" s="700">
        <f t="shared" si="579"/>
        <v>0</v>
      </c>
      <c r="T1210" s="191"/>
      <c r="U1210" s="736"/>
      <c r="V1210" s="737"/>
      <c r="W1210" s="737"/>
    </row>
    <row r="1211" spans="2:23" ht="16.5">
      <c r="B1211" s="714" t="s">
        <v>707</v>
      </c>
      <c r="C1211" s="254"/>
      <c r="D1211" s="287"/>
      <c r="E1211" s="288"/>
      <c r="F1211" s="698">
        <f t="shared" si="580"/>
        <v>0</v>
      </c>
      <c r="G1211" s="254"/>
      <c r="H1211" s="287"/>
      <c r="I1211" s="288"/>
      <c r="J1211" s="334">
        <f t="shared" si="581"/>
        <v>0</v>
      </c>
      <c r="K1211" s="254"/>
      <c r="L1211" s="287"/>
      <c r="M1211" s="288"/>
      <c r="N1211" s="334">
        <f t="shared" si="582"/>
        <v>0</v>
      </c>
      <c r="O1211" s="254"/>
      <c r="P1211" s="287"/>
      <c r="Q1211" s="288"/>
      <c r="R1211" s="699">
        <f t="shared" si="583"/>
        <v>0</v>
      </c>
      <c r="S1211" s="700">
        <f t="shared" si="579"/>
        <v>0</v>
      </c>
      <c r="T1211" s="191"/>
      <c r="U1211" s="736"/>
      <c r="V1211" s="737"/>
      <c r="W1211" s="737"/>
    </row>
    <row r="1212" spans="2:23" ht="17.25" thickBot="1">
      <c r="B1212" s="710" t="s">
        <v>708</v>
      </c>
      <c r="C1212" s="271"/>
      <c r="D1212" s="294"/>
      <c r="E1212" s="295"/>
      <c r="F1212" s="698">
        <f t="shared" si="580"/>
        <v>0</v>
      </c>
      <c r="G1212" s="271"/>
      <c r="H1212" s="294"/>
      <c r="I1212" s="295"/>
      <c r="J1212" s="334">
        <f t="shared" si="581"/>
        <v>0</v>
      </c>
      <c r="K1212" s="271"/>
      <c r="L1212" s="294"/>
      <c r="M1212" s="295"/>
      <c r="N1212" s="334">
        <f t="shared" si="582"/>
        <v>0</v>
      </c>
      <c r="O1212" s="271"/>
      <c r="P1212" s="294"/>
      <c r="Q1212" s="295"/>
      <c r="R1212" s="699">
        <f t="shared" si="583"/>
        <v>0</v>
      </c>
      <c r="S1212" s="700">
        <f t="shared" si="579"/>
        <v>0</v>
      </c>
      <c r="T1212" s="191"/>
      <c r="U1212" s="736"/>
      <c r="V1212" s="737"/>
      <c r="W1212" s="737"/>
    </row>
    <row r="1213" spans="2:23" ht="17.25" thickBot="1">
      <c r="B1213" s="715" t="s">
        <v>805</v>
      </c>
      <c r="C1213" s="600" t="s">
        <v>498</v>
      </c>
      <c r="D1213" s="708" t="s">
        <v>499</v>
      </c>
      <c r="E1213" s="709" t="s">
        <v>500</v>
      </c>
      <c r="F1213" s="334" t="s">
        <v>697</v>
      </c>
      <c r="G1213" s="600" t="s">
        <v>502</v>
      </c>
      <c r="H1213" s="708" t="s">
        <v>503</v>
      </c>
      <c r="I1213" s="709" t="s">
        <v>504</v>
      </c>
      <c r="J1213" s="334" t="s">
        <v>698</v>
      </c>
      <c r="K1213" s="600" t="s">
        <v>506</v>
      </c>
      <c r="L1213" s="708" t="s">
        <v>507</v>
      </c>
      <c r="M1213" s="709" t="s">
        <v>508</v>
      </c>
      <c r="N1213" s="334" t="s">
        <v>699</v>
      </c>
      <c r="O1213" s="600" t="s">
        <v>510</v>
      </c>
      <c r="P1213" s="708" t="s">
        <v>511</v>
      </c>
      <c r="Q1213" s="709" t="s">
        <v>512</v>
      </c>
      <c r="R1213" s="720" t="s">
        <v>700</v>
      </c>
      <c r="S1213" s="719" t="s">
        <v>46</v>
      </c>
      <c r="T1213" s="191"/>
      <c r="U1213" s="741"/>
      <c r="V1213" s="742"/>
      <c r="W1213" s="742"/>
    </row>
    <row r="1214" spans="2:23" ht="16.5">
      <c r="B1214" s="744" t="s">
        <v>702</v>
      </c>
      <c r="C1214" s="755"/>
      <c r="D1214" s="756"/>
      <c r="E1214" s="757"/>
      <c r="F1214" s="334">
        <f>SUM(C1214:E1214)</f>
        <v>0</v>
      </c>
      <c r="G1214" s="755"/>
      <c r="H1214" s="756"/>
      <c r="I1214" s="757"/>
      <c r="J1214" s="334">
        <f>SUM(G1214:I1214)</f>
        <v>0</v>
      </c>
      <c r="K1214" s="755"/>
      <c r="L1214" s="756"/>
      <c r="M1214" s="757"/>
      <c r="N1214" s="334">
        <f>SUM(K1214:M1214)</f>
        <v>0</v>
      </c>
      <c r="O1214" s="755"/>
      <c r="P1214" s="756"/>
      <c r="Q1214" s="757"/>
      <c r="R1214" s="699">
        <f>SUM(O1214:Q1214)</f>
        <v>0</v>
      </c>
      <c r="S1214" s="758">
        <f t="shared" ref="S1214:S1220" si="584">N1214+J1214+F1214+R1214</f>
        <v>0</v>
      </c>
      <c r="T1214" s="191"/>
      <c r="U1214" s="736"/>
      <c r="V1214" s="737"/>
      <c r="W1214" s="737"/>
    </row>
    <row r="1215" spans="2:23" ht="16.5">
      <c r="B1215" s="711" t="s">
        <v>703</v>
      </c>
      <c r="C1215" s="712">
        <f>SUM(C1216:C1219)</f>
        <v>0</v>
      </c>
      <c r="D1215" s="712">
        <f>SUM(D1216:D1219)</f>
        <v>0</v>
      </c>
      <c r="E1215" s="712">
        <f>SUM(E1216:E1219)</f>
        <v>0</v>
      </c>
      <c r="F1215" s="334">
        <f t="shared" ref="F1215:F1220" si="585">SUM(C1215:E1215)</f>
        <v>0</v>
      </c>
      <c r="G1215" s="712">
        <f>SUM(G1216:G1219)</f>
        <v>0</v>
      </c>
      <c r="H1215" s="246">
        <f>SUM(H1216:H1219)</f>
        <v>0</v>
      </c>
      <c r="I1215" s="713">
        <f>SUM(I1216:I1219)</f>
        <v>0</v>
      </c>
      <c r="J1215" s="334">
        <f t="shared" ref="J1215:J1220" si="586">SUM(G1215:I1215)</f>
        <v>0</v>
      </c>
      <c r="K1215" s="712">
        <f>SUM(K1216:K1219)</f>
        <v>0</v>
      </c>
      <c r="L1215" s="246">
        <f>SUM(L1216:L1219)</f>
        <v>0</v>
      </c>
      <c r="M1215" s="713">
        <f>SUM(M1216:M1219)</f>
        <v>0</v>
      </c>
      <c r="N1215" s="334">
        <f t="shared" ref="N1215:N1220" si="587">SUM(K1215:M1215)</f>
        <v>0</v>
      </c>
      <c r="O1215" s="712">
        <f>SUM(O1216:O1219)</f>
        <v>0</v>
      </c>
      <c r="P1215" s="246">
        <f>SUM(P1216:P1219)</f>
        <v>0</v>
      </c>
      <c r="Q1215" s="713">
        <f>SUM(Q1216:Q1219)</f>
        <v>0</v>
      </c>
      <c r="R1215" s="699">
        <f t="shared" ref="R1215:R1220" si="588">SUM(O1215:Q1215)</f>
        <v>0</v>
      </c>
      <c r="S1215" s="335">
        <f t="shared" si="584"/>
        <v>0</v>
      </c>
      <c r="T1215" s="702"/>
      <c r="U1215" s="738"/>
      <c r="V1215" s="739"/>
      <c r="W1215" s="739"/>
    </row>
    <row r="1216" spans="2:23" ht="16.5">
      <c r="B1216" s="710" t="s">
        <v>704</v>
      </c>
      <c r="C1216" s="254"/>
      <c r="D1216" s="287"/>
      <c r="E1216" s="288"/>
      <c r="F1216" s="698">
        <f t="shared" si="585"/>
        <v>0</v>
      </c>
      <c r="G1216" s="254"/>
      <c r="H1216" s="287"/>
      <c r="I1216" s="288"/>
      <c r="J1216" s="334">
        <f t="shared" si="586"/>
        <v>0</v>
      </c>
      <c r="K1216" s="254"/>
      <c r="L1216" s="287"/>
      <c r="M1216" s="288"/>
      <c r="N1216" s="334">
        <f t="shared" si="587"/>
        <v>0</v>
      </c>
      <c r="O1216" s="254"/>
      <c r="P1216" s="287"/>
      <c r="Q1216" s="288"/>
      <c r="R1216" s="699">
        <f t="shared" si="588"/>
        <v>0</v>
      </c>
      <c r="S1216" s="700">
        <f t="shared" si="584"/>
        <v>0</v>
      </c>
      <c r="T1216" s="191"/>
      <c r="U1216" s="736"/>
      <c r="V1216" s="737"/>
      <c r="W1216" s="737"/>
    </row>
    <row r="1217" spans="2:23" ht="16.5">
      <c r="B1217" s="710" t="s">
        <v>705</v>
      </c>
      <c r="C1217" s="254"/>
      <c r="D1217" s="287"/>
      <c r="E1217" s="288"/>
      <c r="F1217" s="698">
        <f t="shared" si="585"/>
        <v>0</v>
      </c>
      <c r="G1217" s="254"/>
      <c r="H1217" s="287"/>
      <c r="I1217" s="288"/>
      <c r="J1217" s="334">
        <f t="shared" si="586"/>
        <v>0</v>
      </c>
      <c r="K1217" s="254"/>
      <c r="L1217" s="287"/>
      <c r="M1217" s="288"/>
      <c r="N1217" s="334">
        <f t="shared" si="587"/>
        <v>0</v>
      </c>
      <c r="O1217" s="254"/>
      <c r="P1217" s="287"/>
      <c r="Q1217" s="288"/>
      <c r="R1217" s="699">
        <f t="shared" si="588"/>
        <v>0</v>
      </c>
      <c r="S1217" s="700">
        <f t="shared" si="584"/>
        <v>0</v>
      </c>
      <c r="T1217" s="191"/>
      <c r="U1217" s="736"/>
      <c r="V1217" s="737"/>
      <c r="W1217" s="737"/>
    </row>
    <row r="1218" spans="2:23" ht="16.5">
      <c r="B1218" s="714" t="s">
        <v>706</v>
      </c>
      <c r="C1218" s="254"/>
      <c r="D1218" s="287"/>
      <c r="E1218" s="288"/>
      <c r="F1218" s="698">
        <f t="shared" si="585"/>
        <v>0</v>
      </c>
      <c r="G1218" s="254"/>
      <c r="H1218" s="287"/>
      <c r="I1218" s="288"/>
      <c r="J1218" s="334">
        <f t="shared" si="586"/>
        <v>0</v>
      </c>
      <c r="K1218" s="254"/>
      <c r="L1218" s="287"/>
      <c r="M1218" s="288"/>
      <c r="N1218" s="334">
        <f t="shared" si="587"/>
        <v>0</v>
      </c>
      <c r="O1218" s="254"/>
      <c r="P1218" s="287"/>
      <c r="Q1218" s="288"/>
      <c r="R1218" s="699">
        <f t="shared" si="588"/>
        <v>0</v>
      </c>
      <c r="S1218" s="700">
        <f t="shared" si="584"/>
        <v>0</v>
      </c>
      <c r="T1218" s="191"/>
      <c r="U1218" s="736"/>
      <c r="V1218" s="737"/>
      <c r="W1218" s="737"/>
    </row>
    <row r="1219" spans="2:23" ht="16.5">
      <c r="B1219" s="714" t="s">
        <v>707</v>
      </c>
      <c r="C1219" s="254"/>
      <c r="D1219" s="287"/>
      <c r="E1219" s="288"/>
      <c r="F1219" s="698">
        <f t="shared" si="585"/>
        <v>0</v>
      </c>
      <c r="G1219" s="254"/>
      <c r="H1219" s="287"/>
      <c r="I1219" s="288"/>
      <c r="J1219" s="334">
        <f t="shared" si="586"/>
        <v>0</v>
      </c>
      <c r="K1219" s="254"/>
      <c r="L1219" s="287"/>
      <c r="M1219" s="288"/>
      <c r="N1219" s="334">
        <f t="shared" si="587"/>
        <v>0</v>
      </c>
      <c r="O1219" s="254"/>
      <c r="P1219" s="287"/>
      <c r="Q1219" s="288"/>
      <c r="R1219" s="699">
        <f t="shared" si="588"/>
        <v>0</v>
      </c>
      <c r="S1219" s="700">
        <f t="shared" si="584"/>
        <v>0</v>
      </c>
      <c r="T1219" s="191"/>
      <c r="U1219" s="736"/>
      <c r="V1219" s="737"/>
      <c r="W1219" s="737"/>
    </row>
    <row r="1220" spans="2:23" ht="17.25" thickBot="1">
      <c r="B1220" s="710" t="s">
        <v>708</v>
      </c>
      <c r="C1220" s="271"/>
      <c r="D1220" s="294"/>
      <c r="E1220" s="295"/>
      <c r="F1220" s="698">
        <f t="shared" si="585"/>
        <v>0</v>
      </c>
      <c r="G1220" s="271"/>
      <c r="H1220" s="294"/>
      <c r="I1220" s="295"/>
      <c r="J1220" s="334">
        <f t="shared" si="586"/>
        <v>0</v>
      </c>
      <c r="K1220" s="271"/>
      <c r="L1220" s="294"/>
      <c r="M1220" s="295"/>
      <c r="N1220" s="334">
        <f t="shared" si="587"/>
        <v>0</v>
      </c>
      <c r="O1220" s="271"/>
      <c r="P1220" s="294"/>
      <c r="Q1220" s="295"/>
      <c r="R1220" s="699">
        <f t="shared" si="588"/>
        <v>0</v>
      </c>
      <c r="S1220" s="700">
        <f t="shared" si="584"/>
        <v>0</v>
      </c>
      <c r="T1220" s="191"/>
      <c r="U1220" s="736"/>
      <c r="V1220" s="740"/>
      <c r="W1220" s="737"/>
    </row>
    <row r="1221" spans="2:23" ht="17.25" thickBot="1">
      <c r="B1221" s="715" t="s">
        <v>806</v>
      </c>
      <c r="C1221" s="687" t="s">
        <v>498</v>
      </c>
      <c r="D1221" s="688" t="s">
        <v>499</v>
      </c>
      <c r="E1221" s="689" t="s">
        <v>500</v>
      </c>
      <c r="F1221" s="719" t="s">
        <v>697</v>
      </c>
      <c r="G1221" s="687" t="s">
        <v>502</v>
      </c>
      <c r="H1221" s="688" t="s">
        <v>503</v>
      </c>
      <c r="I1221" s="689" t="s">
        <v>504</v>
      </c>
      <c r="J1221" s="719" t="s">
        <v>698</v>
      </c>
      <c r="K1221" s="687" t="s">
        <v>506</v>
      </c>
      <c r="L1221" s="688" t="s">
        <v>507</v>
      </c>
      <c r="M1221" s="689" t="s">
        <v>508</v>
      </c>
      <c r="N1221" s="719" t="s">
        <v>699</v>
      </c>
      <c r="O1221" s="687" t="s">
        <v>510</v>
      </c>
      <c r="P1221" s="688" t="s">
        <v>511</v>
      </c>
      <c r="Q1221" s="689" t="s">
        <v>512</v>
      </c>
      <c r="R1221" s="720" t="s">
        <v>700</v>
      </c>
      <c r="S1221" s="719" t="s">
        <v>46</v>
      </c>
      <c r="T1221" s="191"/>
      <c r="U1221" s="741"/>
      <c r="V1221" s="742"/>
      <c r="W1221" s="742"/>
    </row>
    <row r="1222" spans="2:23" ht="16.5">
      <c r="B1222" s="710" t="s">
        <v>702</v>
      </c>
      <c r="C1222" s="266"/>
      <c r="D1222" s="280"/>
      <c r="E1222" s="281"/>
      <c r="F1222" s="698">
        <f>SUM(C1222:E1222)</f>
        <v>0</v>
      </c>
      <c r="G1222" s="266"/>
      <c r="H1222" s="280"/>
      <c r="I1222" s="281"/>
      <c r="J1222" s="334">
        <f>SUM(G1222:I1222)</f>
        <v>0</v>
      </c>
      <c r="K1222" s="266"/>
      <c r="L1222" s="280"/>
      <c r="M1222" s="281"/>
      <c r="N1222" s="334">
        <f>SUM(K1222:M1222)</f>
        <v>0</v>
      </c>
      <c r="O1222" s="266"/>
      <c r="P1222" s="280"/>
      <c r="Q1222" s="281"/>
      <c r="R1222" s="699">
        <f>SUM(O1222:Q1222)</f>
        <v>0</v>
      </c>
      <c r="S1222" s="700">
        <f t="shared" ref="S1222:S1228" si="589">N1222+J1222+F1222+R1222</f>
        <v>0</v>
      </c>
      <c r="T1222" s="191"/>
      <c r="U1222" s="736"/>
      <c r="V1222" s="737"/>
      <c r="W1222" s="737"/>
    </row>
    <row r="1223" spans="2:23" ht="16.5">
      <c r="B1223" s="711" t="s">
        <v>703</v>
      </c>
      <c r="C1223" s="712">
        <f>SUM(C1224:C1227)</f>
        <v>0</v>
      </c>
      <c r="D1223" s="712">
        <f>SUM(D1224:D1227)</f>
        <v>0</v>
      </c>
      <c r="E1223" s="712">
        <f>SUM(E1224:E1227)</f>
        <v>0</v>
      </c>
      <c r="F1223" s="334">
        <f t="shared" ref="F1223:F1228" si="590">SUM(C1223:E1223)</f>
        <v>0</v>
      </c>
      <c r="G1223" s="712">
        <f>SUM(G1224:G1227)</f>
        <v>0</v>
      </c>
      <c r="H1223" s="246">
        <f>SUM(H1224:H1227)</f>
        <v>0</v>
      </c>
      <c r="I1223" s="713">
        <f>SUM(I1224:I1227)</f>
        <v>0</v>
      </c>
      <c r="J1223" s="334">
        <f t="shared" ref="J1223:J1228" si="591">SUM(G1223:I1223)</f>
        <v>0</v>
      </c>
      <c r="K1223" s="712">
        <f>SUM(K1224:K1227)</f>
        <v>0</v>
      </c>
      <c r="L1223" s="246">
        <f>SUM(L1224:L1227)</f>
        <v>0</v>
      </c>
      <c r="M1223" s="713">
        <f>SUM(M1224:M1227)</f>
        <v>0</v>
      </c>
      <c r="N1223" s="334">
        <f t="shared" ref="N1223:N1228" si="592">SUM(K1223:M1223)</f>
        <v>0</v>
      </c>
      <c r="O1223" s="712">
        <f>SUM(O1224:O1227)</f>
        <v>0</v>
      </c>
      <c r="P1223" s="246">
        <f>SUM(P1224:P1227)</f>
        <v>0</v>
      </c>
      <c r="Q1223" s="713">
        <f>SUM(Q1224:Q1227)</f>
        <v>0</v>
      </c>
      <c r="R1223" s="699">
        <f t="shared" ref="R1223:R1228" si="593">SUM(O1223:Q1223)</f>
        <v>0</v>
      </c>
      <c r="S1223" s="335">
        <f t="shared" si="589"/>
        <v>0</v>
      </c>
      <c r="T1223" s="702"/>
      <c r="U1223" s="738"/>
      <c r="V1223" s="739"/>
      <c r="W1223" s="739"/>
    </row>
    <row r="1224" spans="2:23" ht="16.5">
      <c r="B1224" s="710" t="s">
        <v>704</v>
      </c>
      <c r="C1224" s="254"/>
      <c r="D1224" s="287"/>
      <c r="E1224" s="288"/>
      <c r="F1224" s="698">
        <f t="shared" si="590"/>
        <v>0</v>
      </c>
      <c r="G1224" s="254"/>
      <c r="H1224" s="287"/>
      <c r="I1224" s="288"/>
      <c r="J1224" s="334">
        <f t="shared" si="591"/>
        <v>0</v>
      </c>
      <c r="K1224" s="254"/>
      <c r="L1224" s="287"/>
      <c r="M1224" s="288"/>
      <c r="N1224" s="334">
        <f t="shared" si="592"/>
        <v>0</v>
      </c>
      <c r="O1224" s="254"/>
      <c r="P1224" s="287"/>
      <c r="Q1224" s="288"/>
      <c r="R1224" s="699">
        <f t="shared" si="593"/>
        <v>0</v>
      </c>
      <c r="S1224" s="700">
        <f t="shared" si="589"/>
        <v>0</v>
      </c>
      <c r="T1224" s="191"/>
      <c r="U1224" s="736"/>
      <c r="V1224" s="737"/>
      <c r="W1224" s="737"/>
    </row>
    <row r="1225" spans="2:23" ht="16.5">
      <c r="B1225" s="710" t="s">
        <v>705</v>
      </c>
      <c r="C1225" s="254"/>
      <c r="D1225" s="287"/>
      <c r="E1225" s="288"/>
      <c r="F1225" s="698">
        <f t="shared" si="590"/>
        <v>0</v>
      </c>
      <c r="G1225" s="254"/>
      <c r="H1225" s="287"/>
      <c r="I1225" s="288"/>
      <c r="J1225" s="334">
        <f t="shared" si="591"/>
        <v>0</v>
      </c>
      <c r="K1225" s="254"/>
      <c r="L1225" s="287"/>
      <c r="M1225" s="288"/>
      <c r="N1225" s="334">
        <f t="shared" si="592"/>
        <v>0</v>
      </c>
      <c r="O1225" s="254"/>
      <c r="P1225" s="287"/>
      <c r="Q1225" s="288"/>
      <c r="R1225" s="699">
        <f t="shared" si="593"/>
        <v>0</v>
      </c>
      <c r="S1225" s="700">
        <f t="shared" si="589"/>
        <v>0</v>
      </c>
      <c r="T1225" s="191"/>
      <c r="U1225" s="743"/>
      <c r="V1225" s="574"/>
      <c r="W1225" s="574"/>
    </row>
    <row r="1226" spans="2:23" ht="16.5">
      <c r="B1226" s="714" t="s">
        <v>706</v>
      </c>
      <c r="C1226" s="254"/>
      <c r="D1226" s="287"/>
      <c r="E1226" s="288"/>
      <c r="F1226" s="698">
        <f t="shared" si="590"/>
        <v>0</v>
      </c>
      <c r="G1226" s="254"/>
      <c r="H1226" s="287"/>
      <c r="I1226" s="288"/>
      <c r="J1226" s="334">
        <f t="shared" si="591"/>
        <v>0</v>
      </c>
      <c r="K1226" s="254"/>
      <c r="L1226" s="287"/>
      <c r="M1226" s="288"/>
      <c r="N1226" s="334">
        <f t="shared" si="592"/>
        <v>0</v>
      </c>
      <c r="O1226" s="254"/>
      <c r="P1226" s="287"/>
      <c r="Q1226" s="288"/>
      <c r="R1226" s="699">
        <f t="shared" si="593"/>
        <v>0</v>
      </c>
      <c r="S1226" s="700">
        <f t="shared" si="589"/>
        <v>0</v>
      </c>
      <c r="T1226" s="191"/>
      <c r="U1226" s="736"/>
      <c r="V1226" s="737"/>
      <c r="W1226" s="737"/>
    </row>
    <row r="1227" spans="2:23" ht="16.5">
      <c r="B1227" s="714" t="s">
        <v>707</v>
      </c>
      <c r="C1227" s="254"/>
      <c r="D1227" s="287"/>
      <c r="E1227" s="288"/>
      <c r="F1227" s="698">
        <f t="shared" si="590"/>
        <v>0</v>
      </c>
      <c r="G1227" s="254"/>
      <c r="H1227" s="287"/>
      <c r="I1227" s="288"/>
      <c r="J1227" s="334">
        <f t="shared" si="591"/>
        <v>0</v>
      </c>
      <c r="K1227" s="254"/>
      <c r="L1227" s="287"/>
      <c r="M1227" s="288"/>
      <c r="N1227" s="334">
        <f t="shared" si="592"/>
        <v>0</v>
      </c>
      <c r="O1227" s="254"/>
      <c r="P1227" s="287"/>
      <c r="Q1227" s="288"/>
      <c r="R1227" s="699">
        <f t="shared" si="593"/>
        <v>0</v>
      </c>
      <c r="S1227" s="700">
        <f t="shared" si="589"/>
        <v>0</v>
      </c>
      <c r="T1227" s="191"/>
      <c r="U1227" s="736"/>
      <c r="V1227" s="737"/>
      <c r="W1227" s="737"/>
    </row>
    <row r="1228" spans="2:23" ht="17.25" thickBot="1">
      <c r="B1228" s="710" t="s">
        <v>708</v>
      </c>
      <c r="C1228" s="271"/>
      <c r="D1228" s="294"/>
      <c r="E1228" s="295"/>
      <c r="F1228" s="698">
        <f t="shared" si="590"/>
        <v>0</v>
      </c>
      <c r="G1228" s="271"/>
      <c r="H1228" s="294"/>
      <c r="I1228" s="295"/>
      <c r="J1228" s="334">
        <f t="shared" si="591"/>
        <v>0</v>
      </c>
      <c r="K1228" s="271"/>
      <c r="L1228" s="294"/>
      <c r="M1228" s="295"/>
      <c r="N1228" s="334">
        <f t="shared" si="592"/>
        <v>0</v>
      </c>
      <c r="O1228" s="271"/>
      <c r="P1228" s="294"/>
      <c r="Q1228" s="295"/>
      <c r="R1228" s="699">
        <f t="shared" si="593"/>
        <v>0</v>
      </c>
      <c r="S1228" s="700">
        <f t="shared" si="589"/>
        <v>0</v>
      </c>
      <c r="T1228" s="191"/>
      <c r="U1228" s="736"/>
      <c r="V1228" s="740"/>
      <c r="W1228" s="737"/>
    </row>
    <row r="1229" spans="2:23" ht="17.25" thickBot="1">
      <c r="B1229" s="715" t="s">
        <v>807</v>
      </c>
      <c r="C1229" s="600" t="s">
        <v>498</v>
      </c>
      <c r="D1229" s="708" t="s">
        <v>499</v>
      </c>
      <c r="E1229" s="709" t="s">
        <v>500</v>
      </c>
      <c r="F1229" s="334" t="s">
        <v>697</v>
      </c>
      <c r="G1229" s="600" t="s">
        <v>502</v>
      </c>
      <c r="H1229" s="708" t="s">
        <v>503</v>
      </c>
      <c r="I1229" s="709" t="s">
        <v>504</v>
      </c>
      <c r="J1229" s="334" t="s">
        <v>698</v>
      </c>
      <c r="K1229" s="600" t="s">
        <v>506</v>
      </c>
      <c r="L1229" s="708" t="s">
        <v>507</v>
      </c>
      <c r="M1229" s="709" t="s">
        <v>508</v>
      </c>
      <c r="N1229" s="334" t="s">
        <v>699</v>
      </c>
      <c r="O1229" s="600" t="s">
        <v>510</v>
      </c>
      <c r="P1229" s="708" t="s">
        <v>511</v>
      </c>
      <c r="Q1229" s="709" t="s">
        <v>512</v>
      </c>
      <c r="R1229" s="720" t="s">
        <v>700</v>
      </c>
      <c r="S1229" s="719" t="s">
        <v>46</v>
      </c>
      <c r="T1229" s="191"/>
      <c r="U1229" s="741"/>
      <c r="V1229" s="742"/>
      <c r="W1229" s="742"/>
    </row>
    <row r="1230" spans="2:23" ht="16.5">
      <c r="B1230" s="710" t="s">
        <v>702</v>
      </c>
      <c r="C1230" s="266"/>
      <c r="D1230" s="280"/>
      <c r="E1230" s="281"/>
      <c r="F1230" s="698">
        <f>SUM(C1230:E1230)</f>
        <v>0</v>
      </c>
      <c r="G1230" s="266"/>
      <c r="H1230" s="280"/>
      <c r="I1230" s="281"/>
      <c r="J1230" s="334">
        <f>SUM(G1230:I1230)</f>
        <v>0</v>
      </c>
      <c r="K1230" s="266"/>
      <c r="L1230" s="280"/>
      <c r="M1230" s="281"/>
      <c r="N1230" s="334">
        <f>SUM(K1230:M1230)</f>
        <v>0</v>
      </c>
      <c r="O1230" s="266"/>
      <c r="P1230" s="280"/>
      <c r="Q1230" s="281"/>
      <c r="R1230" s="699">
        <f>SUM(O1230:Q1230)</f>
        <v>0</v>
      </c>
      <c r="S1230" s="700">
        <f t="shared" ref="S1230:S1236" si="594">N1230+J1230+F1230+R1230</f>
        <v>0</v>
      </c>
      <c r="T1230" s="191"/>
      <c r="U1230" s="736"/>
      <c r="V1230" s="737"/>
      <c r="W1230" s="737"/>
    </row>
    <row r="1231" spans="2:23" ht="16.5">
      <c r="B1231" s="711" t="s">
        <v>703</v>
      </c>
      <c r="C1231" s="712">
        <f>SUM(C1232:C1235)</f>
        <v>0</v>
      </c>
      <c r="D1231" s="712">
        <f>SUM(D1232:D1235)</f>
        <v>0</v>
      </c>
      <c r="E1231" s="712">
        <f>SUM(E1232:E1235)</f>
        <v>0</v>
      </c>
      <c r="F1231" s="334">
        <f t="shared" ref="F1231:F1236" si="595">SUM(C1231:E1231)</f>
        <v>0</v>
      </c>
      <c r="G1231" s="712">
        <f>SUM(G1232:G1235)</f>
        <v>0</v>
      </c>
      <c r="H1231" s="246">
        <f>SUM(H1232:H1235)</f>
        <v>0</v>
      </c>
      <c r="I1231" s="713">
        <f>SUM(I1232:I1235)</f>
        <v>0</v>
      </c>
      <c r="J1231" s="334">
        <f t="shared" ref="J1231:J1236" si="596">SUM(G1231:I1231)</f>
        <v>0</v>
      </c>
      <c r="K1231" s="712">
        <f>SUM(K1232:K1235)</f>
        <v>0</v>
      </c>
      <c r="L1231" s="246">
        <f>SUM(L1232:L1235)</f>
        <v>0</v>
      </c>
      <c r="M1231" s="713">
        <f>SUM(M1232:M1235)</f>
        <v>0</v>
      </c>
      <c r="N1231" s="334">
        <f t="shared" ref="N1231:N1236" si="597">SUM(K1231:M1231)</f>
        <v>0</v>
      </c>
      <c r="O1231" s="712">
        <f>SUM(O1232:O1235)</f>
        <v>0</v>
      </c>
      <c r="P1231" s="246">
        <f>SUM(P1232:P1235)</f>
        <v>0</v>
      </c>
      <c r="Q1231" s="713">
        <f>SUM(Q1232:Q1235)</f>
        <v>0</v>
      </c>
      <c r="R1231" s="699">
        <f t="shared" ref="R1231:R1236" si="598">SUM(O1231:Q1231)</f>
        <v>0</v>
      </c>
      <c r="S1231" s="335">
        <f t="shared" si="594"/>
        <v>0</v>
      </c>
      <c r="T1231" s="702"/>
      <c r="U1231" s="738"/>
      <c r="V1231" s="739"/>
      <c r="W1231" s="739"/>
    </row>
    <row r="1232" spans="2:23" ht="16.5">
      <c r="B1232" s="710" t="s">
        <v>704</v>
      </c>
      <c r="C1232" s="254"/>
      <c r="D1232" s="287"/>
      <c r="E1232" s="288"/>
      <c r="F1232" s="698">
        <f t="shared" si="595"/>
        <v>0</v>
      </c>
      <c r="G1232" s="254"/>
      <c r="H1232" s="287"/>
      <c r="I1232" s="288"/>
      <c r="J1232" s="334">
        <f t="shared" si="596"/>
        <v>0</v>
      </c>
      <c r="K1232" s="254"/>
      <c r="L1232" s="287"/>
      <c r="M1232" s="288"/>
      <c r="N1232" s="334">
        <f t="shared" si="597"/>
        <v>0</v>
      </c>
      <c r="O1232" s="254"/>
      <c r="P1232" s="287"/>
      <c r="Q1232" s="288"/>
      <c r="R1232" s="699">
        <f t="shared" si="598"/>
        <v>0</v>
      </c>
      <c r="S1232" s="700">
        <f t="shared" si="594"/>
        <v>0</v>
      </c>
      <c r="T1232" s="191"/>
      <c r="U1232" s="736"/>
      <c r="V1232" s="737"/>
      <c r="W1232" s="737"/>
    </row>
    <row r="1233" spans="2:23" ht="16.5">
      <c r="B1233" s="710" t="s">
        <v>705</v>
      </c>
      <c r="C1233" s="254"/>
      <c r="D1233" s="287"/>
      <c r="E1233" s="288"/>
      <c r="F1233" s="698">
        <f t="shared" si="595"/>
        <v>0</v>
      </c>
      <c r="G1233" s="254"/>
      <c r="H1233" s="287"/>
      <c r="I1233" s="288"/>
      <c r="J1233" s="334">
        <f t="shared" si="596"/>
        <v>0</v>
      </c>
      <c r="K1233" s="254"/>
      <c r="L1233" s="287"/>
      <c r="M1233" s="288"/>
      <c r="N1233" s="334">
        <f t="shared" si="597"/>
        <v>0</v>
      </c>
      <c r="O1233" s="254"/>
      <c r="P1233" s="287"/>
      <c r="Q1233" s="288"/>
      <c r="R1233" s="699">
        <f t="shared" si="598"/>
        <v>0</v>
      </c>
      <c r="S1233" s="700">
        <f t="shared" si="594"/>
        <v>0</v>
      </c>
      <c r="T1233" s="191"/>
      <c r="U1233" s="736"/>
      <c r="V1233" s="737"/>
      <c r="W1233" s="737"/>
    </row>
    <row r="1234" spans="2:23" ht="16.5">
      <c r="B1234" s="714" t="s">
        <v>706</v>
      </c>
      <c r="C1234" s="254"/>
      <c r="D1234" s="287"/>
      <c r="E1234" s="288"/>
      <c r="F1234" s="698">
        <f t="shared" si="595"/>
        <v>0</v>
      </c>
      <c r="G1234" s="254"/>
      <c r="H1234" s="287"/>
      <c r="I1234" s="288"/>
      <c r="J1234" s="334">
        <f t="shared" si="596"/>
        <v>0</v>
      </c>
      <c r="K1234" s="254"/>
      <c r="L1234" s="287"/>
      <c r="M1234" s="288"/>
      <c r="N1234" s="334">
        <f t="shared" si="597"/>
        <v>0</v>
      </c>
      <c r="O1234" s="254"/>
      <c r="P1234" s="287"/>
      <c r="Q1234" s="288"/>
      <c r="R1234" s="699">
        <f t="shared" si="598"/>
        <v>0</v>
      </c>
      <c r="S1234" s="700">
        <f t="shared" si="594"/>
        <v>0</v>
      </c>
      <c r="T1234" s="191"/>
      <c r="U1234" s="736"/>
      <c r="V1234" s="737"/>
      <c r="W1234" s="737"/>
    </row>
    <row r="1235" spans="2:23" ht="16.5">
      <c r="B1235" s="714" t="s">
        <v>707</v>
      </c>
      <c r="C1235" s="254"/>
      <c r="D1235" s="287"/>
      <c r="E1235" s="288"/>
      <c r="F1235" s="698">
        <f t="shared" si="595"/>
        <v>0</v>
      </c>
      <c r="G1235" s="254"/>
      <c r="H1235" s="287"/>
      <c r="I1235" s="288"/>
      <c r="J1235" s="334">
        <f t="shared" si="596"/>
        <v>0</v>
      </c>
      <c r="K1235" s="254"/>
      <c r="L1235" s="287"/>
      <c r="M1235" s="288"/>
      <c r="N1235" s="334">
        <f t="shared" si="597"/>
        <v>0</v>
      </c>
      <c r="O1235" s="254"/>
      <c r="P1235" s="287"/>
      <c r="Q1235" s="288"/>
      <c r="R1235" s="699">
        <f t="shared" si="598"/>
        <v>0</v>
      </c>
      <c r="S1235" s="700">
        <f t="shared" si="594"/>
        <v>0</v>
      </c>
      <c r="T1235" s="191"/>
      <c r="U1235" s="736"/>
      <c r="V1235" s="737"/>
      <c r="W1235" s="737"/>
    </row>
    <row r="1236" spans="2:23" ht="17.25" thickBot="1">
      <c r="B1236" s="710" t="s">
        <v>708</v>
      </c>
      <c r="C1236" s="271"/>
      <c r="D1236" s="294"/>
      <c r="E1236" s="295"/>
      <c r="F1236" s="698">
        <f t="shared" si="595"/>
        <v>0</v>
      </c>
      <c r="G1236" s="271"/>
      <c r="H1236" s="294"/>
      <c r="I1236" s="295"/>
      <c r="J1236" s="334">
        <f t="shared" si="596"/>
        <v>0</v>
      </c>
      <c r="K1236" s="271"/>
      <c r="L1236" s="294"/>
      <c r="M1236" s="295"/>
      <c r="N1236" s="334">
        <f t="shared" si="597"/>
        <v>0</v>
      </c>
      <c r="O1236" s="271"/>
      <c r="P1236" s="294"/>
      <c r="Q1236" s="295"/>
      <c r="R1236" s="699">
        <f t="shared" si="598"/>
        <v>0</v>
      </c>
      <c r="S1236" s="700">
        <f t="shared" si="594"/>
        <v>0</v>
      </c>
      <c r="T1236" s="191"/>
      <c r="U1236" s="736"/>
      <c r="V1236" s="740"/>
      <c r="W1236" s="737"/>
    </row>
    <row r="1237" spans="2:23" ht="17.25" thickBot="1">
      <c r="B1237" s="715" t="s">
        <v>808</v>
      </c>
      <c r="C1237" s="600" t="s">
        <v>498</v>
      </c>
      <c r="D1237" s="708" t="s">
        <v>499</v>
      </c>
      <c r="E1237" s="709" t="s">
        <v>500</v>
      </c>
      <c r="F1237" s="334" t="s">
        <v>697</v>
      </c>
      <c r="G1237" s="600" t="s">
        <v>502</v>
      </c>
      <c r="H1237" s="708" t="s">
        <v>503</v>
      </c>
      <c r="I1237" s="709" t="s">
        <v>504</v>
      </c>
      <c r="J1237" s="334" t="s">
        <v>698</v>
      </c>
      <c r="K1237" s="600" t="s">
        <v>506</v>
      </c>
      <c r="L1237" s="708" t="s">
        <v>507</v>
      </c>
      <c r="M1237" s="709" t="s">
        <v>508</v>
      </c>
      <c r="N1237" s="334" t="s">
        <v>699</v>
      </c>
      <c r="O1237" s="600" t="s">
        <v>510</v>
      </c>
      <c r="P1237" s="708" t="s">
        <v>511</v>
      </c>
      <c r="Q1237" s="709" t="s">
        <v>512</v>
      </c>
      <c r="R1237" s="720" t="s">
        <v>700</v>
      </c>
      <c r="S1237" s="719" t="s">
        <v>46</v>
      </c>
      <c r="T1237" s="191"/>
      <c r="U1237" s="741"/>
      <c r="V1237" s="742"/>
      <c r="W1237" s="742"/>
    </row>
    <row r="1238" spans="2:23" ht="16.5">
      <c r="B1238" s="710" t="s">
        <v>702</v>
      </c>
      <c r="C1238" s="266"/>
      <c r="D1238" s="280"/>
      <c r="E1238" s="281"/>
      <c r="F1238" s="698">
        <v>0</v>
      </c>
      <c r="G1238" s="266"/>
      <c r="H1238" s="280"/>
      <c r="I1238" s="281"/>
      <c r="J1238" s="334">
        <f t="shared" ref="J1238:J1244" si="599">SUM(G1238:I1238)</f>
        <v>0</v>
      </c>
      <c r="K1238" s="266"/>
      <c r="L1238" s="280"/>
      <c r="M1238" s="281"/>
      <c r="N1238" s="334">
        <f t="shared" ref="N1238:N1244" si="600">SUM(K1238:M1238)</f>
        <v>0</v>
      </c>
      <c r="O1238" s="266"/>
      <c r="P1238" s="280"/>
      <c r="Q1238" s="281"/>
      <c r="R1238" s="699">
        <f>SUM(O1238:Q1238)</f>
        <v>0</v>
      </c>
      <c r="S1238" s="700">
        <f t="shared" ref="S1238:S1244" si="601">N1238+J1238+F1238+R1238</f>
        <v>0</v>
      </c>
      <c r="T1238" s="191"/>
      <c r="U1238" s="736"/>
      <c r="V1238" s="737"/>
      <c r="W1238" s="737"/>
    </row>
    <row r="1239" spans="2:23" ht="16.5">
      <c r="B1239" s="711" t="s">
        <v>703</v>
      </c>
      <c r="C1239" s="712">
        <f>SUM(C1240:C1243)</f>
        <v>0</v>
      </c>
      <c r="D1239" s="712">
        <f>SUM(D1240:D1243)</f>
        <v>0</v>
      </c>
      <c r="E1239" s="712">
        <f>SUM(E1240:E1243)</f>
        <v>0</v>
      </c>
      <c r="F1239" s="334">
        <f t="shared" ref="F1239:F1244" si="602">SUM(C1239:E1239)</f>
        <v>0</v>
      </c>
      <c r="G1239" s="712">
        <f>SUM(G1240:G1243)</f>
        <v>0</v>
      </c>
      <c r="H1239" s="246">
        <f>SUM(H1240:H1243)</f>
        <v>0</v>
      </c>
      <c r="I1239" s="713">
        <f>SUM(I1240:I1243)</f>
        <v>0</v>
      </c>
      <c r="J1239" s="334">
        <f t="shared" si="599"/>
        <v>0</v>
      </c>
      <c r="K1239" s="712">
        <f>SUM(K1240:K1243)</f>
        <v>0</v>
      </c>
      <c r="L1239" s="246">
        <f>SUM(L1240:L1243)</f>
        <v>0</v>
      </c>
      <c r="M1239" s="713">
        <f>SUM(M1240:M1243)</f>
        <v>0</v>
      </c>
      <c r="N1239" s="334">
        <f t="shared" si="600"/>
        <v>0</v>
      </c>
      <c r="O1239" s="712">
        <f>SUM(O1240:O1243)</f>
        <v>0</v>
      </c>
      <c r="P1239" s="246">
        <f>SUM(P1240:P1243)</f>
        <v>0</v>
      </c>
      <c r="Q1239" s="713">
        <f>SUM(Q1240:Q1243)</f>
        <v>0</v>
      </c>
      <c r="R1239" s="699">
        <f t="shared" ref="R1239:R1244" si="603">SUM(O1239:Q1239)</f>
        <v>0</v>
      </c>
      <c r="S1239" s="335">
        <f t="shared" si="601"/>
        <v>0</v>
      </c>
      <c r="T1239" s="702"/>
      <c r="U1239" s="738"/>
      <c r="V1239" s="739"/>
      <c r="W1239" s="739"/>
    </row>
    <row r="1240" spans="2:23" ht="16.5">
      <c r="B1240" s="710" t="s">
        <v>704</v>
      </c>
      <c r="C1240" s="254"/>
      <c r="D1240" s="287"/>
      <c r="E1240" s="288"/>
      <c r="F1240" s="698">
        <f t="shared" si="602"/>
        <v>0</v>
      </c>
      <c r="G1240" s="254"/>
      <c r="H1240" s="287"/>
      <c r="I1240" s="288"/>
      <c r="J1240" s="334">
        <f t="shared" si="599"/>
        <v>0</v>
      </c>
      <c r="K1240" s="254"/>
      <c r="L1240" s="287"/>
      <c r="M1240" s="288"/>
      <c r="N1240" s="334">
        <f t="shared" si="600"/>
        <v>0</v>
      </c>
      <c r="O1240" s="254"/>
      <c r="P1240" s="287"/>
      <c r="Q1240" s="288"/>
      <c r="R1240" s="699">
        <f t="shared" si="603"/>
        <v>0</v>
      </c>
      <c r="S1240" s="700">
        <f t="shared" si="601"/>
        <v>0</v>
      </c>
      <c r="T1240" s="191"/>
      <c r="U1240" s="736"/>
      <c r="V1240" s="737"/>
      <c r="W1240" s="737"/>
    </row>
    <row r="1241" spans="2:23" ht="16.5">
      <c r="B1241" s="710" t="s">
        <v>705</v>
      </c>
      <c r="C1241" s="254"/>
      <c r="D1241" s="287"/>
      <c r="E1241" s="288"/>
      <c r="F1241" s="698">
        <f t="shared" si="602"/>
        <v>0</v>
      </c>
      <c r="G1241" s="254"/>
      <c r="H1241" s="287"/>
      <c r="I1241" s="288"/>
      <c r="J1241" s="334">
        <f t="shared" si="599"/>
        <v>0</v>
      </c>
      <c r="K1241" s="254"/>
      <c r="L1241" s="287"/>
      <c r="M1241" s="288"/>
      <c r="N1241" s="334">
        <f t="shared" si="600"/>
        <v>0</v>
      </c>
      <c r="O1241" s="254"/>
      <c r="P1241" s="287"/>
      <c r="Q1241" s="288"/>
      <c r="R1241" s="699">
        <f t="shared" si="603"/>
        <v>0</v>
      </c>
      <c r="S1241" s="700">
        <f t="shared" si="601"/>
        <v>0</v>
      </c>
      <c r="T1241" s="191"/>
      <c r="U1241" s="743"/>
      <c r="V1241" s="574"/>
      <c r="W1241" s="574"/>
    </row>
    <row r="1242" spans="2:23" ht="16.5">
      <c r="B1242" s="714" t="s">
        <v>706</v>
      </c>
      <c r="C1242" s="254"/>
      <c r="D1242" s="287"/>
      <c r="E1242" s="288"/>
      <c r="F1242" s="698">
        <f t="shared" si="602"/>
        <v>0</v>
      </c>
      <c r="G1242" s="254"/>
      <c r="H1242" s="287"/>
      <c r="I1242" s="288"/>
      <c r="J1242" s="334">
        <f t="shared" si="599"/>
        <v>0</v>
      </c>
      <c r="K1242" s="254"/>
      <c r="L1242" s="287"/>
      <c r="M1242" s="288"/>
      <c r="N1242" s="334">
        <f t="shared" si="600"/>
        <v>0</v>
      </c>
      <c r="O1242" s="254"/>
      <c r="P1242" s="287"/>
      <c r="Q1242" s="288"/>
      <c r="R1242" s="699">
        <f t="shared" si="603"/>
        <v>0</v>
      </c>
      <c r="S1242" s="700">
        <f t="shared" si="601"/>
        <v>0</v>
      </c>
      <c r="T1242" s="191"/>
      <c r="U1242" s="736"/>
      <c r="V1242" s="737"/>
      <c r="W1242" s="737"/>
    </row>
    <row r="1243" spans="2:23" ht="16.5">
      <c r="B1243" s="714" t="s">
        <v>707</v>
      </c>
      <c r="C1243" s="254"/>
      <c r="D1243" s="287"/>
      <c r="E1243" s="288"/>
      <c r="F1243" s="698">
        <f t="shared" si="602"/>
        <v>0</v>
      </c>
      <c r="G1243" s="254"/>
      <c r="H1243" s="287"/>
      <c r="I1243" s="288"/>
      <c r="J1243" s="334">
        <f t="shared" si="599"/>
        <v>0</v>
      </c>
      <c r="K1243" s="254"/>
      <c r="L1243" s="287"/>
      <c r="M1243" s="288"/>
      <c r="N1243" s="334">
        <f t="shared" si="600"/>
        <v>0</v>
      </c>
      <c r="O1243" s="254"/>
      <c r="P1243" s="287"/>
      <c r="Q1243" s="288"/>
      <c r="R1243" s="699">
        <f t="shared" si="603"/>
        <v>0</v>
      </c>
      <c r="S1243" s="700">
        <f t="shared" si="601"/>
        <v>0</v>
      </c>
      <c r="T1243" s="191"/>
      <c r="U1243" s="736"/>
      <c r="V1243" s="737"/>
      <c r="W1243" s="737"/>
    </row>
    <row r="1244" spans="2:23" ht="17.25" thickBot="1">
      <c r="B1244" s="710" t="s">
        <v>708</v>
      </c>
      <c r="C1244" s="271"/>
      <c r="D1244" s="294"/>
      <c r="E1244" s="295"/>
      <c r="F1244" s="698">
        <f t="shared" si="602"/>
        <v>0</v>
      </c>
      <c r="G1244" s="271"/>
      <c r="H1244" s="294"/>
      <c r="I1244" s="295"/>
      <c r="J1244" s="334">
        <f t="shared" si="599"/>
        <v>0</v>
      </c>
      <c r="K1244" s="271"/>
      <c r="L1244" s="294"/>
      <c r="M1244" s="295"/>
      <c r="N1244" s="334">
        <f t="shared" si="600"/>
        <v>0</v>
      </c>
      <c r="O1244" s="271"/>
      <c r="P1244" s="294"/>
      <c r="Q1244" s="295"/>
      <c r="R1244" s="699">
        <f t="shared" si="603"/>
        <v>0</v>
      </c>
      <c r="S1244" s="700">
        <f t="shared" si="601"/>
        <v>0</v>
      </c>
      <c r="T1244" s="191"/>
      <c r="U1244" s="736"/>
      <c r="V1244" s="737"/>
      <c r="W1244" s="737"/>
    </row>
    <row r="1245" spans="2:23" ht="17.25" thickBot="1">
      <c r="B1245" s="715" t="s">
        <v>809</v>
      </c>
      <c r="C1245" s="687" t="s">
        <v>498</v>
      </c>
      <c r="D1245" s="688" t="s">
        <v>499</v>
      </c>
      <c r="E1245" s="689" t="s">
        <v>500</v>
      </c>
      <c r="F1245" s="719" t="s">
        <v>697</v>
      </c>
      <c r="G1245" s="687" t="s">
        <v>502</v>
      </c>
      <c r="H1245" s="688" t="s">
        <v>503</v>
      </c>
      <c r="I1245" s="689" t="s">
        <v>504</v>
      </c>
      <c r="J1245" s="719" t="s">
        <v>698</v>
      </c>
      <c r="K1245" s="687" t="s">
        <v>506</v>
      </c>
      <c r="L1245" s="688" t="s">
        <v>507</v>
      </c>
      <c r="M1245" s="689" t="s">
        <v>508</v>
      </c>
      <c r="N1245" s="719" t="s">
        <v>699</v>
      </c>
      <c r="O1245" s="687" t="s">
        <v>510</v>
      </c>
      <c r="P1245" s="688" t="s">
        <v>511</v>
      </c>
      <c r="Q1245" s="689" t="s">
        <v>512</v>
      </c>
      <c r="R1245" s="720" t="s">
        <v>700</v>
      </c>
      <c r="S1245" s="719" t="s">
        <v>46</v>
      </c>
      <c r="T1245" s="191"/>
      <c r="U1245" s="741"/>
      <c r="V1245" s="742"/>
      <c r="W1245" s="742"/>
    </row>
    <row r="1246" spans="2:23" ht="16.5">
      <c r="B1246" s="710" t="s">
        <v>702</v>
      </c>
      <c r="C1246" s="266"/>
      <c r="D1246" s="280"/>
      <c r="E1246" s="281"/>
      <c r="F1246" s="698">
        <f>SUM(C1246:E1246)</f>
        <v>0</v>
      </c>
      <c r="G1246" s="266"/>
      <c r="H1246" s="280"/>
      <c r="I1246" s="281"/>
      <c r="J1246" s="334">
        <f>SUM(G1246:I1246)</f>
        <v>0</v>
      </c>
      <c r="K1246" s="266"/>
      <c r="L1246" s="280"/>
      <c r="M1246" s="281"/>
      <c r="N1246" s="334">
        <f>SUM(K1246:M1246)</f>
        <v>0</v>
      </c>
      <c r="O1246" s="266"/>
      <c r="P1246" s="280"/>
      <c r="Q1246" s="281"/>
      <c r="R1246" s="699">
        <f>SUM(O1246:Q1246)</f>
        <v>0</v>
      </c>
      <c r="S1246" s="700">
        <f t="shared" ref="S1246:S1252" si="604">N1246+J1246+F1246+R1246</f>
        <v>0</v>
      </c>
      <c r="T1246" s="191"/>
      <c r="U1246" s="736"/>
      <c r="V1246" s="737"/>
      <c r="W1246" s="737"/>
    </row>
    <row r="1247" spans="2:23" ht="16.5">
      <c r="B1247" s="711" t="s">
        <v>703</v>
      </c>
      <c r="C1247" s="712">
        <f>SUM(C1248:C1251)</f>
        <v>0</v>
      </c>
      <c r="D1247" s="712">
        <f>SUM(D1248:D1251)</f>
        <v>0</v>
      </c>
      <c r="E1247" s="712">
        <f>SUM(E1248:E1251)</f>
        <v>0</v>
      </c>
      <c r="F1247" s="334">
        <f t="shared" ref="F1247:F1252" si="605">SUM(C1247:E1247)</f>
        <v>0</v>
      </c>
      <c r="G1247" s="712">
        <f>SUM(G1248:G1251)</f>
        <v>0</v>
      </c>
      <c r="H1247" s="246">
        <f>SUM(H1248:H1251)</f>
        <v>0</v>
      </c>
      <c r="I1247" s="713">
        <f>SUM(I1248:I1251)</f>
        <v>0</v>
      </c>
      <c r="J1247" s="334">
        <f t="shared" ref="J1247:J1252" si="606">SUM(G1247:I1247)</f>
        <v>0</v>
      </c>
      <c r="K1247" s="712">
        <f>SUM(K1248:K1251)</f>
        <v>0</v>
      </c>
      <c r="L1247" s="246">
        <f>SUM(L1248:L1251)</f>
        <v>0</v>
      </c>
      <c r="M1247" s="713">
        <f>SUM(M1248:M1251)</f>
        <v>0</v>
      </c>
      <c r="N1247" s="334">
        <f t="shared" ref="N1247:N1252" si="607">SUM(K1247:M1247)</f>
        <v>0</v>
      </c>
      <c r="O1247" s="712">
        <f>SUM(O1248:O1251)</f>
        <v>0</v>
      </c>
      <c r="P1247" s="246">
        <f>SUM(P1248:P1251)</f>
        <v>0</v>
      </c>
      <c r="Q1247" s="713">
        <f>SUM(Q1248:Q1251)</f>
        <v>0</v>
      </c>
      <c r="R1247" s="722">
        <f t="shared" ref="R1247:R1252" si="608">SUM(O1247:Q1247)</f>
        <v>0</v>
      </c>
      <c r="S1247" s="335">
        <f t="shared" si="604"/>
        <v>0</v>
      </c>
      <c r="T1247" s="702"/>
      <c r="U1247" s="738"/>
      <c r="V1247" s="739"/>
      <c r="W1247" s="739"/>
    </row>
    <row r="1248" spans="2:23" ht="16.5">
      <c r="B1248" s="710" t="s">
        <v>704</v>
      </c>
      <c r="C1248" s="254"/>
      <c r="D1248" s="287"/>
      <c r="E1248" s="288"/>
      <c r="F1248" s="698">
        <f t="shared" si="605"/>
        <v>0</v>
      </c>
      <c r="G1248" s="254"/>
      <c r="H1248" s="287"/>
      <c r="I1248" s="288"/>
      <c r="J1248" s="334">
        <f t="shared" si="606"/>
        <v>0</v>
      </c>
      <c r="K1248" s="254"/>
      <c r="L1248" s="287"/>
      <c r="M1248" s="288"/>
      <c r="N1248" s="334">
        <f t="shared" si="607"/>
        <v>0</v>
      </c>
      <c r="O1248" s="254"/>
      <c r="P1248" s="287"/>
      <c r="Q1248" s="288"/>
      <c r="R1248" s="699">
        <f t="shared" si="608"/>
        <v>0</v>
      </c>
      <c r="S1248" s="700">
        <f t="shared" si="604"/>
        <v>0</v>
      </c>
      <c r="T1248" s="191"/>
      <c r="U1248" s="736"/>
      <c r="V1248" s="737"/>
      <c r="W1248" s="737"/>
    </row>
    <row r="1249" spans="2:23" ht="16.5">
      <c r="B1249" s="710" t="s">
        <v>705</v>
      </c>
      <c r="C1249" s="254"/>
      <c r="D1249" s="287"/>
      <c r="E1249" s="288"/>
      <c r="F1249" s="698">
        <f t="shared" si="605"/>
        <v>0</v>
      </c>
      <c r="G1249" s="254"/>
      <c r="H1249" s="287"/>
      <c r="I1249" s="288"/>
      <c r="J1249" s="334">
        <f t="shared" si="606"/>
        <v>0</v>
      </c>
      <c r="K1249" s="254"/>
      <c r="L1249" s="287"/>
      <c r="M1249" s="288"/>
      <c r="N1249" s="334">
        <f t="shared" si="607"/>
        <v>0</v>
      </c>
      <c r="O1249" s="254"/>
      <c r="P1249" s="287"/>
      <c r="Q1249" s="288"/>
      <c r="R1249" s="699">
        <f t="shared" si="608"/>
        <v>0</v>
      </c>
      <c r="S1249" s="700">
        <f t="shared" si="604"/>
        <v>0</v>
      </c>
      <c r="T1249" s="191"/>
      <c r="U1249" s="736"/>
      <c r="V1249" s="737"/>
      <c r="W1249" s="737"/>
    </row>
    <row r="1250" spans="2:23" ht="16.5">
      <c r="B1250" s="714" t="s">
        <v>706</v>
      </c>
      <c r="C1250" s="254"/>
      <c r="D1250" s="287"/>
      <c r="E1250" s="288"/>
      <c r="F1250" s="698">
        <f t="shared" si="605"/>
        <v>0</v>
      </c>
      <c r="G1250" s="254"/>
      <c r="H1250" s="287"/>
      <c r="I1250" s="288"/>
      <c r="J1250" s="334">
        <f t="shared" si="606"/>
        <v>0</v>
      </c>
      <c r="K1250" s="254"/>
      <c r="L1250" s="287"/>
      <c r="M1250" s="288"/>
      <c r="N1250" s="334">
        <f t="shared" si="607"/>
        <v>0</v>
      </c>
      <c r="O1250" s="254"/>
      <c r="P1250" s="287"/>
      <c r="Q1250" s="288"/>
      <c r="R1250" s="699">
        <f t="shared" si="608"/>
        <v>0</v>
      </c>
      <c r="S1250" s="700">
        <f t="shared" si="604"/>
        <v>0</v>
      </c>
      <c r="T1250" s="191"/>
      <c r="U1250" s="736"/>
      <c r="V1250" s="737"/>
      <c r="W1250" s="737"/>
    </row>
    <row r="1251" spans="2:23" ht="16.5">
      <c r="B1251" s="714" t="s">
        <v>707</v>
      </c>
      <c r="C1251" s="254"/>
      <c r="D1251" s="287"/>
      <c r="E1251" s="288"/>
      <c r="F1251" s="698">
        <f t="shared" si="605"/>
        <v>0</v>
      </c>
      <c r="G1251" s="254"/>
      <c r="H1251" s="287"/>
      <c r="I1251" s="288"/>
      <c r="J1251" s="334">
        <f t="shared" si="606"/>
        <v>0</v>
      </c>
      <c r="K1251" s="254"/>
      <c r="L1251" s="287"/>
      <c r="M1251" s="288"/>
      <c r="N1251" s="334">
        <f t="shared" si="607"/>
        <v>0</v>
      </c>
      <c r="O1251" s="254"/>
      <c r="P1251" s="287"/>
      <c r="Q1251" s="288"/>
      <c r="R1251" s="699">
        <f t="shared" si="608"/>
        <v>0</v>
      </c>
      <c r="S1251" s="700">
        <f t="shared" si="604"/>
        <v>0</v>
      </c>
      <c r="T1251" s="191"/>
      <c r="U1251" s="736"/>
      <c r="V1251" s="737"/>
      <c r="W1251" s="737"/>
    </row>
    <row r="1252" spans="2:23" ht="17.25" thickBot="1">
      <c r="B1252" s="710" t="s">
        <v>708</v>
      </c>
      <c r="C1252" s="271"/>
      <c r="D1252" s="294"/>
      <c r="E1252" s="295"/>
      <c r="F1252" s="698">
        <f t="shared" si="605"/>
        <v>0</v>
      </c>
      <c r="G1252" s="271"/>
      <c r="H1252" s="294"/>
      <c r="I1252" s="295"/>
      <c r="J1252" s="334">
        <f t="shared" si="606"/>
        <v>0</v>
      </c>
      <c r="K1252" s="271"/>
      <c r="L1252" s="294"/>
      <c r="M1252" s="295"/>
      <c r="N1252" s="334">
        <f t="shared" si="607"/>
        <v>0</v>
      </c>
      <c r="O1252" s="271"/>
      <c r="P1252" s="294"/>
      <c r="Q1252" s="295"/>
      <c r="R1252" s="699">
        <f t="shared" si="608"/>
        <v>0</v>
      </c>
      <c r="S1252" s="700">
        <f t="shared" si="604"/>
        <v>0</v>
      </c>
      <c r="T1252" s="191"/>
      <c r="U1252" s="736"/>
      <c r="V1252" s="737"/>
      <c r="W1252" s="737"/>
    </row>
    <row r="1253" spans="2:23" ht="17.25" thickBot="1">
      <c r="B1253" s="715" t="s">
        <v>810</v>
      </c>
      <c r="C1253" s="600" t="s">
        <v>498</v>
      </c>
      <c r="D1253" s="708" t="s">
        <v>499</v>
      </c>
      <c r="E1253" s="709" t="s">
        <v>500</v>
      </c>
      <c r="F1253" s="334" t="s">
        <v>697</v>
      </c>
      <c r="G1253" s="600" t="s">
        <v>502</v>
      </c>
      <c r="H1253" s="708" t="s">
        <v>503</v>
      </c>
      <c r="I1253" s="709" t="s">
        <v>504</v>
      </c>
      <c r="J1253" s="334" t="s">
        <v>698</v>
      </c>
      <c r="K1253" s="600" t="s">
        <v>506</v>
      </c>
      <c r="L1253" s="708" t="s">
        <v>507</v>
      </c>
      <c r="M1253" s="709" t="s">
        <v>508</v>
      </c>
      <c r="N1253" s="334" t="s">
        <v>699</v>
      </c>
      <c r="O1253" s="600" t="s">
        <v>510</v>
      </c>
      <c r="P1253" s="708" t="s">
        <v>511</v>
      </c>
      <c r="Q1253" s="709" t="s">
        <v>512</v>
      </c>
      <c r="R1253" s="720" t="s">
        <v>700</v>
      </c>
      <c r="S1253" s="719" t="s">
        <v>46</v>
      </c>
      <c r="T1253" s="191"/>
      <c r="U1253" s="741"/>
      <c r="V1253" s="742"/>
      <c r="W1253" s="742"/>
    </row>
    <row r="1254" spans="2:23" ht="16.5">
      <c r="B1254" s="710" t="s">
        <v>702</v>
      </c>
      <c r="C1254" s="266"/>
      <c r="D1254" s="280"/>
      <c r="E1254" s="281"/>
      <c r="F1254" s="698">
        <f>SUM(C1254:E1254)</f>
        <v>0</v>
      </c>
      <c r="G1254" s="266"/>
      <c r="H1254" s="280"/>
      <c r="I1254" s="281"/>
      <c r="J1254" s="334">
        <f>SUM(G1254:I1254)</f>
        <v>0</v>
      </c>
      <c r="K1254" s="266"/>
      <c r="L1254" s="280"/>
      <c r="M1254" s="281"/>
      <c r="N1254" s="334">
        <f>SUM(K1254:M1254)</f>
        <v>0</v>
      </c>
      <c r="O1254" s="266"/>
      <c r="P1254" s="280"/>
      <c r="Q1254" s="281"/>
      <c r="R1254" s="699">
        <f>SUM(O1254:Q1254)</f>
        <v>0</v>
      </c>
      <c r="S1254" s="700">
        <f t="shared" ref="S1254:S1260" si="609">N1254+J1254+F1254+R1254</f>
        <v>0</v>
      </c>
      <c r="T1254" s="191"/>
      <c r="U1254" s="736"/>
      <c r="V1254" s="737"/>
      <c r="W1254" s="737"/>
    </row>
    <row r="1255" spans="2:23" ht="16.5">
      <c r="B1255" s="711" t="s">
        <v>703</v>
      </c>
      <c r="C1255" s="712">
        <f>SUM(C1256:C1259)</f>
        <v>0</v>
      </c>
      <c r="D1255" s="712">
        <f>SUM(D1256:D1259)</f>
        <v>0</v>
      </c>
      <c r="E1255" s="712">
        <f>SUM(E1256:E1259)</f>
        <v>0</v>
      </c>
      <c r="F1255" s="334">
        <f t="shared" ref="F1255:F1260" si="610">SUM(C1255:E1255)</f>
        <v>0</v>
      </c>
      <c r="G1255" s="712">
        <f>SUM(G1256:G1259)</f>
        <v>0</v>
      </c>
      <c r="H1255" s="246">
        <f>SUM(H1256:H1259)</f>
        <v>0</v>
      </c>
      <c r="I1255" s="713">
        <f>SUM(I1256:I1259)</f>
        <v>0</v>
      </c>
      <c r="J1255" s="334">
        <f t="shared" ref="J1255:J1260" si="611">SUM(G1255:I1255)</f>
        <v>0</v>
      </c>
      <c r="K1255" s="712">
        <f>SUM(K1256:K1259)</f>
        <v>0</v>
      </c>
      <c r="L1255" s="246">
        <f>SUM(L1256:L1259)</f>
        <v>0</v>
      </c>
      <c r="M1255" s="713">
        <f>SUM(M1256:M1259)</f>
        <v>0</v>
      </c>
      <c r="N1255" s="334">
        <f t="shared" ref="N1255:N1260" si="612">SUM(K1255:M1255)</f>
        <v>0</v>
      </c>
      <c r="O1255" s="712">
        <f>SUM(O1256:O1259)</f>
        <v>0</v>
      </c>
      <c r="P1255" s="246">
        <f>SUM(P1256:P1259)</f>
        <v>0</v>
      </c>
      <c r="Q1255" s="713">
        <f>SUM(Q1256:Q1259)</f>
        <v>0</v>
      </c>
      <c r="R1255" s="699">
        <f t="shared" ref="R1255:R1260" si="613">SUM(O1255:Q1255)</f>
        <v>0</v>
      </c>
      <c r="S1255" s="335">
        <f t="shared" si="609"/>
        <v>0</v>
      </c>
      <c r="T1255" s="702"/>
      <c r="U1255" s="738"/>
      <c r="V1255" s="739"/>
      <c r="W1255" s="739"/>
    </row>
    <row r="1256" spans="2:23" ht="16.5">
      <c r="B1256" s="710" t="s">
        <v>704</v>
      </c>
      <c r="C1256" s="254"/>
      <c r="D1256" s="287"/>
      <c r="E1256" s="288"/>
      <c r="F1256" s="698">
        <f t="shared" si="610"/>
        <v>0</v>
      </c>
      <c r="G1256" s="254"/>
      <c r="H1256" s="287"/>
      <c r="I1256" s="288"/>
      <c r="J1256" s="334">
        <f t="shared" si="611"/>
        <v>0</v>
      </c>
      <c r="K1256" s="254"/>
      <c r="L1256" s="287"/>
      <c r="M1256" s="288"/>
      <c r="N1256" s="334">
        <f t="shared" si="612"/>
        <v>0</v>
      </c>
      <c r="O1256" s="254"/>
      <c r="P1256" s="287"/>
      <c r="Q1256" s="288"/>
      <c r="R1256" s="699">
        <f t="shared" si="613"/>
        <v>0</v>
      </c>
      <c r="S1256" s="700">
        <f t="shared" si="609"/>
        <v>0</v>
      </c>
      <c r="T1256" s="191"/>
      <c r="U1256" s="736"/>
      <c r="V1256" s="737"/>
      <c r="W1256" s="737"/>
    </row>
    <row r="1257" spans="2:23" ht="16.5">
      <c r="B1257" s="710" t="s">
        <v>705</v>
      </c>
      <c r="C1257" s="254"/>
      <c r="D1257" s="287"/>
      <c r="E1257" s="288"/>
      <c r="F1257" s="698">
        <f t="shared" si="610"/>
        <v>0</v>
      </c>
      <c r="G1257" s="254"/>
      <c r="H1257" s="287"/>
      <c r="I1257" s="288"/>
      <c r="J1257" s="334">
        <f t="shared" si="611"/>
        <v>0</v>
      </c>
      <c r="K1257" s="254"/>
      <c r="L1257" s="287"/>
      <c r="M1257" s="288"/>
      <c r="N1257" s="334">
        <f t="shared" si="612"/>
        <v>0</v>
      </c>
      <c r="O1257" s="254"/>
      <c r="P1257" s="287"/>
      <c r="Q1257" s="288"/>
      <c r="R1257" s="699">
        <f t="shared" si="613"/>
        <v>0</v>
      </c>
      <c r="S1257" s="700">
        <f t="shared" si="609"/>
        <v>0</v>
      </c>
      <c r="T1257" s="191"/>
      <c r="U1257" s="743"/>
      <c r="V1257" s="574"/>
      <c r="W1257" s="574"/>
    </row>
    <row r="1258" spans="2:23" ht="16.5">
      <c r="B1258" s="714" t="s">
        <v>706</v>
      </c>
      <c r="C1258" s="254"/>
      <c r="D1258" s="287"/>
      <c r="E1258" s="288"/>
      <c r="F1258" s="698">
        <f t="shared" si="610"/>
        <v>0</v>
      </c>
      <c r="G1258" s="254"/>
      <c r="H1258" s="287"/>
      <c r="I1258" s="288"/>
      <c r="J1258" s="334">
        <f t="shared" si="611"/>
        <v>0</v>
      </c>
      <c r="K1258" s="254"/>
      <c r="L1258" s="287"/>
      <c r="M1258" s="288"/>
      <c r="N1258" s="334">
        <f t="shared" si="612"/>
        <v>0</v>
      </c>
      <c r="O1258" s="254"/>
      <c r="P1258" s="287"/>
      <c r="Q1258" s="288"/>
      <c r="R1258" s="699">
        <f t="shared" si="613"/>
        <v>0</v>
      </c>
      <c r="S1258" s="700">
        <f t="shared" si="609"/>
        <v>0</v>
      </c>
      <c r="T1258" s="191"/>
      <c r="U1258" s="736"/>
      <c r="V1258" s="737"/>
      <c r="W1258" s="737"/>
    </row>
    <row r="1259" spans="2:23" ht="16.5">
      <c r="B1259" s="714" t="s">
        <v>707</v>
      </c>
      <c r="C1259" s="254"/>
      <c r="D1259" s="287"/>
      <c r="E1259" s="288"/>
      <c r="F1259" s="698">
        <f t="shared" si="610"/>
        <v>0</v>
      </c>
      <c r="G1259" s="254"/>
      <c r="H1259" s="287"/>
      <c r="I1259" s="288"/>
      <c r="J1259" s="334">
        <f t="shared" si="611"/>
        <v>0</v>
      </c>
      <c r="K1259" s="254"/>
      <c r="L1259" s="287"/>
      <c r="M1259" s="288"/>
      <c r="N1259" s="334">
        <f t="shared" si="612"/>
        <v>0</v>
      </c>
      <c r="O1259" s="254"/>
      <c r="P1259" s="287"/>
      <c r="Q1259" s="288"/>
      <c r="R1259" s="699">
        <f t="shared" si="613"/>
        <v>0</v>
      </c>
      <c r="S1259" s="700">
        <f t="shared" si="609"/>
        <v>0</v>
      </c>
      <c r="T1259" s="191"/>
      <c r="U1259" s="736"/>
      <c r="V1259" s="737"/>
      <c r="W1259" s="737"/>
    </row>
    <row r="1260" spans="2:23" ht="17.25" thickBot="1">
      <c r="B1260" s="710" t="s">
        <v>708</v>
      </c>
      <c r="C1260" s="271"/>
      <c r="D1260" s="294"/>
      <c r="E1260" s="295"/>
      <c r="F1260" s="698">
        <f t="shared" si="610"/>
        <v>0</v>
      </c>
      <c r="G1260" s="271"/>
      <c r="H1260" s="294"/>
      <c r="I1260" s="295"/>
      <c r="J1260" s="334">
        <f t="shared" si="611"/>
        <v>0</v>
      </c>
      <c r="K1260" s="271"/>
      <c r="L1260" s="294"/>
      <c r="M1260" s="295"/>
      <c r="N1260" s="334">
        <f t="shared" si="612"/>
        <v>0</v>
      </c>
      <c r="O1260" s="271"/>
      <c r="P1260" s="294"/>
      <c r="Q1260" s="295"/>
      <c r="R1260" s="699">
        <f t="shared" si="613"/>
        <v>0</v>
      </c>
      <c r="S1260" s="700">
        <f t="shared" si="609"/>
        <v>0</v>
      </c>
      <c r="T1260" s="191"/>
      <c r="U1260" s="736"/>
      <c r="V1260" s="737"/>
      <c r="W1260" s="737"/>
    </row>
    <row r="1261" spans="2:23" ht="17.25" thickBot="1">
      <c r="B1261" s="715" t="s">
        <v>811</v>
      </c>
      <c r="C1261" s="600" t="s">
        <v>498</v>
      </c>
      <c r="D1261" s="708" t="s">
        <v>499</v>
      </c>
      <c r="E1261" s="709" t="s">
        <v>500</v>
      </c>
      <c r="F1261" s="334" t="s">
        <v>697</v>
      </c>
      <c r="G1261" s="600" t="s">
        <v>502</v>
      </c>
      <c r="H1261" s="708" t="s">
        <v>503</v>
      </c>
      <c r="I1261" s="709" t="s">
        <v>504</v>
      </c>
      <c r="J1261" s="334" t="s">
        <v>698</v>
      </c>
      <c r="K1261" s="600" t="s">
        <v>506</v>
      </c>
      <c r="L1261" s="708" t="s">
        <v>507</v>
      </c>
      <c r="M1261" s="709" t="s">
        <v>508</v>
      </c>
      <c r="N1261" s="334" t="s">
        <v>699</v>
      </c>
      <c r="O1261" s="600" t="s">
        <v>510</v>
      </c>
      <c r="P1261" s="708" t="s">
        <v>511</v>
      </c>
      <c r="Q1261" s="709" t="s">
        <v>512</v>
      </c>
      <c r="R1261" s="720" t="s">
        <v>700</v>
      </c>
      <c r="S1261" s="719" t="s">
        <v>46</v>
      </c>
      <c r="T1261" s="191"/>
      <c r="U1261" s="741"/>
      <c r="V1261" s="742"/>
      <c r="W1261" s="742"/>
    </row>
    <row r="1262" spans="2:23" ht="16.5">
      <c r="B1262" s="710" t="s">
        <v>702</v>
      </c>
      <c r="C1262" s="266"/>
      <c r="D1262" s="280"/>
      <c r="E1262" s="281"/>
      <c r="F1262" s="698">
        <f>SUM(C1262:E1262)</f>
        <v>0</v>
      </c>
      <c r="G1262" s="266"/>
      <c r="H1262" s="280"/>
      <c r="I1262" s="281"/>
      <c r="J1262" s="334">
        <f>SUM(G1262:I1262)</f>
        <v>0</v>
      </c>
      <c r="K1262" s="266"/>
      <c r="L1262" s="280"/>
      <c r="M1262" s="281"/>
      <c r="N1262" s="334">
        <f>SUM(K1262:M1262)</f>
        <v>0</v>
      </c>
      <c r="O1262" s="266"/>
      <c r="P1262" s="280"/>
      <c r="Q1262" s="281"/>
      <c r="R1262" s="699">
        <f>SUM(O1262:Q1262)</f>
        <v>0</v>
      </c>
      <c r="S1262" s="700">
        <f t="shared" ref="S1262:S1268" si="614">N1262+J1262+F1262+R1262</f>
        <v>0</v>
      </c>
      <c r="T1262" s="191"/>
      <c r="U1262" s="736"/>
      <c r="V1262" s="737"/>
      <c r="W1262" s="737"/>
    </row>
    <row r="1263" spans="2:23" ht="16.5">
      <c r="B1263" s="711" t="s">
        <v>703</v>
      </c>
      <c r="C1263" s="712">
        <f>SUM(C1264:C1267)</f>
        <v>0</v>
      </c>
      <c r="D1263" s="712">
        <f>SUM(D1264:D1267)</f>
        <v>0</v>
      </c>
      <c r="E1263" s="712">
        <f>SUM(E1264:E1267)</f>
        <v>0</v>
      </c>
      <c r="F1263" s="334">
        <f t="shared" ref="F1263:F1268" si="615">SUM(C1263:E1263)</f>
        <v>0</v>
      </c>
      <c r="G1263" s="712">
        <f>SUM(G1264:G1267)</f>
        <v>0</v>
      </c>
      <c r="H1263" s="246">
        <f>SUM(H1264:H1267)</f>
        <v>0</v>
      </c>
      <c r="I1263" s="713">
        <f>SUM(I1264:I1267)</f>
        <v>0</v>
      </c>
      <c r="J1263" s="334">
        <f t="shared" ref="J1263:J1268" si="616">SUM(G1263:I1263)</f>
        <v>0</v>
      </c>
      <c r="K1263" s="712">
        <f>SUM(K1264:K1267)</f>
        <v>0</v>
      </c>
      <c r="L1263" s="246">
        <f>SUM(L1264:L1267)</f>
        <v>0</v>
      </c>
      <c r="M1263" s="713">
        <f>SUM(M1264:M1267)</f>
        <v>0</v>
      </c>
      <c r="N1263" s="334">
        <f t="shared" ref="N1263:N1268" si="617">SUM(K1263:M1263)</f>
        <v>0</v>
      </c>
      <c r="O1263" s="712">
        <f>SUM(O1264:O1267)</f>
        <v>0</v>
      </c>
      <c r="P1263" s="246">
        <f>SUM(P1264:P1267)</f>
        <v>0</v>
      </c>
      <c r="Q1263" s="713">
        <f>SUM(Q1264:Q1267)</f>
        <v>0</v>
      </c>
      <c r="R1263" s="699">
        <f t="shared" ref="R1263:R1268" si="618">SUM(O1263:Q1263)</f>
        <v>0</v>
      </c>
      <c r="S1263" s="335">
        <f t="shared" si="614"/>
        <v>0</v>
      </c>
      <c r="T1263" s="702"/>
      <c r="U1263" s="738"/>
      <c r="V1263" s="739"/>
      <c r="W1263" s="739"/>
    </row>
    <row r="1264" spans="2:23" ht="16.5">
      <c r="B1264" s="710" t="s">
        <v>704</v>
      </c>
      <c r="C1264" s="254"/>
      <c r="D1264" s="287"/>
      <c r="E1264" s="288"/>
      <c r="F1264" s="698">
        <f t="shared" si="615"/>
        <v>0</v>
      </c>
      <c r="G1264" s="254"/>
      <c r="H1264" s="287"/>
      <c r="I1264" s="288"/>
      <c r="J1264" s="334">
        <f t="shared" si="616"/>
        <v>0</v>
      </c>
      <c r="K1264" s="254"/>
      <c r="L1264" s="287"/>
      <c r="M1264" s="288"/>
      <c r="N1264" s="334">
        <f t="shared" si="617"/>
        <v>0</v>
      </c>
      <c r="O1264" s="254"/>
      <c r="P1264" s="287"/>
      <c r="Q1264" s="288"/>
      <c r="R1264" s="699">
        <f t="shared" si="618"/>
        <v>0</v>
      </c>
      <c r="S1264" s="700">
        <f t="shared" si="614"/>
        <v>0</v>
      </c>
      <c r="T1264" s="191"/>
      <c r="U1264" s="736"/>
      <c r="V1264" s="737"/>
      <c r="W1264" s="737"/>
    </row>
    <row r="1265" spans="2:23" ht="16.5">
      <c r="B1265" s="710" t="s">
        <v>705</v>
      </c>
      <c r="C1265" s="254"/>
      <c r="D1265" s="287"/>
      <c r="E1265" s="288"/>
      <c r="F1265" s="698">
        <f t="shared" si="615"/>
        <v>0</v>
      </c>
      <c r="G1265" s="254"/>
      <c r="H1265" s="287"/>
      <c r="I1265" s="288"/>
      <c r="J1265" s="334">
        <f t="shared" si="616"/>
        <v>0</v>
      </c>
      <c r="K1265" s="254"/>
      <c r="L1265" s="287"/>
      <c r="M1265" s="288"/>
      <c r="N1265" s="334">
        <f t="shared" si="617"/>
        <v>0</v>
      </c>
      <c r="O1265" s="254"/>
      <c r="P1265" s="287"/>
      <c r="Q1265" s="288"/>
      <c r="R1265" s="699">
        <f t="shared" si="618"/>
        <v>0</v>
      </c>
      <c r="S1265" s="700">
        <f t="shared" si="614"/>
        <v>0</v>
      </c>
      <c r="T1265" s="191"/>
      <c r="U1265" s="736"/>
      <c r="V1265" s="737"/>
      <c r="W1265" s="737"/>
    </row>
    <row r="1266" spans="2:23" ht="16.5">
      <c r="B1266" s="714" t="s">
        <v>706</v>
      </c>
      <c r="C1266" s="254"/>
      <c r="D1266" s="287"/>
      <c r="E1266" s="288"/>
      <c r="F1266" s="698">
        <f t="shared" si="615"/>
        <v>0</v>
      </c>
      <c r="G1266" s="254"/>
      <c r="H1266" s="287"/>
      <c r="I1266" s="288"/>
      <c r="J1266" s="334">
        <f t="shared" si="616"/>
        <v>0</v>
      </c>
      <c r="K1266" s="254"/>
      <c r="L1266" s="287"/>
      <c r="M1266" s="288"/>
      <c r="N1266" s="334">
        <f t="shared" si="617"/>
        <v>0</v>
      </c>
      <c r="O1266" s="254"/>
      <c r="P1266" s="287"/>
      <c r="Q1266" s="288"/>
      <c r="R1266" s="699">
        <f t="shared" si="618"/>
        <v>0</v>
      </c>
      <c r="S1266" s="700">
        <f t="shared" si="614"/>
        <v>0</v>
      </c>
      <c r="T1266" s="191"/>
      <c r="U1266" s="736"/>
      <c r="V1266" s="737"/>
      <c r="W1266" s="737"/>
    </row>
    <row r="1267" spans="2:23" ht="16.5">
      <c r="B1267" s="714" t="s">
        <v>707</v>
      </c>
      <c r="C1267" s="254"/>
      <c r="D1267" s="287"/>
      <c r="E1267" s="288"/>
      <c r="F1267" s="698">
        <f t="shared" si="615"/>
        <v>0</v>
      </c>
      <c r="G1267" s="254"/>
      <c r="H1267" s="287"/>
      <c r="I1267" s="288"/>
      <c r="J1267" s="334">
        <f t="shared" si="616"/>
        <v>0</v>
      </c>
      <c r="K1267" s="254"/>
      <c r="L1267" s="287"/>
      <c r="M1267" s="288"/>
      <c r="N1267" s="334">
        <f t="shared" si="617"/>
        <v>0</v>
      </c>
      <c r="O1267" s="254"/>
      <c r="P1267" s="287"/>
      <c r="Q1267" s="288"/>
      <c r="R1267" s="699">
        <f t="shared" si="618"/>
        <v>0</v>
      </c>
      <c r="S1267" s="700">
        <f t="shared" si="614"/>
        <v>0</v>
      </c>
      <c r="T1267" s="191"/>
      <c r="U1267" s="736"/>
      <c r="V1267" s="737"/>
      <c r="W1267" s="737"/>
    </row>
    <row r="1268" spans="2:23" ht="17.25" thickBot="1">
      <c r="B1268" s="710" t="s">
        <v>708</v>
      </c>
      <c r="C1268" s="271"/>
      <c r="D1268" s="294"/>
      <c r="E1268" s="295"/>
      <c r="F1268" s="698">
        <f t="shared" si="615"/>
        <v>0</v>
      </c>
      <c r="G1268" s="271"/>
      <c r="H1268" s="294"/>
      <c r="I1268" s="295"/>
      <c r="J1268" s="334">
        <f t="shared" si="616"/>
        <v>0</v>
      </c>
      <c r="K1268" s="271"/>
      <c r="L1268" s="294"/>
      <c r="M1268" s="295"/>
      <c r="N1268" s="334">
        <f t="shared" si="617"/>
        <v>0</v>
      </c>
      <c r="O1268" s="271"/>
      <c r="P1268" s="294"/>
      <c r="Q1268" s="295"/>
      <c r="R1268" s="699">
        <f t="shared" si="618"/>
        <v>0</v>
      </c>
      <c r="S1268" s="700">
        <f t="shared" si="614"/>
        <v>0</v>
      </c>
      <c r="T1268" s="191"/>
      <c r="U1268" s="736"/>
      <c r="V1268" s="737"/>
      <c r="W1268" s="737"/>
    </row>
    <row r="1269" spans="2:23" ht="17.25" thickBot="1">
      <c r="B1269" s="715" t="s">
        <v>812</v>
      </c>
      <c r="C1269" s="687" t="s">
        <v>498</v>
      </c>
      <c r="D1269" s="688" t="s">
        <v>499</v>
      </c>
      <c r="E1269" s="689" t="s">
        <v>500</v>
      </c>
      <c r="F1269" s="719" t="s">
        <v>697</v>
      </c>
      <c r="G1269" s="687" t="s">
        <v>502</v>
      </c>
      <c r="H1269" s="688" t="s">
        <v>503</v>
      </c>
      <c r="I1269" s="689" t="s">
        <v>504</v>
      </c>
      <c r="J1269" s="719" t="s">
        <v>698</v>
      </c>
      <c r="K1269" s="687" t="s">
        <v>506</v>
      </c>
      <c r="L1269" s="688" t="s">
        <v>507</v>
      </c>
      <c r="M1269" s="689" t="s">
        <v>508</v>
      </c>
      <c r="N1269" s="719" t="s">
        <v>699</v>
      </c>
      <c r="O1269" s="687" t="s">
        <v>510</v>
      </c>
      <c r="P1269" s="688" t="s">
        <v>511</v>
      </c>
      <c r="Q1269" s="689" t="s">
        <v>512</v>
      </c>
      <c r="R1269" s="720" t="s">
        <v>700</v>
      </c>
      <c r="S1269" s="719" t="s">
        <v>46</v>
      </c>
      <c r="T1269" s="191"/>
      <c r="U1269" s="736"/>
      <c r="V1269" s="737"/>
      <c r="W1269" s="737"/>
    </row>
    <row r="1270" spans="2:23" ht="16.5">
      <c r="B1270" s="710" t="s">
        <v>702</v>
      </c>
      <c r="C1270" s="266"/>
      <c r="D1270" s="280"/>
      <c r="E1270" s="281"/>
      <c r="F1270" s="698">
        <f>SUM(C1270:E1270)</f>
        <v>0</v>
      </c>
      <c r="G1270" s="266"/>
      <c r="H1270" s="280"/>
      <c r="I1270" s="281"/>
      <c r="J1270" s="334">
        <f>SUM(G1270:I1270)</f>
        <v>0</v>
      </c>
      <c r="K1270" s="266"/>
      <c r="L1270" s="280"/>
      <c r="M1270" s="281"/>
      <c r="N1270" s="334">
        <f>SUM(K1270:M1270)</f>
        <v>0</v>
      </c>
      <c r="O1270" s="266"/>
      <c r="P1270" s="280"/>
      <c r="Q1270" s="281"/>
      <c r="R1270" s="699">
        <f>SUM(O1270:Q1270)</f>
        <v>0</v>
      </c>
      <c r="S1270" s="700">
        <f>C1270+D1270+E1270+G1270+H1270+I1270+K1270+L1270+M1270+O1270+P1270+Q1270</f>
        <v>0</v>
      </c>
      <c r="T1270" s="191"/>
      <c r="U1270" s="736"/>
      <c r="V1270" s="737"/>
      <c r="W1270" s="737"/>
    </row>
    <row r="1271" spans="2:23" ht="16.5">
      <c r="B1271" s="711" t="s">
        <v>703</v>
      </c>
      <c r="C1271" s="712">
        <f>SUM(C1272:C1275)</f>
        <v>0</v>
      </c>
      <c r="D1271" s="712">
        <f>SUM(D1272:D1275)</f>
        <v>0</v>
      </c>
      <c r="E1271" s="712">
        <f>SUM(E1272:E1275)</f>
        <v>0</v>
      </c>
      <c r="F1271" s="334">
        <f t="shared" ref="F1271:F1276" si="619">SUM(C1271:E1271)</f>
        <v>0</v>
      </c>
      <c r="G1271" s="712">
        <f>SUM(G1272:G1275)</f>
        <v>0</v>
      </c>
      <c r="H1271" s="246">
        <f>SUM(H1272:H1275)</f>
        <v>0</v>
      </c>
      <c r="I1271" s="713">
        <f>SUM(I1272:I1275)</f>
        <v>0</v>
      </c>
      <c r="J1271" s="334">
        <f t="shared" ref="J1271:J1276" si="620">SUM(G1271:I1271)</f>
        <v>0</v>
      </c>
      <c r="K1271" s="712">
        <f>SUM(K1272:K1275)</f>
        <v>0</v>
      </c>
      <c r="L1271" s="246">
        <f>SUM(L1272:L1275)</f>
        <v>0</v>
      </c>
      <c r="M1271" s="713">
        <f>SUM(M1272:M1275)</f>
        <v>0</v>
      </c>
      <c r="N1271" s="334">
        <f t="shared" ref="N1271:N1276" si="621">SUM(K1271:M1271)</f>
        <v>0</v>
      </c>
      <c r="O1271" s="712">
        <f>SUM(O1272:O1275)</f>
        <v>0</v>
      </c>
      <c r="P1271" s="246">
        <f>SUM(P1272:P1275)</f>
        <v>0</v>
      </c>
      <c r="Q1271" s="713">
        <f>SUM(Q1272:Q1275)</f>
        <v>0</v>
      </c>
      <c r="R1271" s="699">
        <f t="shared" ref="R1271:R1276" si="622">SUM(O1271:Q1271)</f>
        <v>0</v>
      </c>
      <c r="S1271" s="335">
        <f>F1271+J1271+N1271+R1271</f>
        <v>0</v>
      </c>
      <c r="T1271" s="702"/>
      <c r="U1271" s="745"/>
      <c r="V1271" s="739"/>
      <c r="W1271" s="739"/>
    </row>
    <row r="1272" spans="2:23" ht="16.5">
      <c r="B1272" s="710" t="s">
        <v>704</v>
      </c>
      <c r="C1272" s="254"/>
      <c r="D1272" s="287"/>
      <c r="E1272" s="288"/>
      <c r="F1272" s="698">
        <f t="shared" si="619"/>
        <v>0</v>
      </c>
      <c r="G1272" s="254"/>
      <c r="H1272" s="287"/>
      <c r="I1272" s="288"/>
      <c r="J1272" s="334">
        <f t="shared" si="620"/>
        <v>0</v>
      </c>
      <c r="K1272" s="254"/>
      <c r="L1272" s="287"/>
      <c r="M1272" s="288"/>
      <c r="N1272" s="334">
        <f t="shared" si="621"/>
        <v>0</v>
      </c>
      <c r="O1272" s="254"/>
      <c r="P1272" s="287"/>
      <c r="Q1272" s="288"/>
      <c r="R1272" s="699">
        <f t="shared" si="622"/>
        <v>0</v>
      </c>
      <c r="S1272" s="700">
        <f>C1272+D1272+E1272+G1272+H1272+I1272+K1272+L1272+M1272+O1272+P1272+Q1272</f>
        <v>0</v>
      </c>
      <c r="T1272" s="191"/>
      <c r="U1272" s="736"/>
      <c r="V1272" s="737"/>
      <c r="W1272" s="737"/>
    </row>
    <row r="1273" spans="2:23" ht="16.5">
      <c r="B1273" s="710" t="s">
        <v>705</v>
      </c>
      <c r="C1273" s="254"/>
      <c r="D1273" s="287"/>
      <c r="E1273" s="288"/>
      <c r="F1273" s="698">
        <f t="shared" si="619"/>
        <v>0</v>
      </c>
      <c r="G1273" s="254"/>
      <c r="H1273" s="287"/>
      <c r="I1273" s="288"/>
      <c r="J1273" s="334">
        <f t="shared" si="620"/>
        <v>0</v>
      </c>
      <c r="K1273" s="254"/>
      <c r="L1273" s="287"/>
      <c r="M1273" s="288"/>
      <c r="N1273" s="334">
        <f t="shared" si="621"/>
        <v>0</v>
      </c>
      <c r="O1273" s="254"/>
      <c r="P1273" s="287"/>
      <c r="Q1273" s="288"/>
      <c r="R1273" s="699">
        <f t="shared" si="622"/>
        <v>0</v>
      </c>
      <c r="S1273" s="700">
        <f>C1273+D1273+E1273+G1273+H1273+I1273+K1273+L1273+M1273+O1273+P1273+Q1273</f>
        <v>0</v>
      </c>
      <c r="T1273" s="191"/>
      <c r="U1273" s="736"/>
      <c r="V1273" s="737"/>
      <c r="W1273" s="737"/>
    </row>
    <row r="1274" spans="2:23" ht="16.5">
      <c r="B1274" s="714" t="s">
        <v>706</v>
      </c>
      <c r="C1274" s="254"/>
      <c r="D1274" s="287"/>
      <c r="E1274" s="288"/>
      <c r="F1274" s="698">
        <f t="shared" si="619"/>
        <v>0</v>
      </c>
      <c r="G1274" s="254"/>
      <c r="H1274" s="287"/>
      <c r="I1274" s="288"/>
      <c r="J1274" s="334">
        <f t="shared" si="620"/>
        <v>0</v>
      </c>
      <c r="K1274" s="254"/>
      <c r="L1274" s="287"/>
      <c r="M1274" s="288"/>
      <c r="N1274" s="334">
        <f t="shared" si="621"/>
        <v>0</v>
      </c>
      <c r="O1274" s="254"/>
      <c r="P1274" s="287"/>
      <c r="Q1274" s="288"/>
      <c r="R1274" s="699">
        <f t="shared" si="622"/>
        <v>0</v>
      </c>
      <c r="S1274" s="700">
        <f>C1274+D1274+E1274+G1274+H1274+I1274+K1274+L1274+M1274+O1274+P1274+Q1274</f>
        <v>0</v>
      </c>
      <c r="T1274" s="191"/>
      <c r="U1274" s="736"/>
      <c r="V1274" s="737"/>
      <c r="W1274" s="737"/>
    </row>
    <row r="1275" spans="2:23" ht="16.5">
      <c r="B1275" s="714" t="s">
        <v>707</v>
      </c>
      <c r="C1275" s="254"/>
      <c r="D1275" s="287"/>
      <c r="E1275" s="288"/>
      <c r="F1275" s="698">
        <f t="shared" si="619"/>
        <v>0</v>
      </c>
      <c r="G1275" s="254"/>
      <c r="H1275" s="287"/>
      <c r="I1275" s="288"/>
      <c r="J1275" s="334">
        <f t="shared" si="620"/>
        <v>0</v>
      </c>
      <c r="K1275" s="254"/>
      <c r="L1275" s="287"/>
      <c r="M1275" s="288"/>
      <c r="N1275" s="334">
        <f t="shared" si="621"/>
        <v>0</v>
      </c>
      <c r="O1275" s="254"/>
      <c r="P1275" s="287"/>
      <c r="Q1275" s="288"/>
      <c r="R1275" s="699">
        <f t="shared" si="622"/>
        <v>0</v>
      </c>
      <c r="S1275" s="700">
        <f>C1275+D1275+E1275+G1275+H1275+I1275+K1275+L1275+M1275+O1275+P1275+Q1275</f>
        <v>0</v>
      </c>
      <c r="T1275" s="191"/>
      <c r="U1275" s="736"/>
      <c r="V1275" s="737"/>
      <c r="W1275" s="737"/>
    </row>
    <row r="1276" spans="2:23" ht="17.25" thickBot="1">
      <c r="B1276" s="710" t="s">
        <v>708</v>
      </c>
      <c r="C1276" s="271"/>
      <c r="D1276" s="294"/>
      <c r="E1276" s="295"/>
      <c r="F1276" s="698">
        <f t="shared" si="619"/>
        <v>0</v>
      </c>
      <c r="G1276" s="271"/>
      <c r="H1276" s="294"/>
      <c r="I1276" s="295"/>
      <c r="J1276" s="334">
        <f t="shared" si="620"/>
        <v>0</v>
      </c>
      <c r="K1276" s="271"/>
      <c r="L1276" s="294"/>
      <c r="M1276" s="295"/>
      <c r="N1276" s="334">
        <f t="shared" si="621"/>
        <v>0</v>
      </c>
      <c r="O1276" s="271"/>
      <c r="P1276" s="294"/>
      <c r="Q1276" s="295"/>
      <c r="R1276" s="699">
        <f t="shared" si="622"/>
        <v>0</v>
      </c>
      <c r="S1276" s="700">
        <f>C1276+D1276+E1276+G1276+H1276+I1276+K1276+L1276+M1276+O1276+P1276+Q1276</f>
        <v>0</v>
      </c>
      <c r="T1276" s="191"/>
      <c r="U1276" s="736"/>
      <c r="V1276" s="737"/>
      <c r="W1276" s="737"/>
    </row>
    <row r="1277" spans="2:23" ht="17.25" thickBot="1">
      <c r="B1277" s="715" t="s">
        <v>813</v>
      </c>
      <c r="C1277" s="600" t="s">
        <v>498</v>
      </c>
      <c r="D1277" s="708" t="s">
        <v>499</v>
      </c>
      <c r="E1277" s="709" t="s">
        <v>500</v>
      </c>
      <c r="F1277" s="334" t="s">
        <v>697</v>
      </c>
      <c r="G1277" s="600" t="s">
        <v>502</v>
      </c>
      <c r="H1277" s="708" t="s">
        <v>503</v>
      </c>
      <c r="I1277" s="709" t="s">
        <v>504</v>
      </c>
      <c r="J1277" s="334" t="s">
        <v>698</v>
      </c>
      <c r="K1277" s="600" t="s">
        <v>506</v>
      </c>
      <c r="L1277" s="708" t="s">
        <v>507</v>
      </c>
      <c r="M1277" s="709" t="s">
        <v>508</v>
      </c>
      <c r="N1277" s="334" t="s">
        <v>699</v>
      </c>
      <c r="O1277" s="600" t="s">
        <v>510</v>
      </c>
      <c r="P1277" s="708" t="s">
        <v>511</v>
      </c>
      <c r="Q1277" s="709" t="s">
        <v>512</v>
      </c>
      <c r="R1277" s="720" t="s">
        <v>700</v>
      </c>
      <c r="S1277" s="719" t="s">
        <v>46</v>
      </c>
      <c r="T1277" s="191"/>
      <c r="U1277" s="736"/>
      <c r="V1277" s="737"/>
      <c r="W1277" s="737"/>
    </row>
    <row r="1278" spans="2:23" ht="16.5">
      <c r="B1278" s="710" t="s">
        <v>702</v>
      </c>
      <c r="C1278" s="266"/>
      <c r="D1278" s="280"/>
      <c r="E1278" s="281"/>
      <c r="F1278" s="698">
        <v>0</v>
      </c>
      <c r="G1278" s="266"/>
      <c r="H1278" s="280"/>
      <c r="I1278" s="281"/>
      <c r="J1278" s="334">
        <f t="shared" ref="J1278:J1284" si="623">SUM(G1278:I1278)</f>
        <v>0</v>
      </c>
      <c r="K1278" s="266"/>
      <c r="L1278" s="280"/>
      <c r="M1278" s="281"/>
      <c r="N1278" s="334">
        <f t="shared" ref="N1278:N1284" si="624">SUM(K1278:M1278)</f>
        <v>0</v>
      </c>
      <c r="O1278" s="266"/>
      <c r="P1278" s="280"/>
      <c r="Q1278" s="281"/>
      <c r="R1278" s="699">
        <f>SUM(O1278:Q1278)</f>
        <v>0</v>
      </c>
      <c r="S1278" s="700">
        <f>C1278+D1278+E1278+G1278+H1278+I1278+K1278+L1278+M1278+O1278+P1278+Q1278</f>
        <v>0</v>
      </c>
      <c r="T1278" s="191"/>
      <c r="U1278" s="736"/>
      <c r="V1278" s="737"/>
      <c r="W1278" s="737"/>
    </row>
    <row r="1279" spans="2:23" ht="16.5">
      <c r="B1279" s="711" t="s">
        <v>703</v>
      </c>
      <c r="C1279" s="712">
        <f>SUM(C1280:C1283)</f>
        <v>0</v>
      </c>
      <c r="D1279" s="712">
        <f>SUM(D1280:D1283)</f>
        <v>0</v>
      </c>
      <c r="E1279" s="712">
        <f>SUM(E1280:E1283)</f>
        <v>0</v>
      </c>
      <c r="F1279" s="334">
        <f t="shared" ref="F1279:F1284" si="625">SUM(C1279:E1279)</f>
        <v>0</v>
      </c>
      <c r="G1279" s="712">
        <f>SUM(G1280:G1283)</f>
        <v>0</v>
      </c>
      <c r="H1279" s="246">
        <f>SUM(H1280:H1283)</f>
        <v>0</v>
      </c>
      <c r="I1279" s="713">
        <f>SUM(I1280:I1283)</f>
        <v>0</v>
      </c>
      <c r="J1279" s="334">
        <f t="shared" si="623"/>
        <v>0</v>
      </c>
      <c r="K1279" s="712">
        <f>SUM(K1280:K1283)</f>
        <v>0</v>
      </c>
      <c r="L1279" s="246">
        <f>SUM(L1280:L1283)</f>
        <v>0</v>
      </c>
      <c r="M1279" s="713">
        <f>SUM(M1280:M1283)</f>
        <v>0</v>
      </c>
      <c r="N1279" s="334">
        <f t="shared" si="624"/>
        <v>0</v>
      </c>
      <c r="O1279" s="712">
        <f>SUM(O1280:O1283)</f>
        <v>0</v>
      </c>
      <c r="P1279" s="246">
        <f>SUM(P1280:P1283)</f>
        <v>0</v>
      </c>
      <c r="Q1279" s="713">
        <f>SUM(Q1280:Q1283)</f>
        <v>0</v>
      </c>
      <c r="R1279" s="699">
        <f t="shared" ref="R1279:R1284" si="626">SUM(O1279:Q1279)</f>
        <v>0</v>
      </c>
      <c r="S1279" s="335">
        <f>F1279+J1279+R1279+N1279</f>
        <v>0</v>
      </c>
      <c r="T1279" s="702"/>
      <c r="U1279" s="745"/>
      <c r="V1279" s="739"/>
      <c r="W1279" s="739"/>
    </row>
    <row r="1280" spans="2:23" ht="16.5">
      <c r="B1280" s="710" t="s">
        <v>704</v>
      </c>
      <c r="C1280" s="254"/>
      <c r="D1280" s="287"/>
      <c r="E1280" s="288"/>
      <c r="F1280" s="698">
        <f t="shared" si="625"/>
        <v>0</v>
      </c>
      <c r="G1280" s="254"/>
      <c r="H1280" s="287"/>
      <c r="I1280" s="288"/>
      <c r="J1280" s="334">
        <f t="shared" si="623"/>
        <v>0</v>
      </c>
      <c r="K1280" s="254"/>
      <c r="L1280" s="287"/>
      <c r="M1280" s="288"/>
      <c r="N1280" s="334">
        <f t="shared" si="624"/>
        <v>0</v>
      </c>
      <c r="O1280" s="254"/>
      <c r="P1280" s="287"/>
      <c r="Q1280" s="288"/>
      <c r="R1280" s="699">
        <f t="shared" si="626"/>
        <v>0</v>
      </c>
      <c r="S1280" s="700">
        <f>C1280+D1280+E1280+G1280+H1280+I1280+K1280+L1280+M1280+O1280+P1280+Q1280</f>
        <v>0</v>
      </c>
      <c r="T1280" s="191"/>
      <c r="U1280" s="736"/>
      <c r="V1280" s="737"/>
      <c r="W1280" s="737"/>
    </row>
    <row r="1281" spans="2:23" ht="16.5">
      <c r="B1281" s="710" t="s">
        <v>705</v>
      </c>
      <c r="C1281" s="254"/>
      <c r="D1281" s="287"/>
      <c r="E1281" s="288"/>
      <c r="F1281" s="698">
        <f t="shared" si="625"/>
        <v>0</v>
      </c>
      <c r="G1281" s="254"/>
      <c r="H1281" s="287"/>
      <c r="I1281" s="288"/>
      <c r="J1281" s="334">
        <f t="shared" si="623"/>
        <v>0</v>
      </c>
      <c r="K1281" s="254"/>
      <c r="L1281" s="287"/>
      <c r="M1281" s="288"/>
      <c r="N1281" s="334">
        <f t="shared" si="624"/>
        <v>0</v>
      </c>
      <c r="O1281" s="254"/>
      <c r="P1281" s="287"/>
      <c r="Q1281" s="288"/>
      <c r="R1281" s="699">
        <f t="shared" si="626"/>
        <v>0</v>
      </c>
      <c r="S1281" s="700">
        <f>C1281+D1281+E1281+G1281+H1281+I1281+K1281+L1281+M1281+O1281+P1281+Q1281</f>
        <v>0</v>
      </c>
      <c r="T1281" s="191"/>
      <c r="U1281" s="736"/>
      <c r="V1281" s="737"/>
      <c r="W1281" s="737"/>
    </row>
    <row r="1282" spans="2:23" ht="16.5">
      <c r="B1282" s="714" t="s">
        <v>706</v>
      </c>
      <c r="C1282" s="254"/>
      <c r="D1282" s="287"/>
      <c r="E1282" s="288"/>
      <c r="F1282" s="698">
        <f t="shared" si="625"/>
        <v>0</v>
      </c>
      <c r="G1282" s="254"/>
      <c r="H1282" s="287"/>
      <c r="I1282" s="288"/>
      <c r="J1282" s="334">
        <f t="shared" si="623"/>
        <v>0</v>
      </c>
      <c r="K1282" s="254"/>
      <c r="L1282" s="287"/>
      <c r="M1282" s="288"/>
      <c r="N1282" s="334">
        <f t="shared" si="624"/>
        <v>0</v>
      </c>
      <c r="O1282" s="254"/>
      <c r="P1282" s="287"/>
      <c r="Q1282" s="288"/>
      <c r="R1282" s="699">
        <f t="shared" si="626"/>
        <v>0</v>
      </c>
      <c r="S1282" s="700">
        <f>C1282+D1282+E1282+G1282+H1282+I1282+K1282+L1282+M1282+O1282+P1282+Q1282</f>
        <v>0</v>
      </c>
      <c r="T1282" s="191"/>
      <c r="U1282" s="736"/>
      <c r="V1282" s="737"/>
      <c r="W1282" s="737"/>
    </row>
    <row r="1283" spans="2:23" ht="16.5">
      <c r="B1283" s="714" t="s">
        <v>707</v>
      </c>
      <c r="C1283" s="254"/>
      <c r="D1283" s="287"/>
      <c r="E1283" s="288"/>
      <c r="F1283" s="698">
        <f t="shared" si="625"/>
        <v>0</v>
      </c>
      <c r="G1283" s="254"/>
      <c r="H1283" s="287"/>
      <c r="I1283" s="288"/>
      <c r="J1283" s="334">
        <f t="shared" si="623"/>
        <v>0</v>
      </c>
      <c r="K1283" s="254"/>
      <c r="L1283" s="287"/>
      <c r="M1283" s="288"/>
      <c r="N1283" s="334">
        <f t="shared" si="624"/>
        <v>0</v>
      </c>
      <c r="O1283" s="254"/>
      <c r="P1283" s="287"/>
      <c r="Q1283" s="288"/>
      <c r="R1283" s="699">
        <f t="shared" si="626"/>
        <v>0</v>
      </c>
      <c r="S1283" s="700">
        <f>C1283+D1283+E1283+G1283+H1283+I1283+K1283+L1283+M1283+O1283+P1283+Q1283</f>
        <v>0</v>
      </c>
      <c r="T1283" s="191"/>
      <c r="U1283" s="736"/>
      <c r="V1283" s="737"/>
      <c r="W1283" s="737"/>
    </row>
    <row r="1284" spans="2:23" ht="17.25" thickBot="1">
      <c r="B1284" s="710" t="s">
        <v>708</v>
      </c>
      <c r="C1284" s="271"/>
      <c r="D1284" s="294"/>
      <c r="E1284" s="295"/>
      <c r="F1284" s="698">
        <f t="shared" si="625"/>
        <v>0</v>
      </c>
      <c r="G1284" s="271"/>
      <c r="H1284" s="294"/>
      <c r="I1284" s="295"/>
      <c r="J1284" s="334">
        <f t="shared" si="623"/>
        <v>0</v>
      </c>
      <c r="K1284" s="271"/>
      <c r="L1284" s="294"/>
      <c r="M1284" s="295"/>
      <c r="N1284" s="334">
        <f t="shared" si="624"/>
        <v>0</v>
      </c>
      <c r="O1284" s="271"/>
      <c r="P1284" s="294"/>
      <c r="Q1284" s="295"/>
      <c r="R1284" s="699">
        <f t="shared" si="626"/>
        <v>0</v>
      </c>
      <c r="S1284" s="700">
        <f>C1284+D1284+E1284+G1284+H1284+I1284+K1284+L1284+M1284+O1284+P1284+Q1284</f>
        <v>0</v>
      </c>
      <c r="T1284" s="191"/>
      <c r="U1284" s="736"/>
      <c r="V1284" s="737"/>
      <c r="W1284" s="737"/>
    </row>
    <row r="1285" spans="2:23" ht="17.25" thickBot="1">
      <c r="B1285" s="715" t="s">
        <v>814</v>
      </c>
      <c r="C1285" s="600" t="s">
        <v>498</v>
      </c>
      <c r="D1285" s="708" t="s">
        <v>499</v>
      </c>
      <c r="E1285" s="709" t="s">
        <v>500</v>
      </c>
      <c r="F1285" s="334" t="s">
        <v>697</v>
      </c>
      <c r="G1285" s="600" t="s">
        <v>502</v>
      </c>
      <c r="H1285" s="708" t="s">
        <v>503</v>
      </c>
      <c r="I1285" s="709" t="s">
        <v>504</v>
      </c>
      <c r="J1285" s="334" t="s">
        <v>698</v>
      </c>
      <c r="K1285" s="600" t="s">
        <v>506</v>
      </c>
      <c r="L1285" s="708" t="s">
        <v>507</v>
      </c>
      <c r="M1285" s="709" t="s">
        <v>508</v>
      </c>
      <c r="N1285" s="334" t="s">
        <v>699</v>
      </c>
      <c r="O1285" s="600" t="s">
        <v>510</v>
      </c>
      <c r="P1285" s="708" t="s">
        <v>511</v>
      </c>
      <c r="Q1285" s="709" t="s">
        <v>512</v>
      </c>
      <c r="R1285" s="720" t="s">
        <v>700</v>
      </c>
      <c r="S1285" s="719" t="s">
        <v>46</v>
      </c>
      <c r="T1285" s="191"/>
      <c r="U1285" s="741"/>
      <c r="V1285" s="742"/>
      <c r="W1285" s="742"/>
    </row>
    <row r="1286" spans="2:23" ht="16.5">
      <c r="B1286" s="710" t="s">
        <v>702</v>
      </c>
      <c r="C1286" s="266"/>
      <c r="D1286" s="280"/>
      <c r="E1286" s="281"/>
      <c r="F1286" s="698">
        <f>SUM(C1286:E1286)</f>
        <v>0</v>
      </c>
      <c r="G1286" s="266"/>
      <c r="H1286" s="280"/>
      <c r="I1286" s="281"/>
      <c r="J1286" s="334">
        <f>SUM(G1286:I1286)</f>
        <v>0</v>
      </c>
      <c r="K1286" s="266"/>
      <c r="L1286" s="280"/>
      <c r="M1286" s="281"/>
      <c r="N1286" s="334">
        <f>SUM(K1286:M1286)</f>
        <v>0</v>
      </c>
      <c r="O1286" s="266"/>
      <c r="P1286" s="280"/>
      <c r="Q1286" s="281"/>
      <c r="R1286" s="699">
        <f>SUM(O1286:Q1286)</f>
        <v>0</v>
      </c>
      <c r="S1286" s="700">
        <f>N1286+J1286+F1286+R1286</f>
        <v>0</v>
      </c>
      <c r="T1286" s="191"/>
      <c r="U1286" s="736"/>
      <c r="V1286" s="737"/>
      <c r="W1286" s="737"/>
    </row>
    <row r="1287" spans="2:23" ht="16.5">
      <c r="B1287" s="711" t="s">
        <v>703</v>
      </c>
      <c r="C1287" s="712">
        <f>SUM(C1288:C1291)</f>
        <v>0</v>
      </c>
      <c r="D1287" s="712">
        <f>SUM(D1288:D1291)</f>
        <v>0</v>
      </c>
      <c r="E1287" s="712">
        <f>SUM(E1288:E1291)</f>
        <v>0</v>
      </c>
      <c r="F1287" s="334">
        <f t="shared" ref="F1287:F1292" si="627">SUM(C1287:E1287)</f>
        <v>0</v>
      </c>
      <c r="G1287" s="712">
        <f>SUM(G1288:G1291)</f>
        <v>0</v>
      </c>
      <c r="H1287" s="246">
        <f>SUM(H1288:H1291)</f>
        <v>0</v>
      </c>
      <c r="I1287" s="713">
        <f>SUM(I1288:I1291)</f>
        <v>0</v>
      </c>
      <c r="J1287" s="334">
        <f t="shared" ref="J1287:J1292" si="628">SUM(G1287:I1287)</f>
        <v>0</v>
      </c>
      <c r="K1287" s="712">
        <f>SUM(K1288:K1291)</f>
        <v>0</v>
      </c>
      <c r="L1287" s="246">
        <f>SUM(L1288:L1291)</f>
        <v>0</v>
      </c>
      <c r="M1287" s="713">
        <f>SUM(M1288:M1291)</f>
        <v>0</v>
      </c>
      <c r="N1287" s="334">
        <f t="shared" ref="N1287:N1292" si="629">SUM(K1287:M1287)</f>
        <v>0</v>
      </c>
      <c r="O1287" s="712">
        <f>SUM(O1288:O1291)</f>
        <v>0</v>
      </c>
      <c r="P1287" s="246">
        <f>SUM(P1288:P1291)</f>
        <v>0</v>
      </c>
      <c r="Q1287" s="713">
        <f>SUM(Q1288:Q1291)</f>
        <v>0</v>
      </c>
      <c r="R1287" s="699">
        <f t="shared" ref="R1287:R1292" si="630">SUM(O1287:Q1287)</f>
        <v>0</v>
      </c>
      <c r="S1287" s="335">
        <f t="shared" ref="S1287:S1292" si="631">N1287+J1287+F1287+R1287</f>
        <v>0</v>
      </c>
      <c r="T1287" s="702"/>
      <c r="U1287" s="759"/>
      <c r="V1287" s="760"/>
      <c r="W1287" s="760"/>
    </row>
    <row r="1288" spans="2:23" ht="16.5">
      <c r="B1288" s="710" t="s">
        <v>704</v>
      </c>
      <c r="C1288" s="254"/>
      <c r="D1288" s="287"/>
      <c r="E1288" s="288"/>
      <c r="F1288" s="698">
        <f t="shared" si="627"/>
        <v>0</v>
      </c>
      <c r="G1288" s="254"/>
      <c r="H1288" s="287"/>
      <c r="I1288" s="288"/>
      <c r="J1288" s="334">
        <f t="shared" si="628"/>
        <v>0</v>
      </c>
      <c r="K1288" s="254"/>
      <c r="L1288" s="287"/>
      <c r="M1288" s="288"/>
      <c r="N1288" s="334">
        <f t="shared" si="629"/>
        <v>0</v>
      </c>
      <c r="O1288" s="254"/>
      <c r="P1288" s="287"/>
      <c r="Q1288" s="288"/>
      <c r="R1288" s="699">
        <f t="shared" si="630"/>
        <v>0</v>
      </c>
      <c r="S1288" s="700">
        <f t="shared" si="631"/>
        <v>0</v>
      </c>
      <c r="T1288" s="191"/>
      <c r="U1288" s="736"/>
      <c r="V1288" s="737"/>
      <c r="W1288" s="737"/>
    </row>
    <row r="1289" spans="2:23" ht="16.5">
      <c r="B1289" s="710" t="s">
        <v>705</v>
      </c>
      <c r="C1289" s="254"/>
      <c r="D1289" s="287"/>
      <c r="E1289" s="288"/>
      <c r="F1289" s="698">
        <f t="shared" si="627"/>
        <v>0</v>
      </c>
      <c r="G1289" s="254"/>
      <c r="H1289" s="287"/>
      <c r="I1289" s="288"/>
      <c r="J1289" s="334">
        <f t="shared" si="628"/>
        <v>0</v>
      </c>
      <c r="K1289" s="254"/>
      <c r="L1289" s="287"/>
      <c r="M1289" s="288"/>
      <c r="N1289" s="334">
        <f t="shared" si="629"/>
        <v>0</v>
      </c>
      <c r="O1289" s="254"/>
      <c r="P1289" s="287"/>
      <c r="Q1289" s="288"/>
      <c r="R1289" s="699">
        <f t="shared" si="630"/>
        <v>0</v>
      </c>
      <c r="S1289" s="700">
        <f t="shared" si="631"/>
        <v>0</v>
      </c>
      <c r="T1289" s="191"/>
      <c r="U1289" s="751"/>
      <c r="V1289" s="574"/>
      <c r="W1289" s="574"/>
    </row>
    <row r="1290" spans="2:23" ht="16.5">
      <c r="B1290" s="714" t="s">
        <v>706</v>
      </c>
      <c r="C1290" s="254"/>
      <c r="D1290" s="287"/>
      <c r="E1290" s="288"/>
      <c r="F1290" s="698">
        <f t="shared" si="627"/>
        <v>0</v>
      </c>
      <c r="G1290" s="254"/>
      <c r="H1290" s="287"/>
      <c r="I1290" s="288"/>
      <c r="J1290" s="334">
        <f t="shared" si="628"/>
        <v>0</v>
      </c>
      <c r="K1290" s="254"/>
      <c r="L1290" s="287"/>
      <c r="M1290" s="288"/>
      <c r="N1290" s="334">
        <f t="shared" si="629"/>
        <v>0</v>
      </c>
      <c r="O1290" s="254"/>
      <c r="P1290" s="287"/>
      <c r="Q1290" s="288"/>
      <c r="R1290" s="699">
        <f t="shared" si="630"/>
        <v>0</v>
      </c>
      <c r="S1290" s="700">
        <f t="shared" si="631"/>
        <v>0</v>
      </c>
      <c r="T1290" s="191"/>
      <c r="U1290" s="736"/>
      <c r="V1290" s="737"/>
      <c r="W1290" s="737"/>
    </row>
    <row r="1291" spans="2:23" ht="16.5">
      <c r="B1291" s="714" t="s">
        <v>707</v>
      </c>
      <c r="C1291" s="254"/>
      <c r="D1291" s="287"/>
      <c r="E1291" s="288"/>
      <c r="F1291" s="698">
        <f t="shared" si="627"/>
        <v>0</v>
      </c>
      <c r="G1291" s="254"/>
      <c r="H1291" s="287"/>
      <c r="I1291" s="288"/>
      <c r="J1291" s="334">
        <f t="shared" si="628"/>
        <v>0</v>
      </c>
      <c r="K1291" s="254"/>
      <c r="L1291" s="287"/>
      <c r="M1291" s="288"/>
      <c r="N1291" s="334">
        <f t="shared" si="629"/>
        <v>0</v>
      </c>
      <c r="O1291" s="254"/>
      <c r="P1291" s="287"/>
      <c r="Q1291" s="288"/>
      <c r="R1291" s="699">
        <f t="shared" si="630"/>
        <v>0</v>
      </c>
      <c r="S1291" s="700">
        <f t="shared" si="631"/>
        <v>0</v>
      </c>
      <c r="T1291" s="191"/>
      <c r="U1291" s="736"/>
      <c r="V1291" s="737"/>
      <c r="W1291" s="737"/>
    </row>
    <row r="1292" spans="2:23" ht="17.25" thickBot="1">
      <c r="B1292" s="710" t="s">
        <v>708</v>
      </c>
      <c r="C1292" s="271"/>
      <c r="D1292" s="294"/>
      <c r="E1292" s="295"/>
      <c r="F1292" s="698">
        <f t="shared" si="627"/>
        <v>0</v>
      </c>
      <c r="G1292" s="271"/>
      <c r="H1292" s="294"/>
      <c r="I1292" s="295"/>
      <c r="J1292" s="334">
        <f t="shared" si="628"/>
        <v>0</v>
      </c>
      <c r="K1292" s="271"/>
      <c r="L1292" s="294"/>
      <c r="M1292" s="295"/>
      <c r="N1292" s="334">
        <f t="shared" si="629"/>
        <v>0</v>
      </c>
      <c r="O1292" s="271"/>
      <c r="P1292" s="294"/>
      <c r="Q1292" s="295"/>
      <c r="R1292" s="699">
        <f t="shared" si="630"/>
        <v>0</v>
      </c>
      <c r="S1292" s="700">
        <f t="shared" si="631"/>
        <v>0</v>
      </c>
      <c r="T1292" s="191"/>
      <c r="U1292" s="736"/>
      <c r="V1292" s="737"/>
      <c r="W1292" s="737"/>
    </row>
    <row r="1293" spans="2:23" ht="17.25" thickBot="1">
      <c r="B1293" s="715" t="s">
        <v>815</v>
      </c>
      <c r="C1293" s="687" t="s">
        <v>498</v>
      </c>
      <c r="D1293" s="688" t="s">
        <v>499</v>
      </c>
      <c r="E1293" s="689" t="s">
        <v>500</v>
      </c>
      <c r="F1293" s="719" t="s">
        <v>697</v>
      </c>
      <c r="G1293" s="687" t="s">
        <v>502</v>
      </c>
      <c r="H1293" s="688" t="s">
        <v>503</v>
      </c>
      <c r="I1293" s="689" t="s">
        <v>504</v>
      </c>
      <c r="J1293" s="719" t="s">
        <v>698</v>
      </c>
      <c r="K1293" s="687" t="s">
        <v>506</v>
      </c>
      <c r="L1293" s="688" t="s">
        <v>507</v>
      </c>
      <c r="M1293" s="689" t="s">
        <v>508</v>
      </c>
      <c r="N1293" s="719" t="s">
        <v>699</v>
      </c>
      <c r="O1293" s="687" t="s">
        <v>510</v>
      </c>
      <c r="P1293" s="688" t="s">
        <v>511</v>
      </c>
      <c r="Q1293" s="689" t="s">
        <v>512</v>
      </c>
      <c r="R1293" s="720" t="s">
        <v>700</v>
      </c>
      <c r="S1293" s="719" t="s">
        <v>46</v>
      </c>
      <c r="T1293" s="191"/>
      <c r="U1293" s="736"/>
      <c r="V1293" s="737"/>
      <c r="W1293" s="737"/>
    </row>
    <row r="1294" spans="2:23" ht="16.5">
      <c r="B1294" s="710" t="s">
        <v>702</v>
      </c>
      <c r="C1294" s="266"/>
      <c r="D1294" s="280"/>
      <c r="E1294" s="281"/>
      <c r="F1294" s="698">
        <f>SUM(C1294:E1294)</f>
        <v>0</v>
      </c>
      <c r="G1294" s="266"/>
      <c r="H1294" s="280"/>
      <c r="I1294" s="281"/>
      <c r="J1294" s="334">
        <f>SUM(G1294:I1294)</f>
        <v>0</v>
      </c>
      <c r="K1294" s="266"/>
      <c r="L1294" s="280"/>
      <c r="M1294" s="281"/>
      <c r="N1294" s="334">
        <f>SUM(K1294:M1294)</f>
        <v>0</v>
      </c>
      <c r="O1294" s="266"/>
      <c r="P1294" s="280"/>
      <c r="Q1294" s="281"/>
      <c r="R1294" s="699">
        <f>SUM(O1294:Q1294)</f>
        <v>0</v>
      </c>
      <c r="S1294" s="700">
        <f>C1294+D1294+E1294++G1294+H1294+I1294+K1294+L1294+M1294+O1294+P1294+Q1294</f>
        <v>0</v>
      </c>
      <c r="T1294" s="191"/>
      <c r="U1294" s="736"/>
      <c r="V1294" s="737"/>
      <c r="W1294" s="737"/>
    </row>
    <row r="1295" spans="2:23" ht="16.5">
      <c r="B1295" s="711" t="s">
        <v>703</v>
      </c>
      <c r="C1295" s="712">
        <f>SUM(C1296:C1299)</f>
        <v>0</v>
      </c>
      <c r="D1295" s="712">
        <f>SUM(D1296:D1299)</f>
        <v>0</v>
      </c>
      <c r="E1295" s="712">
        <f>SUM(E1296:E1299)</f>
        <v>0</v>
      </c>
      <c r="F1295" s="334">
        <f t="shared" ref="F1295:F1300" si="632">SUM(C1295:E1295)</f>
        <v>0</v>
      </c>
      <c r="G1295" s="712">
        <f>SUM(G1296:G1299)</f>
        <v>0</v>
      </c>
      <c r="H1295" s="246">
        <f>SUM(H1296:H1299)</f>
        <v>0</v>
      </c>
      <c r="I1295" s="713">
        <f>SUM(I1296:I1299)</f>
        <v>0</v>
      </c>
      <c r="J1295" s="334">
        <f t="shared" ref="J1295:J1300" si="633">SUM(G1295:I1295)</f>
        <v>0</v>
      </c>
      <c r="K1295" s="712">
        <f>SUM(K1296:K1299)</f>
        <v>0</v>
      </c>
      <c r="L1295" s="246">
        <f>SUM(L1296:L1299)</f>
        <v>0</v>
      </c>
      <c r="M1295" s="713">
        <f>SUM(M1296:M1299)</f>
        <v>0</v>
      </c>
      <c r="N1295" s="334">
        <f t="shared" ref="N1295:N1300" si="634">SUM(K1295:M1295)</f>
        <v>0</v>
      </c>
      <c r="O1295" s="712">
        <f>SUM(O1296:O1299)</f>
        <v>0</v>
      </c>
      <c r="P1295" s="246">
        <f>SUM(P1296:P1299)</f>
        <v>0</v>
      </c>
      <c r="Q1295" s="713">
        <f>SUM(Q1296:Q1299)</f>
        <v>0</v>
      </c>
      <c r="R1295" s="699">
        <f t="shared" ref="R1295:R1300" si="635">SUM(O1295:Q1295)</f>
        <v>0</v>
      </c>
      <c r="S1295" s="335">
        <f>F1295+J1295+N1295+R1295</f>
        <v>0</v>
      </c>
      <c r="T1295" s="702"/>
      <c r="U1295" s="745"/>
      <c r="V1295" s="739"/>
      <c r="W1295" s="739"/>
    </row>
    <row r="1296" spans="2:23" ht="16.5">
      <c r="B1296" s="710" t="s">
        <v>704</v>
      </c>
      <c r="C1296" s="254"/>
      <c r="D1296" s="287"/>
      <c r="E1296" s="288"/>
      <c r="F1296" s="698">
        <f t="shared" si="632"/>
        <v>0</v>
      </c>
      <c r="G1296" s="254"/>
      <c r="H1296" s="287"/>
      <c r="I1296" s="288"/>
      <c r="J1296" s="334">
        <f t="shared" si="633"/>
        <v>0</v>
      </c>
      <c r="K1296" s="254"/>
      <c r="L1296" s="287"/>
      <c r="M1296" s="288"/>
      <c r="N1296" s="334">
        <f t="shared" si="634"/>
        <v>0</v>
      </c>
      <c r="O1296" s="254"/>
      <c r="P1296" s="287"/>
      <c r="Q1296" s="288"/>
      <c r="R1296" s="699">
        <f t="shared" si="635"/>
        <v>0</v>
      </c>
      <c r="S1296" s="700">
        <f>C1296+D1296+E1296++G1296+H1296+I1296+K1296+L1296+M1296+O1296+P1296+Q1296</f>
        <v>0</v>
      </c>
      <c r="T1296" s="191"/>
      <c r="U1296" s="736"/>
      <c r="V1296" s="737"/>
      <c r="W1296" s="737"/>
    </row>
    <row r="1297" spans="2:23" ht="16.5">
      <c r="B1297" s="710" t="s">
        <v>705</v>
      </c>
      <c r="C1297" s="254"/>
      <c r="D1297" s="287"/>
      <c r="E1297" s="288"/>
      <c r="F1297" s="698">
        <f t="shared" si="632"/>
        <v>0</v>
      </c>
      <c r="G1297" s="254"/>
      <c r="H1297" s="287"/>
      <c r="I1297" s="288"/>
      <c r="J1297" s="334">
        <f t="shared" si="633"/>
        <v>0</v>
      </c>
      <c r="K1297" s="254"/>
      <c r="L1297" s="287"/>
      <c r="M1297" s="288"/>
      <c r="N1297" s="334">
        <f t="shared" si="634"/>
        <v>0</v>
      </c>
      <c r="O1297" s="254"/>
      <c r="P1297" s="287"/>
      <c r="Q1297" s="288"/>
      <c r="R1297" s="699">
        <f t="shared" si="635"/>
        <v>0</v>
      </c>
      <c r="S1297" s="700">
        <f>C1297+D1297+E1297++G1297+H1297+I1297+K1297+L1297+M1297+O1297+P1297+Q1297</f>
        <v>0</v>
      </c>
      <c r="T1297" s="191"/>
      <c r="U1297" s="736"/>
      <c r="V1297" s="737"/>
      <c r="W1297" s="737"/>
    </row>
    <row r="1298" spans="2:23" ht="16.5">
      <c r="B1298" s="714" t="s">
        <v>706</v>
      </c>
      <c r="C1298" s="254"/>
      <c r="D1298" s="287"/>
      <c r="E1298" s="288"/>
      <c r="F1298" s="698">
        <f t="shared" si="632"/>
        <v>0</v>
      </c>
      <c r="G1298" s="254"/>
      <c r="H1298" s="287"/>
      <c r="I1298" s="288"/>
      <c r="J1298" s="334">
        <f t="shared" si="633"/>
        <v>0</v>
      </c>
      <c r="K1298" s="254"/>
      <c r="L1298" s="287"/>
      <c r="M1298" s="288"/>
      <c r="N1298" s="334">
        <f t="shared" si="634"/>
        <v>0</v>
      </c>
      <c r="O1298" s="254"/>
      <c r="P1298" s="287"/>
      <c r="Q1298" s="288"/>
      <c r="R1298" s="699">
        <f t="shared" si="635"/>
        <v>0</v>
      </c>
      <c r="S1298" s="700">
        <f>C1298+D1298+E1298++G1298+H1298+I1298+K1298+L1298+M1298+O1298+P1298+Q1298</f>
        <v>0</v>
      </c>
      <c r="T1298" s="191"/>
      <c r="U1298" s="736"/>
      <c r="V1298" s="737"/>
      <c r="W1298" s="737"/>
    </row>
    <row r="1299" spans="2:23" ht="16.5">
      <c r="B1299" s="714" t="s">
        <v>707</v>
      </c>
      <c r="C1299" s="254"/>
      <c r="D1299" s="287"/>
      <c r="E1299" s="288"/>
      <c r="F1299" s="698">
        <f t="shared" si="632"/>
        <v>0</v>
      </c>
      <c r="G1299" s="254"/>
      <c r="H1299" s="287"/>
      <c r="I1299" s="288"/>
      <c r="J1299" s="334">
        <f t="shared" si="633"/>
        <v>0</v>
      </c>
      <c r="K1299" s="254"/>
      <c r="L1299" s="287"/>
      <c r="M1299" s="288"/>
      <c r="N1299" s="334">
        <f t="shared" si="634"/>
        <v>0</v>
      </c>
      <c r="O1299" s="254"/>
      <c r="P1299" s="287"/>
      <c r="Q1299" s="288"/>
      <c r="R1299" s="699">
        <f t="shared" si="635"/>
        <v>0</v>
      </c>
      <c r="S1299" s="700">
        <f>C1299+D1299+E1299++G1299+H1299+I1299+K1299+L1299+M1299+O1299+P1299+Q1299</f>
        <v>0</v>
      </c>
      <c r="T1299" s="191"/>
      <c r="U1299" s="736"/>
      <c r="V1299" s="737"/>
      <c r="W1299" s="737"/>
    </row>
    <row r="1300" spans="2:23" ht="17.25" thickBot="1">
      <c r="B1300" s="710" t="s">
        <v>708</v>
      </c>
      <c r="C1300" s="271"/>
      <c r="D1300" s="294"/>
      <c r="E1300" s="295"/>
      <c r="F1300" s="698">
        <f t="shared" si="632"/>
        <v>0</v>
      </c>
      <c r="G1300" s="271"/>
      <c r="H1300" s="294"/>
      <c r="I1300" s="295"/>
      <c r="J1300" s="334">
        <f t="shared" si="633"/>
        <v>0</v>
      </c>
      <c r="K1300" s="271"/>
      <c r="L1300" s="294"/>
      <c r="M1300" s="295"/>
      <c r="N1300" s="334">
        <f t="shared" si="634"/>
        <v>0</v>
      </c>
      <c r="O1300" s="271"/>
      <c r="P1300" s="294"/>
      <c r="Q1300" s="295"/>
      <c r="R1300" s="699">
        <f t="shared" si="635"/>
        <v>0</v>
      </c>
      <c r="S1300" s="700">
        <f>C1300+D1300+E1300++G1300+H1300+I1300+K1300+L1300+M1300+O1300+P1300+Q1300</f>
        <v>0</v>
      </c>
      <c r="T1300" s="191"/>
      <c r="U1300" s="736"/>
      <c r="V1300" s="737"/>
      <c r="W1300" s="737"/>
    </row>
    <row r="1301" spans="2:23" ht="17.25" thickBot="1">
      <c r="B1301" s="715" t="s">
        <v>816</v>
      </c>
      <c r="C1301" s="600" t="s">
        <v>498</v>
      </c>
      <c r="D1301" s="708" t="s">
        <v>499</v>
      </c>
      <c r="E1301" s="709" t="s">
        <v>500</v>
      </c>
      <c r="F1301" s="334" t="s">
        <v>697</v>
      </c>
      <c r="G1301" s="600" t="s">
        <v>502</v>
      </c>
      <c r="H1301" s="708" t="s">
        <v>503</v>
      </c>
      <c r="I1301" s="709" t="s">
        <v>504</v>
      </c>
      <c r="J1301" s="334" t="s">
        <v>698</v>
      </c>
      <c r="K1301" s="600" t="s">
        <v>506</v>
      </c>
      <c r="L1301" s="708" t="s">
        <v>507</v>
      </c>
      <c r="M1301" s="709" t="s">
        <v>508</v>
      </c>
      <c r="N1301" s="334" t="s">
        <v>699</v>
      </c>
      <c r="O1301" s="600" t="s">
        <v>510</v>
      </c>
      <c r="P1301" s="708" t="s">
        <v>511</v>
      </c>
      <c r="Q1301" s="709" t="s">
        <v>512</v>
      </c>
      <c r="R1301" s="720" t="s">
        <v>700</v>
      </c>
      <c r="S1301" s="719" t="s">
        <v>46</v>
      </c>
      <c r="T1301" s="191"/>
      <c r="U1301" s="736"/>
      <c r="V1301" s="737"/>
      <c r="W1301" s="737"/>
    </row>
    <row r="1302" spans="2:23" ht="16.5">
      <c r="B1302" s="710" t="s">
        <v>702</v>
      </c>
      <c r="C1302" s="266"/>
      <c r="D1302" s="280"/>
      <c r="E1302" s="281"/>
      <c r="F1302" s="698">
        <f>SUM(C1302:E1302)</f>
        <v>0</v>
      </c>
      <c r="G1302" s="266"/>
      <c r="H1302" s="280"/>
      <c r="I1302" s="281"/>
      <c r="J1302" s="334">
        <f>SUM(G1302:I1302)</f>
        <v>0</v>
      </c>
      <c r="K1302" s="266"/>
      <c r="L1302" s="280"/>
      <c r="M1302" s="281"/>
      <c r="N1302" s="334">
        <f>SUM(K1302:M1302)</f>
        <v>0</v>
      </c>
      <c r="O1302" s="266"/>
      <c r="P1302" s="280"/>
      <c r="Q1302" s="281"/>
      <c r="R1302" s="699">
        <f>SUM(O1302:Q1302)</f>
        <v>0</v>
      </c>
      <c r="S1302" s="700">
        <f>N1302+J1302+F1302+R1302</f>
        <v>0</v>
      </c>
      <c r="T1302" s="191"/>
      <c r="U1302" s="736"/>
      <c r="V1302" s="740"/>
      <c r="W1302" s="737"/>
    </row>
    <row r="1303" spans="2:23" ht="16.5">
      <c r="B1303" s="711" t="s">
        <v>703</v>
      </c>
      <c r="C1303" s="712">
        <f>SUM(C1304:C1307)</f>
        <v>0</v>
      </c>
      <c r="D1303" s="712">
        <f>SUM(D1304:D1307)</f>
        <v>0</v>
      </c>
      <c r="E1303" s="712">
        <f>SUM(E1304:E1307)</f>
        <v>0</v>
      </c>
      <c r="F1303" s="334">
        <f t="shared" ref="F1303:F1308" si="636">SUM(C1303:E1303)</f>
        <v>0</v>
      </c>
      <c r="G1303" s="712">
        <f>SUM(G1304:G1307)</f>
        <v>0</v>
      </c>
      <c r="H1303" s="246">
        <f>SUM(H1304:H1307)</f>
        <v>0</v>
      </c>
      <c r="I1303" s="713">
        <f>SUM(I1304:I1307)</f>
        <v>0</v>
      </c>
      <c r="J1303" s="334">
        <f t="shared" ref="J1303:J1308" si="637">SUM(G1303:I1303)</f>
        <v>0</v>
      </c>
      <c r="K1303" s="712">
        <f>SUM(K1304:K1307)</f>
        <v>0</v>
      </c>
      <c r="L1303" s="246">
        <f>SUM(L1304:L1307)</f>
        <v>0</v>
      </c>
      <c r="M1303" s="713">
        <f>SUM(M1304:M1307)</f>
        <v>0</v>
      </c>
      <c r="N1303" s="334">
        <f t="shared" ref="N1303:N1308" si="638">SUM(K1303:M1303)</f>
        <v>0</v>
      </c>
      <c r="O1303" s="712">
        <f>SUM(O1304:O1307)</f>
        <v>0</v>
      </c>
      <c r="P1303" s="246">
        <f>SUM(P1304:P1307)</f>
        <v>0</v>
      </c>
      <c r="Q1303" s="713">
        <f>SUM(Q1304:Q1307)</f>
        <v>0</v>
      </c>
      <c r="R1303" s="699">
        <f t="shared" ref="R1303:R1308" si="639">SUM(O1303:Q1303)</f>
        <v>0</v>
      </c>
      <c r="S1303" s="335">
        <f t="shared" ref="S1303:S1308" si="640">N1303+J1303+F1303+R1303</f>
        <v>0</v>
      </c>
      <c r="T1303" s="702"/>
      <c r="U1303" s="759"/>
      <c r="V1303" s="760"/>
      <c r="W1303" s="760"/>
    </row>
    <row r="1304" spans="2:23" ht="16.5">
      <c r="B1304" s="710" t="s">
        <v>704</v>
      </c>
      <c r="C1304" s="254"/>
      <c r="D1304" s="287"/>
      <c r="E1304" s="288"/>
      <c r="F1304" s="698">
        <f t="shared" si="636"/>
        <v>0</v>
      </c>
      <c r="G1304" s="254"/>
      <c r="H1304" s="287"/>
      <c r="I1304" s="288"/>
      <c r="J1304" s="334">
        <f t="shared" si="637"/>
        <v>0</v>
      </c>
      <c r="K1304" s="254"/>
      <c r="L1304" s="287"/>
      <c r="M1304" s="288"/>
      <c r="N1304" s="334">
        <f t="shared" si="638"/>
        <v>0</v>
      </c>
      <c r="O1304" s="254"/>
      <c r="P1304" s="287"/>
      <c r="Q1304" s="288"/>
      <c r="R1304" s="699">
        <f t="shared" si="639"/>
        <v>0</v>
      </c>
      <c r="S1304" s="700">
        <f t="shared" si="640"/>
        <v>0</v>
      </c>
      <c r="T1304" s="191"/>
      <c r="U1304" s="736"/>
      <c r="V1304" s="737"/>
      <c r="W1304" s="737"/>
    </row>
    <row r="1305" spans="2:23" ht="16.5">
      <c r="B1305" s="710" t="s">
        <v>705</v>
      </c>
      <c r="C1305" s="254"/>
      <c r="D1305" s="287"/>
      <c r="E1305" s="288"/>
      <c r="F1305" s="698">
        <f t="shared" si="636"/>
        <v>0</v>
      </c>
      <c r="G1305" s="254"/>
      <c r="H1305" s="287"/>
      <c r="I1305" s="288"/>
      <c r="J1305" s="334">
        <f t="shared" si="637"/>
        <v>0</v>
      </c>
      <c r="K1305" s="254"/>
      <c r="L1305" s="287"/>
      <c r="M1305" s="288"/>
      <c r="N1305" s="334">
        <f t="shared" si="638"/>
        <v>0</v>
      </c>
      <c r="O1305" s="254"/>
      <c r="P1305" s="287"/>
      <c r="Q1305" s="288"/>
      <c r="R1305" s="699">
        <f t="shared" si="639"/>
        <v>0</v>
      </c>
      <c r="S1305" s="700">
        <f t="shared" si="640"/>
        <v>0</v>
      </c>
      <c r="T1305" s="191"/>
      <c r="U1305" s="746"/>
      <c r="V1305" s="737"/>
      <c r="W1305" s="737"/>
    </row>
    <row r="1306" spans="2:23" ht="16.5">
      <c r="B1306" s="714" t="s">
        <v>706</v>
      </c>
      <c r="C1306" s="254"/>
      <c r="D1306" s="287"/>
      <c r="E1306" s="288"/>
      <c r="F1306" s="698">
        <f t="shared" si="636"/>
        <v>0</v>
      </c>
      <c r="G1306" s="254"/>
      <c r="H1306" s="287"/>
      <c r="I1306" s="288"/>
      <c r="J1306" s="334">
        <f t="shared" si="637"/>
        <v>0</v>
      </c>
      <c r="K1306" s="254"/>
      <c r="L1306" s="287"/>
      <c r="M1306" s="288"/>
      <c r="N1306" s="334">
        <f t="shared" si="638"/>
        <v>0</v>
      </c>
      <c r="O1306" s="254"/>
      <c r="P1306" s="287"/>
      <c r="Q1306" s="288"/>
      <c r="R1306" s="699">
        <f t="shared" si="639"/>
        <v>0</v>
      </c>
      <c r="S1306" s="700">
        <f t="shared" si="640"/>
        <v>0</v>
      </c>
      <c r="T1306" s="191"/>
      <c r="U1306" s="736"/>
      <c r="V1306" s="740"/>
      <c r="W1306" s="737"/>
    </row>
    <row r="1307" spans="2:23" ht="16.5">
      <c r="B1307" s="714" t="s">
        <v>707</v>
      </c>
      <c r="C1307" s="254"/>
      <c r="D1307" s="287"/>
      <c r="E1307" s="288"/>
      <c r="F1307" s="698">
        <f t="shared" si="636"/>
        <v>0</v>
      </c>
      <c r="G1307" s="254"/>
      <c r="H1307" s="287"/>
      <c r="I1307" s="288"/>
      <c r="J1307" s="334">
        <f t="shared" si="637"/>
        <v>0</v>
      </c>
      <c r="K1307" s="254"/>
      <c r="L1307" s="287"/>
      <c r="M1307" s="288"/>
      <c r="N1307" s="334">
        <f t="shared" si="638"/>
        <v>0</v>
      </c>
      <c r="O1307" s="254"/>
      <c r="P1307" s="287"/>
      <c r="Q1307" s="288"/>
      <c r="R1307" s="699">
        <f t="shared" si="639"/>
        <v>0</v>
      </c>
      <c r="S1307" s="700">
        <f t="shared" si="640"/>
        <v>0</v>
      </c>
      <c r="T1307" s="191"/>
      <c r="U1307" s="736"/>
      <c r="V1307" s="737"/>
      <c r="W1307" s="737"/>
    </row>
    <row r="1308" spans="2:23" ht="17.25" thickBot="1">
      <c r="B1308" s="710" t="s">
        <v>708</v>
      </c>
      <c r="C1308" s="271"/>
      <c r="D1308" s="294"/>
      <c r="E1308" s="295"/>
      <c r="F1308" s="698">
        <f t="shared" si="636"/>
        <v>0</v>
      </c>
      <c r="G1308" s="271"/>
      <c r="H1308" s="294"/>
      <c r="I1308" s="295"/>
      <c r="J1308" s="334">
        <f t="shared" si="637"/>
        <v>0</v>
      </c>
      <c r="K1308" s="271"/>
      <c r="L1308" s="294"/>
      <c r="M1308" s="295"/>
      <c r="N1308" s="334">
        <f t="shared" si="638"/>
        <v>0</v>
      </c>
      <c r="O1308" s="271"/>
      <c r="P1308" s="294"/>
      <c r="Q1308" s="295"/>
      <c r="R1308" s="699">
        <f t="shared" si="639"/>
        <v>0</v>
      </c>
      <c r="S1308" s="700">
        <f t="shared" si="640"/>
        <v>0</v>
      </c>
      <c r="T1308" s="191"/>
      <c r="U1308" s="736"/>
      <c r="V1308" s="737"/>
      <c r="W1308" s="737"/>
    </row>
    <row r="1309" spans="2:23" ht="17.25" thickBot="1">
      <c r="B1309" s="715" t="s">
        <v>817</v>
      </c>
      <c r="C1309" s="600" t="s">
        <v>498</v>
      </c>
      <c r="D1309" s="708" t="s">
        <v>499</v>
      </c>
      <c r="E1309" s="709" t="s">
        <v>500</v>
      </c>
      <c r="F1309" s="334" t="s">
        <v>697</v>
      </c>
      <c r="G1309" s="600" t="s">
        <v>502</v>
      </c>
      <c r="H1309" s="708" t="s">
        <v>503</v>
      </c>
      <c r="I1309" s="709" t="s">
        <v>504</v>
      </c>
      <c r="J1309" s="334" t="s">
        <v>698</v>
      </c>
      <c r="K1309" s="600" t="s">
        <v>506</v>
      </c>
      <c r="L1309" s="708" t="s">
        <v>507</v>
      </c>
      <c r="M1309" s="709" t="s">
        <v>508</v>
      </c>
      <c r="N1309" s="334" t="s">
        <v>699</v>
      </c>
      <c r="O1309" s="600" t="s">
        <v>510</v>
      </c>
      <c r="P1309" s="708" t="s">
        <v>511</v>
      </c>
      <c r="Q1309" s="709" t="s">
        <v>512</v>
      </c>
      <c r="R1309" s="720" t="s">
        <v>700</v>
      </c>
      <c r="S1309" s="719" t="s">
        <v>46</v>
      </c>
      <c r="T1309" s="191"/>
      <c r="U1309" s="736"/>
      <c r="V1309" s="737"/>
      <c r="W1309" s="737"/>
    </row>
    <row r="1310" spans="2:23" ht="16.5">
      <c r="B1310" s="710" t="s">
        <v>702</v>
      </c>
      <c r="C1310" s="266"/>
      <c r="D1310" s="280"/>
      <c r="E1310" s="281"/>
      <c r="F1310" s="698">
        <f>SUM(C1310:E1310)</f>
        <v>0</v>
      </c>
      <c r="G1310" s="266"/>
      <c r="H1310" s="280"/>
      <c r="I1310" s="281"/>
      <c r="J1310" s="334">
        <f>SUM(G1310:I1310)</f>
        <v>0</v>
      </c>
      <c r="K1310" s="266"/>
      <c r="L1310" s="280"/>
      <c r="M1310" s="281"/>
      <c r="N1310" s="334">
        <f>SUM(K1310:M1310)</f>
        <v>0</v>
      </c>
      <c r="O1310" s="266"/>
      <c r="P1310" s="280"/>
      <c r="Q1310" s="281"/>
      <c r="R1310" s="699">
        <f>SUM(O1310:Q1310)</f>
        <v>0</v>
      </c>
      <c r="S1310" s="700">
        <f>N1310+J1310+F1310+R1310</f>
        <v>0</v>
      </c>
      <c r="T1310" s="191"/>
      <c r="U1310" s="736"/>
      <c r="V1310" s="740"/>
      <c r="W1310" s="737"/>
    </row>
    <row r="1311" spans="2:23" ht="16.5">
      <c r="B1311" s="711" t="s">
        <v>703</v>
      </c>
      <c r="C1311" s="712">
        <f>SUM(C1312:C1315)</f>
        <v>0</v>
      </c>
      <c r="D1311" s="712">
        <f>SUM(D1312:D1315)</f>
        <v>0</v>
      </c>
      <c r="E1311" s="712">
        <f>SUM(E1312:E1315)</f>
        <v>0</v>
      </c>
      <c r="F1311" s="334">
        <f t="shared" ref="F1311:F1316" si="641">SUM(C1311:E1311)</f>
        <v>0</v>
      </c>
      <c r="G1311" s="712">
        <f>SUM(G1312:G1315)</f>
        <v>0</v>
      </c>
      <c r="H1311" s="246">
        <f>SUM(H1312:H1315)</f>
        <v>0</v>
      </c>
      <c r="I1311" s="713">
        <f>SUM(I1312:I1315)</f>
        <v>0</v>
      </c>
      <c r="J1311" s="334">
        <f t="shared" ref="J1311:J1316" si="642">SUM(G1311:I1311)</f>
        <v>0</v>
      </c>
      <c r="K1311" s="712">
        <f>SUM(K1312:K1315)</f>
        <v>0</v>
      </c>
      <c r="L1311" s="246">
        <f>SUM(L1312:L1315)</f>
        <v>0</v>
      </c>
      <c r="M1311" s="713">
        <f>SUM(M1312:M1315)</f>
        <v>0</v>
      </c>
      <c r="N1311" s="334">
        <f t="shared" ref="N1311:N1316" si="643">SUM(K1311:M1311)</f>
        <v>0</v>
      </c>
      <c r="O1311" s="712">
        <f>SUM(O1312:O1315)</f>
        <v>0</v>
      </c>
      <c r="P1311" s="246">
        <f>SUM(P1312:P1315)</f>
        <v>0</v>
      </c>
      <c r="Q1311" s="713">
        <f>SUM(Q1312:Q1315)</f>
        <v>0</v>
      </c>
      <c r="R1311" s="699">
        <f t="shared" ref="R1311:R1316" si="644">SUM(O1311:Q1311)</f>
        <v>0</v>
      </c>
      <c r="S1311" s="335">
        <f t="shared" ref="S1311:S1316" si="645">N1311+J1311+F1311+R1311</f>
        <v>0</v>
      </c>
      <c r="T1311" s="702"/>
      <c r="U1311" s="759"/>
      <c r="V1311" s="760"/>
      <c r="W1311" s="760"/>
    </row>
    <row r="1312" spans="2:23" ht="16.5">
      <c r="B1312" s="710" t="s">
        <v>704</v>
      </c>
      <c r="C1312" s="254"/>
      <c r="D1312" s="287"/>
      <c r="E1312" s="288"/>
      <c r="F1312" s="698">
        <f t="shared" si="641"/>
        <v>0</v>
      </c>
      <c r="G1312" s="254"/>
      <c r="H1312" s="287"/>
      <c r="I1312" s="288"/>
      <c r="J1312" s="334">
        <f t="shared" si="642"/>
        <v>0</v>
      </c>
      <c r="K1312" s="254"/>
      <c r="L1312" s="287"/>
      <c r="M1312" s="288"/>
      <c r="N1312" s="334">
        <f t="shared" si="643"/>
        <v>0</v>
      </c>
      <c r="O1312" s="254"/>
      <c r="P1312" s="287"/>
      <c r="Q1312" s="288"/>
      <c r="R1312" s="699">
        <f t="shared" si="644"/>
        <v>0</v>
      </c>
      <c r="S1312" s="700">
        <f t="shared" si="645"/>
        <v>0</v>
      </c>
      <c r="T1312" s="191"/>
      <c r="U1312" s="736"/>
      <c r="V1312" s="737"/>
      <c r="W1312" s="737"/>
    </row>
    <row r="1313" spans="2:23" ht="16.5">
      <c r="B1313" s="710" t="s">
        <v>705</v>
      </c>
      <c r="C1313" s="254"/>
      <c r="D1313" s="287"/>
      <c r="E1313" s="288"/>
      <c r="F1313" s="698">
        <f t="shared" si="641"/>
        <v>0</v>
      </c>
      <c r="G1313" s="254"/>
      <c r="H1313" s="287"/>
      <c r="I1313" s="288"/>
      <c r="J1313" s="334">
        <f t="shared" si="642"/>
        <v>0</v>
      </c>
      <c r="K1313" s="254"/>
      <c r="L1313" s="287"/>
      <c r="M1313" s="288"/>
      <c r="N1313" s="334">
        <f t="shared" si="643"/>
        <v>0</v>
      </c>
      <c r="O1313" s="254"/>
      <c r="P1313" s="287"/>
      <c r="Q1313" s="288"/>
      <c r="R1313" s="699">
        <f t="shared" si="644"/>
        <v>0</v>
      </c>
      <c r="S1313" s="700">
        <f t="shared" si="645"/>
        <v>0</v>
      </c>
      <c r="T1313" s="191"/>
      <c r="U1313" s="751"/>
      <c r="V1313" s="574"/>
      <c r="W1313" s="574"/>
    </row>
    <row r="1314" spans="2:23" ht="16.5">
      <c r="B1314" s="714" t="s">
        <v>706</v>
      </c>
      <c r="C1314" s="254"/>
      <c r="D1314" s="287"/>
      <c r="E1314" s="288"/>
      <c r="F1314" s="698">
        <f t="shared" si="641"/>
        <v>0</v>
      </c>
      <c r="G1314" s="254"/>
      <c r="H1314" s="287"/>
      <c r="I1314" s="288"/>
      <c r="J1314" s="334">
        <f t="shared" si="642"/>
        <v>0</v>
      </c>
      <c r="K1314" s="254"/>
      <c r="L1314" s="287"/>
      <c r="M1314" s="288"/>
      <c r="N1314" s="334">
        <f t="shared" si="643"/>
        <v>0</v>
      </c>
      <c r="O1314" s="254"/>
      <c r="P1314" s="287"/>
      <c r="Q1314" s="288"/>
      <c r="R1314" s="699">
        <f t="shared" si="644"/>
        <v>0</v>
      </c>
      <c r="S1314" s="700">
        <f t="shared" si="645"/>
        <v>0</v>
      </c>
      <c r="T1314" s="191"/>
      <c r="U1314" s="736"/>
      <c r="V1314" s="737"/>
      <c r="W1314" s="737"/>
    </row>
    <row r="1315" spans="2:23" ht="16.5">
      <c r="B1315" s="714" t="s">
        <v>707</v>
      </c>
      <c r="C1315" s="254"/>
      <c r="D1315" s="287"/>
      <c r="E1315" s="288"/>
      <c r="F1315" s="698">
        <f t="shared" si="641"/>
        <v>0</v>
      </c>
      <c r="G1315" s="254"/>
      <c r="H1315" s="287"/>
      <c r="I1315" s="288"/>
      <c r="J1315" s="334">
        <f t="shared" si="642"/>
        <v>0</v>
      </c>
      <c r="K1315" s="254"/>
      <c r="L1315" s="287"/>
      <c r="M1315" s="288"/>
      <c r="N1315" s="334">
        <f t="shared" si="643"/>
        <v>0</v>
      </c>
      <c r="O1315" s="254"/>
      <c r="P1315" s="287"/>
      <c r="Q1315" s="288"/>
      <c r="R1315" s="699">
        <f t="shared" si="644"/>
        <v>0</v>
      </c>
      <c r="S1315" s="700">
        <f t="shared" si="645"/>
        <v>0</v>
      </c>
      <c r="T1315" s="191"/>
      <c r="U1315" s="736"/>
      <c r="V1315" s="737"/>
      <c r="W1315" s="737"/>
    </row>
    <row r="1316" spans="2:23" ht="17.25" thickBot="1">
      <c r="B1316" s="710" t="s">
        <v>708</v>
      </c>
      <c r="C1316" s="271"/>
      <c r="D1316" s="294"/>
      <c r="E1316" s="295"/>
      <c r="F1316" s="698">
        <f t="shared" si="641"/>
        <v>0</v>
      </c>
      <c r="G1316" s="271"/>
      <c r="H1316" s="294"/>
      <c r="I1316" s="295"/>
      <c r="J1316" s="334">
        <f t="shared" si="642"/>
        <v>0</v>
      </c>
      <c r="K1316" s="271"/>
      <c r="L1316" s="294"/>
      <c r="M1316" s="295"/>
      <c r="N1316" s="334">
        <f t="shared" si="643"/>
        <v>0</v>
      </c>
      <c r="O1316" s="271"/>
      <c r="P1316" s="294"/>
      <c r="Q1316" s="295"/>
      <c r="R1316" s="699">
        <f t="shared" si="644"/>
        <v>0</v>
      </c>
      <c r="S1316" s="700">
        <f t="shared" si="645"/>
        <v>0</v>
      </c>
      <c r="T1316" s="191"/>
      <c r="U1316" s="736"/>
      <c r="V1316" s="737"/>
      <c r="W1316" s="737"/>
    </row>
    <row r="1317" spans="2:23" ht="17.25" thickBot="1">
      <c r="B1317" s="715" t="s">
        <v>818</v>
      </c>
      <c r="C1317" s="687" t="s">
        <v>498</v>
      </c>
      <c r="D1317" s="688" t="s">
        <v>499</v>
      </c>
      <c r="E1317" s="689" t="s">
        <v>500</v>
      </c>
      <c r="F1317" s="719" t="s">
        <v>697</v>
      </c>
      <c r="G1317" s="687" t="s">
        <v>502</v>
      </c>
      <c r="H1317" s="688" t="s">
        <v>503</v>
      </c>
      <c r="I1317" s="689" t="s">
        <v>504</v>
      </c>
      <c r="J1317" s="719" t="s">
        <v>698</v>
      </c>
      <c r="K1317" s="687" t="s">
        <v>506</v>
      </c>
      <c r="L1317" s="688" t="s">
        <v>507</v>
      </c>
      <c r="M1317" s="689" t="s">
        <v>508</v>
      </c>
      <c r="N1317" s="719" t="s">
        <v>699</v>
      </c>
      <c r="O1317" s="687" t="s">
        <v>510</v>
      </c>
      <c r="P1317" s="688" t="s">
        <v>511</v>
      </c>
      <c r="Q1317" s="689" t="s">
        <v>512</v>
      </c>
      <c r="R1317" s="720" t="s">
        <v>700</v>
      </c>
      <c r="S1317" s="719" t="s">
        <v>46</v>
      </c>
      <c r="T1317" s="191"/>
      <c r="U1317" s="736"/>
      <c r="V1317" s="737"/>
      <c r="W1317" s="737"/>
    </row>
    <row r="1318" spans="2:23" ht="16.5">
      <c r="B1318" s="710" t="s">
        <v>702</v>
      </c>
      <c r="C1318" s="266"/>
      <c r="D1318" s="280"/>
      <c r="E1318" s="281"/>
      <c r="F1318" s="698">
        <v>0</v>
      </c>
      <c r="G1318" s="266"/>
      <c r="H1318" s="280"/>
      <c r="I1318" s="281"/>
      <c r="J1318" s="334">
        <f t="shared" ref="J1318:J1324" si="646">SUM(G1318:I1318)</f>
        <v>0</v>
      </c>
      <c r="K1318" s="266"/>
      <c r="L1318" s="280"/>
      <c r="M1318" s="281"/>
      <c r="N1318" s="334">
        <f t="shared" ref="N1318:N1324" si="647">SUM(K1318:M1318)</f>
        <v>0</v>
      </c>
      <c r="O1318" s="266"/>
      <c r="P1318" s="280"/>
      <c r="Q1318" s="281"/>
      <c r="R1318" s="699">
        <f>SUM(O1318:Q1318)</f>
        <v>0</v>
      </c>
      <c r="S1318" s="700">
        <f>N1318+J1318+F1318+R1318</f>
        <v>0</v>
      </c>
      <c r="T1318" s="191"/>
      <c r="U1318" s="736"/>
      <c r="V1318" s="737"/>
      <c r="W1318" s="737"/>
    </row>
    <row r="1319" spans="2:23" ht="16.5">
      <c r="B1319" s="711" t="s">
        <v>703</v>
      </c>
      <c r="C1319" s="712">
        <f>SUM(C1320:C1323)</f>
        <v>0</v>
      </c>
      <c r="D1319" s="712">
        <f>SUM(D1320:D1323)</f>
        <v>0</v>
      </c>
      <c r="E1319" s="712">
        <f>SUM(E1320:E1323)</f>
        <v>0</v>
      </c>
      <c r="F1319" s="334">
        <f t="shared" ref="F1319:F1324" si="648">SUM(C1319:E1319)</f>
        <v>0</v>
      </c>
      <c r="G1319" s="712">
        <f>SUM(G1320:G1323)</f>
        <v>0</v>
      </c>
      <c r="H1319" s="246">
        <f>SUM(H1320:H1323)</f>
        <v>0</v>
      </c>
      <c r="I1319" s="713">
        <f>SUM(I1320:I1323)</f>
        <v>0</v>
      </c>
      <c r="J1319" s="334">
        <f t="shared" si="646"/>
        <v>0</v>
      </c>
      <c r="K1319" s="712">
        <f>SUM(K1320:K1323)</f>
        <v>0</v>
      </c>
      <c r="L1319" s="246">
        <f>SUM(L1320:L1323)</f>
        <v>0</v>
      </c>
      <c r="M1319" s="713">
        <f>SUM(M1320:M1323)</f>
        <v>0</v>
      </c>
      <c r="N1319" s="334">
        <f t="shared" si="647"/>
        <v>0</v>
      </c>
      <c r="O1319" s="712">
        <f>SUM(O1320:O1323)</f>
        <v>0</v>
      </c>
      <c r="P1319" s="246">
        <f>SUM(P1320:P1323)</f>
        <v>0</v>
      </c>
      <c r="Q1319" s="713">
        <f>SUM(Q1320:Q1323)</f>
        <v>0</v>
      </c>
      <c r="R1319" s="699">
        <f t="shared" ref="R1319:R1324" si="649">SUM(O1319:Q1319)</f>
        <v>0</v>
      </c>
      <c r="S1319" s="335">
        <f t="shared" ref="S1319:S1324" si="650">N1319+J1319+F1319+R1319</f>
        <v>0</v>
      </c>
      <c r="T1319" s="702"/>
      <c r="U1319" s="759"/>
      <c r="V1319" s="760"/>
      <c r="W1319" s="760"/>
    </row>
    <row r="1320" spans="2:23" ht="16.5">
      <c r="B1320" s="710" t="s">
        <v>704</v>
      </c>
      <c r="C1320" s="254"/>
      <c r="D1320" s="287"/>
      <c r="E1320" s="288"/>
      <c r="F1320" s="698">
        <f t="shared" si="648"/>
        <v>0</v>
      </c>
      <c r="G1320" s="254"/>
      <c r="H1320" s="287"/>
      <c r="I1320" s="288"/>
      <c r="J1320" s="334">
        <f t="shared" si="646"/>
        <v>0</v>
      </c>
      <c r="K1320" s="254"/>
      <c r="L1320" s="287"/>
      <c r="M1320" s="288"/>
      <c r="N1320" s="334">
        <f t="shared" si="647"/>
        <v>0</v>
      </c>
      <c r="O1320" s="254"/>
      <c r="P1320" s="287"/>
      <c r="Q1320" s="288"/>
      <c r="R1320" s="699">
        <f t="shared" si="649"/>
        <v>0</v>
      </c>
      <c r="S1320" s="700">
        <f t="shared" si="650"/>
        <v>0</v>
      </c>
      <c r="T1320" s="191"/>
      <c r="U1320" s="736"/>
      <c r="V1320" s="737"/>
      <c r="W1320" s="737"/>
    </row>
    <row r="1321" spans="2:23" ht="16.5">
      <c r="B1321" s="710" t="s">
        <v>705</v>
      </c>
      <c r="C1321" s="254"/>
      <c r="D1321" s="287"/>
      <c r="E1321" s="288"/>
      <c r="F1321" s="698">
        <f t="shared" si="648"/>
        <v>0</v>
      </c>
      <c r="G1321" s="254"/>
      <c r="H1321" s="287"/>
      <c r="I1321" s="288"/>
      <c r="J1321" s="334">
        <f t="shared" si="646"/>
        <v>0</v>
      </c>
      <c r="K1321" s="254"/>
      <c r="L1321" s="287"/>
      <c r="M1321" s="288"/>
      <c r="N1321" s="334">
        <f t="shared" si="647"/>
        <v>0</v>
      </c>
      <c r="O1321" s="254"/>
      <c r="P1321" s="287"/>
      <c r="Q1321" s="288"/>
      <c r="R1321" s="699">
        <f t="shared" si="649"/>
        <v>0</v>
      </c>
      <c r="S1321" s="700">
        <f t="shared" si="650"/>
        <v>0</v>
      </c>
      <c r="T1321" s="191"/>
      <c r="U1321" s="746"/>
      <c r="V1321" s="737"/>
      <c r="W1321" s="737"/>
    </row>
    <row r="1322" spans="2:23" ht="16.5">
      <c r="B1322" s="714" t="s">
        <v>706</v>
      </c>
      <c r="C1322" s="254"/>
      <c r="D1322" s="287"/>
      <c r="E1322" s="288"/>
      <c r="F1322" s="698">
        <f t="shared" si="648"/>
        <v>0</v>
      </c>
      <c r="G1322" s="254"/>
      <c r="H1322" s="287"/>
      <c r="I1322" s="288"/>
      <c r="J1322" s="334">
        <f t="shared" si="646"/>
        <v>0</v>
      </c>
      <c r="K1322" s="254"/>
      <c r="L1322" s="287"/>
      <c r="M1322" s="288"/>
      <c r="N1322" s="334">
        <f t="shared" si="647"/>
        <v>0</v>
      </c>
      <c r="O1322" s="254"/>
      <c r="P1322" s="287"/>
      <c r="Q1322" s="288"/>
      <c r="R1322" s="699">
        <f t="shared" si="649"/>
        <v>0</v>
      </c>
      <c r="S1322" s="700">
        <f t="shared" si="650"/>
        <v>0</v>
      </c>
      <c r="T1322" s="191"/>
      <c r="U1322" s="736"/>
      <c r="V1322" s="737"/>
      <c r="W1322" s="737"/>
    </row>
    <row r="1323" spans="2:23" ht="16.5">
      <c r="B1323" s="714" t="s">
        <v>707</v>
      </c>
      <c r="C1323" s="254"/>
      <c r="D1323" s="287"/>
      <c r="E1323" s="288"/>
      <c r="F1323" s="698">
        <f t="shared" si="648"/>
        <v>0</v>
      </c>
      <c r="G1323" s="254"/>
      <c r="H1323" s="287"/>
      <c r="I1323" s="288"/>
      <c r="J1323" s="334">
        <f t="shared" si="646"/>
        <v>0</v>
      </c>
      <c r="K1323" s="254"/>
      <c r="L1323" s="287"/>
      <c r="M1323" s="288"/>
      <c r="N1323" s="334">
        <f t="shared" si="647"/>
        <v>0</v>
      </c>
      <c r="O1323" s="254"/>
      <c r="P1323" s="287"/>
      <c r="Q1323" s="288"/>
      <c r="R1323" s="699">
        <f t="shared" si="649"/>
        <v>0</v>
      </c>
      <c r="S1323" s="700">
        <f t="shared" si="650"/>
        <v>0</v>
      </c>
      <c r="T1323" s="191"/>
      <c r="U1323" s="736"/>
      <c r="V1323" s="737"/>
      <c r="W1323" s="737"/>
    </row>
    <row r="1324" spans="2:23" ht="17.25" thickBot="1">
      <c r="B1324" s="710" t="s">
        <v>708</v>
      </c>
      <c r="C1324" s="271"/>
      <c r="D1324" s="294"/>
      <c r="E1324" s="295"/>
      <c r="F1324" s="698">
        <f t="shared" si="648"/>
        <v>0</v>
      </c>
      <c r="G1324" s="271"/>
      <c r="H1324" s="294"/>
      <c r="I1324" s="295"/>
      <c r="J1324" s="334">
        <f t="shared" si="646"/>
        <v>0</v>
      </c>
      <c r="K1324" s="271"/>
      <c r="L1324" s="294"/>
      <c r="M1324" s="295"/>
      <c r="N1324" s="334">
        <f t="shared" si="647"/>
        <v>0</v>
      </c>
      <c r="O1324" s="271"/>
      <c r="P1324" s="294"/>
      <c r="Q1324" s="295"/>
      <c r="R1324" s="699">
        <f t="shared" si="649"/>
        <v>0</v>
      </c>
      <c r="S1324" s="700">
        <f t="shared" si="650"/>
        <v>0</v>
      </c>
      <c r="T1324" s="191"/>
      <c r="U1324" s="736"/>
      <c r="V1324" s="737"/>
      <c r="W1324" s="737"/>
    </row>
    <row r="1325" spans="2:23" ht="17.25" thickBot="1">
      <c r="B1325" s="715" t="s">
        <v>819</v>
      </c>
      <c r="C1325" s="600" t="s">
        <v>498</v>
      </c>
      <c r="D1325" s="708" t="s">
        <v>499</v>
      </c>
      <c r="E1325" s="709" t="s">
        <v>500</v>
      </c>
      <c r="F1325" s="334" t="s">
        <v>697</v>
      </c>
      <c r="G1325" s="600" t="s">
        <v>502</v>
      </c>
      <c r="H1325" s="708" t="s">
        <v>503</v>
      </c>
      <c r="I1325" s="709" t="s">
        <v>504</v>
      </c>
      <c r="J1325" s="334" t="s">
        <v>698</v>
      </c>
      <c r="K1325" s="600" t="s">
        <v>506</v>
      </c>
      <c r="L1325" s="708" t="s">
        <v>507</v>
      </c>
      <c r="M1325" s="709" t="s">
        <v>508</v>
      </c>
      <c r="N1325" s="334" t="s">
        <v>699</v>
      </c>
      <c r="O1325" s="600" t="s">
        <v>510</v>
      </c>
      <c r="P1325" s="708" t="s">
        <v>511</v>
      </c>
      <c r="Q1325" s="709" t="s">
        <v>512</v>
      </c>
      <c r="R1325" s="720" t="s">
        <v>700</v>
      </c>
      <c r="S1325" s="719" t="s">
        <v>46</v>
      </c>
      <c r="T1325" s="191"/>
      <c r="U1325" s="736"/>
      <c r="V1325" s="737"/>
      <c r="W1325" s="737"/>
    </row>
    <row r="1326" spans="2:23" ht="16.5">
      <c r="B1326" s="710" t="s">
        <v>702</v>
      </c>
      <c r="C1326" s="266"/>
      <c r="D1326" s="280"/>
      <c r="E1326" s="281"/>
      <c r="F1326" s="698">
        <f>SUM(C1326:E1326)</f>
        <v>0</v>
      </c>
      <c r="G1326" s="266"/>
      <c r="H1326" s="280"/>
      <c r="I1326" s="281"/>
      <c r="J1326" s="334">
        <f>SUM(G1326:I1326)</f>
        <v>0</v>
      </c>
      <c r="K1326" s="266"/>
      <c r="L1326" s="280"/>
      <c r="M1326" s="281"/>
      <c r="N1326" s="334">
        <f>SUM(K1326:M1326)</f>
        <v>0</v>
      </c>
      <c r="O1326" s="266"/>
      <c r="P1326" s="280"/>
      <c r="Q1326" s="281"/>
      <c r="R1326" s="699">
        <f>SUM(O1326:Q1326)</f>
        <v>0</v>
      </c>
      <c r="S1326" s="700">
        <f>N1326+J1326+F1326+R1326</f>
        <v>0</v>
      </c>
      <c r="T1326" s="191"/>
      <c r="U1326" s="736"/>
      <c r="V1326" s="740"/>
      <c r="W1326" s="737"/>
    </row>
    <row r="1327" spans="2:23" ht="16.5">
      <c r="B1327" s="711" t="s">
        <v>703</v>
      </c>
      <c r="C1327" s="712">
        <f>SUM(C1328:C1331)</f>
        <v>0</v>
      </c>
      <c r="D1327" s="712">
        <f>SUM(D1328:D1331)</f>
        <v>0</v>
      </c>
      <c r="E1327" s="712">
        <f>SUM(E1328:E1331)</f>
        <v>0</v>
      </c>
      <c r="F1327" s="334">
        <f t="shared" ref="F1327:F1332" si="651">SUM(C1327:E1327)</f>
        <v>0</v>
      </c>
      <c r="G1327" s="712">
        <f>SUM(G1328:G1331)</f>
        <v>0</v>
      </c>
      <c r="H1327" s="246">
        <f>SUM(H1328:H1331)</f>
        <v>0</v>
      </c>
      <c r="I1327" s="713">
        <f>SUM(I1328:I1331)</f>
        <v>0</v>
      </c>
      <c r="J1327" s="334">
        <f t="shared" ref="J1327:J1332" si="652">SUM(G1327:I1327)</f>
        <v>0</v>
      </c>
      <c r="K1327" s="712">
        <f>SUM(K1328:K1331)</f>
        <v>0</v>
      </c>
      <c r="L1327" s="246">
        <f>SUM(L1328:L1331)</f>
        <v>0</v>
      </c>
      <c r="M1327" s="713">
        <f>SUM(M1328:M1331)</f>
        <v>0</v>
      </c>
      <c r="N1327" s="334">
        <f t="shared" ref="N1327:N1332" si="653">SUM(K1327:M1327)</f>
        <v>0</v>
      </c>
      <c r="O1327" s="712">
        <f>SUM(O1328:O1331)</f>
        <v>0</v>
      </c>
      <c r="P1327" s="246">
        <f>SUM(P1328:P1331)</f>
        <v>0</v>
      </c>
      <c r="Q1327" s="713">
        <f>SUM(Q1328:Q1331)</f>
        <v>0</v>
      </c>
      <c r="R1327" s="699">
        <f t="shared" ref="R1327:R1332" si="654">SUM(O1327:Q1327)</f>
        <v>0</v>
      </c>
      <c r="S1327" s="335">
        <f t="shared" ref="S1327:S1332" si="655">N1327+J1327+F1327+R1327</f>
        <v>0</v>
      </c>
      <c r="T1327" s="702"/>
      <c r="U1327" s="702"/>
      <c r="V1327" s="702"/>
      <c r="W1327" s="702"/>
    </row>
    <row r="1328" spans="2:23" ht="16.5">
      <c r="B1328" s="710" t="s">
        <v>704</v>
      </c>
      <c r="C1328" s="254"/>
      <c r="D1328" s="287"/>
      <c r="E1328" s="288"/>
      <c r="F1328" s="698">
        <f t="shared" si="651"/>
        <v>0</v>
      </c>
      <c r="G1328" s="254"/>
      <c r="H1328" s="287"/>
      <c r="I1328" s="288"/>
      <c r="J1328" s="334">
        <f t="shared" si="652"/>
        <v>0</v>
      </c>
      <c r="K1328" s="254"/>
      <c r="L1328" s="287"/>
      <c r="M1328" s="288"/>
      <c r="N1328" s="334">
        <f t="shared" si="653"/>
        <v>0</v>
      </c>
      <c r="O1328" s="254"/>
      <c r="P1328" s="287"/>
      <c r="Q1328" s="288"/>
      <c r="R1328" s="699">
        <f t="shared" si="654"/>
        <v>0</v>
      </c>
      <c r="S1328" s="700">
        <f t="shared" si="655"/>
        <v>0</v>
      </c>
      <c r="T1328" s="191"/>
      <c r="U1328" s="191"/>
      <c r="V1328" s="191"/>
      <c r="W1328" s="191"/>
    </row>
    <row r="1329" spans="2:23" ht="16.5">
      <c r="B1329" s="710" t="s">
        <v>705</v>
      </c>
      <c r="C1329" s="254"/>
      <c r="D1329" s="287"/>
      <c r="E1329" s="288"/>
      <c r="F1329" s="698">
        <f t="shared" si="651"/>
        <v>0</v>
      </c>
      <c r="G1329" s="254"/>
      <c r="H1329" s="287"/>
      <c r="I1329" s="288"/>
      <c r="J1329" s="334">
        <f t="shared" si="652"/>
        <v>0</v>
      </c>
      <c r="K1329" s="254"/>
      <c r="L1329" s="287"/>
      <c r="M1329" s="288"/>
      <c r="N1329" s="334">
        <f t="shared" si="653"/>
        <v>0</v>
      </c>
      <c r="O1329" s="254"/>
      <c r="P1329" s="287"/>
      <c r="Q1329" s="288"/>
      <c r="R1329" s="699">
        <f t="shared" si="654"/>
        <v>0</v>
      </c>
      <c r="S1329" s="700">
        <f t="shared" si="655"/>
        <v>0</v>
      </c>
      <c r="T1329" s="191"/>
      <c r="U1329" s="191"/>
      <c r="V1329" s="191"/>
      <c r="W1329" s="191"/>
    </row>
    <row r="1330" spans="2:23" ht="16.5">
      <c r="B1330" s="714" t="s">
        <v>706</v>
      </c>
      <c r="C1330" s="254"/>
      <c r="D1330" s="287"/>
      <c r="E1330" s="288"/>
      <c r="F1330" s="698">
        <f t="shared" si="651"/>
        <v>0</v>
      </c>
      <c r="G1330" s="254"/>
      <c r="H1330" s="287"/>
      <c r="I1330" s="288"/>
      <c r="J1330" s="334">
        <f t="shared" si="652"/>
        <v>0</v>
      </c>
      <c r="K1330" s="254"/>
      <c r="L1330" s="287"/>
      <c r="M1330" s="288"/>
      <c r="N1330" s="334">
        <f t="shared" si="653"/>
        <v>0</v>
      </c>
      <c r="O1330" s="254"/>
      <c r="P1330" s="287"/>
      <c r="Q1330" s="288"/>
      <c r="R1330" s="699">
        <f t="shared" si="654"/>
        <v>0</v>
      </c>
      <c r="S1330" s="700">
        <f t="shared" si="655"/>
        <v>0</v>
      </c>
      <c r="T1330" s="191"/>
      <c r="U1330" s="191"/>
      <c r="V1330" s="191"/>
      <c r="W1330" s="191"/>
    </row>
    <row r="1331" spans="2:23" ht="16.5">
      <c r="B1331" s="714" t="s">
        <v>707</v>
      </c>
      <c r="C1331" s="254"/>
      <c r="D1331" s="287"/>
      <c r="E1331" s="288"/>
      <c r="F1331" s="698">
        <f t="shared" si="651"/>
        <v>0</v>
      </c>
      <c r="G1331" s="254"/>
      <c r="H1331" s="287"/>
      <c r="I1331" s="288"/>
      <c r="J1331" s="334">
        <f t="shared" si="652"/>
        <v>0</v>
      </c>
      <c r="K1331" s="254"/>
      <c r="L1331" s="287"/>
      <c r="M1331" s="288"/>
      <c r="N1331" s="334">
        <f t="shared" si="653"/>
        <v>0</v>
      </c>
      <c r="O1331" s="254"/>
      <c r="P1331" s="287"/>
      <c r="Q1331" s="288"/>
      <c r="R1331" s="699">
        <f t="shared" si="654"/>
        <v>0</v>
      </c>
      <c r="S1331" s="700">
        <f t="shared" si="655"/>
        <v>0</v>
      </c>
      <c r="T1331" s="191"/>
      <c r="U1331" s="191"/>
      <c r="V1331" s="191"/>
      <c r="W1331" s="191"/>
    </row>
    <row r="1332" spans="2:23" ht="17.25" thickBot="1">
      <c r="B1332" s="710" t="s">
        <v>708</v>
      </c>
      <c r="C1332" s="271"/>
      <c r="D1332" s="294"/>
      <c r="E1332" s="295"/>
      <c r="F1332" s="698">
        <f t="shared" si="651"/>
        <v>0</v>
      </c>
      <c r="G1332" s="271"/>
      <c r="H1332" s="294"/>
      <c r="I1332" s="295"/>
      <c r="J1332" s="334">
        <f t="shared" si="652"/>
        <v>0</v>
      </c>
      <c r="K1332" s="271"/>
      <c r="L1332" s="294"/>
      <c r="M1332" s="295"/>
      <c r="N1332" s="334">
        <f t="shared" si="653"/>
        <v>0</v>
      </c>
      <c r="O1332" s="271"/>
      <c r="P1332" s="294"/>
      <c r="Q1332" s="295"/>
      <c r="R1332" s="699">
        <f t="shared" si="654"/>
        <v>0</v>
      </c>
      <c r="S1332" s="700">
        <f t="shared" si="655"/>
        <v>0</v>
      </c>
      <c r="T1332" s="191"/>
      <c r="U1332" s="191"/>
      <c r="V1332" s="191"/>
      <c r="W1332" s="191"/>
    </row>
    <row r="1333" spans="2:23" ht="17.25" thickBot="1">
      <c r="B1333" s="715" t="s">
        <v>820</v>
      </c>
      <c r="C1333" s="600" t="s">
        <v>498</v>
      </c>
      <c r="D1333" s="708" t="s">
        <v>499</v>
      </c>
      <c r="E1333" s="709" t="s">
        <v>500</v>
      </c>
      <c r="F1333" s="334" t="s">
        <v>697</v>
      </c>
      <c r="G1333" s="600" t="s">
        <v>502</v>
      </c>
      <c r="H1333" s="708" t="s">
        <v>503</v>
      </c>
      <c r="I1333" s="709" t="s">
        <v>504</v>
      </c>
      <c r="J1333" s="334" t="s">
        <v>698</v>
      </c>
      <c r="K1333" s="600" t="s">
        <v>506</v>
      </c>
      <c r="L1333" s="708" t="s">
        <v>507</v>
      </c>
      <c r="M1333" s="709" t="s">
        <v>508</v>
      </c>
      <c r="N1333" s="334" t="s">
        <v>699</v>
      </c>
      <c r="O1333" s="600" t="s">
        <v>510</v>
      </c>
      <c r="P1333" s="708" t="s">
        <v>511</v>
      </c>
      <c r="Q1333" s="709" t="s">
        <v>512</v>
      </c>
      <c r="R1333" s="720" t="s">
        <v>700</v>
      </c>
      <c r="S1333" s="719" t="s">
        <v>46</v>
      </c>
      <c r="T1333" s="191"/>
      <c r="U1333" s="191"/>
      <c r="V1333" s="191"/>
      <c r="W1333" s="191"/>
    </row>
    <row r="1334" spans="2:23" ht="16.5">
      <c r="B1334" s="710" t="s">
        <v>702</v>
      </c>
      <c r="C1334" s="266"/>
      <c r="D1334" s="280"/>
      <c r="E1334" s="281"/>
      <c r="F1334" s="698">
        <f>SUM(C1334:E1334)</f>
        <v>0</v>
      </c>
      <c r="G1334" s="266"/>
      <c r="H1334" s="280"/>
      <c r="I1334" s="281"/>
      <c r="J1334" s="334">
        <f>SUM(G1334:I1334)</f>
        <v>0</v>
      </c>
      <c r="K1334" s="266"/>
      <c r="L1334" s="280"/>
      <c r="M1334" s="281"/>
      <c r="N1334" s="334">
        <f>SUM(K1334:M1334)</f>
        <v>0</v>
      </c>
      <c r="O1334" s="266"/>
      <c r="P1334" s="280"/>
      <c r="Q1334" s="281"/>
      <c r="R1334" s="699">
        <f>SUM(O1334:Q1334)</f>
        <v>0</v>
      </c>
      <c r="S1334" s="700">
        <f>C1334+D1334+E1334+G1334+H1334+I1334+K1334+L1334+M1334+O1334+P1334+Q1334</f>
        <v>0</v>
      </c>
      <c r="T1334" s="191"/>
      <c r="U1334" s="191"/>
      <c r="V1334" s="191"/>
      <c r="W1334" s="191"/>
    </row>
    <row r="1335" spans="2:23" ht="16.5">
      <c r="B1335" s="711" t="s">
        <v>703</v>
      </c>
      <c r="C1335" s="712">
        <f>SUM(C1336:C1339)</f>
        <v>0</v>
      </c>
      <c r="D1335" s="712">
        <f>SUM(D1336:D1339)</f>
        <v>0</v>
      </c>
      <c r="E1335" s="712">
        <f>SUM(E1336:E1339)</f>
        <v>0</v>
      </c>
      <c r="F1335" s="334">
        <f t="shared" ref="F1335:F1340" si="656">SUM(C1335:E1335)</f>
        <v>0</v>
      </c>
      <c r="G1335" s="712">
        <f>SUM(G1336:G1339)</f>
        <v>0</v>
      </c>
      <c r="H1335" s="246">
        <f>SUM(H1336:H1339)</f>
        <v>0</v>
      </c>
      <c r="I1335" s="713">
        <f>SUM(I1336:I1339)</f>
        <v>0</v>
      </c>
      <c r="J1335" s="334">
        <f t="shared" ref="J1335:J1340" si="657">SUM(G1335:I1335)</f>
        <v>0</v>
      </c>
      <c r="K1335" s="712">
        <f>SUM(K1336:K1339)</f>
        <v>0</v>
      </c>
      <c r="L1335" s="246">
        <f>SUM(L1336:L1339)</f>
        <v>0</v>
      </c>
      <c r="M1335" s="713">
        <f>SUM(M1336:M1339)</f>
        <v>0</v>
      </c>
      <c r="N1335" s="334">
        <f t="shared" ref="N1335:N1340" si="658">SUM(K1335:M1335)</f>
        <v>0</v>
      </c>
      <c r="O1335" s="712">
        <f>SUM(O1336:O1339)</f>
        <v>0</v>
      </c>
      <c r="P1335" s="246">
        <f>SUM(P1336:P1339)</f>
        <v>0</v>
      </c>
      <c r="Q1335" s="713">
        <f>SUM(Q1336:Q1339)</f>
        <v>0</v>
      </c>
      <c r="R1335" s="699">
        <f t="shared" ref="R1335:R1340" si="659">SUM(O1335:Q1335)</f>
        <v>0</v>
      </c>
      <c r="S1335" s="335">
        <f>F1335+J1335+N1335+R1335</f>
        <v>0</v>
      </c>
      <c r="T1335" s="702"/>
      <c r="U1335" s="702"/>
      <c r="V1335" s="702"/>
      <c r="W1335" s="702"/>
    </row>
    <row r="1336" spans="2:23" ht="16.5">
      <c r="B1336" s="710" t="s">
        <v>704</v>
      </c>
      <c r="C1336" s="254"/>
      <c r="D1336" s="287"/>
      <c r="E1336" s="288"/>
      <c r="F1336" s="698">
        <f t="shared" si="656"/>
        <v>0</v>
      </c>
      <c r="G1336" s="254"/>
      <c r="H1336" s="287"/>
      <c r="I1336" s="288"/>
      <c r="J1336" s="334">
        <f t="shared" si="657"/>
        <v>0</v>
      </c>
      <c r="K1336" s="254"/>
      <c r="L1336" s="287"/>
      <c r="M1336" s="288"/>
      <c r="N1336" s="334">
        <f t="shared" si="658"/>
        <v>0</v>
      </c>
      <c r="O1336" s="254"/>
      <c r="P1336" s="287"/>
      <c r="Q1336" s="288"/>
      <c r="R1336" s="699">
        <f t="shared" si="659"/>
        <v>0</v>
      </c>
      <c r="S1336" s="700">
        <f>C1336+D1336+E1336+G1336+H1336+I1336+K1336+L1336+M1336+O1336+P1336+Q1336</f>
        <v>0</v>
      </c>
      <c r="T1336" s="191"/>
      <c r="U1336" s="191"/>
      <c r="V1336" s="191"/>
      <c r="W1336" s="191"/>
    </row>
    <row r="1337" spans="2:23" ht="16.5">
      <c r="B1337" s="710" t="s">
        <v>705</v>
      </c>
      <c r="C1337" s="254"/>
      <c r="D1337" s="287"/>
      <c r="E1337" s="288"/>
      <c r="F1337" s="698">
        <f t="shared" si="656"/>
        <v>0</v>
      </c>
      <c r="G1337" s="254"/>
      <c r="H1337" s="287"/>
      <c r="I1337" s="288"/>
      <c r="J1337" s="334">
        <f t="shared" si="657"/>
        <v>0</v>
      </c>
      <c r="K1337" s="254"/>
      <c r="L1337" s="287"/>
      <c r="M1337" s="288"/>
      <c r="N1337" s="334">
        <f t="shared" si="658"/>
        <v>0</v>
      </c>
      <c r="O1337" s="254"/>
      <c r="P1337" s="287"/>
      <c r="Q1337" s="288"/>
      <c r="R1337" s="699">
        <f t="shared" si="659"/>
        <v>0</v>
      </c>
      <c r="S1337" s="700">
        <f>C1337+D1337+E1337+G1337+H1337+I1337+K1337+L1337+M1337+O1337+P1337+Q1337</f>
        <v>0</v>
      </c>
      <c r="T1337" s="191"/>
      <c r="U1337" s="191"/>
      <c r="V1337" s="191"/>
      <c r="W1337" s="191"/>
    </row>
    <row r="1338" spans="2:23" ht="16.5">
      <c r="B1338" s="714" t="s">
        <v>706</v>
      </c>
      <c r="C1338" s="254"/>
      <c r="D1338" s="287"/>
      <c r="E1338" s="288"/>
      <c r="F1338" s="698">
        <f t="shared" si="656"/>
        <v>0</v>
      </c>
      <c r="G1338" s="254"/>
      <c r="H1338" s="287"/>
      <c r="I1338" s="288"/>
      <c r="J1338" s="334">
        <f t="shared" si="657"/>
        <v>0</v>
      </c>
      <c r="K1338" s="254"/>
      <c r="L1338" s="287"/>
      <c r="M1338" s="288"/>
      <c r="N1338" s="334">
        <f t="shared" si="658"/>
        <v>0</v>
      </c>
      <c r="O1338" s="254"/>
      <c r="P1338" s="287"/>
      <c r="Q1338" s="288"/>
      <c r="R1338" s="699">
        <f t="shared" si="659"/>
        <v>0</v>
      </c>
      <c r="S1338" s="700">
        <f>C1338+D1338+E1338+G1338+H1338+I1338+K1338+L1338+M1338+O1338+P1338+Q1338</f>
        <v>0</v>
      </c>
      <c r="T1338" s="191"/>
      <c r="U1338" s="191"/>
      <c r="V1338" s="191"/>
      <c r="W1338" s="191"/>
    </row>
    <row r="1339" spans="2:23" ht="16.5">
      <c r="B1339" s="714" t="s">
        <v>707</v>
      </c>
      <c r="C1339" s="254"/>
      <c r="D1339" s="287"/>
      <c r="E1339" s="288"/>
      <c r="F1339" s="698">
        <f t="shared" si="656"/>
        <v>0</v>
      </c>
      <c r="G1339" s="254"/>
      <c r="H1339" s="287"/>
      <c r="I1339" s="288"/>
      <c r="J1339" s="334">
        <f t="shared" si="657"/>
        <v>0</v>
      </c>
      <c r="K1339" s="254"/>
      <c r="L1339" s="287"/>
      <c r="M1339" s="288"/>
      <c r="N1339" s="334">
        <f t="shared" si="658"/>
        <v>0</v>
      </c>
      <c r="O1339" s="254"/>
      <c r="P1339" s="287"/>
      <c r="Q1339" s="288"/>
      <c r="R1339" s="699">
        <f t="shared" si="659"/>
        <v>0</v>
      </c>
      <c r="S1339" s="700">
        <f>C1339+D1339+E1339+G1339+H1339+I1339+K1339+L1339+M1339+O1339+P1339+Q1339</f>
        <v>0</v>
      </c>
      <c r="T1339" s="191"/>
      <c r="U1339" s="191"/>
      <c r="V1339" s="191"/>
      <c r="W1339" s="191"/>
    </row>
    <row r="1340" spans="2:23" ht="17.25" thickBot="1">
      <c r="B1340" s="710" t="s">
        <v>708</v>
      </c>
      <c r="C1340" s="271"/>
      <c r="D1340" s="294"/>
      <c r="E1340" s="295"/>
      <c r="F1340" s="698">
        <f t="shared" si="656"/>
        <v>0</v>
      </c>
      <c r="G1340" s="271"/>
      <c r="H1340" s="294"/>
      <c r="I1340" s="295"/>
      <c r="J1340" s="334">
        <f t="shared" si="657"/>
        <v>0</v>
      </c>
      <c r="K1340" s="271"/>
      <c r="L1340" s="294"/>
      <c r="M1340" s="295"/>
      <c r="N1340" s="334">
        <f t="shared" si="658"/>
        <v>0</v>
      </c>
      <c r="O1340" s="271"/>
      <c r="P1340" s="294"/>
      <c r="Q1340" s="295"/>
      <c r="R1340" s="699">
        <f t="shared" si="659"/>
        <v>0</v>
      </c>
      <c r="S1340" s="700">
        <f>C1340+D1340+E1340+G1340+H1340+I1340+K1340+L1340+M1340+O1340+P1340+Q1340</f>
        <v>0</v>
      </c>
      <c r="T1340" s="191"/>
      <c r="U1340" s="191"/>
      <c r="V1340" s="191"/>
      <c r="W1340" s="191"/>
    </row>
    <row r="1341" spans="2:23" ht="17.25" thickBot="1">
      <c r="B1341" s="715" t="s">
        <v>821</v>
      </c>
      <c r="C1341" s="687" t="s">
        <v>498</v>
      </c>
      <c r="D1341" s="688" t="s">
        <v>499</v>
      </c>
      <c r="E1341" s="689" t="s">
        <v>500</v>
      </c>
      <c r="F1341" s="719" t="s">
        <v>697</v>
      </c>
      <c r="G1341" s="687" t="s">
        <v>502</v>
      </c>
      <c r="H1341" s="688" t="s">
        <v>503</v>
      </c>
      <c r="I1341" s="689" t="s">
        <v>504</v>
      </c>
      <c r="J1341" s="719" t="s">
        <v>698</v>
      </c>
      <c r="K1341" s="687" t="s">
        <v>506</v>
      </c>
      <c r="L1341" s="688" t="s">
        <v>507</v>
      </c>
      <c r="M1341" s="689" t="s">
        <v>508</v>
      </c>
      <c r="N1341" s="719" t="s">
        <v>699</v>
      </c>
      <c r="O1341" s="687" t="s">
        <v>510</v>
      </c>
      <c r="P1341" s="688" t="s">
        <v>511</v>
      </c>
      <c r="Q1341" s="689" t="s">
        <v>512</v>
      </c>
      <c r="R1341" s="720" t="s">
        <v>700</v>
      </c>
      <c r="S1341" s="719" t="s">
        <v>46</v>
      </c>
      <c r="T1341" s="191"/>
      <c r="U1341" s="191"/>
      <c r="V1341" s="191"/>
      <c r="W1341" s="191"/>
    </row>
    <row r="1342" spans="2:23" ht="16.5">
      <c r="B1342" s="710" t="s">
        <v>702</v>
      </c>
      <c r="C1342" s="266"/>
      <c r="D1342" s="280"/>
      <c r="E1342" s="281"/>
      <c r="F1342" s="698">
        <f>SUM(C1342:E1342)</f>
        <v>0</v>
      </c>
      <c r="G1342" s="266"/>
      <c r="H1342" s="280"/>
      <c r="I1342" s="281"/>
      <c r="J1342" s="334">
        <f>SUM(G1342:I1342)</f>
        <v>0</v>
      </c>
      <c r="K1342" s="266"/>
      <c r="L1342" s="280"/>
      <c r="M1342" s="281"/>
      <c r="N1342" s="334">
        <f>SUM(K1342:M1342)</f>
        <v>0</v>
      </c>
      <c r="O1342" s="266"/>
      <c r="P1342" s="280"/>
      <c r="Q1342" s="281"/>
      <c r="R1342" s="699">
        <f t="shared" ref="R1342:R1348" si="660">SUM(O1342:Q1342)</f>
        <v>0</v>
      </c>
      <c r="S1342" s="700">
        <f>N1342+J1342+F1342+R1342</f>
        <v>0</v>
      </c>
      <c r="T1342" s="191"/>
      <c r="U1342" s="191"/>
      <c r="V1342" s="191"/>
      <c r="W1342" s="191"/>
    </row>
    <row r="1343" spans="2:23" ht="16.5">
      <c r="B1343" s="711" t="s">
        <v>703</v>
      </c>
      <c r="C1343" s="712">
        <f>SUM(C1344:C1347)</f>
        <v>0</v>
      </c>
      <c r="D1343" s="712">
        <f>SUM(D1344:D1347)</f>
        <v>0</v>
      </c>
      <c r="E1343" s="712">
        <f>SUM(E1344:E1347)</f>
        <v>0</v>
      </c>
      <c r="F1343" s="334">
        <f t="shared" ref="F1343:F1348" si="661">SUM(C1343:E1343)</f>
        <v>0</v>
      </c>
      <c r="G1343" s="712">
        <f>SUM(G1344:G1347)</f>
        <v>0</v>
      </c>
      <c r="H1343" s="246">
        <f>SUM(H1344:H1347)</f>
        <v>0</v>
      </c>
      <c r="I1343" s="713">
        <f>SUM(I1344:I1347)</f>
        <v>0</v>
      </c>
      <c r="J1343" s="334">
        <f t="shared" ref="J1343:J1348" si="662">SUM(G1343:I1343)</f>
        <v>0</v>
      </c>
      <c r="K1343" s="712">
        <f>SUM(K1344:K1347)</f>
        <v>0</v>
      </c>
      <c r="L1343" s="246">
        <f>SUM(L1344:L1347)</f>
        <v>0</v>
      </c>
      <c r="M1343" s="713">
        <f>SUM(M1344:M1347)</f>
        <v>0</v>
      </c>
      <c r="N1343" s="334">
        <f t="shared" ref="N1343:N1348" si="663">SUM(K1343:M1343)</f>
        <v>0</v>
      </c>
      <c r="O1343" s="712">
        <f>SUM(O1344:O1347)</f>
        <v>0</v>
      </c>
      <c r="P1343" s="246">
        <f>SUM(P1344:P1347)</f>
        <v>0</v>
      </c>
      <c r="Q1343" s="713">
        <f>SUM(Q1344:Q1347)</f>
        <v>0</v>
      </c>
      <c r="R1343" s="699">
        <f t="shared" si="660"/>
        <v>0</v>
      </c>
      <c r="S1343" s="335">
        <f t="shared" ref="S1343:S1348" si="664">N1343+J1343+F1343+R1343</f>
        <v>0</v>
      </c>
      <c r="T1343" s="702"/>
      <c r="U1343" s="702"/>
      <c r="V1343" s="702"/>
      <c r="W1343" s="702"/>
    </row>
    <row r="1344" spans="2:23" ht="16.5">
      <c r="B1344" s="710" t="s">
        <v>704</v>
      </c>
      <c r="C1344" s="254"/>
      <c r="D1344" s="287"/>
      <c r="E1344" s="288"/>
      <c r="F1344" s="698">
        <f t="shared" si="661"/>
        <v>0</v>
      </c>
      <c r="G1344" s="254"/>
      <c r="H1344" s="287"/>
      <c r="I1344" s="288"/>
      <c r="J1344" s="334">
        <f t="shared" si="662"/>
        <v>0</v>
      </c>
      <c r="K1344" s="254"/>
      <c r="L1344" s="287"/>
      <c r="M1344" s="288"/>
      <c r="N1344" s="334">
        <f t="shared" si="663"/>
        <v>0</v>
      </c>
      <c r="O1344" s="254"/>
      <c r="P1344" s="287"/>
      <c r="Q1344" s="288"/>
      <c r="R1344" s="699">
        <f t="shared" si="660"/>
        <v>0</v>
      </c>
      <c r="S1344" s="700">
        <f t="shared" si="664"/>
        <v>0</v>
      </c>
      <c r="T1344" s="191"/>
      <c r="U1344" s="191"/>
      <c r="V1344" s="191"/>
      <c r="W1344" s="191"/>
    </row>
    <row r="1345" spans="2:23" ht="16.5">
      <c r="B1345" s="710" t="s">
        <v>705</v>
      </c>
      <c r="C1345" s="254"/>
      <c r="D1345" s="287"/>
      <c r="E1345" s="288"/>
      <c r="F1345" s="698">
        <f t="shared" si="661"/>
        <v>0</v>
      </c>
      <c r="G1345" s="254"/>
      <c r="H1345" s="287"/>
      <c r="I1345" s="288"/>
      <c r="J1345" s="334">
        <f t="shared" si="662"/>
        <v>0</v>
      </c>
      <c r="K1345" s="254"/>
      <c r="L1345" s="287"/>
      <c r="M1345" s="288"/>
      <c r="N1345" s="334">
        <f t="shared" si="663"/>
        <v>0</v>
      </c>
      <c r="O1345" s="254"/>
      <c r="P1345" s="287"/>
      <c r="Q1345" s="288"/>
      <c r="R1345" s="699">
        <f t="shared" si="660"/>
        <v>0</v>
      </c>
      <c r="S1345" s="700">
        <f t="shared" si="664"/>
        <v>0</v>
      </c>
      <c r="T1345" s="191"/>
      <c r="U1345" s="191"/>
      <c r="V1345" s="191"/>
      <c r="W1345" s="191"/>
    </row>
    <row r="1346" spans="2:23" ht="16.5">
      <c r="B1346" s="714" t="s">
        <v>706</v>
      </c>
      <c r="C1346" s="254"/>
      <c r="D1346" s="287"/>
      <c r="E1346" s="288"/>
      <c r="F1346" s="698">
        <f t="shared" si="661"/>
        <v>0</v>
      </c>
      <c r="G1346" s="254"/>
      <c r="H1346" s="287"/>
      <c r="I1346" s="288"/>
      <c r="J1346" s="334">
        <f t="shared" si="662"/>
        <v>0</v>
      </c>
      <c r="K1346" s="254"/>
      <c r="L1346" s="287"/>
      <c r="M1346" s="288"/>
      <c r="N1346" s="334">
        <f t="shared" si="663"/>
        <v>0</v>
      </c>
      <c r="O1346" s="254"/>
      <c r="P1346" s="287"/>
      <c r="Q1346" s="288"/>
      <c r="R1346" s="699">
        <f t="shared" si="660"/>
        <v>0</v>
      </c>
      <c r="S1346" s="700">
        <f t="shared" si="664"/>
        <v>0</v>
      </c>
      <c r="T1346" s="191"/>
      <c r="U1346" s="191"/>
      <c r="V1346" s="191"/>
      <c r="W1346" s="191"/>
    </row>
    <row r="1347" spans="2:23" ht="16.5">
      <c r="B1347" s="714" t="s">
        <v>707</v>
      </c>
      <c r="C1347" s="254"/>
      <c r="D1347" s="287"/>
      <c r="E1347" s="288"/>
      <c r="F1347" s="698">
        <f t="shared" si="661"/>
        <v>0</v>
      </c>
      <c r="G1347" s="254"/>
      <c r="H1347" s="287"/>
      <c r="I1347" s="288"/>
      <c r="J1347" s="334">
        <f t="shared" si="662"/>
        <v>0</v>
      </c>
      <c r="K1347" s="254"/>
      <c r="L1347" s="287"/>
      <c r="M1347" s="288"/>
      <c r="N1347" s="334">
        <f t="shared" si="663"/>
        <v>0</v>
      </c>
      <c r="O1347" s="254"/>
      <c r="P1347" s="287"/>
      <c r="Q1347" s="288"/>
      <c r="R1347" s="699">
        <f t="shared" si="660"/>
        <v>0</v>
      </c>
      <c r="S1347" s="700">
        <f t="shared" si="664"/>
        <v>0</v>
      </c>
      <c r="T1347" s="191"/>
      <c r="U1347" s="191"/>
      <c r="V1347" s="191"/>
      <c r="W1347" s="191"/>
    </row>
    <row r="1348" spans="2:23" ht="17.25" thickBot="1">
      <c r="B1348" s="710" t="s">
        <v>708</v>
      </c>
      <c r="C1348" s="271"/>
      <c r="D1348" s="294"/>
      <c r="E1348" s="295"/>
      <c r="F1348" s="698">
        <f t="shared" si="661"/>
        <v>0</v>
      </c>
      <c r="G1348" s="271"/>
      <c r="H1348" s="294"/>
      <c r="I1348" s="295"/>
      <c r="J1348" s="334">
        <f t="shared" si="662"/>
        <v>0</v>
      </c>
      <c r="K1348" s="271"/>
      <c r="L1348" s="294"/>
      <c r="M1348" s="295"/>
      <c r="N1348" s="334">
        <f t="shared" si="663"/>
        <v>0</v>
      </c>
      <c r="O1348" s="271"/>
      <c r="P1348" s="294"/>
      <c r="Q1348" s="295"/>
      <c r="R1348" s="699">
        <f t="shared" si="660"/>
        <v>0</v>
      </c>
      <c r="S1348" s="700">
        <f t="shared" si="664"/>
        <v>0</v>
      </c>
      <c r="T1348" s="191"/>
      <c r="U1348" s="191"/>
      <c r="V1348" s="191"/>
      <c r="W1348" s="191"/>
    </row>
    <row r="1349" spans="2:23" ht="17.25" thickBot="1">
      <c r="B1349" s="715" t="s">
        <v>822</v>
      </c>
      <c r="C1349" s="600" t="s">
        <v>498</v>
      </c>
      <c r="D1349" s="708" t="s">
        <v>499</v>
      </c>
      <c r="E1349" s="709" t="s">
        <v>500</v>
      </c>
      <c r="F1349" s="334" t="s">
        <v>697</v>
      </c>
      <c r="G1349" s="600" t="s">
        <v>502</v>
      </c>
      <c r="H1349" s="708" t="s">
        <v>503</v>
      </c>
      <c r="I1349" s="709" t="s">
        <v>504</v>
      </c>
      <c r="J1349" s="334" t="s">
        <v>698</v>
      </c>
      <c r="K1349" s="600" t="s">
        <v>506</v>
      </c>
      <c r="L1349" s="708" t="s">
        <v>507</v>
      </c>
      <c r="M1349" s="709" t="s">
        <v>508</v>
      </c>
      <c r="N1349" s="334" t="s">
        <v>699</v>
      </c>
      <c r="O1349" s="600" t="s">
        <v>510</v>
      </c>
      <c r="P1349" s="708" t="s">
        <v>511</v>
      </c>
      <c r="Q1349" s="709" t="s">
        <v>512</v>
      </c>
      <c r="R1349" s="720" t="s">
        <v>700</v>
      </c>
      <c r="S1349" s="719" t="s">
        <v>46</v>
      </c>
      <c r="T1349" s="191"/>
      <c r="U1349" s="191"/>
      <c r="V1349" s="191"/>
      <c r="W1349" s="191"/>
    </row>
    <row r="1350" spans="2:23" ht="16.5">
      <c r="B1350" s="710" t="s">
        <v>702</v>
      </c>
      <c r="C1350" s="266"/>
      <c r="D1350" s="280"/>
      <c r="E1350" s="281"/>
      <c r="F1350" s="698">
        <f>SUM(C1350:E1350)</f>
        <v>0</v>
      </c>
      <c r="G1350" s="266"/>
      <c r="H1350" s="280"/>
      <c r="I1350" s="281"/>
      <c r="J1350" s="334">
        <f>SUM(G1350:I1350)</f>
        <v>0</v>
      </c>
      <c r="K1350" s="266"/>
      <c r="L1350" s="280"/>
      <c r="M1350" s="281"/>
      <c r="N1350" s="334">
        <f>SUM(K1350:M1350)</f>
        <v>0</v>
      </c>
      <c r="O1350" s="266"/>
      <c r="P1350" s="280"/>
      <c r="Q1350" s="281"/>
      <c r="R1350" s="699">
        <f>SUM(O1350:Q1350)</f>
        <v>0</v>
      </c>
      <c r="S1350" s="700">
        <f>C1350+D1350+E1350+G1350+H1350+I1350+K1350+L1350+M1350+O1350+P1350+Q1350</f>
        <v>0</v>
      </c>
      <c r="T1350" s="191"/>
      <c r="U1350" s="191"/>
      <c r="V1350" s="191"/>
      <c r="W1350" s="191"/>
    </row>
    <row r="1351" spans="2:23" ht="16.5">
      <c r="B1351" s="711" t="s">
        <v>703</v>
      </c>
      <c r="C1351" s="712">
        <f>SUM(C1352:C1355)</f>
        <v>0</v>
      </c>
      <c r="D1351" s="712">
        <f>SUM(D1352:D1355)</f>
        <v>0</v>
      </c>
      <c r="E1351" s="712">
        <f>SUM(E1352:E1355)</f>
        <v>0</v>
      </c>
      <c r="F1351" s="334">
        <f t="shared" ref="F1351:F1356" si="665">SUM(C1351:E1351)</f>
        <v>0</v>
      </c>
      <c r="G1351" s="712">
        <f>SUM(G1352:G1355)</f>
        <v>0</v>
      </c>
      <c r="H1351" s="246">
        <f>SUM(H1352:H1355)</f>
        <v>0</v>
      </c>
      <c r="I1351" s="713">
        <f>SUM(I1352:I1355)</f>
        <v>0</v>
      </c>
      <c r="J1351" s="334">
        <f t="shared" ref="J1351:J1356" si="666">SUM(G1351:I1351)</f>
        <v>0</v>
      </c>
      <c r="K1351" s="712">
        <f>SUM(K1352:K1355)</f>
        <v>0</v>
      </c>
      <c r="L1351" s="246">
        <f>SUM(L1352:L1355)</f>
        <v>0</v>
      </c>
      <c r="M1351" s="713">
        <f>SUM(M1352:M1355)</f>
        <v>0</v>
      </c>
      <c r="N1351" s="334">
        <f t="shared" ref="N1351:N1356" si="667">SUM(K1351:M1351)</f>
        <v>0</v>
      </c>
      <c r="O1351" s="712">
        <f>SUM(O1352:O1355)</f>
        <v>0</v>
      </c>
      <c r="P1351" s="246">
        <f>SUM(P1352:P1355)</f>
        <v>0</v>
      </c>
      <c r="Q1351" s="713">
        <f>SUM(Q1352:Q1355)</f>
        <v>0</v>
      </c>
      <c r="R1351" s="699">
        <f t="shared" ref="R1351:R1356" si="668">SUM(O1351:Q1351)</f>
        <v>0</v>
      </c>
      <c r="S1351" s="335">
        <f>F1351+J1351+N1351+R1351</f>
        <v>0</v>
      </c>
      <c r="T1351" s="702"/>
      <c r="U1351" s="702"/>
      <c r="V1351" s="702"/>
      <c r="W1351" s="702"/>
    </row>
    <row r="1352" spans="2:23" ht="16.5">
      <c r="B1352" s="710" t="s">
        <v>704</v>
      </c>
      <c r="C1352" s="254"/>
      <c r="D1352" s="287"/>
      <c r="E1352" s="288"/>
      <c r="F1352" s="698">
        <f t="shared" si="665"/>
        <v>0</v>
      </c>
      <c r="G1352" s="254"/>
      <c r="H1352" s="287"/>
      <c r="I1352" s="288"/>
      <c r="J1352" s="334">
        <f t="shared" si="666"/>
        <v>0</v>
      </c>
      <c r="K1352" s="254"/>
      <c r="L1352" s="287"/>
      <c r="M1352" s="288"/>
      <c r="N1352" s="334">
        <f t="shared" si="667"/>
        <v>0</v>
      </c>
      <c r="O1352" s="254"/>
      <c r="P1352" s="287"/>
      <c r="Q1352" s="288"/>
      <c r="R1352" s="699">
        <f t="shared" si="668"/>
        <v>0</v>
      </c>
      <c r="S1352" s="700">
        <f>C1352+D1352+E1352+G1352+H1352+I1352+K1352+L1352+M1352+O1352+P1352+Q1352</f>
        <v>0</v>
      </c>
      <c r="T1352" s="191"/>
      <c r="U1352" s="191"/>
      <c r="V1352" s="191"/>
      <c r="W1352" s="191"/>
    </row>
    <row r="1353" spans="2:23" ht="16.5">
      <c r="B1353" s="710" t="s">
        <v>705</v>
      </c>
      <c r="C1353" s="254"/>
      <c r="D1353" s="287"/>
      <c r="E1353" s="288"/>
      <c r="F1353" s="698">
        <f t="shared" si="665"/>
        <v>0</v>
      </c>
      <c r="G1353" s="254"/>
      <c r="H1353" s="287"/>
      <c r="I1353" s="288"/>
      <c r="J1353" s="334">
        <f t="shared" si="666"/>
        <v>0</v>
      </c>
      <c r="K1353" s="254"/>
      <c r="L1353" s="287"/>
      <c r="M1353" s="288"/>
      <c r="N1353" s="334">
        <f t="shared" si="667"/>
        <v>0</v>
      </c>
      <c r="O1353" s="254"/>
      <c r="P1353" s="287"/>
      <c r="Q1353" s="288"/>
      <c r="R1353" s="699">
        <f t="shared" si="668"/>
        <v>0</v>
      </c>
      <c r="S1353" s="700">
        <f>C1353+D1353+E1353+G1353+H1353+I1353+K1353+L1353+M1353+O1353+P1353+Q1353</f>
        <v>0</v>
      </c>
      <c r="T1353" s="191"/>
      <c r="U1353" s="191"/>
      <c r="V1353" s="191"/>
      <c r="W1353" s="191"/>
    </row>
    <row r="1354" spans="2:23" ht="16.5">
      <c r="B1354" s="714" t="s">
        <v>706</v>
      </c>
      <c r="C1354" s="254"/>
      <c r="D1354" s="287"/>
      <c r="E1354" s="288"/>
      <c r="F1354" s="698">
        <f t="shared" si="665"/>
        <v>0</v>
      </c>
      <c r="G1354" s="254"/>
      <c r="H1354" s="287"/>
      <c r="I1354" s="288"/>
      <c r="J1354" s="334">
        <f t="shared" si="666"/>
        <v>0</v>
      </c>
      <c r="K1354" s="254"/>
      <c r="L1354" s="287"/>
      <c r="M1354" s="288"/>
      <c r="N1354" s="334">
        <f t="shared" si="667"/>
        <v>0</v>
      </c>
      <c r="O1354" s="254"/>
      <c r="P1354" s="287"/>
      <c r="Q1354" s="288"/>
      <c r="R1354" s="699">
        <f t="shared" si="668"/>
        <v>0</v>
      </c>
      <c r="S1354" s="700">
        <f>C1354+D1354+E1354+G1354+H1354+I1354+K1354+L1354+M1354+O1354+P1354+Q1354</f>
        <v>0</v>
      </c>
      <c r="T1354" s="191"/>
      <c r="U1354" s="191"/>
      <c r="V1354" s="191"/>
      <c r="W1354" s="191"/>
    </row>
    <row r="1355" spans="2:23" ht="16.5">
      <c r="B1355" s="714" t="s">
        <v>707</v>
      </c>
      <c r="C1355" s="254"/>
      <c r="D1355" s="287"/>
      <c r="E1355" s="288"/>
      <c r="F1355" s="698">
        <f t="shared" si="665"/>
        <v>0</v>
      </c>
      <c r="G1355" s="254"/>
      <c r="H1355" s="287"/>
      <c r="I1355" s="288"/>
      <c r="J1355" s="334">
        <f t="shared" si="666"/>
        <v>0</v>
      </c>
      <c r="K1355" s="254"/>
      <c r="L1355" s="287"/>
      <c r="M1355" s="288"/>
      <c r="N1355" s="334">
        <f t="shared" si="667"/>
        <v>0</v>
      </c>
      <c r="O1355" s="254"/>
      <c r="P1355" s="287"/>
      <c r="Q1355" s="288"/>
      <c r="R1355" s="699">
        <f t="shared" si="668"/>
        <v>0</v>
      </c>
      <c r="S1355" s="700">
        <f>C1355+D1355+E1355+G1355+H1355+I1355+K1355+L1355+M1355+O1355+P1355+Q1355</f>
        <v>0</v>
      </c>
      <c r="T1355" s="191"/>
      <c r="U1355" s="191"/>
      <c r="V1355" s="191"/>
      <c r="W1355" s="191"/>
    </row>
    <row r="1356" spans="2:23" ht="17.25" thickBot="1">
      <c r="B1356" s="710" t="s">
        <v>708</v>
      </c>
      <c r="C1356" s="271"/>
      <c r="D1356" s="294"/>
      <c r="E1356" s="295"/>
      <c r="F1356" s="698">
        <f t="shared" si="665"/>
        <v>0</v>
      </c>
      <c r="G1356" s="271"/>
      <c r="H1356" s="294"/>
      <c r="I1356" s="295"/>
      <c r="J1356" s="334">
        <f t="shared" si="666"/>
        <v>0</v>
      </c>
      <c r="K1356" s="271"/>
      <c r="L1356" s="294"/>
      <c r="M1356" s="295"/>
      <c r="N1356" s="334">
        <f t="shared" si="667"/>
        <v>0</v>
      </c>
      <c r="O1356" s="271"/>
      <c r="P1356" s="294"/>
      <c r="Q1356" s="295"/>
      <c r="R1356" s="699">
        <f t="shared" si="668"/>
        <v>0</v>
      </c>
      <c r="S1356" s="700">
        <f>C1356+D1356+E1356+G1356+H1356+I1356+K1356+L1356+M1356+O1356+P1356+Q1356</f>
        <v>0</v>
      </c>
      <c r="T1356" s="191"/>
      <c r="U1356" s="191"/>
      <c r="V1356" s="191"/>
      <c r="W1356" s="191"/>
    </row>
    <row r="1357" spans="2:23" ht="17.25" thickBot="1">
      <c r="B1357" s="715" t="s">
        <v>823</v>
      </c>
      <c r="C1357" s="600" t="s">
        <v>498</v>
      </c>
      <c r="D1357" s="708" t="s">
        <v>499</v>
      </c>
      <c r="E1357" s="709" t="s">
        <v>500</v>
      </c>
      <c r="F1357" s="334" t="s">
        <v>697</v>
      </c>
      <c r="G1357" s="600" t="s">
        <v>502</v>
      </c>
      <c r="H1357" s="708" t="s">
        <v>503</v>
      </c>
      <c r="I1357" s="709" t="s">
        <v>504</v>
      </c>
      <c r="J1357" s="334" t="s">
        <v>698</v>
      </c>
      <c r="K1357" s="600" t="s">
        <v>506</v>
      </c>
      <c r="L1357" s="708" t="s">
        <v>507</v>
      </c>
      <c r="M1357" s="709" t="s">
        <v>508</v>
      </c>
      <c r="N1357" s="334" t="s">
        <v>699</v>
      </c>
      <c r="O1357" s="600" t="s">
        <v>510</v>
      </c>
      <c r="P1357" s="708" t="s">
        <v>511</v>
      </c>
      <c r="Q1357" s="709" t="s">
        <v>512</v>
      </c>
      <c r="R1357" s="720" t="s">
        <v>700</v>
      </c>
      <c r="S1357" s="719" t="s">
        <v>46</v>
      </c>
      <c r="T1357" s="191"/>
      <c r="U1357" s="191"/>
      <c r="V1357" s="191"/>
      <c r="W1357" s="191"/>
    </row>
    <row r="1358" spans="2:23" ht="16.5">
      <c r="B1358" s="710" t="s">
        <v>702</v>
      </c>
      <c r="C1358" s="266"/>
      <c r="D1358" s="280"/>
      <c r="E1358" s="281"/>
      <c r="F1358" s="698">
        <v>0</v>
      </c>
      <c r="G1358" s="266"/>
      <c r="H1358" s="280"/>
      <c r="I1358" s="281"/>
      <c r="J1358" s="334">
        <f t="shared" ref="J1358:J1364" si="669">SUM(G1358:I1358)</f>
        <v>0</v>
      </c>
      <c r="K1358" s="266"/>
      <c r="L1358" s="280"/>
      <c r="M1358" s="281"/>
      <c r="N1358" s="334">
        <f t="shared" ref="N1358:N1364" si="670">SUM(K1358:M1358)</f>
        <v>0</v>
      </c>
      <c r="O1358" s="266"/>
      <c r="P1358" s="280"/>
      <c r="Q1358" s="281"/>
      <c r="R1358" s="699">
        <f t="shared" ref="R1358:R1364" si="671">SUM(O1358:Q1358)</f>
        <v>0</v>
      </c>
      <c r="S1358" s="700">
        <f>N1358+J1358+F1358+R1358</f>
        <v>0</v>
      </c>
      <c r="T1358" s="191"/>
      <c r="U1358" s="191"/>
      <c r="V1358" s="191"/>
      <c r="W1358" s="191"/>
    </row>
    <row r="1359" spans="2:23" ht="16.5">
      <c r="B1359" s="711" t="s">
        <v>703</v>
      </c>
      <c r="C1359" s="712">
        <f>SUM(C1360:C1363)</f>
        <v>0</v>
      </c>
      <c r="D1359" s="712">
        <f>SUM(D1360:D1363)</f>
        <v>0</v>
      </c>
      <c r="E1359" s="712">
        <f>SUM(E1360:E1363)</f>
        <v>0</v>
      </c>
      <c r="F1359" s="334">
        <f t="shared" ref="F1359:F1364" si="672">SUM(C1359:E1359)</f>
        <v>0</v>
      </c>
      <c r="G1359" s="712">
        <f>SUM(G1360:G1363)</f>
        <v>0</v>
      </c>
      <c r="H1359" s="246">
        <f>SUM(H1360:H1363)</f>
        <v>0</v>
      </c>
      <c r="I1359" s="713">
        <f>SUM(I1360:I1363)</f>
        <v>0</v>
      </c>
      <c r="J1359" s="334">
        <f t="shared" si="669"/>
        <v>0</v>
      </c>
      <c r="K1359" s="712">
        <f>SUM(K1360:K1363)</f>
        <v>0</v>
      </c>
      <c r="L1359" s="246">
        <f>SUM(L1360:L1363)</f>
        <v>0</v>
      </c>
      <c r="M1359" s="713">
        <f>SUM(M1360:M1363)</f>
        <v>0</v>
      </c>
      <c r="N1359" s="334">
        <f t="shared" si="670"/>
        <v>0</v>
      </c>
      <c r="O1359" s="712">
        <f>SUM(O1360:O1363)</f>
        <v>0</v>
      </c>
      <c r="P1359" s="246">
        <f>SUM(P1360:P1363)</f>
        <v>0</v>
      </c>
      <c r="Q1359" s="713">
        <f>SUM(Q1360:Q1363)</f>
        <v>0</v>
      </c>
      <c r="R1359" s="699">
        <f t="shared" si="671"/>
        <v>0</v>
      </c>
      <c r="S1359" s="335">
        <f t="shared" ref="S1359:S1364" si="673">N1359+J1359+F1359+R1359</f>
        <v>0</v>
      </c>
      <c r="T1359" s="702"/>
      <c r="U1359" s="702"/>
      <c r="V1359" s="702"/>
      <c r="W1359" s="702"/>
    </row>
    <row r="1360" spans="2:23" ht="16.5">
      <c r="B1360" s="710" t="s">
        <v>704</v>
      </c>
      <c r="C1360" s="254"/>
      <c r="D1360" s="287"/>
      <c r="E1360" s="288"/>
      <c r="F1360" s="698">
        <f t="shared" si="672"/>
        <v>0</v>
      </c>
      <c r="G1360" s="254"/>
      <c r="H1360" s="287"/>
      <c r="I1360" s="288"/>
      <c r="J1360" s="334">
        <f t="shared" si="669"/>
        <v>0</v>
      </c>
      <c r="K1360" s="254"/>
      <c r="L1360" s="287"/>
      <c r="M1360" s="288"/>
      <c r="N1360" s="334">
        <f t="shared" si="670"/>
        <v>0</v>
      </c>
      <c r="O1360" s="254"/>
      <c r="P1360" s="287"/>
      <c r="Q1360" s="288"/>
      <c r="R1360" s="699">
        <f t="shared" si="671"/>
        <v>0</v>
      </c>
      <c r="S1360" s="700">
        <f t="shared" si="673"/>
        <v>0</v>
      </c>
      <c r="T1360" s="191"/>
      <c r="U1360" s="191"/>
      <c r="V1360" s="191"/>
      <c r="W1360" s="191"/>
    </row>
    <row r="1361" spans="2:23" ht="16.5">
      <c r="B1361" s="710" t="s">
        <v>705</v>
      </c>
      <c r="C1361" s="254"/>
      <c r="D1361" s="287"/>
      <c r="E1361" s="288"/>
      <c r="F1361" s="698">
        <f t="shared" si="672"/>
        <v>0</v>
      </c>
      <c r="G1361" s="254"/>
      <c r="H1361" s="287"/>
      <c r="I1361" s="288"/>
      <c r="J1361" s="334">
        <f t="shared" si="669"/>
        <v>0</v>
      </c>
      <c r="K1361" s="254"/>
      <c r="L1361" s="287"/>
      <c r="M1361" s="288"/>
      <c r="N1361" s="334">
        <f t="shared" si="670"/>
        <v>0</v>
      </c>
      <c r="O1361" s="254"/>
      <c r="P1361" s="287"/>
      <c r="Q1361" s="288"/>
      <c r="R1361" s="699">
        <f t="shared" si="671"/>
        <v>0</v>
      </c>
      <c r="S1361" s="700">
        <f t="shared" si="673"/>
        <v>0</v>
      </c>
      <c r="T1361" s="191"/>
      <c r="U1361" s="191"/>
      <c r="V1361" s="191"/>
      <c r="W1361" s="191"/>
    </row>
    <row r="1362" spans="2:23" ht="16.5">
      <c r="B1362" s="714" t="s">
        <v>706</v>
      </c>
      <c r="C1362" s="254"/>
      <c r="D1362" s="287"/>
      <c r="E1362" s="288"/>
      <c r="F1362" s="698">
        <f t="shared" si="672"/>
        <v>0</v>
      </c>
      <c r="G1362" s="254"/>
      <c r="H1362" s="287"/>
      <c r="I1362" s="288"/>
      <c r="J1362" s="334">
        <f t="shared" si="669"/>
        <v>0</v>
      </c>
      <c r="K1362" s="254"/>
      <c r="L1362" s="287"/>
      <c r="M1362" s="288"/>
      <c r="N1362" s="334">
        <f t="shared" si="670"/>
        <v>0</v>
      </c>
      <c r="O1362" s="254"/>
      <c r="P1362" s="287"/>
      <c r="Q1362" s="288"/>
      <c r="R1362" s="699">
        <f t="shared" si="671"/>
        <v>0</v>
      </c>
      <c r="S1362" s="700">
        <f t="shared" si="673"/>
        <v>0</v>
      </c>
      <c r="T1362" s="191"/>
      <c r="U1362" s="191"/>
      <c r="V1362" s="191"/>
      <c r="W1362" s="191"/>
    </row>
    <row r="1363" spans="2:23" ht="16.5">
      <c r="B1363" s="714" t="s">
        <v>707</v>
      </c>
      <c r="C1363" s="254"/>
      <c r="D1363" s="287"/>
      <c r="E1363" s="288"/>
      <c r="F1363" s="698">
        <f t="shared" si="672"/>
        <v>0</v>
      </c>
      <c r="G1363" s="254"/>
      <c r="H1363" s="287"/>
      <c r="I1363" s="288"/>
      <c r="J1363" s="334">
        <f t="shared" si="669"/>
        <v>0</v>
      </c>
      <c r="K1363" s="254"/>
      <c r="L1363" s="287"/>
      <c r="M1363" s="288"/>
      <c r="N1363" s="334">
        <f t="shared" si="670"/>
        <v>0</v>
      </c>
      <c r="O1363" s="254"/>
      <c r="P1363" s="287"/>
      <c r="Q1363" s="288"/>
      <c r="R1363" s="699">
        <f t="shared" si="671"/>
        <v>0</v>
      </c>
      <c r="S1363" s="700">
        <f t="shared" si="673"/>
        <v>0</v>
      </c>
      <c r="T1363" s="191"/>
      <c r="U1363" s="191"/>
      <c r="V1363" s="191"/>
      <c r="W1363" s="191"/>
    </row>
    <row r="1364" spans="2:23" ht="17.25" thickBot="1">
      <c r="B1364" s="710" t="s">
        <v>708</v>
      </c>
      <c r="C1364" s="271"/>
      <c r="D1364" s="294"/>
      <c r="E1364" s="295"/>
      <c r="F1364" s="698">
        <f t="shared" si="672"/>
        <v>0</v>
      </c>
      <c r="G1364" s="271"/>
      <c r="H1364" s="294"/>
      <c r="I1364" s="295"/>
      <c r="J1364" s="334">
        <f t="shared" si="669"/>
        <v>0</v>
      </c>
      <c r="K1364" s="271"/>
      <c r="L1364" s="294"/>
      <c r="M1364" s="295"/>
      <c r="N1364" s="334">
        <f t="shared" si="670"/>
        <v>0</v>
      </c>
      <c r="O1364" s="271"/>
      <c r="P1364" s="294"/>
      <c r="Q1364" s="295"/>
      <c r="R1364" s="699">
        <f t="shared" si="671"/>
        <v>0</v>
      </c>
      <c r="S1364" s="700">
        <f t="shared" si="673"/>
        <v>0</v>
      </c>
      <c r="T1364" s="191"/>
      <c r="U1364" s="191"/>
      <c r="V1364" s="191"/>
      <c r="W1364" s="191"/>
    </row>
    <row r="1365" spans="2:23" ht="17.25" thickBot="1">
      <c r="B1365" s="715" t="s">
        <v>824</v>
      </c>
      <c r="C1365" s="687" t="s">
        <v>498</v>
      </c>
      <c r="D1365" s="688" t="s">
        <v>499</v>
      </c>
      <c r="E1365" s="689" t="s">
        <v>500</v>
      </c>
      <c r="F1365" s="719" t="s">
        <v>697</v>
      </c>
      <c r="G1365" s="687" t="s">
        <v>502</v>
      </c>
      <c r="H1365" s="688" t="s">
        <v>503</v>
      </c>
      <c r="I1365" s="689" t="s">
        <v>504</v>
      </c>
      <c r="J1365" s="719" t="s">
        <v>698</v>
      </c>
      <c r="K1365" s="687" t="s">
        <v>506</v>
      </c>
      <c r="L1365" s="688" t="s">
        <v>507</v>
      </c>
      <c r="M1365" s="689" t="s">
        <v>508</v>
      </c>
      <c r="N1365" s="719" t="s">
        <v>699</v>
      </c>
      <c r="O1365" s="687" t="s">
        <v>510</v>
      </c>
      <c r="P1365" s="688" t="s">
        <v>511</v>
      </c>
      <c r="Q1365" s="689" t="s">
        <v>512</v>
      </c>
      <c r="R1365" s="720" t="s">
        <v>700</v>
      </c>
      <c r="S1365" s="719" t="s">
        <v>46</v>
      </c>
      <c r="T1365" s="191"/>
      <c r="U1365" s="191"/>
      <c r="V1365" s="191"/>
      <c r="W1365" s="191"/>
    </row>
    <row r="1366" spans="2:23" ht="16.5">
      <c r="B1366" s="710" t="s">
        <v>702</v>
      </c>
      <c r="C1366" s="266"/>
      <c r="D1366" s="280"/>
      <c r="E1366" s="281"/>
      <c r="F1366" s="698">
        <f>SUM(C1366:E1366)</f>
        <v>0</v>
      </c>
      <c r="G1366" s="266"/>
      <c r="H1366" s="280"/>
      <c r="I1366" s="281"/>
      <c r="J1366" s="334">
        <f>SUM(G1366:I1366)</f>
        <v>0</v>
      </c>
      <c r="K1366" s="266"/>
      <c r="L1366" s="280"/>
      <c r="M1366" s="281"/>
      <c r="N1366" s="334">
        <f>SUM(K1366:M1366)</f>
        <v>0</v>
      </c>
      <c r="O1366" s="266"/>
      <c r="P1366" s="280"/>
      <c r="Q1366" s="281"/>
      <c r="R1366" s="699">
        <f>SUM(O1366:Q1366)</f>
        <v>0</v>
      </c>
      <c r="S1366" s="700">
        <f>N1366+J1366+F1366+R1366</f>
        <v>0</v>
      </c>
      <c r="T1366" s="191"/>
      <c r="U1366" s="191"/>
      <c r="V1366" s="191"/>
      <c r="W1366" s="191"/>
    </row>
    <row r="1367" spans="2:23" ht="16.5">
      <c r="B1367" s="711" t="s">
        <v>703</v>
      </c>
      <c r="C1367" s="712">
        <f>SUM(C1368:C1371)</f>
        <v>0</v>
      </c>
      <c r="D1367" s="712">
        <f>SUM(D1368:D1371)</f>
        <v>0</v>
      </c>
      <c r="E1367" s="712">
        <f>SUM(E1368:E1371)</f>
        <v>0</v>
      </c>
      <c r="F1367" s="334">
        <f t="shared" ref="F1367:F1372" si="674">SUM(C1367:E1367)</f>
        <v>0</v>
      </c>
      <c r="G1367" s="712">
        <f>SUM(G1368:G1371)</f>
        <v>0</v>
      </c>
      <c r="H1367" s="246">
        <f>SUM(H1368:H1371)</f>
        <v>0</v>
      </c>
      <c r="I1367" s="713">
        <f>SUM(I1368:I1371)</f>
        <v>0</v>
      </c>
      <c r="J1367" s="334">
        <f t="shared" ref="J1367:J1372" si="675">SUM(G1367:I1367)</f>
        <v>0</v>
      </c>
      <c r="K1367" s="712">
        <f>SUM(K1368:K1371)</f>
        <v>0</v>
      </c>
      <c r="L1367" s="246">
        <f>SUM(L1368:L1371)</f>
        <v>0</v>
      </c>
      <c r="M1367" s="713">
        <f>SUM(M1368:M1371)</f>
        <v>0</v>
      </c>
      <c r="N1367" s="334">
        <f t="shared" ref="N1367:N1372" si="676">SUM(K1367:M1367)</f>
        <v>0</v>
      </c>
      <c r="O1367" s="712">
        <f>SUM(O1368:O1371)</f>
        <v>0</v>
      </c>
      <c r="P1367" s="246">
        <f>SUM(P1368:P1371)</f>
        <v>0</v>
      </c>
      <c r="Q1367" s="713">
        <f>SUM(Q1368:Q1371)</f>
        <v>0</v>
      </c>
      <c r="R1367" s="699">
        <f t="shared" ref="R1367:R1372" si="677">SUM(O1367:Q1367)</f>
        <v>0</v>
      </c>
      <c r="S1367" s="335">
        <f t="shared" ref="S1367:S1372" si="678">N1367+J1367+F1367+R1367</f>
        <v>0</v>
      </c>
      <c r="T1367" s="702"/>
      <c r="U1367" s="702"/>
      <c r="V1367" s="702"/>
      <c r="W1367" s="702"/>
    </row>
    <row r="1368" spans="2:23" ht="16.5">
      <c r="B1368" s="710" t="s">
        <v>704</v>
      </c>
      <c r="C1368" s="254"/>
      <c r="D1368" s="287"/>
      <c r="E1368" s="288"/>
      <c r="F1368" s="698">
        <f t="shared" si="674"/>
        <v>0</v>
      </c>
      <c r="G1368" s="254"/>
      <c r="H1368" s="287"/>
      <c r="I1368" s="288"/>
      <c r="J1368" s="334">
        <f t="shared" si="675"/>
        <v>0</v>
      </c>
      <c r="K1368" s="254"/>
      <c r="L1368" s="287"/>
      <c r="M1368" s="288"/>
      <c r="N1368" s="334">
        <f t="shared" si="676"/>
        <v>0</v>
      </c>
      <c r="O1368" s="254"/>
      <c r="P1368" s="287"/>
      <c r="Q1368" s="288"/>
      <c r="R1368" s="699">
        <f t="shared" si="677"/>
        <v>0</v>
      </c>
      <c r="S1368" s="700">
        <f t="shared" si="678"/>
        <v>0</v>
      </c>
      <c r="T1368" s="191"/>
      <c r="U1368" s="191"/>
      <c r="V1368" s="191"/>
      <c r="W1368" s="191"/>
    </row>
    <row r="1369" spans="2:23" ht="16.5">
      <c r="B1369" s="710" t="s">
        <v>705</v>
      </c>
      <c r="C1369" s="254"/>
      <c r="D1369" s="287"/>
      <c r="E1369" s="288"/>
      <c r="F1369" s="698">
        <f t="shared" si="674"/>
        <v>0</v>
      </c>
      <c r="G1369" s="254"/>
      <c r="H1369" s="287"/>
      <c r="I1369" s="288"/>
      <c r="J1369" s="334">
        <f t="shared" si="675"/>
        <v>0</v>
      </c>
      <c r="K1369" s="254"/>
      <c r="L1369" s="287"/>
      <c r="M1369" s="288"/>
      <c r="N1369" s="334">
        <f t="shared" si="676"/>
        <v>0</v>
      </c>
      <c r="O1369" s="254"/>
      <c r="P1369" s="287"/>
      <c r="Q1369" s="288"/>
      <c r="R1369" s="699">
        <f t="shared" si="677"/>
        <v>0</v>
      </c>
      <c r="S1369" s="700">
        <f t="shared" si="678"/>
        <v>0</v>
      </c>
      <c r="T1369" s="191"/>
      <c r="U1369" s="191"/>
      <c r="V1369" s="191"/>
      <c r="W1369" s="191"/>
    </row>
    <row r="1370" spans="2:23" ht="16.5">
      <c r="B1370" s="714" t="s">
        <v>706</v>
      </c>
      <c r="C1370" s="254"/>
      <c r="D1370" s="287"/>
      <c r="E1370" s="288"/>
      <c r="F1370" s="698">
        <f t="shared" si="674"/>
        <v>0</v>
      </c>
      <c r="G1370" s="254"/>
      <c r="H1370" s="287"/>
      <c r="I1370" s="288"/>
      <c r="J1370" s="334">
        <f t="shared" si="675"/>
        <v>0</v>
      </c>
      <c r="K1370" s="254"/>
      <c r="L1370" s="287"/>
      <c r="M1370" s="288"/>
      <c r="N1370" s="334">
        <f t="shared" si="676"/>
        <v>0</v>
      </c>
      <c r="O1370" s="254"/>
      <c r="P1370" s="287"/>
      <c r="Q1370" s="288"/>
      <c r="R1370" s="699">
        <f t="shared" si="677"/>
        <v>0</v>
      </c>
      <c r="S1370" s="700">
        <f t="shared" si="678"/>
        <v>0</v>
      </c>
      <c r="T1370" s="191"/>
      <c r="U1370" s="191"/>
      <c r="V1370" s="191"/>
      <c r="W1370" s="191"/>
    </row>
    <row r="1371" spans="2:23" ht="16.5">
      <c r="B1371" s="714" t="s">
        <v>707</v>
      </c>
      <c r="C1371" s="254"/>
      <c r="D1371" s="287"/>
      <c r="E1371" s="288"/>
      <c r="F1371" s="698">
        <f t="shared" si="674"/>
        <v>0</v>
      </c>
      <c r="G1371" s="254"/>
      <c r="H1371" s="287"/>
      <c r="I1371" s="288"/>
      <c r="J1371" s="334">
        <f t="shared" si="675"/>
        <v>0</v>
      </c>
      <c r="K1371" s="254"/>
      <c r="L1371" s="287"/>
      <c r="M1371" s="288"/>
      <c r="N1371" s="334">
        <f t="shared" si="676"/>
        <v>0</v>
      </c>
      <c r="O1371" s="254"/>
      <c r="P1371" s="287"/>
      <c r="Q1371" s="288"/>
      <c r="R1371" s="699">
        <f t="shared" si="677"/>
        <v>0</v>
      </c>
      <c r="S1371" s="700">
        <f t="shared" si="678"/>
        <v>0</v>
      </c>
      <c r="T1371" s="191"/>
      <c r="U1371" s="191"/>
      <c r="V1371" s="191"/>
      <c r="W1371" s="191"/>
    </row>
    <row r="1372" spans="2:23" ht="17.25" thickBot="1">
      <c r="B1372" s="710" t="s">
        <v>708</v>
      </c>
      <c r="C1372" s="271"/>
      <c r="D1372" s="294"/>
      <c r="E1372" s="295"/>
      <c r="F1372" s="698">
        <f t="shared" si="674"/>
        <v>0</v>
      </c>
      <c r="G1372" s="271"/>
      <c r="H1372" s="294"/>
      <c r="I1372" s="295"/>
      <c r="J1372" s="334">
        <f t="shared" si="675"/>
        <v>0</v>
      </c>
      <c r="K1372" s="271"/>
      <c r="L1372" s="294"/>
      <c r="M1372" s="295"/>
      <c r="N1372" s="334">
        <f t="shared" si="676"/>
        <v>0</v>
      </c>
      <c r="O1372" s="271"/>
      <c r="P1372" s="294"/>
      <c r="Q1372" s="295"/>
      <c r="R1372" s="699">
        <f t="shared" si="677"/>
        <v>0</v>
      </c>
      <c r="S1372" s="700">
        <f t="shared" si="678"/>
        <v>0</v>
      </c>
      <c r="T1372" s="191"/>
      <c r="U1372" s="191"/>
      <c r="V1372" s="191"/>
      <c r="W1372" s="191"/>
    </row>
    <row r="1373" spans="2:23" ht="17.25" thickBot="1">
      <c r="B1373" s="715" t="s">
        <v>825</v>
      </c>
      <c r="C1373" s="600" t="s">
        <v>498</v>
      </c>
      <c r="D1373" s="708" t="s">
        <v>499</v>
      </c>
      <c r="E1373" s="709" t="s">
        <v>500</v>
      </c>
      <c r="F1373" s="334" t="s">
        <v>697</v>
      </c>
      <c r="G1373" s="600" t="s">
        <v>502</v>
      </c>
      <c r="H1373" s="708" t="s">
        <v>503</v>
      </c>
      <c r="I1373" s="709" t="s">
        <v>504</v>
      </c>
      <c r="J1373" s="334" t="s">
        <v>698</v>
      </c>
      <c r="K1373" s="600" t="s">
        <v>506</v>
      </c>
      <c r="L1373" s="708" t="s">
        <v>507</v>
      </c>
      <c r="M1373" s="709" t="s">
        <v>508</v>
      </c>
      <c r="N1373" s="334" t="s">
        <v>699</v>
      </c>
      <c r="O1373" s="600" t="s">
        <v>510</v>
      </c>
      <c r="P1373" s="708" t="s">
        <v>511</v>
      </c>
      <c r="Q1373" s="709" t="s">
        <v>512</v>
      </c>
      <c r="R1373" s="720" t="s">
        <v>700</v>
      </c>
      <c r="S1373" s="719" t="s">
        <v>46</v>
      </c>
      <c r="T1373" s="191"/>
      <c r="U1373" s="191"/>
      <c r="V1373" s="191"/>
      <c r="W1373" s="191"/>
    </row>
    <row r="1374" spans="2:23" ht="16.5">
      <c r="B1374" s="710" t="s">
        <v>702</v>
      </c>
      <c r="C1374" s="266"/>
      <c r="D1374" s="280"/>
      <c r="E1374" s="281"/>
      <c r="F1374" s="698">
        <f>SUM(C1374:E1374)</f>
        <v>0</v>
      </c>
      <c r="G1374" s="266"/>
      <c r="H1374" s="280"/>
      <c r="I1374" s="281"/>
      <c r="J1374" s="334">
        <f>SUM(G1374:I1374)</f>
        <v>0</v>
      </c>
      <c r="K1374" s="266"/>
      <c r="L1374" s="280"/>
      <c r="M1374" s="281"/>
      <c r="N1374" s="334">
        <f>SUM(K1374:M1374)</f>
        <v>0</v>
      </c>
      <c r="O1374" s="266"/>
      <c r="P1374" s="280"/>
      <c r="Q1374" s="281"/>
      <c r="R1374" s="699">
        <f>SUM(O1374:Q1374)</f>
        <v>0</v>
      </c>
      <c r="S1374" s="700">
        <f>C1374+D1374+E1374+G1374+H1374+I1374+K1374+L1374+M1374+O1374+P1374+Q1374</f>
        <v>0</v>
      </c>
      <c r="T1374" s="191"/>
      <c r="U1374" s="191"/>
      <c r="V1374" s="191"/>
      <c r="W1374" s="191"/>
    </row>
    <row r="1375" spans="2:23" ht="16.5">
      <c r="B1375" s="711" t="s">
        <v>703</v>
      </c>
      <c r="C1375" s="712">
        <f>SUM(C1376:C1379)</f>
        <v>0</v>
      </c>
      <c r="D1375" s="712">
        <f>SUM(D1376:D1379)</f>
        <v>0</v>
      </c>
      <c r="E1375" s="712">
        <f>SUM(E1376:E1379)</f>
        <v>0</v>
      </c>
      <c r="F1375" s="334">
        <f t="shared" ref="F1375:F1380" si="679">SUM(C1375:E1375)</f>
        <v>0</v>
      </c>
      <c r="G1375" s="712">
        <f>SUM(G1376:G1379)</f>
        <v>0</v>
      </c>
      <c r="H1375" s="246">
        <f>SUM(H1376:H1379)</f>
        <v>0</v>
      </c>
      <c r="I1375" s="713">
        <f>SUM(I1376:I1379)</f>
        <v>0</v>
      </c>
      <c r="J1375" s="334">
        <f t="shared" ref="J1375:J1380" si="680">SUM(G1375:I1375)</f>
        <v>0</v>
      </c>
      <c r="K1375" s="712">
        <f>SUM(K1376:K1379)</f>
        <v>0</v>
      </c>
      <c r="L1375" s="246">
        <f>SUM(L1376:L1379)</f>
        <v>0</v>
      </c>
      <c r="M1375" s="713">
        <f>SUM(M1376:M1379)</f>
        <v>0</v>
      </c>
      <c r="N1375" s="334">
        <f t="shared" ref="N1375:N1380" si="681">SUM(K1375:M1375)</f>
        <v>0</v>
      </c>
      <c r="O1375" s="712">
        <f>SUM(O1376:O1379)</f>
        <v>0</v>
      </c>
      <c r="P1375" s="246">
        <f>SUM(P1376:P1379)</f>
        <v>0</v>
      </c>
      <c r="Q1375" s="713">
        <f>SUM(Q1376:Q1379)</f>
        <v>0</v>
      </c>
      <c r="R1375" s="699">
        <f t="shared" ref="R1375:R1380" si="682">SUM(O1375:Q1375)</f>
        <v>0</v>
      </c>
      <c r="S1375" s="335">
        <f>F1375+J1375+N1375+R1375</f>
        <v>0</v>
      </c>
      <c r="T1375" s="702"/>
      <c r="U1375" s="702"/>
      <c r="V1375" s="702"/>
      <c r="W1375" s="702"/>
    </row>
    <row r="1376" spans="2:23" ht="16.5">
      <c r="B1376" s="744" t="s">
        <v>704</v>
      </c>
      <c r="C1376" s="726"/>
      <c r="D1376" s="727"/>
      <c r="E1376" s="728"/>
      <c r="F1376" s="698">
        <f t="shared" si="679"/>
        <v>0</v>
      </c>
      <c r="G1376" s="254"/>
      <c r="H1376" s="287"/>
      <c r="I1376" s="288"/>
      <c r="J1376" s="334">
        <f t="shared" si="680"/>
        <v>0</v>
      </c>
      <c r="K1376" s="254"/>
      <c r="L1376" s="287"/>
      <c r="M1376" s="288"/>
      <c r="N1376" s="334">
        <f t="shared" si="681"/>
        <v>0</v>
      </c>
      <c r="O1376" s="254"/>
      <c r="P1376" s="287"/>
      <c r="Q1376" s="288"/>
      <c r="R1376" s="699">
        <f t="shared" si="682"/>
        <v>0</v>
      </c>
      <c r="S1376" s="700">
        <f>C1376+D1376+E1376+G1376+H1376+I1376+K1376+L1376+M1376+O1376+P1376+Q1376</f>
        <v>0</v>
      </c>
      <c r="T1376" s="191"/>
      <c r="U1376" s="191"/>
      <c r="V1376" s="191"/>
      <c r="W1376" s="191"/>
    </row>
    <row r="1377" spans="2:23" ht="16.5">
      <c r="B1377" s="710" t="s">
        <v>705</v>
      </c>
      <c r="C1377" s="254"/>
      <c r="D1377" s="287"/>
      <c r="E1377" s="288"/>
      <c r="F1377" s="698">
        <f t="shared" si="679"/>
        <v>0</v>
      </c>
      <c r="G1377" s="254"/>
      <c r="H1377" s="287"/>
      <c r="I1377" s="288"/>
      <c r="J1377" s="334">
        <f t="shared" si="680"/>
        <v>0</v>
      </c>
      <c r="K1377" s="254"/>
      <c r="L1377" s="287"/>
      <c r="M1377" s="288"/>
      <c r="N1377" s="334">
        <f t="shared" si="681"/>
        <v>0</v>
      </c>
      <c r="O1377" s="254"/>
      <c r="P1377" s="287"/>
      <c r="Q1377" s="288"/>
      <c r="R1377" s="699">
        <f t="shared" si="682"/>
        <v>0</v>
      </c>
      <c r="S1377" s="700">
        <f>C1377+D1377+E1377+G1377+H1377+I1377+K1377+L1377+M1377+O1377+P1377+Q1377</f>
        <v>0</v>
      </c>
      <c r="T1377" s="191"/>
      <c r="U1377" s="191"/>
      <c r="V1377" s="191"/>
      <c r="W1377" s="191"/>
    </row>
    <row r="1378" spans="2:23" ht="16.5">
      <c r="B1378" s="714" t="s">
        <v>706</v>
      </c>
      <c r="C1378" s="254"/>
      <c r="D1378" s="287"/>
      <c r="E1378" s="288"/>
      <c r="F1378" s="698">
        <f t="shared" si="679"/>
        <v>0</v>
      </c>
      <c r="G1378" s="254"/>
      <c r="H1378" s="287"/>
      <c r="I1378" s="288"/>
      <c r="J1378" s="334">
        <f t="shared" si="680"/>
        <v>0</v>
      </c>
      <c r="K1378" s="254"/>
      <c r="L1378" s="287"/>
      <c r="M1378" s="288"/>
      <c r="N1378" s="334">
        <f t="shared" si="681"/>
        <v>0</v>
      </c>
      <c r="O1378" s="254"/>
      <c r="P1378" s="287"/>
      <c r="Q1378" s="288"/>
      <c r="R1378" s="699">
        <f t="shared" si="682"/>
        <v>0</v>
      </c>
      <c r="S1378" s="700">
        <f>C1378+D1378+E1378+G1378+H1378+I1378+K1378+L1378+M1378+O1378+P1378+Q1378</f>
        <v>0</v>
      </c>
      <c r="T1378" s="191"/>
      <c r="U1378" s="191"/>
      <c r="V1378" s="191"/>
      <c r="W1378" s="191"/>
    </row>
    <row r="1379" spans="2:23" ht="16.5">
      <c r="B1379" s="714" t="s">
        <v>707</v>
      </c>
      <c r="C1379" s="254"/>
      <c r="D1379" s="287"/>
      <c r="E1379" s="288"/>
      <c r="F1379" s="698">
        <f t="shared" si="679"/>
        <v>0</v>
      </c>
      <c r="G1379" s="254"/>
      <c r="H1379" s="287"/>
      <c r="I1379" s="288"/>
      <c r="J1379" s="334">
        <f t="shared" si="680"/>
        <v>0</v>
      </c>
      <c r="K1379" s="254"/>
      <c r="L1379" s="287"/>
      <c r="M1379" s="288"/>
      <c r="N1379" s="334">
        <f t="shared" si="681"/>
        <v>0</v>
      </c>
      <c r="O1379" s="254"/>
      <c r="P1379" s="287"/>
      <c r="Q1379" s="288"/>
      <c r="R1379" s="699">
        <f t="shared" si="682"/>
        <v>0</v>
      </c>
      <c r="S1379" s="700">
        <f>C1379+D1379+E1379+G1379+H1379+I1379+K1379+L1379+M1379+O1379+P1379+Q1379</f>
        <v>0</v>
      </c>
      <c r="T1379" s="191"/>
      <c r="U1379" s="191"/>
      <c r="V1379" s="191"/>
      <c r="W1379" s="191"/>
    </row>
    <row r="1380" spans="2:23" ht="17.25" thickBot="1">
      <c r="B1380" s="710" t="s">
        <v>708</v>
      </c>
      <c r="C1380" s="271"/>
      <c r="D1380" s="294"/>
      <c r="E1380" s="295"/>
      <c r="F1380" s="698">
        <f t="shared" si="679"/>
        <v>0</v>
      </c>
      <c r="G1380" s="271"/>
      <c r="H1380" s="294"/>
      <c r="I1380" s="295"/>
      <c r="J1380" s="334">
        <f t="shared" si="680"/>
        <v>0</v>
      </c>
      <c r="K1380" s="271"/>
      <c r="L1380" s="294"/>
      <c r="M1380" s="295"/>
      <c r="N1380" s="334">
        <f t="shared" si="681"/>
        <v>0</v>
      </c>
      <c r="O1380" s="271"/>
      <c r="P1380" s="294"/>
      <c r="Q1380" s="295"/>
      <c r="R1380" s="699">
        <f t="shared" si="682"/>
        <v>0</v>
      </c>
      <c r="S1380" s="700">
        <f>C1380+D1380+E1380+G1380+H1380+I1380+K1380+L1380+M1380+O1380+P1380+Q1380</f>
        <v>0</v>
      </c>
      <c r="T1380" s="191"/>
      <c r="U1380" s="191"/>
      <c r="V1380" s="191"/>
      <c r="W1380" s="191"/>
    </row>
    <row r="1381" spans="2:23" ht="17.25" thickBot="1">
      <c r="B1381" s="715" t="s">
        <v>826</v>
      </c>
      <c r="C1381" s="600" t="s">
        <v>498</v>
      </c>
      <c r="D1381" s="708" t="s">
        <v>499</v>
      </c>
      <c r="E1381" s="709" t="s">
        <v>500</v>
      </c>
      <c r="F1381" s="334" t="s">
        <v>697</v>
      </c>
      <c r="G1381" s="600" t="s">
        <v>502</v>
      </c>
      <c r="H1381" s="708" t="s">
        <v>503</v>
      </c>
      <c r="I1381" s="709" t="s">
        <v>504</v>
      </c>
      <c r="J1381" s="334" t="s">
        <v>698</v>
      </c>
      <c r="K1381" s="600" t="s">
        <v>506</v>
      </c>
      <c r="L1381" s="708" t="s">
        <v>507</v>
      </c>
      <c r="M1381" s="709" t="s">
        <v>508</v>
      </c>
      <c r="N1381" s="334" t="s">
        <v>699</v>
      </c>
      <c r="O1381" s="600" t="s">
        <v>510</v>
      </c>
      <c r="P1381" s="708" t="s">
        <v>511</v>
      </c>
      <c r="Q1381" s="709" t="s">
        <v>512</v>
      </c>
      <c r="R1381" s="720" t="s">
        <v>700</v>
      </c>
      <c r="S1381" s="719" t="s">
        <v>46</v>
      </c>
      <c r="T1381" s="191"/>
      <c r="U1381" s="191"/>
      <c r="V1381" s="191"/>
      <c r="W1381" s="191"/>
    </row>
    <row r="1382" spans="2:23" ht="16.5">
      <c r="B1382" s="710" t="s">
        <v>702</v>
      </c>
      <c r="C1382" s="266"/>
      <c r="D1382" s="280"/>
      <c r="E1382" s="281"/>
      <c r="F1382" s="698">
        <f>SUM(C1382:E1382)</f>
        <v>0</v>
      </c>
      <c r="G1382" s="266"/>
      <c r="H1382" s="280"/>
      <c r="I1382" s="281"/>
      <c r="J1382" s="334">
        <f>SUM(G1382:I1382)</f>
        <v>0</v>
      </c>
      <c r="K1382" s="266"/>
      <c r="L1382" s="280"/>
      <c r="M1382" s="281"/>
      <c r="N1382" s="334">
        <f>SUM(K1382:M1382)</f>
        <v>0</v>
      </c>
      <c r="O1382" s="266"/>
      <c r="P1382" s="280"/>
      <c r="Q1382" s="281"/>
      <c r="R1382" s="699">
        <f>SUM(O1382:Q1382)</f>
        <v>0</v>
      </c>
      <c r="S1382" s="700">
        <f>C1382+D1382+E1382+G1382+H1382+I1382+K1382+L1382+M1382+O1382+P1382+Q1382</f>
        <v>0</v>
      </c>
      <c r="T1382" s="191"/>
      <c r="U1382" s="191"/>
      <c r="V1382" s="191"/>
      <c r="W1382" s="191"/>
    </row>
    <row r="1383" spans="2:23" ht="16.5">
      <c r="B1383" s="711" t="s">
        <v>703</v>
      </c>
      <c r="C1383" s="712">
        <f>SUM(C1384:C1387)</f>
        <v>0</v>
      </c>
      <c r="D1383" s="712">
        <f>SUM(D1384:D1387)</f>
        <v>0</v>
      </c>
      <c r="E1383" s="712">
        <f>SUM(E1384:E1387)</f>
        <v>0</v>
      </c>
      <c r="F1383" s="334">
        <f t="shared" ref="F1383:F1388" si="683">SUM(C1383:E1383)</f>
        <v>0</v>
      </c>
      <c r="G1383" s="712">
        <f>SUM(G1384:G1387)</f>
        <v>0</v>
      </c>
      <c r="H1383" s="246">
        <f>SUM(H1384:H1387)</f>
        <v>0</v>
      </c>
      <c r="I1383" s="713">
        <f>SUM(I1384:I1387)</f>
        <v>0</v>
      </c>
      <c r="J1383" s="334">
        <f t="shared" ref="J1383:J1388" si="684">SUM(G1383:I1383)</f>
        <v>0</v>
      </c>
      <c r="K1383" s="712">
        <f>SUM(K1384:K1387)</f>
        <v>0</v>
      </c>
      <c r="L1383" s="246">
        <f>SUM(L1384:L1387)</f>
        <v>0</v>
      </c>
      <c r="M1383" s="713">
        <f>SUM(M1384:M1387)</f>
        <v>0</v>
      </c>
      <c r="N1383" s="334">
        <f t="shared" ref="N1383:N1388" si="685">SUM(K1383:M1383)</f>
        <v>0</v>
      </c>
      <c r="O1383" s="712">
        <f>SUM(O1384:O1387)</f>
        <v>0</v>
      </c>
      <c r="P1383" s="246">
        <f>SUM(P1384:P1387)</f>
        <v>0</v>
      </c>
      <c r="Q1383" s="713">
        <f>SUM(Q1384:Q1387)</f>
        <v>0</v>
      </c>
      <c r="R1383" s="699">
        <f t="shared" ref="R1383:R1388" si="686">SUM(O1383:Q1383)</f>
        <v>0</v>
      </c>
      <c r="S1383" s="335">
        <f>F1383+J1383+N1383+R1383</f>
        <v>0</v>
      </c>
      <c r="T1383" s="702"/>
      <c r="U1383" s="702"/>
      <c r="V1383" s="702"/>
      <c r="W1383" s="702"/>
    </row>
    <row r="1384" spans="2:23" ht="16.5">
      <c r="B1384" s="710" t="s">
        <v>704</v>
      </c>
      <c r="C1384" s="254"/>
      <c r="D1384" s="287"/>
      <c r="E1384" s="288"/>
      <c r="F1384" s="698">
        <f t="shared" si="683"/>
        <v>0</v>
      </c>
      <c r="G1384" s="254"/>
      <c r="H1384" s="287"/>
      <c r="I1384" s="288"/>
      <c r="J1384" s="334">
        <f t="shared" si="684"/>
        <v>0</v>
      </c>
      <c r="K1384" s="254"/>
      <c r="L1384" s="287"/>
      <c r="M1384" s="288"/>
      <c r="N1384" s="334">
        <f t="shared" si="685"/>
        <v>0</v>
      </c>
      <c r="O1384" s="254"/>
      <c r="P1384" s="287"/>
      <c r="Q1384" s="288"/>
      <c r="R1384" s="699">
        <f t="shared" si="686"/>
        <v>0</v>
      </c>
      <c r="S1384" s="700">
        <f>C1384+D1384+E1384+G1384+H1384+I1384+K1384+L1384+M1384+O1384+P1384+Q1384</f>
        <v>0</v>
      </c>
      <c r="T1384" s="191"/>
      <c r="U1384" s="191"/>
      <c r="V1384" s="191"/>
      <c r="W1384" s="191"/>
    </row>
    <row r="1385" spans="2:23" ht="16.5">
      <c r="B1385" s="710" t="s">
        <v>705</v>
      </c>
      <c r="C1385" s="254"/>
      <c r="D1385" s="287"/>
      <c r="E1385" s="288"/>
      <c r="F1385" s="698">
        <f t="shared" si="683"/>
        <v>0</v>
      </c>
      <c r="G1385" s="254"/>
      <c r="H1385" s="287"/>
      <c r="I1385" s="288"/>
      <c r="J1385" s="334">
        <f t="shared" si="684"/>
        <v>0</v>
      </c>
      <c r="K1385" s="254"/>
      <c r="L1385" s="287"/>
      <c r="M1385" s="288"/>
      <c r="N1385" s="334">
        <f t="shared" si="685"/>
        <v>0</v>
      </c>
      <c r="O1385" s="254"/>
      <c r="P1385" s="287"/>
      <c r="Q1385" s="288"/>
      <c r="R1385" s="699">
        <f t="shared" si="686"/>
        <v>0</v>
      </c>
      <c r="S1385" s="700">
        <f>C1385+D1385+E1385+G1385+H1385+I1385+K1385+L1385+M1385+O1385+P1385+Q1385</f>
        <v>0</v>
      </c>
      <c r="T1385" s="191"/>
      <c r="U1385" s="191"/>
      <c r="V1385" s="191"/>
      <c r="W1385" s="191"/>
    </row>
    <row r="1386" spans="2:23" ht="16.5">
      <c r="B1386" s="714" t="s">
        <v>706</v>
      </c>
      <c r="C1386" s="254"/>
      <c r="D1386" s="287"/>
      <c r="E1386" s="288"/>
      <c r="F1386" s="698">
        <f t="shared" si="683"/>
        <v>0</v>
      </c>
      <c r="G1386" s="254"/>
      <c r="H1386" s="287"/>
      <c r="I1386" s="288"/>
      <c r="J1386" s="334">
        <f t="shared" si="684"/>
        <v>0</v>
      </c>
      <c r="K1386" s="254"/>
      <c r="L1386" s="287"/>
      <c r="M1386" s="288"/>
      <c r="N1386" s="334">
        <f t="shared" si="685"/>
        <v>0</v>
      </c>
      <c r="O1386" s="254"/>
      <c r="P1386" s="287"/>
      <c r="Q1386" s="288"/>
      <c r="R1386" s="699">
        <f t="shared" si="686"/>
        <v>0</v>
      </c>
      <c r="S1386" s="700">
        <f>C1386+D1386+E1386+G1386+H1386+I1386+K1386+L1386+M1386+O1386+P1386+Q1386</f>
        <v>0</v>
      </c>
      <c r="T1386" s="191"/>
      <c r="U1386" s="191"/>
      <c r="V1386" s="191"/>
      <c r="W1386" s="191"/>
    </row>
    <row r="1387" spans="2:23" ht="16.5">
      <c r="B1387" s="714" t="s">
        <v>707</v>
      </c>
      <c r="C1387" s="254"/>
      <c r="D1387" s="287"/>
      <c r="E1387" s="288"/>
      <c r="F1387" s="698">
        <f t="shared" si="683"/>
        <v>0</v>
      </c>
      <c r="G1387" s="254"/>
      <c r="H1387" s="287"/>
      <c r="I1387" s="288"/>
      <c r="J1387" s="334">
        <f t="shared" si="684"/>
        <v>0</v>
      </c>
      <c r="K1387" s="254"/>
      <c r="L1387" s="287"/>
      <c r="M1387" s="288"/>
      <c r="N1387" s="334">
        <f t="shared" si="685"/>
        <v>0</v>
      </c>
      <c r="O1387" s="254"/>
      <c r="P1387" s="287"/>
      <c r="Q1387" s="288"/>
      <c r="R1387" s="699">
        <f t="shared" si="686"/>
        <v>0</v>
      </c>
      <c r="S1387" s="700">
        <f>C1387+D1387+E1387+G1387+H1387+I1387+K1387+L1387+M1387+O1387+P1387+Q1387</f>
        <v>0</v>
      </c>
      <c r="T1387" s="191"/>
      <c r="U1387" s="191"/>
      <c r="V1387" s="191"/>
      <c r="W1387" s="191"/>
    </row>
    <row r="1388" spans="2:23" ht="17.25" thickBot="1">
      <c r="B1388" s="710" t="s">
        <v>708</v>
      </c>
      <c r="C1388" s="271"/>
      <c r="D1388" s="294"/>
      <c r="E1388" s="295"/>
      <c r="F1388" s="698">
        <f t="shared" si="683"/>
        <v>0</v>
      </c>
      <c r="G1388" s="271"/>
      <c r="H1388" s="294"/>
      <c r="I1388" s="295"/>
      <c r="J1388" s="334">
        <f t="shared" si="684"/>
        <v>0</v>
      </c>
      <c r="K1388" s="271"/>
      <c r="L1388" s="294"/>
      <c r="M1388" s="295"/>
      <c r="N1388" s="334">
        <f t="shared" si="685"/>
        <v>0</v>
      </c>
      <c r="O1388" s="271"/>
      <c r="P1388" s="294"/>
      <c r="Q1388" s="295"/>
      <c r="R1388" s="699">
        <f t="shared" si="686"/>
        <v>0</v>
      </c>
      <c r="S1388" s="700">
        <f>C1388+D1388+E1388+G1388+H1388+I1388+K1388+L1388+M1388+O1388+P1388+Q1388</f>
        <v>0</v>
      </c>
      <c r="T1388" s="191"/>
      <c r="U1388" s="191"/>
      <c r="V1388" s="191"/>
      <c r="W1388" s="191"/>
    </row>
    <row r="1389" spans="2:23" ht="17.25" thickBot="1">
      <c r="B1389" s="715" t="s">
        <v>827</v>
      </c>
      <c r="C1389" s="687" t="s">
        <v>498</v>
      </c>
      <c r="D1389" s="688" t="s">
        <v>499</v>
      </c>
      <c r="E1389" s="689" t="s">
        <v>500</v>
      </c>
      <c r="F1389" s="719" t="s">
        <v>697</v>
      </c>
      <c r="G1389" s="687" t="s">
        <v>502</v>
      </c>
      <c r="H1389" s="688" t="s">
        <v>503</v>
      </c>
      <c r="I1389" s="689" t="s">
        <v>504</v>
      </c>
      <c r="J1389" s="719" t="s">
        <v>698</v>
      </c>
      <c r="K1389" s="687" t="s">
        <v>506</v>
      </c>
      <c r="L1389" s="688" t="s">
        <v>507</v>
      </c>
      <c r="M1389" s="689" t="s">
        <v>508</v>
      </c>
      <c r="N1389" s="719" t="s">
        <v>699</v>
      </c>
      <c r="O1389" s="687" t="s">
        <v>510</v>
      </c>
      <c r="P1389" s="688" t="s">
        <v>511</v>
      </c>
      <c r="Q1389" s="689" t="s">
        <v>512</v>
      </c>
      <c r="R1389" s="720" t="s">
        <v>700</v>
      </c>
      <c r="S1389" s="719" t="s">
        <v>46</v>
      </c>
      <c r="T1389" s="191"/>
      <c r="U1389" s="191"/>
      <c r="V1389" s="191"/>
      <c r="W1389" s="191"/>
    </row>
    <row r="1390" spans="2:23" ht="16.5">
      <c r="B1390" s="710" t="s">
        <v>702</v>
      </c>
      <c r="C1390" s="266"/>
      <c r="D1390" s="280"/>
      <c r="E1390" s="281"/>
      <c r="F1390" s="698">
        <f>SUM(C1390:E1390)</f>
        <v>0</v>
      </c>
      <c r="G1390" s="266"/>
      <c r="H1390" s="280"/>
      <c r="I1390" s="281"/>
      <c r="J1390" s="334">
        <f>SUM(G1390:I1390)</f>
        <v>0</v>
      </c>
      <c r="K1390" s="266"/>
      <c r="L1390" s="280"/>
      <c r="M1390" s="281"/>
      <c r="N1390" s="334">
        <f>SUM(K1390:M1390)</f>
        <v>0</v>
      </c>
      <c r="O1390" s="266"/>
      <c r="P1390" s="280"/>
      <c r="Q1390" s="281"/>
      <c r="R1390" s="699">
        <f>SUM(O1390:Q1390)</f>
        <v>0</v>
      </c>
      <c r="S1390" s="700">
        <f>C1390+D1390+E1390+G1390+H1390+I1390+K1390+L1390+M1390+O1390+P1390+Q1390</f>
        <v>0</v>
      </c>
      <c r="T1390" s="191"/>
      <c r="U1390" s="191"/>
      <c r="V1390" s="191"/>
      <c r="W1390" s="191"/>
    </row>
    <row r="1391" spans="2:23" ht="16.5">
      <c r="B1391" s="711" t="s">
        <v>703</v>
      </c>
      <c r="C1391" s="712">
        <f>SUM(C1392:C1395)</f>
        <v>0</v>
      </c>
      <c r="D1391" s="712">
        <f>SUM(D1392:D1395)</f>
        <v>0</v>
      </c>
      <c r="E1391" s="712">
        <f>SUM(E1392:E1395)</f>
        <v>0</v>
      </c>
      <c r="F1391" s="334">
        <f t="shared" ref="F1391:F1396" si="687">SUM(C1391:E1391)</f>
        <v>0</v>
      </c>
      <c r="G1391" s="712">
        <f>SUM(G1392:G1395)</f>
        <v>0</v>
      </c>
      <c r="H1391" s="246">
        <f>SUM(H1392:H1395)</f>
        <v>0</v>
      </c>
      <c r="I1391" s="713">
        <f>SUM(I1392:I1395)</f>
        <v>0</v>
      </c>
      <c r="J1391" s="334">
        <f t="shared" ref="J1391:J1396" si="688">SUM(G1391:I1391)</f>
        <v>0</v>
      </c>
      <c r="K1391" s="712">
        <f>SUM(K1392:K1395)</f>
        <v>0</v>
      </c>
      <c r="L1391" s="246">
        <f>SUM(L1392:L1395)</f>
        <v>0</v>
      </c>
      <c r="M1391" s="713">
        <f>SUM(M1392:M1395)</f>
        <v>0</v>
      </c>
      <c r="N1391" s="334">
        <f t="shared" ref="N1391:N1396" si="689">SUM(K1391:M1391)</f>
        <v>0</v>
      </c>
      <c r="O1391" s="712">
        <f>SUM(O1392:O1395)</f>
        <v>0</v>
      </c>
      <c r="P1391" s="246">
        <f>SUM(P1392:P1395)</f>
        <v>0</v>
      </c>
      <c r="Q1391" s="713">
        <f>SUM(Q1392:Q1395)</f>
        <v>0</v>
      </c>
      <c r="R1391" s="699">
        <f t="shared" ref="R1391:R1396" si="690">SUM(O1391:Q1391)</f>
        <v>0</v>
      </c>
      <c r="S1391" s="335">
        <f>F1391+J1391+N1391+R1391</f>
        <v>0</v>
      </c>
      <c r="T1391" s="702"/>
      <c r="U1391" s="702"/>
      <c r="V1391" s="702"/>
      <c r="W1391" s="702"/>
    </row>
    <row r="1392" spans="2:23" ht="16.5">
      <c r="B1392" s="710" t="s">
        <v>704</v>
      </c>
      <c r="C1392" s="254"/>
      <c r="D1392" s="287"/>
      <c r="E1392" s="288"/>
      <c r="F1392" s="698">
        <f t="shared" si="687"/>
        <v>0</v>
      </c>
      <c r="G1392" s="254"/>
      <c r="H1392" s="287"/>
      <c r="I1392" s="288"/>
      <c r="J1392" s="334">
        <f t="shared" si="688"/>
        <v>0</v>
      </c>
      <c r="K1392" s="254"/>
      <c r="L1392" s="287"/>
      <c r="M1392" s="288"/>
      <c r="N1392" s="334">
        <f t="shared" si="689"/>
        <v>0</v>
      </c>
      <c r="O1392" s="254"/>
      <c r="P1392" s="287"/>
      <c r="Q1392" s="288"/>
      <c r="R1392" s="699">
        <f t="shared" si="690"/>
        <v>0</v>
      </c>
      <c r="S1392" s="700">
        <f>C1392+D1392+E1392+G1392+H1392+I1392+K1392+L1392+M1392+O1392+P1392+Q1392</f>
        <v>0</v>
      </c>
      <c r="T1392" s="191"/>
      <c r="U1392" s="191"/>
      <c r="V1392" s="191"/>
      <c r="W1392" s="191"/>
    </row>
    <row r="1393" spans="2:23" ht="16.5">
      <c r="B1393" s="710" t="s">
        <v>705</v>
      </c>
      <c r="C1393" s="254"/>
      <c r="D1393" s="287"/>
      <c r="E1393" s="288"/>
      <c r="F1393" s="698">
        <f t="shared" si="687"/>
        <v>0</v>
      </c>
      <c r="G1393" s="254"/>
      <c r="H1393" s="287"/>
      <c r="I1393" s="288"/>
      <c r="J1393" s="334">
        <f t="shared" si="688"/>
        <v>0</v>
      </c>
      <c r="K1393" s="254"/>
      <c r="L1393" s="287"/>
      <c r="M1393" s="288"/>
      <c r="N1393" s="334">
        <f t="shared" si="689"/>
        <v>0</v>
      </c>
      <c r="O1393" s="254"/>
      <c r="P1393" s="287"/>
      <c r="Q1393" s="288"/>
      <c r="R1393" s="699">
        <f t="shared" si="690"/>
        <v>0</v>
      </c>
      <c r="S1393" s="700">
        <f>C1393+D1393+E1393+G1393+H1393+I1393+K1393+L1393+M1393+O1393+P1393+Q1393</f>
        <v>0</v>
      </c>
      <c r="T1393" s="191"/>
      <c r="U1393" s="191"/>
      <c r="V1393" s="191"/>
      <c r="W1393" s="191"/>
    </row>
    <row r="1394" spans="2:23" ht="16.5">
      <c r="B1394" s="714" t="s">
        <v>706</v>
      </c>
      <c r="C1394" s="254"/>
      <c r="D1394" s="287"/>
      <c r="E1394" s="288"/>
      <c r="F1394" s="698">
        <f t="shared" si="687"/>
        <v>0</v>
      </c>
      <c r="G1394" s="254"/>
      <c r="H1394" s="287"/>
      <c r="I1394" s="288"/>
      <c r="J1394" s="334">
        <f t="shared" si="688"/>
        <v>0</v>
      </c>
      <c r="K1394" s="254"/>
      <c r="L1394" s="287"/>
      <c r="M1394" s="288"/>
      <c r="N1394" s="334">
        <f t="shared" si="689"/>
        <v>0</v>
      </c>
      <c r="O1394" s="254"/>
      <c r="P1394" s="287"/>
      <c r="Q1394" s="288"/>
      <c r="R1394" s="699">
        <f t="shared" si="690"/>
        <v>0</v>
      </c>
      <c r="S1394" s="700">
        <f>C1394+D1394+E1394+G1394+H1394+I1394+K1394+L1394+M1394+O1394+P1394+Q1394</f>
        <v>0</v>
      </c>
      <c r="T1394" s="191"/>
      <c r="U1394" s="191"/>
      <c r="V1394" s="191"/>
      <c r="W1394" s="191"/>
    </row>
    <row r="1395" spans="2:23" ht="16.5">
      <c r="B1395" s="714" t="s">
        <v>707</v>
      </c>
      <c r="C1395" s="254"/>
      <c r="D1395" s="287"/>
      <c r="E1395" s="288"/>
      <c r="F1395" s="698">
        <f t="shared" si="687"/>
        <v>0</v>
      </c>
      <c r="G1395" s="254"/>
      <c r="H1395" s="287"/>
      <c r="I1395" s="288"/>
      <c r="J1395" s="334">
        <f t="shared" si="688"/>
        <v>0</v>
      </c>
      <c r="K1395" s="254"/>
      <c r="L1395" s="287"/>
      <c r="M1395" s="288"/>
      <c r="N1395" s="334">
        <f t="shared" si="689"/>
        <v>0</v>
      </c>
      <c r="O1395" s="254"/>
      <c r="P1395" s="287"/>
      <c r="Q1395" s="288"/>
      <c r="R1395" s="699">
        <f t="shared" si="690"/>
        <v>0</v>
      </c>
      <c r="S1395" s="700">
        <f>C1395+D1395+E1395+G1395+H1395+I1395+K1395+L1395+M1395+O1395+P1395+Q1395</f>
        <v>0</v>
      </c>
      <c r="T1395" s="191"/>
      <c r="U1395" s="191"/>
      <c r="V1395" s="191"/>
      <c r="W1395" s="191"/>
    </row>
    <row r="1396" spans="2:23" ht="17.25" thickBot="1">
      <c r="B1396" s="710" t="s">
        <v>708</v>
      </c>
      <c r="C1396" s="271"/>
      <c r="D1396" s="294"/>
      <c r="E1396" s="295"/>
      <c r="F1396" s="698">
        <f t="shared" si="687"/>
        <v>0</v>
      </c>
      <c r="G1396" s="271"/>
      <c r="H1396" s="294"/>
      <c r="I1396" s="295"/>
      <c r="J1396" s="334">
        <f t="shared" si="688"/>
        <v>0</v>
      </c>
      <c r="K1396" s="271"/>
      <c r="L1396" s="294"/>
      <c r="M1396" s="295"/>
      <c r="N1396" s="334">
        <f t="shared" si="689"/>
        <v>0</v>
      </c>
      <c r="O1396" s="271"/>
      <c r="P1396" s="294"/>
      <c r="Q1396" s="295"/>
      <c r="R1396" s="699">
        <f t="shared" si="690"/>
        <v>0</v>
      </c>
      <c r="S1396" s="700">
        <f>C1396+D1396+E1396+G1396+H1396+I1396+K1396+L1396+M1396+O1396+P1396+Q1396</f>
        <v>0</v>
      </c>
      <c r="T1396" s="191"/>
      <c r="U1396" s="191"/>
      <c r="V1396" s="191"/>
      <c r="W1396" s="191"/>
    </row>
    <row r="1397" spans="2:23" ht="17.25" thickBot="1">
      <c r="B1397" s="715" t="s">
        <v>828</v>
      </c>
      <c r="C1397" s="600" t="s">
        <v>498</v>
      </c>
      <c r="D1397" s="708" t="s">
        <v>499</v>
      </c>
      <c r="E1397" s="709" t="s">
        <v>500</v>
      </c>
      <c r="F1397" s="334" t="s">
        <v>697</v>
      </c>
      <c r="G1397" s="600" t="s">
        <v>502</v>
      </c>
      <c r="H1397" s="708" t="s">
        <v>503</v>
      </c>
      <c r="I1397" s="709" t="s">
        <v>504</v>
      </c>
      <c r="J1397" s="334" t="s">
        <v>698</v>
      </c>
      <c r="K1397" s="600" t="s">
        <v>506</v>
      </c>
      <c r="L1397" s="708" t="s">
        <v>507</v>
      </c>
      <c r="M1397" s="709" t="s">
        <v>508</v>
      </c>
      <c r="N1397" s="334" t="s">
        <v>699</v>
      </c>
      <c r="O1397" s="600" t="s">
        <v>510</v>
      </c>
      <c r="P1397" s="708" t="s">
        <v>511</v>
      </c>
      <c r="Q1397" s="709" t="s">
        <v>512</v>
      </c>
      <c r="R1397" s="720" t="s">
        <v>700</v>
      </c>
      <c r="S1397" s="719" t="s">
        <v>46</v>
      </c>
      <c r="T1397" s="191"/>
      <c r="U1397" s="191"/>
      <c r="V1397" s="191"/>
      <c r="W1397" s="191"/>
    </row>
    <row r="1398" spans="2:23" ht="16.5">
      <c r="B1398" s="710" t="s">
        <v>702</v>
      </c>
      <c r="C1398" s="266"/>
      <c r="D1398" s="280"/>
      <c r="E1398" s="281"/>
      <c r="F1398" s="698">
        <v>0</v>
      </c>
      <c r="G1398" s="266"/>
      <c r="H1398" s="280"/>
      <c r="I1398" s="281"/>
      <c r="J1398" s="334">
        <f t="shared" ref="J1398:J1404" si="691">SUM(G1398:I1398)</f>
        <v>0</v>
      </c>
      <c r="K1398" s="266"/>
      <c r="L1398" s="280"/>
      <c r="M1398" s="281"/>
      <c r="N1398" s="334">
        <f t="shared" ref="N1398:N1404" si="692">SUM(K1398:M1398)</f>
        <v>0</v>
      </c>
      <c r="O1398" s="266"/>
      <c r="P1398" s="280"/>
      <c r="Q1398" s="281"/>
      <c r="R1398" s="699">
        <f>SUM(O1398:Q1398)</f>
        <v>0</v>
      </c>
      <c r="S1398" s="700">
        <f>C1398+D1398+E1398+G1398+H1398+I1398+K1398+L1398+M1398+O1398+P1398+Q1398</f>
        <v>0</v>
      </c>
      <c r="T1398" s="191"/>
      <c r="U1398" s="191"/>
      <c r="V1398" s="191"/>
      <c r="W1398" s="191"/>
    </row>
    <row r="1399" spans="2:23" ht="16.5">
      <c r="B1399" s="711" t="s">
        <v>703</v>
      </c>
      <c r="C1399" s="712">
        <f>SUM(C1400:C1403)</f>
        <v>0</v>
      </c>
      <c r="D1399" s="712">
        <f>SUM(D1400:D1403)</f>
        <v>0</v>
      </c>
      <c r="E1399" s="712">
        <f>SUM(E1400:E1403)</f>
        <v>0</v>
      </c>
      <c r="F1399" s="334">
        <f t="shared" ref="F1399:F1404" si="693">SUM(C1399:E1399)</f>
        <v>0</v>
      </c>
      <c r="G1399" s="712">
        <f>SUM(G1400:G1403)</f>
        <v>0</v>
      </c>
      <c r="H1399" s="246">
        <f>SUM(H1400:H1403)</f>
        <v>0</v>
      </c>
      <c r="I1399" s="713">
        <f>SUM(I1400:I1403)</f>
        <v>0</v>
      </c>
      <c r="J1399" s="334">
        <f t="shared" si="691"/>
        <v>0</v>
      </c>
      <c r="K1399" s="712">
        <f>SUM(K1400:K1403)</f>
        <v>0</v>
      </c>
      <c r="L1399" s="246">
        <f>SUM(L1400:L1403)</f>
        <v>0</v>
      </c>
      <c r="M1399" s="713">
        <f>SUM(M1400:M1403)</f>
        <v>0</v>
      </c>
      <c r="N1399" s="334">
        <f t="shared" si="692"/>
        <v>0</v>
      </c>
      <c r="O1399" s="712">
        <f>SUM(O1400:O1403)</f>
        <v>0</v>
      </c>
      <c r="P1399" s="246">
        <f>SUM(P1400:P1403)</f>
        <v>0</v>
      </c>
      <c r="Q1399" s="713">
        <f>SUM(Q1400:Q1403)</f>
        <v>0</v>
      </c>
      <c r="R1399" s="699">
        <f t="shared" ref="R1399:R1404" si="694">SUM(O1399:Q1399)</f>
        <v>0</v>
      </c>
      <c r="S1399" s="335">
        <f>F1399+J1399+N1399+R1399</f>
        <v>0</v>
      </c>
      <c r="T1399" s="702"/>
      <c r="U1399" s="702"/>
      <c r="V1399" s="702"/>
      <c r="W1399" s="702"/>
    </row>
    <row r="1400" spans="2:23" ht="16.5">
      <c r="B1400" s="710" t="s">
        <v>704</v>
      </c>
      <c r="C1400" s="254"/>
      <c r="D1400" s="287"/>
      <c r="E1400" s="288"/>
      <c r="F1400" s="698">
        <f t="shared" si="693"/>
        <v>0</v>
      </c>
      <c r="G1400" s="254"/>
      <c r="H1400" s="287"/>
      <c r="I1400" s="288"/>
      <c r="J1400" s="334">
        <f t="shared" si="691"/>
        <v>0</v>
      </c>
      <c r="K1400" s="254"/>
      <c r="L1400" s="287"/>
      <c r="M1400" s="288"/>
      <c r="N1400" s="334">
        <f t="shared" si="692"/>
        <v>0</v>
      </c>
      <c r="O1400" s="254"/>
      <c r="P1400" s="287"/>
      <c r="Q1400" s="288"/>
      <c r="R1400" s="699">
        <f t="shared" si="694"/>
        <v>0</v>
      </c>
      <c r="S1400" s="700">
        <f>C1400+D1400+E1400+G1400+H1400+I1400+K1400+L1400+M1400+O1400+P1400+Q1400</f>
        <v>0</v>
      </c>
      <c r="T1400" s="191"/>
      <c r="U1400" s="191"/>
      <c r="V1400" s="191"/>
      <c r="W1400" s="191"/>
    </row>
    <row r="1401" spans="2:23" ht="16.5">
      <c r="B1401" s="710" t="s">
        <v>705</v>
      </c>
      <c r="C1401" s="254"/>
      <c r="D1401" s="287"/>
      <c r="E1401" s="288"/>
      <c r="F1401" s="698">
        <f t="shared" si="693"/>
        <v>0</v>
      </c>
      <c r="G1401" s="254"/>
      <c r="H1401" s="287"/>
      <c r="I1401" s="288"/>
      <c r="J1401" s="334">
        <f t="shared" si="691"/>
        <v>0</v>
      </c>
      <c r="K1401" s="254"/>
      <c r="L1401" s="287"/>
      <c r="M1401" s="288"/>
      <c r="N1401" s="334">
        <f t="shared" si="692"/>
        <v>0</v>
      </c>
      <c r="O1401" s="254"/>
      <c r="P1401" s="287"/>
      <c r="Q1401" s="288"/>
      <c r="R1401" s="699">
        <f t="shared" si="694"/>
        <v>0</v>
      </c>
      <c r="S1401" s="700">
        <f>C1401+D1401+E1401+G1401+H1401+I1401+K1401+L1401+M1401+O1401+P1401+Q1401</f>
        <v>0</v>
      </c>
      <c r="T1401" s="191"/>
      <c r="U1401" s="191"/>
      <c r="V1401" s="191"/>
      <c r="W1401" s="191"/>
    </row>
    <row r="1402" spans="2:23" ht="16.5">
      <c r="B1402" s="714" t="s">
        <v>706</v>
      </c>
      <c r="C1402" s="254"/>
      <c r="D1402" s="287"/>
      <c r="E1402" s="288"/>
      <c r="F1402" s="698">
        <f t="shared" si="693"/>
        <v>0</v>
      </c>
      <c r="G1402" s="254"/>
      <c r="H1402" s="287"/>
      <c r="I1402" s="288"/>
      <c r="J1402" s="334">
        <f t="shared" si="691"/>
        <v>0</v>
      </c>
      <c r="K1402" s="254"/>
      <c r="L1402" s="287"/>
      <c r="M1402" s="288"/>
      <c r="N1402" s="334">
        <f t="shared" si="692"/>
        <v>0</v>
      </c>
      <c r="O1402" s="254"/>
      <c r="P1402" s="287"/>
      <c r="Q1402" s="288"/>
      <c r="R1402" s="699">
        <f t="shared" si="694"/>
        <v>0</v>
      </c>
      <c r="S1402" s="700">
        <f>C1402+D1402+E1402+G1402+H1402+I1402+K1402+L1402+M1402+O1402+P1402+Q1402</f>
        <v>0</v>
      </c>
      <c r="T1402" s="191"/>
      <c r="U1402" s="191"/>
      <c r="V1402" s="191"/>
      <c r="W1402" s="191"/>
    </row>
    <row r="1403" spans="2:23" ht="16.5">
      <c r="B1403" s="714" t="s">
        <v>707</v>
      </c>
      <c r="C1403" s="254"/>
      <c r="D1403" s="287"/>
      <c r="E1403" s="288"/>
      <c r="F1403" s="698">
        <f t="shared" si="693"/>
        <v>0</v>
      </c>
      <c r="G1403" s="254"/>
      <c r="H1403" s="287"/>
      <c r="I1403" s="288"/>
      <c r="J1403" s="334">
        <f t="shared" si="691"/>
        <v>0</v>
      </c>
      <c r="K1403" s="254"/>
      <c r="L1403" s="287"/>
      <c r="M1403" s="288"/>
      <c r="N1403" s="334">
        <f t="shared" si="692"/>
        <v>0</v>
      </c>
      <c r="O1403" s="254"/>
      <c r="P1403" s="287"/>
      <c r="Q1403" s="288"/>
      <c r="R1403" s="699">
        <f t="shared" si="694"/>
        <v>0</v>
      </c>
      <c r="S1403" s="700">
        <f>C1403+D1403+E1403+G1403+H1403+I1403+K1403+L1403+M1403+O1403+P1403+Q1403</f>
        <v>0</v>
      </c>
      <c r="T1403" s="191"/>
      <c r="U1403" s="191"/>
      <c r="V1403" s="191"/>
      <c r="W1403" s="191"/>
    </row>
    <row r="1404" spans="2:23" ht="17.25" thickBot="1">
      <c r="B1404" s="710" t="s">
        <v>708</v>
      </c>
      <c r="C1404" s="271"/>
      <c r="D1404" s="294"/>
      <c r="E1404" s="295"/>
      <c r="F1404" s="698">
        <f t="shared" si="693"/>
        <v>0</v>
      </c>
      <c r="G1404" s="271"/>
      <c r="H1404" s="294"/>
      <c r="I1404" s="295"/>
      <c r="J1404" s="334">
        <f t="shared" si="691"/>
        <v>0</v>
      </c>
      <c r="K1404" s="271"/>
      <c r="L1404" s="294"/>
      <c r="M1404" s="295"/>
      <c r="N1404" s="334">
        <f t="shared" si="692"/>
        <v>0</v>
      </c>
      <c r="O1404" s="271"/>
      <c r="P1404" s="294"/>
      <c r="Q1404" s="295"/>
      <c r="R1404" s="699">
        <f t="shared" si="694"/>
        <v>0</v>
      </c>
      <c r="S1404" s="700">
        <f>C1404+D1404+E1404+G1404+H1404+I1404+K1404+L1404+M1404+O1404+P1404+Q1404</f>
        <v>0</v>
      </c>
      <c r="T1404" s="191"/>
      <c r="U1404" s="191"/>
      <c r="V1404" s="191"/>
      <c r="W1404" s="191"/>
    </row>
    <row r="1405" spans="2:23" ht="17.25" thickBot="1">
      <c r="B1405" s="715" t="s">
        <v>829</v>
      </c>
      <c r="C1405" s="600" t="s">
        <v>498</v>
      </c>
      <c r="D1405" s="708" t="s">
        <v>499</v>
      </c>
      <c r="E1405" s="709" t="s">
        <v>500</v>
      </c>
      <c r="F1405" s="334" t="s">
        <v>697</v>
      </c>
      <c r="G1405" s="600" t="s">
        <v>502</v>
      </c>
      <c r="H1405" s="708" t="s">
        <v>503</v>
      </c>
      <c r="I1405" s="709" t="s">
        <v>504</v>
      </c>
      <c r="J1405" s="334" t="s">
        <v>698</v>
      </c>
      <c r="K1405" s="600" t="s">
        <v>506</v>
      </c>
      <c r="L1405" s="708" t="s">
        <v>507</v>
      </c>
      <c r="M1405" s="709" t="s">
        <v>508</v>
      </c>
      <c r="N1405" s="334" t="s">
        <v>699</v>
      </c>
      <c r="O1405" s="600" t="s">
        <v>510</v>
      </c>
      <c r="P1405" s="708" t="s">
        <v>511</v>
      </c>
      <c r="Q1405" s="709" t="s">
        <v>512</v>
      </c>
      <c r="R1405" s="720" t="s">
        <v>700</v>
      </c>
      <c r="S1405" s="719" t="s">
        <v>46</v>
      </c>
      <c r="T1405" s="191"/>
      <c r="U1405" s="191"/>
      <c r="V1405" s="191"/>
      <c r="W1405" s="191"/>
    </row>
    <row r="1406" spans="2:23" ht="16.5">
      <c r="B1406" s="710" t="s">
        <v>702</v>
      </c>
      <c r="C1406" s="266"/>
      <c r="D1406" s="280"/>
      <c r="E1406" s="281"/>
      <c r="F1406" s="698">
        <f>SUM(C1406:E1406)</f>
        <v>0</v>
      </c>
      <c r="G1406" s="266"/>
      <c r="H1406" s="280"/>
      <c r="I1406" s="281"/>
      <c r="J1406" s="334">
        <f>SUM(G1406:I1406)</f>
        <v>0</v>
      </c>
      <c r="K1406" s="266"/>
      <c r="L1406" s="280"/>
      <c r="M1406" s="281"/>
      <c r="N1406" s="334">
        <f>SUM(K1406:M1406)</f>
        <v>0</v>
      </c>
      <c r="O1406" s="266"/>
      <c r="P1406" s="280"/>
      <c r="Q1406" s="281"/>
      <c r="R1406" s="699">
        <f>SUM(O1406:Q1406)</f>
        <v>0</v>
      </c>
      <c r="S1406" s="700">
        <f>C1406+D1406+E1406+G1406+H1406+I1406+K1406+L1406+M1406+O1406+P1406+Q1406</f>
        <v>0</v>
      </c>
      <c r="T1406" s="191"/>
      <c r="U1406" s="191"/>
      <c r="V1406" s="191"/>
      <c r="W1406" s="191"/>
    </row>
    <row r="1407" spans="2:23" ht="16.5">
      <c r="B1407" s="711" t="s">
        <v>703</v>
      </c>
      <c r="C1407" s="712">
        <f>SUM(C1408:C1411)</f>
        <v>0</v>
      </c>
      <c r="D1407" s="712">
        <f>SUM(D1408:D1411)</f>
        <v>0</v>
      </c>
      <c r="E1407" s="712">
        <f>SUM(E1408:E1411)</f>
        <v>0</v>
      </c>
      <c r="F1407" s="334">
        <f t="shared" ref="F1407:F1412" si="695">SUM(C1407:E1407)</f>
        <v>0</v>
      </c>
      <c r="G1407" s="712">
        <f>SUM(G1408:G1411)</f>
        <v>0</v>
      </c>
      <c r="H1407" s="246">
        <f>SUM(H1408:H1411)</f>
        <v>0</v>
      </c>
      <c r="I1407" s="713">
        <f>SUM(I1408:I1411)</f>
        <v>0</v>
      </c>
      <c r="J1407" s="334">
        <f t="shared" ref="J1407:J1412" si="696">SUM(G1407:I1407)</f>
        <v>0</v>
      </c>
      <c r="K1407" s="712">
        <f>SUM(K1408:K1411)</f>
        <v>0</v>
      </c>
      <c r="L1407" s="246">
        <f>SUM(L1408:L1411)</f>
        <v>0</v>
      </c>
      <c r="M1407" s="713">
        <f>SUM(M1408:M1411)</f>
        <v>0</v>
      </c>
      <c r="N1407" s="334">
        <f t="shared" ref="N1407:N1412" si="697">SUM(K1407:M1407)</f>
        <v>0</v>
      </c>
      <c r="O1407" s="712">
        <f>SUM(O1408:O1411)</f>
        <v>0</v>
      </c>
      <c r="P1407" s="246">
        <f>SUM(P1408:P1411)</f>
        <v>0</v>
      </c>
      <c r="Q1407" s="713">
        <f>SUM(Q1408:Q1411)</f>
        <v>0</v>
      </c>
      <c r="R1407" s="699">
        <f t="shared" ref="R1407:R1412" si="698">SUM(O1407:Q1407)</f>
        <v>0</v>
      </c>
      <c r="S1407" s="335">
        <f>F1407+J1407+N1407+R1407</f>
        <v>0</v>
      </c>
      <c r="T1407" s="702"/>
      <c r="U1407" s="702"/>
      <c r="V1407" s="702"/>
      <c r="W1407" s="702"/>
    </row>
    <row r="1408" spans="2:23" ht="16.5">
      <c r="B1408" s="710" t="s">
        <v>704</v>
      </c>
      <c r="C1408" s="254"/>
      <c r="D1408" s="287"/>
      <c r="E1408" s="288"/>
      <c r="F1408" s="698">
        <f t="shared" si="695"/>
        <v>0</v>
      </c>
      <c r="G1408" s="254"/>
      <c r="H1408" s="287"/>
      <c r="I1408" s="288"/>
      <c r="J1408" s="334">
        <f t="shared" si="696"/>
        <v>0</v>
      </c>
      <c r="K1408" s="254"/>
      <c r="L1408" s="287"/>
      <c r="M1408" s="288"/>
      <c r="N1408" s="334">
        <f t="shared" si="697"/>
        <v>0</v>
      </c>
      <c r="O1408" s="254"/>
      <c r="P1408" s="287"/>
      <c r="Q1408" s="288"/>
      <c r="R1408" s="699">
        <f t="shared" si="698"/>
        <v>0</v>
      </c>
      <c r="S1408" s="700">
        <f>C1408+D1408+E1408+G1408+H1408+I1408+K1408+L1408+M1408+O1408+P1408+Q1408</f>
        <v>0</v>
      </c>
      <c r="T1408" s="191"/>
      <c r="U1408" s="191"/>
      <c r="V1408" s="191"/>
      <c r="W1408" s="191"/>
    </row>
    <row r="1409" spans="2:23" ht="16.5">
      <c r="B1409" s="710" t="s">
        <v>705</v>
      </c>
      <c r="C1409" s="254"/>
      <c r="D1409" s="287"/>
      <c r="E1409" s="288"/>
      <c r="F1409" s="698">
        <f t="shared" si="695"/>
        <v>0</v>
      </c>
      <c r="G1409" s="254"/>
      <c r="H1409" s="287"/>
      <c r="I1409" s="288"/>
      <c r="J1409" s="334">
        <f t="shared" si="696"/>
        <v>0</v>
      </c>
      <c r="K1409" s="254"/>
      <c r="L1409" s="287"/>
      <c r="M1409" s="288"/>
      <c r="N1409" s="334">
        <f t="shared" si="697"/>
        <v>0</v>
      </c>
      <c r="O1409" s="254"/>
      <c r="P1409" s="287"/>
      <c r="Q1409" s="288"/>
      <c r="R1409" s="699">
        <f t="shared" si="698"/>
        <v>0</v>
      </c>
      <c r="S1409" s="700">
        <f>C1409+D1409+E1409+G1409+H1409+I1409+K1409+L1409+M1409+O1409+P1409+Q1409</f>
        <v>0</v>
      </c>
      <c r="T1409" s="191"/>
      <c r="U1409" s="191"/>
      <c r="V1409" s="191"/>
      <c r="W1409" s="191"/>
    </row>
    <row r="1410" spans="2:23" ht="16.5">
      <c r="B1410" s="714" t="s">
        <v>706</v>
      </c>
      <c r="C1410" s="254"/>
      <c r="D1410" s="287"/>
      <c r="E1410" s="288"/>
      <c r="F1410" s="698">
        <f t="shared" si="695"/>
        <v>0</v>
      </c>
      <c r="G1410" s="254"/>
      <c r="H1410" s="287"/>
      <c r="I1410" s="288"/>
      <c r="J1410" s="334">
        <f t="shared" si="696"/>
        <v>0</v>
      </c>
      <c r="K1410" s="254"/>
      <c r="L1410" s="287"/>
      <c r="M1410" s="288"/>
      <c r="N1410" s="334">
        <f t="shared" si="697"/>
        <v>0</v>
      </c>
      <c r="O1410" s="254"/>
      <c r="P1410" s="287"/>
      <c r="Q1410" s="288"/>
      <c r="R1410" s="699">
        <f t="shared" si="698"/>
        <v>0</v>
      </c>
      <c r="S1410" s="700">
        <f>C1410+D1410+E1410+G1410+H1410+I1410+K1410+L1410+M1410+O1410+P1410+Q1410</f>
        <v>0</v>
      </c>
      <c r="T1410" s="191"/>
      <c r="U1410" s="191"/>
      <c r="V1410" s="191"/>
      <c r="W1410" s="191"/>
    </row>
    <row r="1411" spans="2:23" ht="16.5">
      <c r="B1411" s="714" t="s">
        <v>707</v>
      </c>
      <c r="C1411" s="254"/>
      <c r="D1411" s="287"/>
      <c r="E1411" s="288"/>
      <c r="F1411" s="698">
        <f t="shared" si="695"/>
        <v>0</v>
      </c>
      <c r="G1411" s="254"/>
      <c r="H1411" s="287"/>
      <c r="I1411" s="288"/>
      <c r="J1411" s="334">
        <f t="shared" si="696"/>
        <v>0</v>
      </c>
      <c r="K1411" s="254"/>
      <c r="L1411" s="287"/>
      <c r="M1411" s="288"/>
      <c r="N1411" s="334">
        <f t="shared" si="697"/>
        <v>0</v>
      </c>
      <c r="O1411" s="254"/>
      <c r="P1411" s="287"/>
      <c r="Q1411" s="288"/>
      <c r="R1411" s="699">
        <f t="shared" si="698"/>
        <v>0</v>
      </c>
      <c r="S1411" s="700">
        <f>C1411+D1411+E1411+G1411+H1411+I1411+K1411+L1411+M1411+O1411+P1411+Q1411</f>
        <v>0</v>
      </c>
      <c r="T1411" s="191"/>
      <c r="U1411" s="191"/>
      <c r="V1411" s="191"/>
      <c r="W1411" s="191"/>
    </row>
    <row r="1412" spans="2:23" ht="17.25" thickBot="1">
      <c r="B1412" s="710" t="s">
        <v>708</v>
      </c>
      <c r="C1412" s="271"/>
      <c r="D1412" s="294"/>
      <c r="E1412" s="295"/>
      <c r="F1412" s="698">
        <f t="shared" si="695"/>
        <v>0</v>
      </c>
      <c r="G1412" s="271"/>
      <c r="H1412" s="294"/>
      <c r="I1412" s="295"/>
      <c r="J1412" s="334">
        <f t="shared" si="696"/>
        <v>0</v>
      </c>
      <c r="K1412" s="271"/>
      <c r="L1412" s="294"/>
      <c r="M1412" s="295"/>
      <c r="N1412" s="334">
        <f t="shared" si="697"/>
        <v>0</v>
      </c>
      <c r="O1412" s="271"/>
      <c r="P1412" s="294"/>
      <c r="Q1412" s="295"/>
      <c r="R1412" s="699">
        <f t="shared" si="698"/>
        <v>0</v>
      </c>
      <c r="S1412" s="700">
        <f>C1412+D1412+E1412+G1412+H1412+I1412+K1412+L1412+M1412+O1412+P1412+Q1412</f>
        <v>0</v>
      </c>
      <c r="T1412" s="191"/>
      <c r="U1412" s="191"/>
      <c r="V1412" s="191"/>
      <c r="W1412" s="191"/>
    </row>
    <row r="1413" spans="2:23" ht="17.25" thickBot="1">
      <c r="B1413" s="715" t="s">
        <v>830</v>
      </c>
      <c r="C1413" s="687" t="s">
        <v>498</v>
      </c>
      <c r="D1413" s="688" t="s">
        <v>499</v>
      </c>
      <c r="E1413" s="689" t="s">
        <v>500</v>
      </c>
      <c r="F1413" s="719" t="s">
        <v>697</v>
      </c>
      <c r="G1413" s="687" t="s">
        <v>502</v>
      </c>
      <c r="H1413" s="688" t="s">
        <v>503</v>
      </c>
      <c r="I1413" s="689" t="s">
        <v>504</v>
      </c>
      <c r="J1413" s="719" t="s">
        <v>698</v>
      </c>
      <c r="K1413" s="687" t="s">
        <v>506</v>
      </c>
      <c r="L1413" s="688" t="s">
        <v>507</v>
      </c>
      <c r="M1413" s="689" t="s">
        <v>508</v>
      </c>
      <c r="N1413" s="719" t="s">
        <v>699</v>
      </c>
      <c r="O1413" s="687" t="s">
        <v>510</v>
      </c>
      <c r="P1413" s="688" t="s">
        <v>511</v>
      </c>
      <c r="Q1413" s="689" t="s">
        <v>512</v>
      </c>
      <c r="R1413" s="720" t="s">
        <v>700</v>
      </c>
      <c r="S1413" s="719" t="s">
        <v>46</v>
      </c>
      <c r="T1413" s="191"/>
      <c r="U1413" s="191"/>
      <c r="V1413" s="191"/>
      <c r="W1413" s="191"/>
    </row>
    <row r="1414" spans="2:23" ht="16.5">
      <c r="B1414" s="710" t="s">
        <v>702</v>
      </c>
      <c r="C1414" s="266"/>
      <c r="D1414" s="280"/>
      <c r="E1414" s="281"/>
      <c r="F1414" s="698">
        <f>SUM(C1414:E1414)</f>
        <v>0</v>
      </c>
      <c r="G1414" s="266"/>
      <c r="H1414" s="280"/>
      <c r="I1414" s="281"/>
      <c r="J1414" s="334">
        <f>SUM(G1414:I1414)</f>
        <v>0</v>
      </c>
      <c r="K1414" s="266"/>
      <c r="L1414" s="280"/>
      <c r="M1414" s="281"/>
      <c r="N1414" s="334">
        <f>SUM(K1414:M1414)</f>
        <v>0</v>
      </c>
      <c r="O1414" s="266"/>
      <c r="P1414" s="280"/>
      <c r="Q1414" s="281"/>
      <c r="R1414" s="699">
        <f>SUM(O1414:Q1414)</f>
        <v>0</v>
      </c>
      <c r="S1414" s="700">
        <f>C1414+D1414+E1414+G1414+H1414+I1414+K1414+L1414+M1414+O1414+P1414+Q1414</f>
        <v>0</v>
      </c>
      <c r="T1414" s="191"/>
      <c r="U1414" s="191"/>
      <c r="V1414" s="191"/>
      <c r="W1414" s="191"/>
    </row>
    <row r="1415" spans="2:23" ht="16.5">
      <c r="B1415" s="711" t="s">
        <v>703</v>
      </c>
      <c r="C1415" s="712">
        <f>SUM(C1416:C1419)</f>
        <v>0</v>
      </c>
      <c r="D1415" s="712">
        <f>SUM(D1416:D1419)</f>
        <v>0</v>
      </c>
      <c r="E1415" s="712">
        <f>SUM(E1416:E1419)</f>
        <v>0</v>
      </c>
      <c r="F1415" s="334">
        <f t="shared" ref="F1415:F1420" si="699">SUM(C1415:E1415)</f>
        <v>0</v>
      </c>
      <c r="G1415" s="712">
        <f>SUM(G1416:G1419)</f>
        <v>0</v>
      </c>
      <c r="H1415" s="246">
        <f>SUM(H1416:H1419)</f>
        <v>0</v>
      </c>
      <c r="I1415" s="713">
        <f>SUM(I1416:I1419)</f>
        <v>0</v>
      </c>
      <c r="J1415" s="334">
        <f t="shared" ref="J1415:J1420" si="700">SUM(G1415:I1415)</f>
        <v>0</v>
      </c>
      <c r="K1415" s="712">
        <f>SUM(K1416:K1419)</f>
        <v>0</v>
      </c>
      <c r="L1415" s="246">
        <f>SUM(L1416:L1419)</f>
        <v>0</v>
      </c>
      <c r="M1415" s="713">
        <f>SUM(M1416:M1419)</f>
        <v>0</v>
      </c>
      <c r="N1415" s="334">
        <f t="shared" ref="N1415:N1420" si="701">SUM(K1415:M1415)</f>
        <v>0</v>
      </c>
      <c r="O1415" s="712">
        <f>SUM(O1416:O1419)</f>
        <v>0</v>
      </c>
      <c r="P1415" s="246">
        <f>SUM(P1416:P1419)</f>
        <v>0</v>
      </c>
      <c r="Q1415" s="713">
        <f>SUM(Q1416:Q1419)</f>
        <v>0</v>
      </c>
      <c r="R1415" s="699">
        <f t="shared" ref="R1415:R1420" si="702">SUM(O1415:Q1415)</f>
        <v>0</v>
      </c>
      <c r="S1415" s="335">
        <f>F1415+J1415+N1415+R1415</f>
        <v>0</v>
      </c>
      <c r="T1415" s="702"/>
      <c r="U1415" s="702"/>
      <c r="V1415" s="702"/>
      <c r="W1415" s="702"/>
    </row>
    <row r="1416" spans="2:23" ht="16.5">
      <c r="B1416" s="710" t="s">
        <v>704</v>
      </c>
      <c r="C1416" s="254"/>
      <c r="D1416" s="287"/>
      <c r="E1416" s="288"/>
      <c r="F1416" s="698">
        <f t="shared" si="699"/>
        <v>0</v>
      </c>
      <c r="G1416" s="254"/>
      <c r="H1416" s="287"/>
      <c r="I1416" s="288"/>
      <c r="J1416" s="334">
        <f t="shared" si="700"/>
        <v>0</v>
      </c>
      <c r="K1416" s="254"/>
      <c r="L1416" s="287"/>
      <c r="M1416" s="288"/>
      <c r="N1416" s="334">
        <f t="shared" si="701"/>
        <v>0</v>
      </c>
      <c r="O1416" s="254"/>
      <c r="P1416" s="287"/>
      <c r="Q1416" s="288"/>
      <c r="R1416" s="699">
        <f t="shared" si="702"/>
        <v>0</v>
      </c>
      <c r="S1416" s="700">
        <f>C1416+D1416+E1416+G1416+H1416+I1416+K1416+L1416+M1416+O1416+P1416+Q1416</f>
        <v>0</v>
      </c>
      <c r="T1416" s="191"/>
      <c r="U1416" s="191"/>
      <c r="V1416" s="191"/>
      <c r="W1416" s="191"/>
    </row>
    <row r="1417" spans="2:23" ht="16.5">
      <c r="B1417" s="710" t="s">
        <v>705</v>
      </c>
      <c r="C1417" s="254"/>
      <c r="D1417" s="287"/>
      <c r="E1417" s="288"/>
      <c r="F1417" s="698">
        <f t="shared" si="699"/>
        <v>0</v>
      </c>
      <c r="G1417" s="254"/>
      <c r="H1417" s="287"/>
      <c r="I1417" s="288"/>
      <c r="J1417" s="334">
        <f t="shared" si="700"/>
        <v>0</v>
      </c>
      <c r="K1417" s="254"/>
      <c r="L1417" s="287"/>
      <c r="M1417" s="288"/>
      <c r="N1417" s="334">
        <f t="shared" si="701"/>
        <v>0</v>
      </c>
      <c r="O1417" s="254"/>
      <c r="P1417" s="287"/>
      <c r="Q1417" s="288"/>
      <c r="R1417" s="699">
        <f t="shared" si="702"/>
        <v>0</v>
      </c>
      <c r="S1417" s="700">
        <f>C1417+D1417+E1417+G1417+H1417+I1417+K1417+L1417+M1417+O1417+P1417+Q1417</f>
        <v>0</v>
      </c>
      <c r="T1417" s="191"/>
      <c r="U1417" s="191"/>
      <c r="V1417" s="191"/>
      <c r="W1417" s="191"/>
    </row>
    <row r="1418" spans="2:23" ht="16.5">
      <c r="B1418" s="714" t="s">
        <v>706</v>
      </c>
      <c r="C1418" s="254"/>
      <c r="D1418" s="287"/>
      <c r="E1418" s="288"/>
      <c r="F1418" s="698">
        <f t="shared" si="699"/>
        <v>0</v>
      </c>
      <c r="G1418" s="254"/>
      <c r="H1418" s="287"/>
      <c r="I1418" s="288"/>
      <c r="J1418" s="334">
        <f t="shared" si="700"/>
        <v>0</v>
      </c>
      <c r="K1418" s="254"/>
      <c r="L1418" s="287"/>
      <c r="M1418" s="288"/>
      <c r="N1418" s="334">
        <f t="shared" si="701"/>
        <v>0</v>
      </c>
      <c r="O1418" s="254"/>
      <c r="P1418" s="287"/>
      <c r="Q1418" s="288"/>
      <c r="R1418" s="699">
        <f t="shared" si="702"/>
        <v>0</v>
      </c>
      <c r="S1418" s="700">
        <f>C1418+D1418+E1418+G1418+H1418+I1418+K1418+L1418+M1418+O1418+P1418+Q1418</f>
        <v>0</v>
      </c>
      <c r="T1418" s="191"/>
      <c r="U1418" s="191"/>
      <c r="V1418" s="191"/>
      <c r="W1418" s="191"/>
    </row>
    <row r="1419" spans="2:23" ht="16.5">
      <c r="B1419" s="714" t="s">
        <v>707</v>
      </c>
      <c r="C1419" s="254"/>
      <c r="D1419" s="287"/>
      <c r="E1419" s="288"/>
      <c r="F1419" s="698">
        <f t="shared" si="699"/>
        <v>0</v>
      </c>
      <c r="G1419" s="254"/>
      <c r="H1419" s="287"/>
      <c r="I1419" s="288"/>
      <c r="J1419" s="334">
        <f t="shared" si="700"/>
        <v>0</v>
      </c>
      <c r="K1419" s="254"/>
      <c r="L1419" s="287"/>
      <c r="M1419" s="288"/>
      <c r="N1419" s="334">
        <f t="shared" si="701"/>
        <v>0</v>
      </c>
      <c r="O1419" s="254"/>
      <c r="P1419" s="287"/>
      <c r="Q1419" s="288"/>
      <c r="R1419" s="699">
        <f t="shared" si="702"/>
        <v>0</v>
      </c>
      <c r="S1419" s="700">
        <f>C1419+D1419+E1419+G1419+H1419+I1419+K1419+L1419+M1419+O1419+P1419+Q1419</f>
        <v>0</v>
      </c>
      <c r="T1419" s="191"/>
      <c r="U1419" s="191"/>
      <c r="V1419" s="191"/>
      <c r="W1419" s="191"/>
    </row>
    <row r="1420" spans="2:23" ht="17.25" thickBot="1">
      <c r="B1420" s="710" t="s">
        <v>708</v>
      </c>
      <c r="C1420" s="271"/>
      <c r="D1420" s="294"/>
      <c r="E1420" s="295"/>
      <c r="F1420" s="698">
        <f t="shared" si="699"/>
        <v>0</v>
      </c>
      <c r="G1420" s="271"/>
      <c r="H1420" s="294"/>
      <c r="I1420" s="295"/>
      <c r="J1420" s="334">
        <f t="shared" si="700"/>
        <v>0</v>
      </c>
      <c r="K1420" s="271"/>
      <c r="L1420" s="294"/>
      <c r="M1420" s="295"/>
      <c r="N1420" s="334">
        <f t="shared" si="701"/>
        <v>0</v>
      </c>
      <c r="O1420" s="271"/>
      <c r="P1420" s="294"/>
      <c r="Q1420" s="295"/>
      <c r="R1420" s="699">
        <f t="shared" si="702"/>
        <v>0</v>
      </c>
      <c r="S1420" s="700">
        <f>C1420+D1420+E1420+G1420+H1420+I1420+K1420+L1420+M1420+O1420+P1420+Q1420</f>
        <v>0</v>
      </c>
      <c r="T1420" s="191"/>
      <c r="U1420" s="191"/>
      <c r="V1420" s="191"/>
      <c r="W1420" s="191"/>
    </row>
    <row r="1421" spans="2:23" ht="17.25" thickBot="1">
      <c r="B1421" s="715" t="s">
        <v>831</v>
      </c>
      <c r="C1421" s="600" t="s">
        <v>498</v>
      </c>
      <c r="D1421" s="708" t="s">
        <v>499</v>
      </c>
      <c r="E1421" s="709" t="s">
        <v>500</v>
      </c>
      <c r="F1421" s="334" t="s">
        <v>697</v>
      </c>
      <c r="G1421" s="600" t="s">
        <v>502</v>
      </c>
      <c r="H1421" s="708" t="s">
        <v>503</v>
      </c>
      <c r="I1421" s="709" t="s">
        <v>504</v>
      </c>
      <c r="J1421" s="334" t="s">
        <v>698</v>
      </c>
      <c r="K1421" s="600" t="s">
        <v>506</v>
      </c>
      <c r="L1421" s="708" t="s">
        <v>507</v>
      </c>
      <c r="M1421" s="709" t="s">
        <v>508</v>
      </c>
      <c r="N1421" s="334" t="s">
        <v>699</v>
      </c>
      <c r="O1421" s="600" t="s">
        <v>510</v>
      </c>
      <c r="P1421" s="708" t="s">
        <v>511</v>
      </c>
      <c r="Q1421" s="709" t="s">
        <v>512</v>
      </c>
      <c r="R1421" s="720" t="s">
        <v>700</v>
      </c>
      <c r="S1421" s="719" t="s">
        <v>46</v>
      </c>
      <c r="T1421" s="191"/>
      <c r="U1421" s="191"/>
      <c r="V1421" s="191"/>
      <c r="W1421" s="191"/>
    </row>
    <row r="1422" spans="2:23" ht="16.5">
      <c r="B1422" s="710" t="s">
        <v>702</v>
      </c>
      <c r="C1422" s="266"/>
      <c r="D1422" s="280"/>
      <c r="E1422" s="281"/>
      <c r="F1422" s="698">
        <f>SUM(C1422:E1422)</f>
        <v>0</v>
      </c>
      <c r="G1422" s="266"/>
      <c r="H1422" s="280"/>
      <c r="I1422" s="281"/>
      <c r="J1422" s="334">
        <f>SUM(G1422:I1422)</f>
        <v>0</v>
      </c>
      <c r="K1422" s="266"/>
      <c r="L1422" s="280"/>
      <c r="M1422" s="281"/>
      <c r="N1422" s="334">
        <f>SUM(K1422:M1422)</f>
        <v>0</v>
      </c>
      <c r="O1422" s="266"/>
      <c r="P1422" s="280"/>
      <c r="Q1422" s="281"/>
      <c r="R1422" s="699">
        <f>SUM(O1422:Q1422)</f>
        <v>0</v>
      </c>
      <c r="S1422" s="700">
        <f>C1422+D1422+E1422+G1422+H1422+I1422+K1422+L1422+M1422+O1422+P1422+Q1422</f>
        <v>0</v>
      </c>
      <c r="T1422" s="191"/>
      <c r="U1422" s="191"/>
      <c r="V1422" s="191"/>
      <c r="W1422" s="191"/>
    </row>
    <row r="1423" spans="2:23" ht="16.5">
      <c r="B1423" s="711" t="s">
        <v>703</v>
      </c>
      <c r="C1423" s="712">
        <f>SUM(C1424:C1427)</f>
        <v>0</v>
      </c>
      <c r="D1423" s="712">
        <f>SUM(D1424:D1427)</f>
        <v>0</v>
      </c>
      <c r="E1423" s="712">
        <f>SUM(E1424:E1427)</f>
        <v>0</v>
      </c>
      <c r="F1423" s="334">
        <f t="shared" ref="F1423:F1428" si="703">SUM(C1423:E1423)</f>
        <v>0</v>
      </c>
      <c r="G1423" s="712">
        <f>SUM(G1424:G1427)</f>
        <v>0</v>
      </c>
      <c r="H1423" s="246">
        <f>SUM(H1424:H1427)</f>
        <v>0</v>
      </c>
      <c r="I1423" s="713">
        <f>SUM(I1424:I1427)</f>
        <v>0</v>
      </c>
      <c r="J1423" s="334">
        <f t="shared" ref="J1423:J1428" si="704">SUM(G1423:I1423)</f>
        <v>0</v>
      </c>
      <c r="K1423" s="712">
        <f>SUM(K1424:K1427)</f>
        <v>0</v>
      </c>
      <c r="L1423" s="246">
        <f>SUM(L1424:L1427)</f>
        <v>0</v>
      </c>
      <c r="M1423" s="713">
        <f>SUM(M1424:M1427)</f>
        <v>0</v>
      </c>
      <c r="N1423" s="334">
        <f t="shared" ref="N1423:N1428" si="705">SUM(K1423:M1423)</f>
        <v>0</v>
      </c>
      <c r="O1423" s="712">
        <f>SUM(O1424:O1427)</f>
        <v>0</v>
      </c>
      <c r="P1423" s="246">
        <f>SUM(P1424:P1427)</f>
        <v>0</v>
      </c>
      <c r="Q1423" s="713">
        <f>SUM(Q1424:Q1427)</f>
        <v>0</v>
      </c>
      <c r="R1423" s="699">
        <f t="shared" ref="R1423:R1428" si="706">SUM(O1423:Q1423)</f>
        <v>0</v>
      </c>
      <c r="S1423" s="335">
        <f>F1423+J1423+N1423+R1423</f>
        <v>0</v>
      </c>
      <c r="T1423" s="702"/>
      <c r="U1423" s="702"/>
      <c r="V1423" s="702"/>
      <c r="W1423" s="702"/>
    </row>
    <row r="1424" spans="2:23" ht="16.5">
      <c r="B1424" s="710" t="s">
        <v>704</v>
      </c>
      <c r="C1424" s="254"/>
      <c r="D1424" s="287"/>
      <c r="E1424" s="288"/>
      <c r="F1424" s="698">
        <f t="shared" si="703"/>
        <v>0</v>
      </c>
      <c r="G1424" s="254"/>
      <c r="H1424" s="287"/>
      <c r="I1424" s="288"/>
      <c r="J1424" s="334">
        <f t="shared" si="704"/>
        <v>0</v>
      </c>
      <c r="K1424" s="254"/>
      <c r="L1424" s="287"/>
      <c r="M1424" s="288"/>
      <c r="N1424" s="334">
        <f t="shared" si="705"/>
        <v>0</v>
      </c>
      <c r="O1424" s="254"/>
      <c r="P1424" s="287"/>
      <c r="Q1424" s="288"/>
      <c r="R1424" s="699">
        <f t="shared" si="706"/>
        <v>0</v>
      </c>
      <c r="S1424" s="700">
        <f>C1424+D1424+E1424+G1424+H1424+I1424+K1424+L1424+M1424+O1424+P1424+Q1424</f>
        <v>0</v>
      </c>
      <c r="T1424" s="191"/>
      <c r="U1424" s="191"/>
      <c r="V1424" s="191"/>
      <c r="W1424" s="191"/>
    </row>
    <row r="1425" spans="2:23" ht="16.5">
      <c r="B1425" s="710" t="s">
        <v>705</v>
      </c>
      <c r="C1425" s="254"/>
      <c r="D1425" s="287"/>
      <c r="E1425" s="288"/>
      <c r="F1425" s="698">
        <f t="shared" si="703"/>
        <v>0</v>
      </c>
      <c r="G1425" s="254"/>
      <c r="H1425" s="287"/>
      <c r="I1425" s="288"/>
      <c r="J1425" s="334">
        <f t="shared" si="704"/>
        <v>0</v>
      </c>
      <c r="K1425" s="254"/>
      <c r="L1425" s="287"/>
      <c r="M1425" s="288"/>
      <c r="N1425" s="334">
        <f t="shared" si="705"/>
        <v>0</v>
      </c>
      <c r="O1425" s="254"/>
      <c r="P1425" s="287"/>
      <c r="Q1425" s="288"/>
      <c r="R1425" s="699">
        <f t="shared" si="706"/>
        <v>0</v>
      </c>
      <c r="S1425" s="700">
        <f>C1425+D1425+E1425+G1425+H1425+I1425+K1425+L1425+M1425+O1425+P1425+Q1425</f>
        <v>0</v>
      </c>
      <c r="T1425" s="191"/>
      <c r="U1425" s="191"/>
      <c r="V1425" s="191"/>
      <c r="W1425" s="191"/>
    </row>
    <row r="1426" spans="2:23" ht="16.5">
      <c r="B1426" s="714" t="s">
        <v>706</v>
      </c>
      <c r="C1426" s="254"/>
      <c r="D1426" s="287"/>
      <c r="E1426" s="288"/>
      <c r="F1426" s="698">
        <f t="shared" si="703"/>
        <v>0</v>
      </c>
      <c r="G1426" s="254"/>
      <c r="H1426" s="287"/>
      <c r="I1426" s="288"/>
      <c r="J1426" s="334">
        <f t="shared" si="704"/>
        <v>0</v>
      </c>
      <c r="K1426" s="254"/>
      <c r="L1426" s="287"/>
      <c r="M1426" s="288"/>
      <c r="N1426" s="334">
        <f t="shared" si="705"/>
        <v>0</v>
      </c>
      <c r="O1426" s="254"/>
      <c r="P1426" s="287"/>
      <c r="Q1426" s="288"/>
      <c r="R1426" s="699">
        <f t="shared" si="706"/>
        <v>0</v>
      </c>
      <c r="S1426" s="700">
        <f>C1426+D1426+E1426+G1426+H1426+I1426+K1426+L1426+M1426+O1426+P1426+Q1426</f>
        <v>0</v>
      </c>
      <c r="T1426" s="191"/>
      <c r="U1426" s="191"/>
      <c r="V1426" s="191"/>
      <c r="W1426" s="191"/>
    </row>
    <row r="1427" spans="2:23" ht="16.5">
      <c r="B1427" s="714" t="s">
        <v>707</v>
      </c>
      <c r="C1427" s="254"/>
      <c r="D1427" s="287"/>
      <c r="E1427" s="288"/>
      <c r="F1427" s="698">
        <f t="shared" si="703"/>
        <v>0</v>
      </c>
      <c r="G1427" s="254"/>
      <c r="H1427" s="287"/>
      <c r="I1427" s="288"/>
      <c r="J1427" s="334">
        <f t="shared" si="704"/>
        <v>0</v>
      </c>
      <c r="K1427" s="254"/>
      <c r="L1427" s="287"/>
      <c r="M1427" s="288"/>
      <c r="N1427" s="334">
        <f t="shared" si="705"/>
        <v>0</v>
      </c>
      <c r="O1427" s="254"/>
      <c r="P1427" s="287"/>
      <c r="Q1427" s="288"/>
      <c r="R1427" s="699">
        <f t="shared" si="706"/>
        <v>0</v>
      </c>
      <c r="S1427" s="700">
        <f>C1427+D1427+E1427+G1427+H1427+I1427+K1427+L1427+M1427+O1427+P1427+Q1427</f>
        <v>0</v>
      </c>
      <c r="T1427" s="191"/>
      <c r="U1427" s="191"/>
      <c r="V1427" s="191"/>
      <c r="W1427" s="191"/>
    </row>
    <row r="1428" spans="2:23" ht="17.25" thickBot="1">
      <c r="B1428" s="710" t="s">
        <v>708</v>
      </c>
      <c r="C1428" s="271"/>
      <c r="D1428" s="294"/>
      <c r="E1428" s="295"/>
      <c r="F1428" s="698">
        <f t="shared" si="703"/>
        <v>0</v>
      </c>
      <c r="G1428" s="271"/>
      <c r="H1428" s="294"/>
      <c r="I1428" s="295"/>
      <c r="J1428" s="334">
        <f t="shared" si="704"/>
        <v>0</v>
      </c>
      <c r="K1428" s="271"/>
      <c r="L1428" s="294"/>
      <c r="M1428" s="295"/>
      <c r="N1428" s="334">
        <f t="shared" si="705"/>
        <v>0</v>
      </c>
      <c r="O1428" s="271"/>
      <c r="P1428" s="294"/>
      <c r="Q1428" s="295"/>
      <c r="R1428" s="699">
        <f t="shared" si="706"/>
        <v>0</v>
      </c>
      <c r="S1428" s="700">
        <f>C1428+D1428+E1428+G1428+H1428+I1428+K1428+L1428+M1428+O1428+P1428+Q1428</f>
        <v>0</v>
      </c>
      <c r="T1428" s="191"/>
      <c r="U1428" s="191"/>
      <c r="V1428" s="191"/>
      <c r="W1428" s="191"/>
    </row>
    <row r="1429" spans="2:23" ht="17.25" thickBot="1">
      <c r="B1429" s="715" t="s">
        <v>832</v>
      </c>
      <c r="C1429" s="600" t="s">
        <v>498</v>
      </c>
      <c r="D1429" s="708" t="s">
        <v>499</v>
      </c>
      <c r="E1429" s="709" t="s">
        <v>500</v>
      </c>
      <c r="F1429" s="334" t="s">
        <v>697</v>
      </c>
      <c r="G1429" s="600" t="s">
        <v>502</v>
      </c>
      <c r="H1429" s="708" t="s">
        <v>503</v>
      </c>
      <c r="I1429" s="709" t="s">
        <v>504</v>
      </c>
      <c r="J1429" s="334" t="s">
        <v>698</v>
      </c>
      <c r="K1429" s="600" t="s">
        <v>506</v>
      </c>
      <c r="L1429" s="708" t="s">
        <v>507</v>
      </c>
      <c r="M1429" s="709" t="s">
        <v>508</v>
      </c>
      <c r="N1429" s="334" t="s">
        <v>699</v>
      </c>
      <c r="O1429" s="600" t="s">
        <v>510</v>
      </c>
      <c r="P1429" s="708" t="s">
        <v>511</v>
      </c>
      <c r="Q1429" s="709" t="s">
        <v>512</v>
      </c>
      <c r="R1429" s="720" t="s">
        <v>700</v>
      </c>
      <c r="S1429" s="719" t="s">
        <v>46</v>
      </c>
      <c r="T1429" s="191"/>
      <c r="U1429" s="191"/>
      <c r="V1429" s="191"/>
      <c r="W1429" s="191"/>
    </row>
    <row r="1430" spans="2:23" ht="16.5">
      <c r="B1430" s="710" t="s">
        <v>702</v>
      </c>
      <c r="C1430" s="266"/>
      <c r="D1430" s="280"/>
      <c r="E1430" s="281"/>
      <c r="F1430" s="698">
        <f>SUM(C1430:E1430)</f>
        <v>0</v>
      </c>
      <c r="G1430" s="266"/>
      <c r="H1430" s="280"/>
      <c r="I1430" s="281"/>
      <c r="J1430" s="334">
        <f>SUM(G1430:I1430)</f>
        <v>0</v>
      </c>
      <c r="K1430" s="266"/>
      <c r="L1430" s="280"/>
      <c r="M1430" s="281"/>
      <c r="N1430" s="334">
        <f>SUM(K1430:M1430)</f>
        <v>0</v>
      </c>
      <c r="O1430" s="266"/>
      <c r="P1430" s="280"/>
      <c r="Q1430" s="281"/>
      <c r="R1430" s="699">
        <f>SUM(O1430:Q1430)</f>
        <v>0</v>
      </c>
      <c r="S1430" s="700">
        <f>C1430+D1430+E1430+G1430+H1430+I1430+K1430+L1430+M1430+O1430+P1430+Q1430</f>
        <v>0</v>
      </c>
      <c r="T1430" s="191"/>
      <c r="U1430" s="191"/>
      <c r="V1430" s="191"/>
      <c r="W1430" s="191"/>
    </row>
    <row r="1431" spans="2:23" ht="16.5">
      <c r="B1431" s="711" t="s">
        <v>703</v>
      </c>
      <c r="C1431" s="712">
        <f>SUM(C1432:C1435)</f>
        <v>0</v>
      </c>
      <c r="D1431" s="712">
        <f>SUM(D1432:D1435)</f>
        <v>0</v>
      </c>
      <c r="E1431" s="712">
        <f>SUM(E1432:E1435)</f>
        <v>0</v>
      </c>
      <c r="F1431" s="334">
        <f t="shared" ref="F1431:F1436" si="707">SUM(C1431:E1431)</f>
        <v>0</v>
      </c>
      <c r="G1431" s="712">
        <f>SUM(G1432:G1435)</f>
        <v>0</v>
      </c>
      <c r="H1431" s="246">
        <f>SUM(H1432:H1435)</f>
        <v>0</v>
      </c>
      <c r="I1431" s="713">
        <f>SUM(I1432:I1435)</f>
        <v>0</v>
      </c>
      <c r="J1431" s="334">
        <f t="shared" ref="J1431:J1436" si="708">SUM(G1431:I1431)</f>
        <v>0</v>
      </c>
      <c r="K1431" s="712">
        <f>SUM(K1432:K1435)</f>
        <v>0</v>
      </c>
      <c r="L1431" s="246">
        <f>SUM(L1432:L1435)</f>
        <v>0</v>
      </c>
      <c r="M1431" s="713">
        <f>SUM(M1432:M1435)</f>
        <v>0</v>
      </c>
      <c r="N1431" s="334">
        <f t="shared" ref="N1431:N1436" si="709">SUM(K1431:M1431)</f>
        <v>0</v>
      </c>
      <c r="O1431" s="712">
        <f>SUM(O1432:O1435)</f>
        <v>0</v>
      </c>
      <c r="P1431" s="246">
        <f>SUM(P1432:P1435)</f>
        <v>0</v>
      </c>
      <c r="Q1431" s="713">
        <f>SUM(Q1432:Q1435)</f>
        <v>0</v>
      </c>
      <c r="R1431" s="699">
        <f t="shared" ref="R1431:R1436" si="710">SUM(O1431:Q1431)</f>
        <v>0</v>
      </c>
      <c r="S1431" s="335">
        <f>F1431+J1431+N1431+R1431</f>
        <v>0</v>
      </c>
      <c r="T1431" s="702"/>
      <c r="U1431" s="702"/>
      <c r="V1431" s="702"/>
      <c r="W1431" s="702"/>
    </row>
    <row r="1432" spans="2:23" ht="16.5">
      <c r="B1432" s="710" t="s">
        <v>704</v>
      </c>
      <c r="C1432" s="254"/>
      <c r="D1432" s="287"/>
      <c r="E1432" s="288"/>
      <c r="F1432" s="698">
        <f t="shared" si="707"/>
        <v>0</v>
      </c>
      <c r="G1432" s="254"/>
      <c r="H1432" s="287"/>
      <c r="I1432" s="288"/>
      <c r="J1432" s="334">
        <f t="shared" si="708"/>
        <v>0</v>
      </c>
      <c r="K1432" s="254"/>
      <c r="L1432" s="287"/>
      <c r="M1432" s="288"/>
      <c r="N1432" s="334">
        <f t="shared" si="709"/>
        <v>0</v>
      </c>
      <c r="O1432" s="254"/>
      <c r="P1432" s="287"/>
      <c r="Q1432" s="288"/>
      <c r="R1432" s="699">
        <f t="shared" si="710"/>
        <v>0</v>
      </c>
      <c r="S1432" s="700">
        <f>C1432+D1432+E1432+G1432+H1432+I1432+K1432+L1432+M1432+O1432+P1432+Q1432</f>
        <v>0</v>
      </c>
      <c r="T1432" s="191"/>
      <c r="U1432" s="191"/>
      <c r="V1432" s="191"/>
      <c r="W1432" s="191"/>
    </row>
    <row r="1433" spans="2:23" ht="16.5">
      <c r="B1433" s="710" t="s">
        <v>705</v>
      </c>
      <c r="C1433" s="254"/>
      <c r="D1433" s="287"/>
      <c r="E1433" s="288"/>
      <c r="F1433" s="698">
        <f t="shared" si="707"/>
        <v>0</v>
      </c>
      <c r="G1433" s="254"/>
      <c r="H1433" s="287"/>
      <c r="I1433" s="288"/>
      <c r="J1433" s="334">
        <f t="shared" si="708"/>
        <v>0</v>
      </c>
      <c r="K1433" s="254"/>
      <c r="L1433" s="287"/>
      <c r="M1433" s="288"/>
      <c r="N1433" s="334">
        <f t="shared" si="709"/>
        <v>0</v>
      </c>
      <c r="O1433" s="254"/>
      <c r="P1433" s="287"/>
      <c r="Q1433" s="288"/>
      <c r="R1433" s="699">
        <f t="shared" si="710"/>
        <v>0</v>
      </c>
      <c r="S1433" s="700">
        <f>C1433+D1433+E1433+G1433+H1433+I1433+K1433+L1433+M1433+O1433+P1433+Q1433</f>
        <v>0</v>
      </c>
      <c r="T1433" s="191"/>
      <c r="U1433" s="191"/>
      <c r="V1433" s="191"/>
      <c r="W1433" s="191"/>
    </row>
    <row r="1434" spans="2:23" ht="16.5">
      <c r="B1434" s="714" t="s">
        <v>706</v>
      </c>
      <c r="C1434" s="254"/>
      <c r="D1434" s="287"/>
      <c r="E1434" s="288"/>
      <c r="F1434" s="698">
        <f t="shared" si="707"/>
        <v>0</v>
      </c>
      <c r="G1434" s="254"/>
      <c r="H1434" s="287"/>
      <c r="I1434" s="288"/>
      <c r="J1434" s="334">
        <f t="shared" si="708"/>
        <v>0</v>
      </c>
      <c r="K1434" s="254"/>
      <c r="L1434" s="287"/>
      <c r="M1434" s="288"/>
      <c r="N1434" s="334">
        <f t="shared" si="709"/>
        <v>0</v>
      </c>
      <c r="O1434" s="254"/>
      <c r="P1434" s="287"/>
      <c r="Q1434" s="288"/>
      <c r="R1434" s="699">
        <f t="shared" si="710"/>
        <v>0</v>
      </c>
      <c r="S1434" s="700">
        <f>C1434+D1434+E1434+G1434+H1434+I1434+K1434+L1434+M1434+O1434+P1434+Q1434</f>
        <v>0</v>
      </c>
      <c r="T1434" s="191"/>
      <c r="U1434" s="191"/>
      <c r="V1434" s="191"/>
      <c r="W1434" s="191"/>
    </row>
    <row r="1435" spans="2:23" ht="16.5">
      <c r="B1435" s="714" t="s">
        <v>707</v>
      </c>
      <c r="C1435" s="254"/>
      <c r="D1435" s="287"/>
      <c r="E1435" s="288"/>
      <c r="F1435" s="698">
        <f t="shared" si="707"/>
        <v>0</v>
      </c>
      <c r="G1435" s="254"/>
      <c r="H1435" s="287"/>
      <c r="I1435" s="288"/>
      <c r="J1435" s="334">
        <f t="shared" si="708"/>
        <v>0</v>
      </c>
      <c r="K1435" s="254"/>
      <c r="L1435" s="287"/>
      <c r="M1435" s="288"/>
      <c r="N1435" s="334">
        <f t="shared" si="709"/>
        <v>0</v>
      </c>
      <c r="O1435" s="254"/>
      <c r="P1435" s="287"/>
      <c r="Q1435" s="288"/>
      <c r="R1435" s="699">
        <f t="shared" si="710"/>
        <v>0</v>
      </c>
      <c r="S1435" s="700">
        <f>C1435+D1435+E1435+G1435+H1435+I1435+K1435+L1435+M1435+O1435+P1435+Q1435</f>
        <v>0</v>
      </c>
      <c r="T1435" s="191"/>
      <c r="U1435" s="191"/>
      <c r="V1435" s="191"/>
      <c r="W1435" s="191"/>
    </row>
    <row r="1436" spans="2:23" ht="17.25" thickBot="1">
      <c r="B1436" s="710" t="s">
        <v>708</v>
      </c>
      <c r="C1436" s="271"/>
      <c r="D1436" s="294"/>
      <c r="E1436" s="295"/>
      <c r="F1436" s="698">
        <f t="shared" si="707"/>
        <v>0</v>
      </c>
      <c r="G1436" s="271"/>
      <c r="H1436" s="294"/>
      <c r="I1436" s="295"/>
      <c r="J1436" s="334">
        <f t="shared" si="708"/>
        <v>0</v>
      </c>
      <c r="K1436" s="271"/>
      <c r="L1436" s="294"/>
      <c r="M1436" s="295"/>
      <c r="N1436" s="334">
        <f t="shared" si="709"/>
        <v>0</v>
      </c>
      <c r="O1436" s="271"/>
      <c r="P1436" s="294"/>
      <c r="Q1436" s="295"/>
      <c r="R1436" s="699">
        <f t="shared" si="710"/>
        <v>0</v>
      </c>
      <c r="S1436" s="700">
        <f>C1436+D1436+E1436+G1436+H1436+I1436+K1436+L1436+M1436+O1436+P1436+Q1436</f>
        <v>0</v>
      </c>
      <c r="T1436" s="191"/>
      <c r="U1436" s="191"/>
      <c r="V1436" s="191"/>
      <c r="W1436" s="191"/>
    </row>
    <row r="1437" spans="2:23" ht="17.25" thickBot="1">
      <c r="B1437" s="715" t="s">
        <v>833</v>
      </c>
      <c r="C1437" s="687" t="s">
        <v>498</v>
      </c>
      <c r="D1437" s="688" t="s">
        <v>499</v>
      </c>
      <c r="E1437" s="689" t="s">
        <v>500</v>
      </c>
      <c r="F1437" s="719" t="s">
        <v>697</v>
      </c>
      <c r="G1437" s="687" t="s">
        <v>502</v>
      </c>
      <c r="H1437" s="688" t="s">
        <v>503</v>
      </c>
      <c r="I1437" s="689" t="s">
        <v>504</v>
      </c>
      <c r="J1437" s="719" t="s">
        <v>698</v>
      </c>
      <c r="K1437" s="687" t="s">
        <v>506</v>
      </c>
      <c r="L1437" s="688" t="s">
        <v>507</v>
      </c>
      <c r="M1437" s="689" t="s">
        <v>508</v>
      </c>
      <c r="N1437" s="719" t="s">
        <v>699</v>
      </c>
      <c r="O1437" s="687" t="s">
        <v>510</v>
      </c>
      <c r="P1437" s="688" t="s">
        <v>511</v>
      </c>
      <c r="Q1437" s="689" t="s">
        <v>512</v>
      </c>
      <c r="R1437" s="720" t="s">
        <v>700</v>
      </c>
      <c r="S1437" s="719" t="s">
        <v>46</v>
      </c>
      <c r="T1437" s="191"/>
      <c r="U1437" s="191"/>
      <c r="V1437" s="191"/>
      <c r="W1437" s="191"/>
    </row>
    <row r="1438" spans="2:23" ht="16.5">
      <c r="B1438" s="710" t="s">
        <v>702</v>
      </c>
      <c r="C1438" s="266"/>
      <c r="D1438" s="280"/>
      <c r="E1438" s="281"/>
      <c r="F1438" s="698">
        <v>0</v>
      </c>
      <c r="G1438" s="266"/>
      <c r="H1438" s="280"/>
      <c r="I1438" s="281"/>
      <c r="J1438" s="334">
        <f t="shared" ref="J1438:J1444" si="711">SUM(G1438:I1438)</f>
        <v>0</v>
      </c>
      <c r="K1438" s="266"/>
      <c r="L1438" s="280"/>
      <c r="M1438" s="281"/>
      <c r="N1438" s="334">
        <f t="shared" ref="N1438:N1444" si="712">SUM(K1438:M1438)</f>
        <v>0</v>
      </c>
      <c r="O1438" s="266"/>
      <c r="P1438" s="280"/>
      <c r="Q1438" s="281"/>
      <c r="R1438" s="699">
        <f t="shared" ref="R1438:R1444" si="713">SUM(O1438:Q1438)</f>
        <v>0</v>
      </c>
      <c r="S1438" s="700">
        <f t="shared" ref="S1438:S1444" si="714">N1438+J1438+F1438+R1438</f>
        <v>0</v>
      </c>
      <c r="T1438" s="191"/>
      <c r="U1438" s="191"/>
      <c r="V1438" s="191"/>
      <c r="W1438" s="191"/>
    </row>
    <row r="1439" spans="2:23" ht="16.5">
      <c r="B1439" s="711" t="s">
        <v>703</v>
      </c>
      <c r="C1439" s="712">
        <f>SUM(C1440:C1443)</f>
        <v>0</v>
      </c>
      <c r="D1439" s="712">
        <f>SUM(D1440:D1443)</f>
        <v>0</v>
      </c>
      <c r="E1439" s="712">
        <f>SUM(E1440:E1443)</f>
        <v>0</v>
      </c>
      <c r="F1439" s="334">
        <f t="shared" ref="F1439:F1444" si="715">SUM(C1439:E1439)</f>
        <v>0</v>
      </c>
      <c r="G1439" s="712">
        <f>SUM(G1440:G1443)</f>
        <v>0</v>
      </c>
      <c r="H1439" s="246">
        <f>SUM(H1440:H1443)</f>
        <v>0</v>
      </c>
      <c r="I1439" s="713">
        <f>SUM(I1440:I1443)</f>
        <v>0</v>
      </c>
      <c r="J1439" s="334">
        <f t="shared" si="711"/>
        <v>0</v>
      </c>
      <c r="K1439" s="712">
        <f>SUM(K1440:K1443)</f>
        <v>0</v>
      </c>
      <c r="L1439" s="246">
        <f>SUM(L1440:L1443)</f>
        <v>0</v>
      </c>
      <c r="M1439" s="713">
        <f>SUM(M1440:M1443)</f>
        <v>0</v>
      </c>
      <c r="N1439" s="334">
        <f t="shared" si="712"/>
        <v>0</v>
      </c>
      <c r="O1439" s="712">
        <f>SUM(O1440:O1443)</f>
        <v>0</v>
      </c>
      <c r="P1439" s="246">
        <f>SUM(P1440:P1443)</f>
        <v>0</v>
      </c>
      <c r="Q1439" s="713">
        <f>SUM(Q1440:Q1443)</f>
        <v>0</v>
      </c>
      <c r="R1439" s="699">
        <f t="shared" si="713"/>
        <v>0</v>
      </c>
      <c r="S1439" s="335">
        <f t="shared" si="714"/>
        <v>0</v>
      </c>
      <c r="T1439" s="702"/>
      <c r="U1439" s="702"/>
      <c r="V1439" s="702"/>
      <c r="W1439" s="702"/>
    </row>
    <row r="1440" spans="2:23" ht="16.5">
      <c r="B1440" s="710" t="s">
        <v>704</v>
      </c>
      <c r="C1440" s="254"/>
      <c r="D1440" s="287"/>
      <c r="E1440" s="288"/>
      <c r="F1440" s="698">
        <f t="shared" si="715"/>
        <v>0</v>
      </c>
      <c r="G1440" s="254"/>
      <c r="H1440" s="287"/>
      <c r="I1440" s="288"/>
      <c r="J1440" s="334">
        <f t="shared" si="711"/>
        <v>0</v>
      </c>
      <c r="K1440" s="254"/>
      <c r="L1440" s="287"/>
      <c r="M1440" s="288"/>
      <c r="N1440" s="334">
        <f t="shared" si="712"/>
        <v>0</v>
      </c>
      <c r="O1440" s="254"/>
      <c r="P1440" s="287"/>
      <c r="Q1440" s="288"/>
      <c r="R1440" s="699">
        <f t="shared" si="713"/>
        <v>0</v>
      </c>
      <c r="S1440" s="700">
        <f t="shared" si="714"/>
        <v>0</v>
      </c>
      <c r="T1440" s="191"/>
      <c r="U1440" s="191"/>
      <c r="V1440" s="191"/>
      <c r="W1440" s="191"/>
    </row>
    <row r="1441" spans="2:23" ht="16.5">
      <c r="B1441" s="710" t="s">
        <v>705</v>
      </c>
      <c r="C1441" s="254"/>
      <c r="D1441" s="287"/>
      <c r="E1441" s="288"/>
      <c r="F1441" s="698">
        <f t="shared" si="715"/>
        <v>0</v>
      </c>
      <c r="G1441" s="254"/>
      <c r="H1441" s="287"/>
      <c r="I1441" s="288"/>
      <c r="J1441" s="334">
        <f t="shared" si="711"/>
        <v>0</v>
      </c>
      <c r="K1441" s="254"/>
      <c r="L1441" s="287"/>
      <c r="M1441" s="288"/>
      <c r="N1441" s="334">
        <f t="shared" si="712"/>
        <v>0</v>
      </c>
      <c r="O1441" s="254"/>
      <c r="P1441" s="287"/>
      <c r="Q1441" s="288"/>
      <c r="R1441" s="699">
        <f t="shared" si="713"/>
        <v>0</v>
      </c>
      <c r="S1441" s="700">
        <f t="shared" si="714"/>
        <v>0</v>
      </c>
      <c r="T1441" s="191"/>
      <c r="U1441" s="191"/>
      <c r="V1441" s="191"/>
      <c r="W1441" s="191"/>
    </row>
    <row r="1442" spans="2:23" ht="16.5">
      <c r="B1442" s="714" t="s">
        <v>706</v>
      </c>
      <c r="C1442" s="254"/>
      <c r="D1442" s="287"/>
      <c r="E1442" s="288"/>
      <c r="F1442" s="698">
        <f t="shared" si="715"/>
        <v>0</v>
      </c>
      <c r="G1442" s="254"/>
      <c r="H1442" s="287"/>
      <c r="I1442" s="288"/>
      <c r="J1442" s="334">
        <f t="shared" si="711"/>
        <v>0</v>
      </c>
      <c r="K1442" s="254"/>
      <c r="L1442" s="287"/>
      <c r="M1442" s="288"/>
      <c r="N1442" s="334">
        <f t="shared" si="712"/>
        <v>0</v>
      </c>
      <c r="O1442" s="254"/>
      <c r="P1442" s="287"/>
      <c r="Q1442" s="288"/>
      <c r="R1442" s="699">
        <f t="shared" si="713"/>
        <v>0</v>
      </c>
      <c r="S1442" s="700">
        <f t="shared" si="714"/>
        <v>0</v>
      </c>
      <c r="T1442" s="191"/>
      <c r="U1442" s="191"/>
      <c r="V1442" s="191"/>
      <c r="W1442" s="191"/>
    </row>
    <row r="1443" spans="2:23" ht="16.5">
      <c r="B1443" s="714" t="s">
        <v>707</v>
      </c>
      <c r="C1443" s="254"/>
      <c r="D1443" s="287"/>
      <c r="E1443" s="288"/>
      <c r="F1443" s="698">
        <f t="shared" si="715"/>
        <v>0</v>
      </c>
      <c r="G1443" s="254"/>
      <c r="H1443" s="287"/>
      <c r="I1443" s="288"/>
      <c r="J1443" s="334">
        <f t="shared" si="711"/>
        <v>0</v>
      </c>
      <c r="K1443" s="254"/>
      <c r="L1443" s="287"/>
      <c r="M1443" s="288"/>
      <c r="N1443" s="334">
        <f t="shared" si="712"/>
        <v>0</v>
      </c>
      <c r="O1443" s="254"/>
      <c r="P1443" s="287"/>
      <c r="Q1443" s="288"/>
      <c r="R1443" s="699">
        <f t="shared" si="713"/>
        <v>0</v>
      </c>
      <c r="S1443" s="700">
        <f t="shared" si="714"/>
        <v>0</v>
      </c>
      <c r="T1443" s="191"/>
      <c r="U1443" s="191"/>
      <c r="V1443" s="191"/>
      <c r="W1443" s="191"/>
    </row>
    <row r="1444" spans="2:23" ht="17.25" thickBot="1">
      <c r="B1444" s="710" t="s">
        <v>708</v>
      </c>
      <c r="C1444" s="271"/>
      <c r="D1444" s="294"/>
      <c r="E1444" s="295"/>
      <c r="F1444" s="698">
        <f t="shared" si="715"/>
        <v>0</v>
      </c>
      <c r="G1444" s="271"/>
      <c r="H1444" s="294"/>
      <c r="I1444" s="295"/>
      <c r="J1444" s="334">
        <f t="shared" si="711"/>
        <v>0</v>
      </c>
      <c r="K1444" s="271"/>
      <c r="L1444" s="294"/>
      <c r="M1444" s="295"/>
      <c r="N1444" s="334">
        <f t="shared" si="712"/>
        <v>0</v>
      </c>
      <c r="O1444" s="271"/>
      <c r="P1444" s="294"/>
      <c r="Q1444" s="295"/>
      <c r="R1444" s="699">
        <f t="shared" si="713"/>
        <v>0</v>
      </c>
      <c r="S1444" s="700">
        <f t="shared" si="714"/>
        <v>0</v>
      </c>
      <c r="T1444" s="191"/>
      <c r="U1444" s="191"/>
      <c r="V1444" s="191"/>
      <c r="W1444" s="191"/>
    </row>
    <row r="1445" spans="2:23" ht="17.25" thickBot="1">
      <c r="B1445" s="715" t="s">
        <v>834</v>
      </c>
      <c r="C1445" s="600" t="s">
        <v>498</v>
      </c>
      <c r="D1445" s="708" t="s">
        <v>499</v>
      </c>
      <c r="E1445" s="709" t="s">
        <v>500</v>
      </c>
      <c r="F1445" s="334" t="s">
        <v>697</v>
      </c>
      <c r="G1445" s="600" t="s">
        <v>502</v>
      </c>
      <c r="H1445" s="708" t="s">
        <v>503</v>
      </c>
      <c r="I1445" s="709" t="s">
        <v>504</v>
      </c>
      <c r="J1445" s="334" t="s">
        <v>698</v>
      </c>
      <c r="K1445" s="600" t="s">
        <v>506</v>
      </c>
      <c r="L1445" s="708" t="s">
        <v>507</v>
      </c>
      <c r="M1445" s="709" t="s">
        <v>508</v>
      </c>
      <c r="N1445" s="334" t="s">
        <v>699</v>
      </c>
      <c r="O1445" s="600" t="s">
        <v>510</v>
      </c>
      <c r="P1445" s="708" t="s">
        <v>511</v>
      </c>
      <c r="Q1445" s="709" t="s">
        <v>512</v>
      </c>
      <c r="R1445" s="720" t="s">
        <v>700</v>
      </c>
      <c r="S1445" s="719" t="s">
        <v>46</v>
      </c>
      <c r="T1445" s="191"/>
      <c r="U1445" s="191"/>
      <c r="V1445" s="191"/>
      <c r="W1445" s="191"/>
    </row>
    <row r="1446" spans="2:23" ht="16.5">
      <c r="B1446" s="710" t="s">
        <v>702</v>
      </c>
      <c r="C1446" s="266"/>
      <c r="D1446" s="280"/>
      <c r="E1446" s="281"/>
      <c r="F1446" s="698">
        <f>SUM(C1446:E1446)</f>
        <v>0</v>
      </c>
      <c r="G1446" s="266"/>
      <c r="H1446" s="280"/>
      <c r="I1446" s="281"/>
      <c r="J1446" s="334">
        <f>SUM(G1446:I1446)</f>
        <v>0</v>
      </c>
      <c r="K1446" s="266"/>
      <c r="L1446" s="280"/>
      <c r="M1446" s="281"/>
      <c r="N1446" s="334">
        <f>SUM(K1446:M1446)</f>
        <v>0</v>
      </c>
      <c r="O1446" s="266"/>
      <c r="P1446" s="280"/>
      <c r="Q1446" s="281"/>
      <c r="R1446" s="699">
        <f t="shared" ref="R1446:R1452" si="716">SUM(O1446:Q1446)</f>
        <v>0</v>
      </c>
      <c r="S1446" s="700">
        <f t="shared" ref="S1446:S1452" si="717">N1446+J1446+F1446+R1446</f>
        <v>0</v>
      </c>
      <c r="T1446" s="191"/>
      <c r="U1446" s="191"/>
      <c r="V1446" s="191"/>
      <c r="W1446" s="191"/>
    </row>
    <row r="1447" spans="2:23" ht="16.5">
      <c r="B1447" s="711" t="s">
        <v>703</v>
      </c>
      <c r="C1447" s="712">
        <f>SUM(C1448:C1451)</f>
        <v>0</v>
      </c>
      <c r="D1447" s="712">
        <f>SUM(D1448:D1451)</f>
        <v>0</v>
      </c>
      <c r="E1447" s="712">
        <f>SUM(E1448:E1451)</f>
        <v>0</v>
      </c>
      <c r="F1447" s="334">
        <f t="shared" ref="F1447:F1452" si="718">SUM(C1447:E1447)</f>
        <v>0</v>
      </c>
      <c r="G1447" s="712">
        <f>SUM(G1448:G1451)</f>
        <v>0</v>
      </c>
      <c r="H1447" s="246">
        <f>SUM(H1448:H1451)</f>
        <v>0</v>
      </c>
      <c r="I1447" s="713">
        <f>SUM(I1448:I1451)</f>
        <v>0</v>
      </c>
      <c r="J1447" s="334">
        <f t="shared" ref="J1447:J1452" si="719">SUM(G1447:I1447)</f>
        <v>0</v>
      </c>
      <c r="K1447" s="712">
        <f>SUM(K1448:K1451)</f>
        <v>0</v>
      </c>
      <c r="L1447" s="246">
        <f>SUM(L1448:L1451)</f>
        <v>0</v>
      </c>
      <c r="M1447" s="713">
        <f>SUM(M1448:M1451)</f>
        <v>0</v>
      </c>
      <c r="N1447" s="334">
        <f t="shared" ref="N1447:N1452" si="720">SUM(K1447:M1447)</f>
        <v>0</v>
      </c>
      <c r="O1447" s="712">
        <f>SUM(O1448:O1451)</f>
        <v>0</v>
      </c>
      <c r="P1447" s="246">
        <f>SUM(P1448:P1451)</f>
        <v>0</v>
      </c>
      <c r="Q1447" s="713">
        <f>SUM(Q1448:Q1451)</f>
        <v>0</v>
      </c>
      <c r="R1447" s="699">
        <f t="shared" si="716"/>
        <v>0</v>
      </c>
      <c r="S1447" s="335">
        <f t="shared" si="717"/>
        <v>0</v>
      </c>
      <c r="T1447" s="702"/>
      <c r="U1447" s="702"/>
      <c r="V1447" s="702"/>
      <c r="W1447" s="702"/>
    </row>
    <row r="1448" spans="2:23" ht="16.5">
      <c r="B1448" s="710" t="s">
        <v>704</v>
      </c>
      <c r="C1448" s="254"/>
      <c r="D1448" s="287"/>
      <c r="E1448" s="288"/>
      <c r="F1448" s="698">
        <f t="shared" si="718"/>
        <v>0</v>
      </c>
      <c r="G1448" s="254"/>
      <c r="H1448" s="287"/>
      <c r="I1448" s="288"/>
      <c r="J1448" s="334">
        <f t="shared" si="719"/>
        <v>0</v>
      </c>
      <c r="K1448" s="254"/>
      <c r="L1448" s="287"/>
      <c r="M1448" s="288"/>
      <c r="N1448" s="334">
        <f t="shared" si="720"/>
        <v>0</v>
      </c>
      <c r="O1448" s="254"/>
      <c r="P1448" s="287"/>
      <c r="Q1448" s="288"/>
      <c r="R1448" s="699">
        <f t="shared" si="716"/>
        <v>0</v>
      </c>
      <c r="S1448" s="700">
        <f t="shared" si="717"/>
        <v>0</v>
      </c>
      <c r="T1448" s="191"/>
      <c r="U1448" s="191"/>
      <c r="V1448" s="191"/>
      <c r="W1448" s="191"/>
    </row>
    <row r="1449" spans="2:23" ht="16.5">
      <c r="B1449" s="710" t="s">
        <v>705</v>
      </c>
      <c r="C1449" s="254"/>
      <c r="D1449" s="287"/>
      <c r="E1449" s="288"/>
      <c r="F1449" s="698">
        <f t="shared" si="718"/>
        <v>0</v>
      </c>
      <c r="G1449" s="254"/>
      <c r="H1449" s="287"/>
      <c r="I1449" s="288"/>
      <c r="J1449" s="334">
        <f t="shared" si="719"/>
        <v>0</v>
      </c>
      <c r="K1449" s="254"/>
      <c r="L1449" s="287"/>
      <c r="M1449" s="288"/>
      <c r="N1449" s="334">
        <f t="shared" si="720"/>
        <v>0</v>
      </c>
      <c r="O1449" s="254"/>
      <c r="P1449" s="287"/>
      <c r="Q1449" s="288"/>
      <c r="R1449" s="699">
        <f t="shared" si="716"/>
        <v>0</v>
      </c>
      <c r="S1449" s="700">
        <f t="shared" si="717"/>
        <v>0</v>
      </c>
      <c r="T1449" s="191"/>
      <c r="U1449" s="191"/>
      <c r="V1449" s="191"/>
      <c r="W1449" s="191"/>
    </row>
    <row r="1450" spans="2:23" ht="16.5">
      <c r="B1450" s="714" t="s">
        <v>706</v>
      </c>
      <c r="C1450" s="254"/>
      <c r="D1450" s="287"/>
      <c r="E1450" s="288"/>
      <c r="F1450" s="698">
        <f t="shared" si="718"/>
        <v>0</v>
      </c>
      <c r="G1450" s="254"/>
      <c r="H1450" s="287"/>
      <c r="I1450" s="288"/>
      <c r="J1450" s="334">
        <f t="shared" si="719"/>
        <v>0</v>
      </c>
      <c r="K1450" s="254"/>
      <c r="L1450" s="287"/>
      <c r="M1450" s="288"/>
      <c r="N1450" s="334">
        <f t="shared" si="720"/>
        <v>0</v>
      </c>
      <c r="O1450" s="254"/>
      <c r="P1450" s="287"/>
      <c r="Q1450" s="288"/>
      <c r="R1450" s="699">
        <f t="shared" si="716"/>
        <v>0</v>
      </c>
      <c r="S1450" s="700">
        <f t="shared" si="717"/>
        <v>0</v>
      </c>
      <c r="T1450" s="191"/>
      <c r="U1450" s="191"/>
      <c r="V1450" s="191"/>
      <c r="W1450" s="191"/>
    </row>
    <row r="1451" spans="2:23" ht="16.5">
      <c r="B1451" s="714" t="s">
        <v>707</v>
      </c>
      <c r="C1451" s="254"/>
      <c r="D1451" s="287"/>
      <c r="E1451" s="288"/>
      <c r="F1451" s="698">
        <f t="shared" si="718"/>
        <v>0</v>
      </c>
      <c r="G1451" s="254"/>
      <c r="H1451" s="287"/>
      <c r="I1451" s="288"/>
      <c r="J1451" s="334">
        <f t="shared" si="719"/>
        <v>0</v>
      </c>
      <c r="K1451" s="254"/>
      <c r="L1451" s="287"/>
      <c r="M1451" s="288"/>
      <c r="N1451" s="334">
        <f t="shared" si="720"/>
        <v>0</v>
      </c>
      <c r="O1451" s="254"/>
      <c r="P1451" s="287"/>
      <c r="Q1451" s="288"/>
      <c r="R1451" s="699">
        <f t="shared" si="716"/>
        <v>0</v>
      </c>
      <c r="S1451" s="700">
        <f t="shared" si="717"/>
        <v>0</v>
      </c>
      <c r="T1451" s="191"/>
      <c r="U1451" s="191"/>
      <c r="V1451" s="191"/>
      <c r="W1451" s="191"/>
    </row>
    <row r="1452" spans="2:23" ht="17.25" thickBot="1">
      <c r="B1452" s="710" t="s">
        <v>708</v>
      </c>
      <c r="C1452" s="271"/>
      <c r="D1452" s="294"/>
      <c r="E1452" s="295"/>
      <c r="F1452" s="698">
        <f t="shared" si="718"/>
        <v>0</v>
      </c>
      <c r="G1452" s="271"/>
      <c r="H1452" s="294"/>
      <c r="I1452" s="295"/>
      <c r="J1452" s="334">
        <f t="shared" si="719"/>
        <v>0</v>
      </c>
      <c r="K1452" s="271"/>
      <c r="L1452" s="294"/>
      <c r="M1452" s="295"/>
      <c r="N1452" s="334">
        <f t="shared" si="720"/>
        <v>0</v>
      </c>
      <c r="O1452" s="271"/>
      <c r="P1452" s="294"/>
      <c r="Q1452" s="295"/>
      <c r="R1452" s="699">
        <f t="shared" si="716"/>
        <v>0</v>
      </c>
      <c r="S1452" s="700">
        <f t="shared" si="717"/>
        <v>0</v>
      </c>
      <c r="T1452" s="191"/>
      <c r="U1452" s="191"/>
      <c r="V1452" s="191"/>
      <c r="W1452" s="191"/>
    </row>
    <row r="1453" spans="2:23" ht="17.25" thickBot="1">
      <c r="B1453" s="715" t="s">
        <v>127</v>
      </c>
      <c r="C1453" s="600" t="s">
        <v>498</v>
      </c>
      <c r="D1453" s="708" t="s">
        <v>499</v>
      </c>
      <c r="E1453" s="709" t="s">
        <v>500</v>
      </c>
      <c r="F1453" s="334" t="s">
        <v>697</v>
      </c>
      <c r="G1453" s="600" t="s">
        <v>502</v>
      </c>
      <c r="H1453" s="708" t="s">
        <v>503</v>
      </c>
      <c r="I1453" s="709" t="s">
        <v>504</v>
      </c>
      <c r="J1453" s="334" t="s">
        <v>698</v>
      </c>
      <c r="K1453" s="600" t="s">
        <v>506</v>
      </c>
      <c r="L1453" s="708" t="s">
        <v>507</v>
      </c>
      <c r="M1453" s="709" t="s">
        <v>508</v>
      </c>
      <c r="N1453" s="334" t="s">
        <v>699</v>
      </c>
      <c r="O1453" s="600" t="s">
        <v>510</v>
      </c>
      <c r="P1453" s="708" t="s">
        <v>511</v>
      </c>
      <c r="Q1453" s="709" t="s">
        <v>512</v>
      </c>
      <c r="R1453" s="720" t="s">
        <v>700</v>
      </c>
      <c r="S1453" s="719" t="s">
        <v>46</v>
      </c>
      <c r="T1453" s="191"/>
      <c r="U1453" s="191"/>
      <c r="V1453" s="191"/>
      <c r="W1453" s="191"/>
    </row>
    <row r="1454" spans="2:23" ht="16.5">
      <c r="B1454" s="710" t="s">
        <v>702</v>
      </c>
      <c r="C1454" s="266"/>
      <c r="D1454" s="280"/>
      <c r="E1454" s="281"/>
      <c r="F1454" s="698">
        <f>SUM(C1454:E1454)</f>
        <v>0</v>
      </c>
      <c r="G1454" s="266"/>
      <c r="H1454" s="280"/>
      <c r="I1454" s="281"/>
      <c r="J1454" s="334">
        <f>SUM(G1454:I1454)</f>
        <v>0</v>
      </c>
      <c r="K1454" s="266"/>
      <c r="L1454" s="280"/>
      <c r="M1454" s="281"/>
      <c r="N1454" s="334">
        <f>SUM(K1454:M1454)</f>
        <v>0</v>
      </c>
      <c r="O1454" s="266"/>
      <c r="P1454" s="280"/>
      <c r="Q1454" s="281"/>
      <c r="R1454" s="699">
        <f t="shared" ref="R1454:R1460" si="721">SUM(O1454:Q1454)</f>
        <v>0</v>
      </c>
      <c r="S1454" s="700">
        <f t="shared" ref="S1454:S1460" si="722">N1454+J1454+F1454+R1454</f>
        <v>0</v>
      </c>
      <c r="T1454" s="191"/>
      <c r="U1454" s="191"/>
      <c r="V1454" s="191"/>
      <c r="W1454" s="191"/>
    </row>
    <row r="1455" spans="2:23" ht="16.5">
      <c r="B1455" s="711" t="s">
        <v>703</v>
      </c>
      <c r="C1455" s="712">
        <f>SUM(C1456:C1459)</f>
        <v>0</v>
      </c>
      <c r="D1455" s="712">
        <f>SUM(D1456:D1459)</f>
        <v>0</v>
      </c>
      <c r="E1455" s="712">
        <f>SUM(E1456:E1459)</f>
        <v>0</v>
      </c>
      <c r="F1455" s="334">
        <f t="shared" ref="F1455:F1460" si="723">SUM(C1455:E1455)</f>
        <v>0</v>
      </c>
      <c r="G1455" s="712">
        <f>SUM(G1456:G1459)</f>
        <v>0</v>
      </c>
      <c r="H1455" s="246">
        <f>SUM(H1456:H1459)</f>
        <v>0</v>
      </c>
      <c r="I1455" s="713">
        <f>SUM(I1456:I1459)</f>
        <v>0</v>
      </c>
      <c r="J1455" s="334">
        <f t="shared" ref="J1455:J1460" si="724">SUM(G1455:I1455)</f>
        <v>0</v>
      </c>
      <c r="K1455" s="712">
        <f>SUM(K1456:K1459)</f>
        <v>0</v>
      </c>
      <c r="L1455" s="246">
        <f>SUM(L1456:L1459)</f>
        <v>0</v>
      </c>
      <c r="M1455" s="713">
        <f>SUM(M1456:M1459)</f>
        <v>0</v>
      </c>
      <c r="N1455" s="334">
        <f t="shared" ref="N1455:N1460" si="725">SUM(K1455:M1455)</f>
        <v>0</v>
      </c>
      <c r="O1455" s="712">
        <f>SUM(O1456:O1459)</f>
        <v>0</v>
      </c>
      <c r="P1455" s="246">
        <f>SUM(P1456:P1459)</f>
        <v>0</v>
      </c>
      <c r="Q1455" s="713">
        <f>SUM(Q1456:Q1459)</f>
        <v>0</v>
      </c>
      <c r="R1455" s="699">
        <f t="shared" si="721"/>
        <v>0</v>
      </c>
      <c r="S1455" s="335">
        <f t="shared" si="722"/>
        <v>0</v>
      </c>
      <c r="T1455" s="702"/>
      <c r="U1455" s="702"/>
      <c r="V1455" s="702"/>
      <c r="W1455" s="702"/>
    </row>
    <row r="1456" spans="2:23" ht="16.5">
      <c r="B1456" s="710" t="s">
        <v>704</v>
      </c>
      <c r="C1456" s="254"/>
      <c r="D1456" s="287"/>
      <c r="E1456" s="288"/>
      <c r="F1456" s="698">
        <f t="shared" si="723"/>
        <v>0</v>
      </c>
      <c r="G1456" s="254"/>
      <c r="H1456" s="287"/>
      <c r="I1456" s="288"/>
      <c r="J1456" s="334">
        <f t="shared" si="724"/>
        <v>0</v>
      </c>
      <c r="K1456" s="254"/>
      <c r="L1456" s="287"/>
      <c r="M1456" s="288"/>
      <c r="N1456" s="334">
        <f t="shared" si="725"/>
        <v>0</v>
      </c>
      <c r="O1456" s="254"/>
      <c r="P1456" s="287"/>
      <c r="Q1456" s="288"/>
      <c r="R1456" s="699">
        <f t="shared" si="721"/>
        <v>0</v>
      </c>
      <c r="S1456" s="700">
        <f t="shared" si="722"/>
        <v>0</v>
      </c>
      <c r="T1456" s="191"/>
      <c r="U1456" s="191"/>
      <c r="V1456" s="191"/>
      <c r="W1456" s="191"/>
    </row>
    <row r="1457" spans="2:23" ht="16.5">
      <c r="B1457" s="710" t="s">
        <v>705</v>
      </c>
      <c r="C1457" s="254"/>
      <c r="D1457" s="287"/>
      <c r="E1457" s="288"/>
      <c r="F1457" s="698">
        <f t="shared" si="723"/>
        <v>0</v>
      </c>
      <c r="G1457" s="254"/>
      <c r="H1457" s="287"/>
      <c r="I1457" s="288"/>
      <c r="J1457" s="334">
        <f t="shared" si="724"/>
        <v>0</v>
      </c>
      <c r="K1457" s="254"/>
      <c r="L1457" s="287"/>
      <c r="M1457" s="288"/>
      <c r="N1457" s="334">
        <f t="shared" si="725"/>
        <v>0</v>
      </c>
      <c r="O1457" s="254"/>
      <c r="P1457" s="287"/>
      <c r="Q1457" s="288"/>
      <c r="R1457" s="699">
        <f t="shared" si="721"/>
        <v>0</v>
      </c>
      <c r="S1457" s="700">
        <f t="shared" si="722"/>
        <v>0</v>
      </c>
      <c r="T1457" s="191"/>
      <c r="U1457" s="191"/>
      <c r="V1457" s="191"/>
      <c r="W1457" s="191"/>
    </row>
    <row r="1458" spans="2:23" ht="16.5">
      <c r="B1458" s="714" t="s">
        <v>706</v>
      </c>
      <c r="C1458" s="254"/>
      <c r="D1458" s="287"/>
      <c r="E1458" s="288"/>
      <c r="F1458" s="698">
        <f t="shared" si="723"/>
        <v>0</v>
      </c>
      <c r="G1458" s="254"/>
      <c r="H1458" s="287"/>
      <c r="I1458" s="288"/>
      <c r="J1458" s="334">
        <f t="shared" si="724"/>
        <v>0</v>
      </c>
      <c r="K1458" s="254"/>
      <c r="L1458" s="287"/>
      <c r="M1458" s="288"/>
      <c r="N1458" s="334">
        <f t="shared" si="725"/>
        <v>0</v>
      </c>
      <c r="O1458" s="254"/>
      <c r="P1458" s="287"/>
      <c r="Q1458" s="288"/>
      <c r="R1458" s="699">
        <f t="shared" si="721"/>
        <v>0</v>
      </c>
      <c r="S1458" s="700">
        <f t="shared" si="722"/>
        <v>0</v>
      </c>
      <c r="T1458" s="191"/>
      <c r="U1458" s="191"/>
      <c r="V1458" s="191"/>
      <c r="W1458" s="191"/>
    </row>
    <row r="1459" spans="2:23" ht="16.5">
      <c r="B1459" s="714" t="s">
        <v>707</v>
      </c>
      <c r="C1459" s="254"/>
      <c r="D1459" s="287"/>
      <c r="E1459" s="288"/>
      <c r="F1459" s="698">
        <f t="shared" si="723"/>
        <v>0</v>
      </c>
      <c r="G1459" s="254"/>
      <c r="H1459" s="287"/>
      <c r="I1459" s="288"/>
      <c r="J1459" s="334">
        <f t="shared" si="724"/>
        <v>0</v>
      </c>
      <c r="K1459" s="254"/>
      <c r="L1459" s="287"/>
      <c r="M1459" s="288"/>
      <c r="N1459" s="334">
        <f t="shared" si="725"/>
        <v>0</v>
      </c>
      <c r="O1459" s="254"/>
      <c r="P1459" s="287"/>
      <c r="Q1459" s="288"/>
      <c r="R1459" s="699">
        <f t="shared" si="721"/>
        <v>0</v>
      </c>
      <c r="S1459" s="700">
        <f t="shared" si="722"/>
        <v>0</v>
      </c>
      <c r="T1459" s="191"/>
      <c r="U1459" s="191"/>
      <c r="V1459" s="191"/>
      <c r="W1459" s="191"/>
    </row>
    <row r="1460" spans="2:23" ht="17.25" thickBot="1">
      <c r="B1460" s="710" t="s">
        <v>708</v>
      </c>
      <c r="C1460" s="271"/>
      <c r="D1460" s="294"/>
      <c r="E1460" s="295"/>
      <c r="F1460" s="698">
        <f t="shared" si="723"/>
        <v>0</v>
      </c>
      <c r="G1460" s="271"/>
      <c r="H1460" s="294"/>
      <c r="I1460" s="295"/>
      <c r="J1460" s="334">
        <f t="shared" si="724"/>
        <v>0</v>
      </c>
      <c r="K1460" s="271"/>
      <c r="L1460" s="294"/>
      <c r="M1460" s="295"/>
      <c r="N1460" s="334">
        <f t="shared" si="725"/>
        <v>0</v>
      </c>
      <c r="O1460" s="271"/>
      <c r="P1460" s="294"/>
      <c r="Q1460" s="295"/>
      <c r="R1460" s="699">
        <f t="shared" si="721"/>
        <v>0</v>
      </c>
      <c r="S1460" s="700">
        <f t="shared" si="722"/>
        <v>0</v>
      </c>
      <c r="T1460" s="191"/>
      <c r="U1460" s="191"/>
      <c r="V1460" s="191"/>
      <c r="W1460" s="191"/>
    </row>
    <row r="1461" spans="2:23" ht="17.25" thickBot="1">
      <c r="B1461" s="715" t="s">
        <v>835</v>
      </c>
      <c r="C1461" s="687" t="s">
        <v>498</v>
      </c>
      <c r="D1461" s="688" t="s">
        <v>499</v>
      </c>
      <c r="E1461" s="689" t="s">
        <v>500</v>
      </c>
      <c r="F1461" s="719" t="s">
        <v>697</v>
      </c>
      <c r="G1461" s="687" t="s">
        <v>502</v>
      </c>
      <c r="H1461" s="688" t="s">
        <v>503</v>
      </c>
      <c r="I1461" s="689" t="s">
        <v>504</v>
      </c>
      <c r="J1461" s="719" t="s">
        <v>698</v>
      </c>
      <c r="K1461" s="687" t="s">
        <v>506</v>
      </c>
      <c r="L1461" s="688" t="s">
        <v>507</v>
      </c>
      <c r="M1461" s="689" t="s">
        <v>508</v>
      </c>
      <c r="N1461" s="719" t="s">
        <v>699</v>
      </c>
      <c r="O1461" s="687" t="s">
        <v>510</v>
      </c>
      <c r="P1461" s="688" t="s">
        <v>511</v>
      </c>
      <c r="Q1461" s="689" t="s">
        <v>512</v>
      </c>
      <c r="R1461" s="720" t="s">
        <v>700</v>
      </c>
      <c r="S1461" s="719" t="s">
        <v>46</v>
      </c>
      <c r="T1461" s="191"/>
      <c r="U1461" s="191"/>
      <c r="V1461" s="191"/>
      <c r="W1461" s="191"/>
    </row>
    <row r="1462" spans="2:23" ht="16.5">
      <c r="B1462" s="710" t="s">
        <v>702</v>
      </c>
      <c r="C1462" s="266"/>
      <c r="D1462" s="280"/>
      <c r="E1462" s="281"/>
      <c r="F1462" s="698">
        <f>SUM(C1462:E1462)</f>
        <v>0</v>
      </c>
      <c r="G1462" s="266"/>
      <c r="H1462" s="280"/>
      <c r="I1462" s="281"/>
      <c r="J1462" s="334">
        <f>SUM(G1462:I1462)</f>
        <v>0</v>
      </c>
      <c r="K1462" s="266"/>
      <c r="L1462" s="280"/>
      <c r="M1462" s="281"/>
      <c r="N1462" s="334">
        <f>SUM(K1462:M1462)</f>
        <v>0</v>
      </c>
      <c r="O1462" s="266"/>
      <c r="P1462" s="280"/>
      <c r="Q1462" s="281"/>
      <c r="R1462" s="699">
        <f t="shared" ref="R1462:R1468" si="726">SUM(O1462:Q1462)</f>
        <v>0</v>
      </c>
      <c r="S1462" s="700">
        <f t="shared" ref="S1462:S1468" si="727">N1462+J1462+F1462+R1462</f>
        <v>0</v>
      </c>
      <c r="T1462" s="191"/>
      <c r="U1462" s="191"/>
      <c r="V1462" s="191"/>
      <c r="W1462" s="191"/>
    </row>
    <row r="1463" spans="2:23" ht="16.5">
      <c r="B1463" s="711" t="s">
        <v>703</v>
      </c>
      <c r="C1463" s="712">
        <f>SUM(C1464:C1467)</f>
        <v>0</v>
      </c>
      <c r="D1463" s="712">
        <f>SUM(D1464:D1467)</f>
        <v>0</v>
      </c>
      <c r="E1463" s="712">
        <f>SUM(E1464:E1467)</f>
        <v>0</v>
      </c>
      <c r="F1463" s="334">
        <f t="shared" ref="F1463:F1468" si="728">SUM(C1463:E1463)</f>
        <v>0</v>
      </c>
      <c r="G1463" s="712">
        <f>SUM(G1464:G1467)</f>
        <v>0</v>
      </c>
      <c r="H1463" s="246">
        <f>SUM(H1464:H1467)</f>
        <v>0</v>
      </c>
      <c r="I1463" s="713">
        <f>SUM(I1464:I1467)</f>
        <v>0</v>
      </c>
      <c r="J1463" s="334">
        <f t="shared" ref="J1463:J1468" si="729">SUM(G1463:I1463)</f>
        <v>0</v>
      </c>
      <c r="K1463" s="712">
        <f>SUM(K1464:K1467)</f>
        <v>0</v>
      </c>
      <c r="L1463" s="246">
        <f>SUM(L1464:L1467)</f>
        <v>0</v>
      </c>
      <c r="M1463" s="713">
        <f>SUM(M1464:M1467)</f>
        <v>0</v>
      </c>
      <c r="N1463" s="334">
        <f t="shared" ref="N1463:N1468" si="730">SUM(K1463:M1463)</f>
        <v>0</v>
      </c>
      <c r="O1463" s="712">
        <f>SUM(O1464:O1467)</f>
        <v>0</v>
      </c>
      <c r="P1463" s="246">
        <f>SUM(P1464:P1467)</f>
        <v>0</v>
      </c>
      <c r="Q1463" s="713">
        <f>SUM(Q1464:Q1467)</f>
        <v>0</v>
      </c>
      <c r="R1463" s="699">
        <f t="shared" si="726"/>
        <v>0</v>
      </c>
      <c r="S1463" s="335">
        <f t="shared" si="727"/>
        <v>0</v>
      </c>
      <c r="T1463" s="702"/>
      <c r="U1463" s="702"/>
      <c r="V1463" s="702"/>
      <c r="W1463" s="702"/>
    </row>
    <row r="1464" spans="2:23" ht="16.5">
      <c r="B1464" s="710" t="s">
        <v>704</v>
      </c>
      <c r="C1464" s="254"/>
      <c r="D1464" s="287"/>
      <c r="E1464" s="288"/>
      <c r="F1464" s="698">
        <f t="shared" si="728"/>
        <v>0</v>
      </c>
      <c r="G1464" s="254"/>
      <c r="H1464" s="287"/>
      <c r="I1464" s="288"/>
      <c r="J1464" s="334">
        <f t="shared" si="729"/>
        <v>0</v>
      </c>
      <c r="K1464" s="254"/>
      <c r="L1464" s="287"/>
      <c r="M1464" s="288"/>
      <c r="N1464" s="334">
        <f t="shared" si="730"/>
        <v>0</v>
      </c>
      <c r="O1464" s="254"/>
      <c r="P1464" s="287"/>
      <c r="Q1464" s="288"/>
      <c r="R1464" s="699">
        <f t="shared" si="726"/>
        <v>0</v>
      </c>
      <c r="S1464" s="700">
        <f t="shared" si="727"/>
        <v>0</v>
      </c>
      <c r="T1464" s="191"/>
      <c r="U1464" s="191"/>
      <c r="V1464" s="191"/>
      <c r="W1464" s="191"/>
    </row>
    <row r="1465" spans="2:23" ht="16.5">
      <c r="B1465" s="710" t="s">
        <v>705</v>
      </c>
      <c r="C1465" s="254"/>
      <c r="D1465" s="287"/>
      <c r="E1465" s="288"/>
      <c r="F1465" s="698">
        <f t="shared" si="728"/>
        <v>0</v>
      </c>
      <c r="G1465" s="254"/>
      <c r="H1465" s="287"/>
      <c r="I1465" s="288"/>
      <c r="J1465" s="334">
        <f t="shared" si="729"/>
        <v>0</v>
      </c>
      <c r="K1465" s="254"/>
      <c r="L1465" s="287"/>
      <c r="M1465" s="288"/>
      <c r="N1465" s="334">
        <f t="shared" si="730"/>
        <v>0</v>
      </c>
      <c r="O1465" s="254"/>
      <c r="P1465" s="287"/>
      <c r="Q1465" s="288"/>
      <c r="R1465" s="699">
        <f t="shared" si="726"/>
        <v>0</v>
      </c>
      <c r="S1465" s="700">
        <f t="shared" si="727"/>
        <v>0</v>
      </c>
      <c r="T1465" s="191"/>
      <c r="U1465" s="191"/>
      <c r="V1465" s="191"/>
      <c r="W1465" s="191"/>
    </row>
    <row r="1466" spans="2:23" ht="16.5">
      <c r="B1466" s="714" t="s">
        <v>706</v>
      </c>
      <c r="C1466" s="254"/>
      <c r="D1466" s="287"/>
      <c r="E1466" s="288"/>
      <c r="F1466" s="698">
        <f t="shared" si="728"/>
        <v>0</v>
      </c>
      <c r="G1466" s="254"/>
      <c r="H1466" s="287"/>
      <c r="I1466" s="288"/>
      <c r="J1466" s="334">
        <f t="shared" si="729"/>
        <v>0</v>
      </c>
      <c r="K1466" s="254"/>
      <c r="L1466" s="287"/>
      <c r="M1466" s="288"/>
      <c r="N1466" s="334">
        <f t="shared" si="730"/>
        <v>0</v>
      </c>
      <c r="O1466" s="254"/>
      <c r="P1466" s="287"/>
      <c r="Q1466" s="288"/>
      <c r="R1466" s="699">
        <f t="shared" si="726"/>
        <v>0</v>
      </c>
      <c r="S1466" s="700">
        <f t="shared" si="727"/>
        <v>0</v>
      </c>
      <c r="T1466" s="191"/>
      <c r="U1466" s="191"/>
      <c r="V1466" s="191"/>
      <c r="W1466" s="191"/>
    </row>
    <row r="1467" spans="2:23" ht="16.5">
      <c r="B1467" s="714" t="s">
        <v>707</v>
      </c>
      <c r="C1467" s="254"/>
      <c r="D1467" s="287"/>
      <c r="E1467" s="288"/>
      <c r="F1467" s="698">
        <f t="shared" si="728"/>
        <v>0</v>
      </c>
      <c r="G1467" s="254"/>
      <c r="H1467" s="287"/>
      <c r="I1467" s="288"/>
      <c r="J1467" s="334">
        <f t="shared" si="729"/>
        <v>0</v>
      </c>
      <c r="K1467" s="254"/>
      <c r="L1467" s="287"/>
      <c r="M1467" s="288"/>
      <c r="N1467" s="334">
        <f t="shared" si="730"/>
        <v>0</v>
      </c>
      <c r="O1467" s="254"/>
      <c r="P1467" s="287"/>
      <c r="Q1467" s="288"/>
      <c r="R1467" s="699">
        <f t="shared" si="726"/>
        <v>0</v>
      </c>
      <c r="S1467" s="700">
        <f t="shared" si="727"/>
        <v>0</v>
      </c>
      <c r="T1467" s="191"/>
      <c r="U1467" s="191"/>
      <c r="V1467" s="191"/>
      <c r="W1467" s="191"/>
    </row>
    <row r="1468" spans="2:23" ht="17.25" thickBot="1">
      <c r="B1468" s="710" t="s">
        <v>708</v>
      </c>
      <c r="C1468" s="271"/>
      <c r="D1468" s="294"/>
      <c r="E1468" s="295"/>
      <c r="F1468" s="698">
        <f t="shared" si="728"/>
        <v>0</v>
      </c>
      <c r="G1468" s="271"/>
      <c r="H1468" s="294"/>
      <c r="I1468" s="295"/>
      <c r="J1468" s="334">
        <f t="shared" si="729"/>
        <v>0</v>
      </c>
      <c r="K1468" s="271"/>
      <c r="L1468" s="294"/>
      <c r="M1468" s="295"/>
      <c r="N1468" s="334">
        <f t="shared" si="730"/>
        <v>0</v>
      </c>
      <c r="O1468" s="271"/>
      <c r="P1468" s="294"/>
      <c r="Q1468" s="295"/>
      <c r="R1468" s="699">
        <f t="shared" si="726"/>
        <v>0</v>
      </c>
      <c r="S1468" s="700">
        <f t="shared" si="727"/>
        <v>0</v>
      </c>
      <c r="T1468" s="191"/>
      <c r="U1468" s="191"/>
      <c r="V1468" s="191"/>
      <c r="W1468" s="191"/>
    </row>
    <row r="1469" spans="2:23" ht="17.25" thickBot="1">
      <c r="B1469" s="715" t="s">
        <v>836</v>
      </c>
      <c r="C1469" s="600" t="s">
        <v>498</v>
      </c>
      <c r="D1469" s="708" t="s">
        <v>499</v>
      </c>
      <c r="E1469" s="709" t="s">
        <v>500</v>
      </c>
      <c r="F1469" s="334" t="s">
        <v>697</v>
      </c>
      <c r="G1469" s="600" t="s">
        <v>502</v>
      </c>
      <c r="H1469" s="708" t="s">
        <v>503</v>
      </c>
      <c r="I1469" s="709" t="s">
        <v>504</v>
      </c>
      <c r="J1469" s="334" t="s">
        <v>698</v>
      </c>
      <c r="K1469" s="600" t="s">
        <v>506</v>
      </c>
      <c r="L1469" s="708" t="s">
        <v>507</v>
      </c>
      <c r="M1469" s="709" t="s">
        <v>508</v>
      </c>
      <c r="N1469" s="334" t="s">
        <v>699</v>
      </c>
      <c r="O1469" s="600" t="s">
        <v>510</v>
      </c>
      <c r="P1469" s="708" t="s">
        <v>511</v>
      </c>
      <c r="Q1469" s="709" t="s">
        <v>512</v>
      </c>
      <c r="R1469" s="720" t="s">
        <v>700</v>
      </c>
      <c r="S1469" s="719" t="s">
        <v>46</v>
      </c>
      <c r="T1469" s="191"/>
      <c r="U1469" s="191"/>
      <c r="V1469" s="191"/>
      <c r="W1469" s="191"/>
    </row>
    <row r="1470" spans="2:23" ht="16.5">
      <c r="B1470" s="710" t="s">
        <v>702</v>
      </c>
      <c r="C1470" s="266"/>
      <c r="D1470" s="280"/>
      <c r="E1470" s="281"/>
      <c r="F1470" s="698">
        <f>SUM(C1470:E1470)</f>
        <v>0</v>
      </c>
      <c r="G1470" s="266"/>
      <c r="H1470" s="280"/>
      <c r="I1470" s="281"/>
      <c r="J1470" s="334">
        <f>SUM(G1470:I1470)</f>
        <v>0</v>
      </c>
      <c r="K1470" s="266"/>
      <c r="L1470" s="280"/>
      <c r="M1470" s="281"/>
      <c r="N1470" s="334">
        <f>SUM(K1470:M1470)</f>
        <v>0</v>
      </c>
      <c r="O1470" s="266"/>
      <c r="P1470" s="280"/>
      <c r="Q1470" s="281"/>
      <c r="R1470" s="699">
        <f>SUM(O1470:Q1470)</f>
        <v>0</v>
      </c>
      <c r="S1470" s="700">
        <f>C1470+D1470+E1470+G1470+H1470+I1470+K1470+L1470+M1470+O1470+P1470+Q1470</f>
        <v>0</v>
      </c>
      <c r="T1470" s="191"/>
      <c r="U1470" s="191"/>
      <c r="V1470" s="191"/>
      <c r="W1470" s="191"/>
    </row>
    <row r="1471" spans="2:23" ht="16.5">
      <c r="B1471" s="711" t="s">
        <v>703</v>
      </c>
      <c r="C1471" s="712">
        <f>SUM(C1472:C1475)</f>
        <v>0</v>
      </c>
      <c r="D1471" s="712">
        <f>SUM(D1472:D1475)</f>
        <v>0</v>
      </c>
      <c r="E1471" s="712">
        <f>SUM(E1472:E1475)</f>
        <v>0</v>
      </c>
      <c r="F1471" s="334">
        <f t="shared" ref="F1471:F1476" si="731">SUM(C1471:E1471)</f>
        <v>0</v>
      </c>
      <c r="G1471" s="712">
        <f>SUM(G1472:G1475)</f>
        <v>0</v>
      </c>
      <c r="H1471" s="246">
        <f>SUM(H1472:H1475)</f>
        <v>0</v>
      </c>
      <c r="I1471" s="713">
        <f>SUM(I1472:I1475)</f>
        <v>0</v>
      </c>
      <c r="J1471" s="334">
        <f t="shared" ref="J1471:J1476" si="732">SUM(G1471:I1471)</f>
        <v>0</v>
      </c>
      <c r="K1471" s="712">
        <f>SUM(K1472:K1475)</f>
        <v>0</v>
      </c>
      <c r="L1471" s="246">
        <f>SUM(L1472:L1475)</f>
        <v>0</v>
      </c>
      <c r="M1471" s="713">
        <f>SUM(M1472:M1475)</f>
        <v>0</v>
      </c>
      <c r="N1471" s="334">
        <f t="shared" ref="N1471:N1476" si="733">SUM(K1471:M1471)</f>
        <v>0</v>
      </c>
      <c r="O1471" s="712">
        <f>SUM(O1472:O1475)</f>
        <v>0</v>
      </c>
      <c r="P1471" s="246">
        <f>SUM(P1472:P1475)</f>
        <v>0</v>
      </c>
      <c r="Q1471" s="713">
        <f>SUM(Q1472:Q1475)</f>
        <v>0</v>
      </c>
      <c r="R1471" s="699">
        <f t="shared" ref="R1471:R1476" si="734">SUM(O1471:Q1471)</f>
        <v>0</v>
      </c>
      <c r="S1471" s="335">
        <f>F1471+J1471+N1471+R1471</f>
        <v>0</v>
      </c>
      <c r="T1471" s="702"/>
      <c r="U1471" s="702"/>
      <c r="V1471" s="702"/>
      <c r="W1471" s="702"/>
    </row>
    <row r="1472" spans="2:23" ht="16.5">
      <c r="B1472" s="710" t="s">
        <v>704</v>
      </c>
      <c r="C1472" s="254"/>
      <c r="D1472" s="287"/>
      <c r="E1472" s="288"/>
      <c r="F1472" s="698">
        <f t="shared" si="731"/>
        <v>0</v>
      </c>
      <c r="G1472" s="254"/>
      <c r="H1472" s="287"/>
      <c r="I1472" s="288"/>
      <c r="J1472" s="334">
        <f t="shared" si="732"/>
        <v>0</v>
      </c>
      <c r="K1472" s="254"/>
      <c r="L1472" s="287"/>
      <c r="M1472" s="288"/>
      <c r="N1472" s="334">
        <f t="shared" si="733"/>
        <v>0</v>
      </c>
      <c r="O1472" s="254"/>
      <c r="P1472" s="287"/>
      <c r="Q1472" s="288"/>
      <c r="R1472" s="699">
        <f t="shared" si="734"/>
        <v>0</v>
      </c>
      <c r="S1472" s="700">
        <f>C1472+D1472+E1472+G1472+H1472+I1472+K1472+L1472+M1472+O1472+P1472+Q1472</f>
        <v>0</v>
      </c>
      <c r="T1472" s="191"/>
      <c r="U1472" s="191"/>
      <c r="V1472" s="191"/>
      <c r="W1472" s="191"/>
    </row>
    <row r="1473" spans="2:23" ht="16.5">
      <c r="B1473" s="710" t="s">
        <v>705</v>
      </c>
      <c r="C1473" s="254"/>
      <c r="D1473" s="287"/>
      <c r="E1473" s="288"/>
      <c r="F1473" s="698">
        <f t="shared" si="731"/>
        <v>0</v>
      </c>
      <c r="G1473" s="254"/>
      <c r="H1473" s="287"/>
      <c r="I1473" s="288"/>
      <c r="J1473" s="334">
        <f t="shared" si="732"/>
        <v>0</v>
      </c>
      <c r="K1473" s="254"/>
      <c r="L1473" s="287"/>
      <c r="M1473" s="288"/>
      <c r="N1473" s="334">
        <f t="shared" si="733"/>
        <v>0</v>
      </c>
      <c r="O1473" s="254"/>
      <c r="P1473" s="287"/>
      <c r="Q1473" s="288"/>
      <c r="R1473" s="699">
        <f t="shared" si="734"/>
        <v>0</v>
      </c>
      <c r="S1473" s="700">
        <f>C1473+D1473+E1473+G1473+H1473+I1473+K1473+L1473+M1473+O1473+P1473+Q1473</f>
        <v>0</v>
      </c>
      <c r="T1473" s="191"/>
      <c r="U1473" s="191"/>
      <c r="V1473" s="191"/>
      <c r="W1473" s="191"/>
    </row>
    <row r="1474" spans="2:23" ht="16.5">
      <c r="B1474" s="714" t="s">
        <v>706</v>
      </c>
      <c r="C1474" s="254"/>
      <c r="D1474" s="287"/>
      <c r="E1474" s="288"/>
      <c r="F1474" s="698">
        <f t="shared" si="731"/>
        <v>0</v>
      </c>
      <c r="G1474" s="254"/>
      <c r="H1474" s="287"/>
      <c r="I1474" s="288"/>
      <c r="J1474" s="334">
        <f t="shared" si="732"/>
        <v>0</v>
      </c>
      <c r="K1474" s="254"/>
      <c r="L1474" s="287"/>
      <c r="M1474" s="288"/>
      <c r="N1474" s="334">
        <f t="shared" si="733"/>
        <v>0</v>
      </c>
      <c r="O1474" s="254"/>
      <c r="P1474" s="287"/>
      <c r="Q1474" s="288"/>
      <c r="R1474" s="699">
        <f t="shared" si="734"/>
        <v>0</v>
      </c>
      <c r="S1474" s="700">
        <f>C1474+D1474+E1474+G1474+H1474+I1474+K1474+L1474+M1474+O1474+P1474+Q1474</f>
        <v>0</v>
      </c>
      <c r="T1474" s="191"/>
      <c r="U1474" s="191"/>
      <c r="V1474" s="191"/>
      <c r="W1474" s="191"/>
    </row>
    <row r="1475" spans="2:23" ht="16.5">
      <c r="B1475" s="714" t="s">
        <v>707</v>
      </c>
      <c r="C1475" s="254"/>
      <c r="D1475" s="287"/>
      <c r="E1475" s="288"/>
      <c r="F1475" s="698">
        <f t="shared" si="731"/>
        <v>0</v>
      </c>
      <c r="G1475" s="254"/>
      <c r="H1475" s="287"/>
      <c r="I1475" s="288"/>
      <c r="J1475" s="334">
        <f t="shared" si="732"/>
        <v>0</v>
      </c>
      <c r="K1475" s="254"/>
      <c r="L1475" s="287"/>
      <c r="M1475" s="288"/>
      <c r="N1475" s="334">
        <f t="shared" si="733"/>
        <v>0</v>
      </c>
      <c r="O1475" s="254"/>
      <c r="P1475" s="287"/>
      <c r="Q1475" s="288"/>
      <c r="R1475" s="699">
        <f t="shared" si="734"/>
        <v>0</v>
      </c>
      <c r="S1475" s="700">
        <f>C1475+D1475+E1475+G1475+H1475+I1475+K1475+L1475+M1475+O1475+P1475+Q1475</f>
        <v>0</v>
      </c>
      <c r="T1475" s="191"/>
      <c r="U1475" s="191"/>
      <c r="V1475" s="191"/>
      <c r="W1475" s="191"/>
    </row>
    <row r="1476" spans="2:23" ht="17.25" thickBot="1">
      <c r="B1476" s="710" t="s">
        <v>708</v>
      </c>
      <c r="C1476" s="271"/>
      <c r="D1476" s="294"/>
      <c r="E1476" s="295"/>
      <c r="F1476" s="698">
        <f t="shared" si="731"/>
        <v>0</v>
      </c>
      <c r="G1476" s="271"/>
      <c r="H1476" s="294"/>
      <c r="I1476" s="295"/>
      <c r="J1476" s="334">
        <f t="shared" si="732"/>
        <v>0</v>
      </c>
      <c r="K1476" s="271"/>
      <c r="L1476" s="294"/>
      <c r="M1476" s="295"/>
      <c r="N1476" s="334">
        <f t="shared" si="733"/>
        <v>0</v>
      </c>
      <c r="O1476" s="271"/>
      <c r="P1476" s="294"/>
      <c r="Q1476" s="295"/>
      <c r="R1476" s="699">
        <f t="shared" si="734"/>
        <v>0</v>
      </c>
      <c r="S1476" s="700">
        <f>C1476+D1476+E1476+G1476+H1476+I1476+K1476+L1476+M1476+O1476+P1476+Q1476</f>
        <v>0</v>
      </c>
      <c r="T1476" s="191"/>
      <c r="U1476" s="191"/>
      <c r="V1476" s="191"/>
      <c r="W1476" s="191"/>
    </row>
    <row r="1477" spans="2:23" ht="17.25" thickBot="1">
      <c r="B1477" s="715" t="s">
        <v>837</v>
      </c>
      <c r="C1477" s="600" t="s">
        <v>498</v>
      </c>
      <c r="D1477" s="708" t="s">
        <v>499</v>
      </c>
      <c r="E1477" s="709" t="s">
        <v>500</v>
      </c>
      <c r="F1477" s="334" t="s">
        <v>697</v>
      </c>
      <c r="G1477" s="600" t="s">
        <v>502</v>
      </c>
      <c r="H1477" s="708" t="s">
        <v>503</v>
      </c>
      <c r="I1477" s="709" t="s">
        <v>504</v>
      </c>
      <c r="J1477" s="334" t="s">
        <v>698</v>
      </c>
      <c r="K1477" s="600" t="s">
        <v>506</v>
      </c>
      <c r="L1477" s="708" t="s">
        <v>507</v>
      </c>
      <c r="M1477" s="709" t="s">
        <v>508</v>
      </c>
      <c r="N1477" s="334" t="s">
        <v>699</v>
      </c>
      <c r="O1477" s="600" t="s">
        <v>510</v>
      </c>
      <c r="P1477" s="708" t="s">
        <v>511</v>
      </c>
      <c r="Q1477" s="709" t="s">
        <v>512</v>
      </c>
      <c r="R1477" s="720" t="s">
        <v>700</v>
      </c>
      <c r="S1477" s="719" t="s">
        <v>46</v>
      </c>
      <c r="T1477" s="191"/>
      <c r="U1477" s="191"/>
      <c r="V1477" s="191"/>
      <c r="W1477" s="191"/>
    </row>
    <row r="1478" spans="2:23" ht="16.5">
      <c r="B1478" s="710" t="s">
        <v>702</v>
      </c>
      <c r="C1478" s="266"/>
      <c r="D1478" s="280"/>
      <c r="E1478" s="281"/>
      <c r="F1478" s="698">
        <v>0</v>
      </c>
      <c r="G1478" s="266"/>
      <c r="H1478" s="280"/>
      <c r="I1478" s="281"/>
      <c r="J1478" s="334">
        <f t="shared" ref="J1478:J1484" si="735">SUM(G1478:I1478)</f>
        <v>0</v>
      </c>
      <c r="K1478" s="266"/>
      <c r="L1478" s="280"/>
      <c r="M1478" s="281"/>
      <c r="N1478" s="334">
        <f t="shared" ref="N1478:N1484" si="736">SUM(K1478:M1478)</f>
        <v>0</v>
      </c>
      <c r="O1478" s="266"/>
      <c r="P1478" s="280"/>
      <c r="Q1478" s="281"/>
      <c r="R1478" s="699">
        <f t="shared" ref="R1478:R1484" si="737">SUM(O1478:Q1478)</f>
        <v>0</v>
      </c>
      <c r="S1478" s="700">
        <f>N1478+J1478+F1478+R1478</f>
        <v>0</v>
      </c>
      <c r="T1478" s="191"/>
      <c r="U1478" s="191"/>
      <c r="V1478" s="191"/>
      <c r="W1478" s="191"/>
    </row>
    <row r="1479" spans="2:23" ht="16.5">
      <c r="B1479" s="711" t="s">
        <v>703</v>
      </c>
      <c r="C1479" s="712">
        <f>SUM(C1480:C1483)</f>
        <v>0</v>
      </c>
      <c r="D1479" s="712">
        <f>SUM(D1480:D1483)</f>
        <v>0</v>
      </c>
      <c r="E1479" s="712">
        <f>SUM(E1480:E1483)</f>
        <v>0</v>
      </c>
      <c r="F1479" s="334">
        <f t="shared" ref="F1479:F1484" si="738">SUM(C1479:E1479)</f>
        <v>0</v>
      </c>
      <c r="G1479" s="712">
        <f>SUM(G1480:G1483)</f>
        <v>0</v>
      </c>
      <c r="H1479" s="246">
        <f>SUM(H1480:H1483)</f>
        <v>0</v>
      </c>
      <c r="I1479" s="713">
        <f>SUM(I1480:I1483)</f>
        <v>0</v>
      </c>
      <c r="J1479" s="334">
        <f t="shared" si="735"/>
        <v>0</v>
      </c>
      <c r="K1479" s="712">
        <f>SUM(K1480:K1483)</f>
        <v>0</v>
      </c>
      <c r="L1479" s="246">
        <f>SUM(L1480:L1483)</f>
        <v>0</v>
      </c>
      <c r="M1479" s="713">
        <f>SUM(M1480:M1483)</f>
        <v>0</v>
      </c>
      <c r="N1479" s="334">
        <f t="shared" si="736"/>
        <v>0</v>
      </c>
      <c r="O1479" s="712">
        <f>SUM(O1480:O1483)</f>
        <v>0</v>
      </c>
      <c r="P1479" s="246">
        <f>SUM(P1480:P1483)</f>
        <v>0</v>
      </c>
      <c r="Q1479" s="713">
        <f>SUM(Q1480:Q1483)</f>
        <v>0</v>
      </c>
      <c r="R1479" s="722">
        <f>R1480+R1481+R1482</f>
        <v>0</v>
      </c>
      <c r="S1479" s="335">
        <f t="shared" ref="S1479:S1484" si="739">N1479+J1479+F1479+R1479</f>
        <v>0</v>
      </c>
      <c r="T1479" s="702"/>
      <c r="U1479" s="702"/>
      <c r="V1479" s="702"/>
      <c r="W1479" s="702"/>
    </row>
    <row r="1480" spans="2:23" ht="16.5">
      <c r="B1480" s="710" t="s">
        <v>704</v>
      </c>
      <c r="C1480" s="254"/>
      <c r="D1480" s="287"/>
      <c r="E1480" s="288"/>
      <c r="F1480" s="698">
        <f t="shared" si="738"/>
        <v>0</v>
      </c>
      <c r="G1480" s="254"/>
      <c r="H1480" s="287"/>
      <c r="I1480" s="288"/>
      <c r="J1480" s="334">
        <f t="shared" si="735"/>
        <v>0</v>
      </c>
      <c r="K1480" s="254"/>
      <c r="L1480" s="287"/>
      <c r="M1480" s="288"/>
      <c r="N1480" s="334">
        <f t="shared" si="736"/>
        <v>0</v>
      </c>
      <c r="O1480" s="254"/>
      <c r="P1480" s="287"/>
      <c r="Q1480" s="288"/>
      <c r="R1480" s="699">
        <f t="shared" si="737"/>
        <v>0</v>
      </c>
      <c r="S1480" s="700">
        <f t="shared" si="739"/>
        <v>0</v>
      </c>
      <c r="T1480" s="191"/>
      <c r="U1480" s="191"/>
      <c r="V1480" s="191"/>
      <c r="W1480" s="191"/>
    </row>
    <row r="1481" spans="2:23" ht="16.5">
      <c r="B1481" s="710" t="s">
        <v>705</v>
      </c>
      <c r="C1481" s="254"/>
      <c r="D1481" s="287"/>
      <c r="E1481" s="288"/>
      <c r="F1481" s="698">
        <f t="shared" si="738"/>
        <v>0</v>
      </c>
      <c r="G1481" s="254"/>
      <c r="H1481" s="287"/>
      <c r="I1481" s="288"/>
      <c r="J1481" s="334">
        <f t="shared" si="735"/>
        <v>0</v>
      </c>
      <c r="K1481" s="254"/>
      <c r="L1481" s="287"/>
      <c r="M1481" s="288"/>
      <c r="N1481" s="334">
        <f t="shared" si="736"/>
        <v>0</v>
      </c>
      <c r="O1481" s="254"/>
      <c r="P1481" s="287"/>
      <c r="Q1481" s="288"/>
      <c r="R1481" s="699">
        <f t="shared" si="737"/>
        <v>0</v>
      </c>
      <c r="S1481" s="700">
        <f t="shared" si="739"/>
        <v>0</v>
      </c>
      <c r="T1481" s="191"/>
      <c r="U1481" s="191"/>
      <c r="V1481" s="191"/>
      <c r="W1481" s="191"/>
    </row>
    <row r="1482" spans="2:23" ht="16.5">
      <c r="B1482" s="714" t="s">
        <v>706</v>
      </c>
      <c r="C1482" s="254"/>
      <c r="D1482" s="287"/>
      <c r="E1482" s="288"/>
      <c r="F1482" s="698">
        <f t="shared" si="738"/>
        <v>0</v>
      </c>
      <c r="G1482" s="254"/>
      <c r="H1482" s="287"/>
      <c r="I1482" s="288"/>
      <c r="J1482" s="334">
        <f t="shared" si="735"/>
        <v>0</v>
      </c>
      <c r="K1482" s="254"/>
      <c r="L1482" s="287"/>
      <c r="M1482" s="288"/>
      <c r="N1482" s="334">
        <f t="shared" si="736"/>
        <v>0</v>
      </c>
      <c r="O1482" s="254"/>
      <c r="P1482" s="287"/>
      <c r="Q1482" s="288"/>
      <c r="R1482" s="699">
        <f t="shared" si="737"/>
        <v>0</v>
      </c>
      <c r="S1482" s="700">
        <f t="shared" si="739"/>
        <v>0</v>
      </c>
      <c r="T1482" s="191"/>
      <c r="U1482" s="191"/>
      <c r="V1482" s="191"/>
      <c r="W1482" s="191"/>
    </row>
    <row r="1483" spans="2:23" ht="16.5">
      <c r="B1483" s="714" t="s">
        <v>707</v>
      </c>
      <c r="C1483" s="254"/>
      <c r="D1483" s="287"/>
      <c r="E1483" s="288"/>
      <c r="F1483" s="698">
        <f t="shared" si="738"/>
        <v>0</v>
      </c>
      <c r="G1483" s="254"/>
      <c r="H1483" s="287"/>
      <c r="I1483" s="288"/>
      <c r="J1483" s="334">
        <f t="shared" si="735"/>
        <v>0</v>
      </c>
      <c r="K1483" s="254"/>
      <c r="L1483" s="287"/>
      <c r="M1483" s="288"/>
      <c r="N1483" s="334">
        <f t="shared" si="736"/>
        <v>0</v>
      </c>
      <c r="O1483" s="254"/>
      <c r="P1483" s="287"/>
      <c r="Q1483" s="288"/>
      <c r="R1483" s="699">
        <f t="shared" si="737"/>
        <v>0</v>
      </c>
      <c r="S1483" s="700">
        <f t="shared" si="739"/>
        <v>0</v>
      </c>
      <c r="T1483" s="191"/>
      <c r="U1483" s="191"/>
      <c r="V1483" s="191"/>
      <c r="W1483" s="191"/>
    </row>
    <row r="1484" spans="2:23" ht="17.25" thickBot="1">
      <c r="B1484" s="710" t="s">
        <v>708</v>
      </c>
      <c r="C1484" s="271"/>
      <c r="D1484" s="294"/>
      <c r="E1484" s="295"/>
      <c r="F1484" s="698">
        <f t="shared" si="738"/>
        <v>0</v>
      </c>
      <c r="G1484" s="271"/>
      <c r="H1484" s="294"/>
      <c r="I1484" s="295"/>
      <c r="J1484" s="334">
        <f t="shared" si="735"/>
        <v>0</v>
      </c>
      <c r="K1484" s="271"/>
      <c r="L1484" s="294"/>
      <c r="M1484" s="295"/>
      <c r="N1484" s="334">
        <f t="shared" si="736"/>
        <v>0</v>
      </c>
      <c r="O1484" s="271"/>
      <c r="P1484" s="294"/>
      <c r="Q1484" s="295"/>
      <c r="R1484" s="699">
        <f t="shared" si="737"/>
        <v>0</v>
      </c>
      <c r="S1484" s="700">
        <f t="shared" si="739"/>
        <v>0</v>
      </c>
      <c r="T1484" s="191"/>
      <c r="U1484" s="191"/>
      <c r="V1484" s="191"/>
      <c r="W1484" s="191"/>
    </row>
    <row r="1485" spans="2:23" ht="17.25" thickBot="1">
      <c r="B1485" s="715" t="s">
        <v>838</v>
      </c>
      <c r="C1485" s="687" t="s">
        <v>498</v>
      </c>
      <c r="D1485" s="688" t="s">
        <v>499</v>
      </c>
      <c r="E1485" s="689" t="s">
        <v>500</v>
      </c>
      <c r="F1485" s="719" t="s">
        <v>697</v>
      </c>
      <c r="G1485" s="687" t="s">
        <v>502</v>
      </c>
      <c r="H1485" s="688" t="s">
        <v>503</v>
      </c>
      <c r="I1485" s="689" t="s">
        <v>504</v>
      </c>
      <c r="J1485" s="719" t="s">
        <v>698</v>
      </c>
      <c r="K1485" s="687" t="s">
        <v>506</v>
      </c>
      <c r="L1485" s="688" t="s">
        <v>507</v>
      </c>
      <c r="M1485" s="689" t="s">
        <v>508</v>
      </c>
      <c r="N1485" s="719" t="s">
        <v>699</v>
      </c>
      <c r="O1485" s="687" t="s">
        <v>510</v>
      </c>
      <c r="P1485" s="688" t="s">
        <v>511</v>
      </c>
      <c r="Q1485" s="689" t="s">
        <v>512</v>
      </c>
      <c r="R1485" s="720" t="s">
        <v>700</v>
      </c>
      <c r="S1485" s="719" t="s">
        <v>46</v>
      </c>
      <c r="T1485" s="191"/>
      <c r="U1485" s="191"/>
      <c r="V1485" s="191"/>
      <c r="W1485" s="191"/>
    </row>
    <row r="1486" spans="2:23" ht="16.5">
      <c r="B1486" s="710" t="s">
        <v>702</v>
      </c>
      <c r="C1486" s="266"/>
      <c r="D1486" s="280"/>
      <c r="E1486" s="281"/>
      <c r="F1486" s="698">
        <f>SUM(C1486:E1486)</f>
        <v>0</v>
      </c>
      <c r="G1486" s="266"/>
      <c r="H1486" s="280"/>
      <c r="I1486" s="281"/>
      <c r="J1486" s="334">
        <f>SUM(G1486:I1486)</f>
        <v>0</v>
      </c>
      <c r="K1486" s="266"/>
      <c r="L1486" s="280"/>
      <c r="M1486" s="281"/>
      <c r="N1486" s="334">
        <f>SUM(K1486:M1486)</f>
        <v>0</v>
      </c>
      <c r="O1486" s="266"/>
      <c r="P1486" s="280"/>
      <c r="Q1486" s="281"/>
      <c r="R1486" s="699">
        <f t="shared" ref="R1486:R1492" si="740">SUM(O1486:Q1486)</f>
        <v>0</v>
      </c>
      <c r="S1486" s="700">
        <f>N1486+J1486+F1486+R1486</f>
        <v>0</v>
      </c>
      <c r="T1486" s="191"/>
      <c r="U1486" s="191"/>
      <c r="V1486" s="191"/>
      <c r="W1486" s="191"/>
    </row>
    <row r="1487" spans="2:23" ht="16.5">
      <c r="B1487" s="711" t="s">
        <v>703</v>
      </c>
      <c r="C1487" s="712">
        <f>SUM(C1488:C1491)</f>
        <v>0</v>
      </c>
      <c r="D1487" s="712">
        <f>SUM(D1488:D1491)</f>
        <v>0</v>
      </c>
      <c r="E1487" s="712">
        <f>SUM(E1488:E1491)</f>
        <v>0</v>
      </c>
      <c r="F1487" s="334">
        <f t="shared" ref="F1487:F1492" si="741">SUM(C1487:E1487)</f>
        <v>0</v>
      </c>
      <c r="G1487" s="712">
        <f>SUM(G1488:G1491)</f>
        <v>0</v>
      </c>
      <c r="H1487" s="246">
        <f>SUM(H1488:H1491)</f>
        <v>0</v>
      </c>
      <c r="I1487" s="713">
        <f>SUM(I1488:I1491)</f>
        <v>0</v>
      </c>
      <c r="J1487" s="334">
        <f t="shared" ref="J1487:J1492" si="742">SUM(G1487:I1487)</f>
        <v>0</v>
      </c>
      <c r="K1487" s="712">
        <f>SUM(K1488:K1491)</f>
        <v>0</v>
      </c>
      <c r="L1487" s="246">
        <f>SUM(L1488:L1491)</f>
        <v>0</v>
      </c>
      <c r="M1487" s="713">
        <f>SUM(M1488:M1491)</f>
        <v>0</v>
      </c>
      <c r="N1487" s="334">
        <f t="shared" ref="N1487:N1492" si="743">SUM(K1487:M1487)</f>
        <v>0</v>
      </c>
      <c r="O1487" s="712">
        <f>SUM(O1488:O1491)</f>
        <v>0</v>
      </c>
      <c r="P1487" s="246">
        <f>SUM(P1488:P1491)</f>
        <v>0</v>
      </c>
      <c r="Q1487" s="713">
        <f>SUM(Q1488:Q1491)</f>
        <v>0</v>
      </c>
      <c r="R1487" s="699">
        <f t="shared" si="740"/>
        <v>0</v>
      </c>
      <c r="S1487" s="335">
        <f t="shared" ref="S1487:S1492" si="744">N1487+J1487+F1487+R1487</f>
        <v>0</v>
      </c>
      <c r="T1487" s="702"/>
      <c r="U1487" s="702"/>
      <c r="V1487" s="702"/>
      <c r="W1487" s="702"/>
    </row>
    <row r="1488" spans="2:23" ht="16.5">
      <c r="B1488" s="710" t="s">
        <v>704</v>
      </c>
      <c r="C1488" s="254"/>
      <c r="D1488" s="287"/>
      <c r="E1488" s="288"/>
      <c r="F1488" s="698">
        <f t="shared" si="741"/>
        <v>0</v>
      </c>
      <c r="G1488" s="254"/>
      <c r="H1488" s="287"/>
      <c r="I1488" s="288"/>
      <c r="J1488" s="334">
        <f t="shared" si="742"/>
        <v>0</v>
      </c>
      <c r="K1488" s="254"/>
      <c r="L1488" s="287"/>
      <c r="M1488" s="288"/>
      <c r="N1488" s="334">
        <f t="shared" si="743"/>
        <v>0</v>
      </c>
      <c r="O1488" s="254"/>
      <c r="P1488" s="287"/>
      <c r="Q1488" s="288"/>
      <c r="R1488" s="699">
        <f t="shared" si="740"/>
        <v>0</v>
      </c>
      <c r="S1488" s="700">
        <f t="shared" si="744"/>
        <v>0</v>
      </c>
      <c r="T1488" s="191"/>
      <c r="U1488" s="191"/>
      <c r="V1488" s="191"/>
      <c r="W1488" s="191"/>
    </row>
    <row r="1489" spans="2:23" ht="16.5">
      <c r="B1489" s="710" t="s">
        <v>705</v>
      </c>
      <c r="C1489" s="254"/>
      <c r="D1489" s="287"/>
      <c r="E1489" s="288"/>
      <c r="F1489" s="698">
        <f t="shared" si="741"/>
        <v>0</v>
      </c>
      <c r="G1489" s="254"/>
      <c r="H1489" s="287"/>
      <c r="I1489" s="288"/>
      <c r="J1489" s="334">
        <f t="shared" si="742"/>
        <v>0</v>
      </c>
      <c r="K1489" s="254"/>
      <c r="L1489" s="287"/>
      <c r="M1489" s="288"/>
      <c r="N1489" s="334">
        <f t="shared" si="743"/>
        <v>0</v>
      </c>
      <c r="O1489" s="254"/>
      <c r="P1489" s="287"/>
      <c r="Q1489" s="288"/>
      <c r="R1489" s="699">
        <f t="shared" si="740"/>
        <v>0</v>
      </c>
      <c r="S1489" s="700">
        <f t="shared" si="744"/>
        <v>0</v>
      </c>
      <c r="T1489" s="191"/>
      <c r="U1489" s="191"/>
      <c r="V1489" s="191"/>
      <c r="W1489" s="191"/>
    </row>
    <row r="1490" spans="2:23" ht="16.5">
      <c r="B1490" s="714" t="s">
        <v>706</v>
      </c>
      <c r="C1490" s="254"/>
      <c r="D1490" s="287"/>
      <c r="E1490" s="288"/>
      <c r="F1490" s="698">
        <f t="shared" si="741"/>
        <v>0</v>
      </c>
      <c r="G1490" s="254"/>
      <c r="H1490" s="287"/>
      <c r="I1490" s="288"/>
      <c r="J1490" s="334">
        <f t="shared" si="742"/>
        <v>0</v>
      </c>
      <c r="K1490" s="254"/>
      <c r="L1490" s="287"/>
      <c r="M1490" s="288"/>
      <c r="N1490" s="334">
        <f t="shared" si="743"/>
        <v>0</v>
      </c>
      <c r="O1490" s="254"/>
      <c r="P1490" s="287"/>
      <c r="Q1490" s="288"/>
      <c r="R1490" s="699">
        <f t="shared" si="740"/>
        <v>0</v>
      </c>
      <c r="S1490" s="700">
        <f t="shared" si="744"/>
        <v>0</v>
      </c>
      <c r="T1490" s="191"/>
      <c r="U1490" s="191"/>
      <c r="V1490" s="191"/>
      <c r="W1490" s="191"/>
    </row>
    <row r="1491" spans="2:23" ht="16.5">
      <c r="B1491" s="714" t="s">
        <v>707</v>
      </c>
      <c r="C1491" s="254"/>
      <c r="D1491" s="287"/>
      <c r="E1491" s="288"/>
      <c r="F1491" s="698">
        <f t="shared" si="741"/>
        <v>0</v>
      </c>
      <c r="G1491" s="254"/>
      <c r="H1491" s="287"/>
      <c r="I1491" s="288"/>
      <c r="J1491" s="334">
        <f t="shared" si="742"/>
        <v>0</v>
      </c>
      <c r="K1491" s="254"/>
      <c r="L1491" s="287"/>
      <c r="M1491" s="288"/>
      <c r="N1491" s="334">
        <f t="shared" si="743"/>
        <v>0</v>
      </c>
      <c r="O1491" s="254"/>
      <c r="P1491" s="287"/>
      <c r="Q1491" s="288"/>
      <c r="R1491" s="699">
        <f t="shared" si="740"/>
        <v>0</v>
      </c>
      <c r="S1491" s="700">
        <f t="shared" si="744"/>
        <v>0</v>
      </c>
      <c r="T1491" s="191"/>
      <c r="U1491" s="191"/>
      <c r="V1491" s="191"/>
      <c r="W1491" s="191"/>
    </row>
    <row r="1492" spans="2:23" ht="17.25" thickBot="1">
      <c r="B1492" s="710" t="s">
        <v>708</v>
      </c>
      <c r="C1492" s="271"/>
      <c r="D1492" s="294"/>
      <c r="E1492" s="295"/>
      <c r="F1492" s="698">
        <f t="shared" si="741"/>
        <v>0</v>
      </c>
      <c r="G1492" s="271"/>
      <c r="H1492" s="294"/>
      <c r="I1492" s="295"/>
      <c r="J1492" s="334">
        <f t="shared" si="742"/>
        <v>0</v>
      </c>
      <c r="K1492" s="271"/>
      <c r="L1492" s="294"/>
      <c r="M1492" s="295"/>
      <c r="N1492" s="334">
        <f t="shared" si="743"/>
        <v>0</v>
      </c>
      <c r="O1492" s="271"/>
      <c r="P1492" s="294"/>
      <c r="Q1492" s="295"/>
      <c r="R1492" s="699">
        <f t="shared" si="740"/>
        <v>0</v>
      </c>
      <c r="S1492" s="700">
        <f t="shared" si="744"/>
        <v>0</v>
      </c>
      <c r="T1492" s="191"/>
      <c r="U1492" s="191"/>
      <c r="V1492" s="191"/>
      <c r="W1492" s="191"/>
    </row>
    <row r="1493" spans="2:23" ht="17.25" thickBot="1">
      <c r="B1493" s="715" t="s">
        <v>839</v>
      </c>
      <c r="C1493" s="600" t="s">
        <v>498</v>
      </c>
      <c r="D1493" s="708" t="s">
        <v>499</v>
      </c>
      <c r="E1493" s="709" t="s">
        <v>500</v>
      </c>
      <c r="F1493" s="334" t="s">
        <v>697</v>
      </c>
      <c r="G1493" s="600" t="s">
        <v>502</v>
      </c>
      <c r="H1493" s="708" t="s">
        <v>503</v>
      </c>
      <c r="I1493" s="709" t="s">
        <v>504</v>
      </c>
      <c r="J1493" s="334" t="s">
        <v>698</v>
      </c>
      <c r="K1493" s="600" t="s">
        <v>506</v>
      </c>
      <c r="L1493" s="708" t="s">
        <v>507</v>
      </c>
      <c r="M1493" s="709" t="s">
        <v>508</v>
      </c>
      <c r="N1493" s="334" t="s">
        <v>699</v>
      </c>
      <c r="O1493" s="600" t="s">
        <v>510</v>
      </c>
      <c r="P1493" s="708" t="s">
        <v>511</v>
      </c>
      <c r="Q1493" s="709" t="s">
        <v>512</v>
      </c>
      <c r="R1493" s="720" t="s">
        <v>700</v>
      </c>
      <c r="S1493" s="719" t="s">
        <v>46</v>
      </c>
      <c r="T1493" s="191"/>
      <c r="U1493" s="191"/>
      <c r="V1493" s="191"/>
      <c r="W1493" s="191"/>
    </row>
    <row r="1494" spans="2:23" ht="16.5">
      <c r="B1494" s="710" t="s">
        <v>702</v>
      </c>
      <c r="C1494" s="266"/>
      <c r="D1494" s="280"/>
      <c r="E1494" s="281"/>
      <c r="F1494" s="698">
        <f>SUM(C1494:E1494)</f>
        <v>0</v>
      </c>
      <c r="G1494" s="266"/>
      <c r="H1494" s="280"/>
      <c r="I1494" s="281"/>
      <c r="J1494" s="334">
        <f>SUM(G1494:I1494)</f>
        <v>0</v>
      </c>
      <c r="K1494" s="266"/>
      <c r="L1494" s="280"/>
      <c r="M1494" s="281"/>
      <c r="N1494" s="334">
        <f>SUM(K1494:M1494)</f>
        <v>0</v>
      </c>
      <c r="O1494" s="266"/>
      <c r="P1494" s="280"/>
      <c r="Q1494" s="281"/>
      <c r="R1494" s="699">
        <f>SUM(O1494:Q1494)</f>
        <v>0</v>
      </c>
      <c r="S1494" s="700">
        <f>C1494+D1494+E1494+G1494+H1494+I1494+K1494+L1494+M1494+O1494+P1494+Q1494</f>
        <v>0</v>
      </c>
      <c r="T1494" s="191"/>
      <c r="U1494" s="191"/>
      <c r="V1494" s="191"/>
      <c r="W1494" s="191"/>
    </row>
    <row r="1495" spans="2:23" ht="16.5">
      <c r="B1495" s="711" t="s">
        <v>703</v>
      </c>
      <c r="C1495" s="712">
        <f>SUM(C1496:C1499)</f>
        <v>0</v>
      </c>
      <c r="D1495" s="712">
        <f>SUM(D1496:D1499)</f>
        <v>0</v>
      </c>
      <c r="E1495" s="712">
        <f>SUM(E1496:E1499)</f>
        <v>0</v>
      </c>
      <c r="F1495" s="334">
        <f t="shared" ref="F1495:F1500" si="745">SUM(C1495:E1495)</f>
        <v>0</v>
      </c>
      <c r="G1495" s="712">
        <f>SUM(G1496:G1499)</f>
        <v>0</v>
      </c>
      <c r="H1495" s="246">
        <f>SUM(H1496:H1499)</f>
        <v>0</v>
      </c>
      <c r="I1495" s="713">
        <f>SUM(I1496:I1499)</f>
        <v>0</v>
      </c>
      <c r="J1495" s="334">
        <f t="shared" ref="J1495:J1500" si="746">SUM(G1495:I1495)</f>
        <v>0</v>
      </c>
      <c r="K1495" s="712">
        <f>SUM(K1496:K1499)</f>
        <v>0</v>
      </c>
      <c r="L1495" s="246">
        <f>SUM(L1496:L1499)</f>
        <v>0</v>
      </c>
      <c r="M1495" s="713">
        <f>SUM(M1496:M1499)</f>
        <v>0</v>
      </c>
      <c r="N1495" s="334">
        <f t="shared" ref="N1495:N1500" si="747">SUM(K1495:M1495)</f>
        <v>0</v>
      </c>
      <c r="O1495" s="712">
        <f>SUM(O1496:O1499)</f>
        <v>0</v>
      </c>
      <c r="P1495" s="246">
        <f>SUM(P1496:P1499)</f>
        <v>0</v>
      </c>
      <c r="Q1495" s="713">
        <f>SUM(Q1496:Q1499)</f>
        <v>0</v>
      </c>
      <c r="R1495" s="699">
        <f t="shared" ref="R1495:R1500" si="748">SUM(O1495:Q1495)</f>
        <v>0</v>
      </c>
      <c r="S1495" s="335">
        <f>F1495+J1495+N1495+R1495</f>
        <v>0</v>
      </c>
      <c r="T1495" s="702"/>
      <c r="U1495" s="702"/>
      <c r="V1495" s="702"/>
      <c r="W1495" s="702"/>
    </row>
    <row r="1496" spans="2:23" ht="16.5">
      <c r="B1496" s="710" t="s">
        <v>704</v>
      </c>
      <c r="C1496" s="254"/>
      <c r="D1496" s="287"/>
      <c r="E1496" s="288"/>
      <c r="F1496" s="698">
        <f t="shared" si="745"/>
        <v>0</v>
      </c>
      <c r="G1496" s="254"/>
      <c r="H1496" s="287"/>
      <c r="I1496" s="288"/>
      <c r="J1496" s="334">
        <f t="shared" si="746"/>
        <v>0</v>
      </c>
      <c r="K1496" s="254"/>
      <c r="L1496" s="287"/>
      <c r="M1496" s="288"/>
      <c r="N1496" s="334">
        <f t="shared" si="747"/>
        <v>0</v>
      </c>
      <c r="O1496" s="254"/>
      <c r="P1496" s="287"/>
      <c r="Q1496" s="288"/>
      <c r="R1496" s="699">
        <f t="shared" si="748"/>
        <v>0</v>
      </c>
      <c r="S1496" s="700">
        <f>C1496+D1496+E1496+G1496+H1496+I1496+K1496+L1496+M1496+O1496+P1496+Q1496</f>
        <v>0</v>
      </c>
      <c r="T1496" s="191"/>
      <c r="U1496" s="191"/>
      <c r="V1496" s="191"/>
      <c r="W1496" s="191"/>
    </row>
    <row r="1497" spans="2:23" ht="16.5">
      <c r="B1497" s="710" t="s">
        <v>705</v>
      </c>
      <c r="C1497" s="254"/>
      <c r="D1497" s="287"/>
      <c r="E1497" s="288"/>
      <c r="F1497" s="698">
        <f t="shared" si="745"/>
        <v>0</v>
      </c>
      <c r="G1497" s="254"/>
      <c r="H1497" s="287"/>
      <c r="I1497" s="288"/>
      <c r="J1497" s="334">
        <f t="shared" si="746"/>
        <v>0</v>
      </c>
      <c r="K1497" s="254"/>
      <c r="L1497" s="287"/>
      <c r="M1497" s="288"/>
      <c r="N1497" s="334">
        <f t="shared" si="747"/>
        <v>0</v>
      </c>
      <c r="O1497" s="254"/>
      <c r="P1497" s="287"/>
      <c r="Q1497" s="288"/>
      <c r="R1497" s="699">
        <f t="shared" si="748"/>
        <v>0</v>
      </c>
      <c r="S1497" s="700">
        <f>C1497+D1497+E1497+G1497+H1497+I1497+K1497+L1497+M1497+O1497+P1497+Q1497</f>
        <v>0</v>
      </c>
      <c r="T1497" s="191"/>
      <c r="U1497" s="191"/>
      <c r="V1497" s="191"/>
      <c r="W1497" s="191"/>
    </row>
    <row r="1498" spans="2:23" ht="16.5">
      <c r="B1498" s="714" t="s">
        <v>706</v>
      </c>
      <c r="C1498" s="254"/>
      <c r="D1498" s="287"/>
      <c r="E1498" s="288"/>
      <c r="F1498" s="698">
        <f t="shared" si="745"/>
        <v>0</v>
      </c>
      <c r="G1498" s="254"/>
      <c r="H1498" s="287"/>
      <c r="I1498" s="288"/>
      <c r="J1498" s="334">
        <f t="shared" si="746"/>
        <v>0</v>
      </c>
      <c r="K1498" s="254"/>
      <c r="L1498" s="287"/>
      <c r="M1498" s="288"/>
      <c r="N1498" s="334">
        <f t="shared" si="747"/>
        <v>0</v>
      </c>
      <c r="O1498" s="254"/>
      <c r="P1498" s="287"/>
      <c r="Q1498" s="288"/>
      <c r="R1498" s="699">
        <f t="shared" si="748"/>
        <v>0</v>
      </c>
      <c r="S1498" s="700">
        <f>C1498+D1498+E1498+G1498+H1498+I1498+K1498+L1498+M1498+O1498+P1498+Q1498</f>
        <v>0</v>
      </c>
      <c r="T1498" s="191"/>
      <c r="U1498" s="191"/>
      <c r="V1498" s="191"/>
      <c r="W1498" s="191"/>
    </row>
    <row r="1499" spans="2:23" ht="16.5">
      <c r="B1499" s="714" t="s">
        <v>707</v>
      </c>
      <c r="C1499" s="254"/>
      <c r="D1499" s="287"/>
      <c r="E1499" s="288"/>
      <c r="F1499" s="698">
        <f t="shared" si="745"/>
        <v>0</v>
      </c>
      <c r="G1499" s="254"/>
      <c r="H1499" s="287"/>
      <c r="I1499" s="288"/>
      <c r="J1499" s="334">
        <f t="shared" si="746"/>
        <v>0</v>
      </c>
      <c r="K1499" s="254"/>
      <c r="L1499" s="287"/>
      <c r="M1499" s="288"/>
      <c r="N1499" s="334">
        <f t="shared" si="747"/>
        <v>0</v>
      </c>
      <c r="O1499" s="254"/>
      <c r="P1499" s="287"/>
      <c r="Q1499" s="288"/>
      <c r="R1499" s="699">
        <f t="shared" si="748"/>
        <v>0</v>
      </c>
      <c r="S1499" s="700">
        <f>C1499+D1499+E1499+G1499+H1499+I1499+K1499+L1499+M1499+O1499+P1499+Q1499</f>
        <v>0</v>
      </c>
      <c r="T1499" s="191"/>
      <c r="U1499" s="191"/>
      <c r="V1499" s="191"/>
      <c r="W1499" s="191"/>
    </row>
    <row r="1500" spans="2:23" ht="17.25" thickBot="1">
      <c r="B1500" s="710" t="s">
        <v>708</v>
      </c>
      <c r="C1500" s="271"/>
      <c r="D1500" s="294"/>
      <c r="E1500" s="295"/>
      <c r="F1500" s="698">
        <f t="shared" si="745"/>
        <v>0</v>
      </c>
      <c r="G1500" s="271"/>
      <c r="H1500" s="294"/>
      <c r="I1500" s="295"/>
      <c r="J1500" s="334">
        <f t="shared" si="746"/>
        <v>0</v>
      </c>
      <c r="K1500" s="271"/>
      <c r="L1500" s="294"/>
      <c r="M1500" s="295"/>
      <c r="N1500" s="334">
        <f t="shared" si="747"/>
        <v>0</v>
      </c>
      <c r="O1500" s="271"/>
      <c r="P1500" s="294"/>
      <c r="Q1500" s="295"/>
      <c r="R1500" s="699">
        <f t="shared" si="748"/>
        <v>0</v>
      </c>
      <c r="S1500" s="700">
        <f>C1500+D1500+E1500+G1500+H1500+I1500+K1500+L1500+M1500+O1500+P1500+Q1500</f>
        <v>0</v>
      </c>
      <c r="T1500" s="191"/>
      <c r="U1500" s="191"/>
      <c r="V1500" s="191"/>
      <c r="W1500" s="191"/>
    </row>
    <row r="1501" spans="2:23" ht="17.25" thickBot="1">
      <c r="B1501" s="715" t="s">
        <v>840</v>
      </c>
      <c r="C1501" s="600" t="s">
        <v>498</v>
      </c>
      <c r="D1501" s="708" t="s">
        <v>499</v>
      </c>
      <c r="E1501" s="709" t="s">
        <v>500</v>
      </c>
      <c r="F1501" s="334" t="s">
        <v>697</v>
      </c>
      <c r="G1501" s="600" t="s">
        <v>502</v>
      </c>
      <c r="H1501" s="708" t="s">
        <v>503</v>
      </c>
      <c r="I1501" s="709" t="s">
        <v>504</v>
      </c>
      <c r="J1501" s="334" t="s">
        <v>698</v>
      </c>
      <c r="K1501" s="600" t="s">
        <v>506</v>
      </c>
      <c r="L1501" s="708" t="s">
        <v>507</v>
      </c>
      <c r="M1501" s="709" t="s">
        <v>508</v>
      </c>
      <c r="N1501" s="334" t="s">
        <v>699</v>
      </c>
      <c r="O1501" s="600" t="s">
        <v>510</v>
      </c>
      <c r="P1501" s="708" t="s">
        <v>511</v>
      </c>
      <c r="Q1501" s="709" t="s">
        <v>512</v>
      </c>
      <c r="R1501" s="720" t="s">
        <v>700</v>
      </c>
      <c r="S1501" s="719" t="s">
        <v>46</v>
      </c>
      <c r="T1501" s="191"/>
      <c r="U1501" s="191"/>
      <c r="V1501" s="191"/>
      <c r="W1501" s="191"/>
    </row>
    <row r="1502" spans="2:23" ht="16.5">
      <c r="B1502" s="710" t="s">
        <v>702</v>
      </c>
      <c r="C1502" s="266"/>
      <c r="D1502" s="280"/>
      <c r="E1502" s="281"/>
      <c r="F1502" s="698">
        <f>SUM(C1502:E1502)</f>
        <v>0</v>
      </c>
      <c r="G1502" s="266"/>
      <c r="H1502" s="280"/>
      <c r="I1502" s="281"/>
      <c r="J1502" s="334">
        <f>SUM(G1502:I1502)</f>
        <v>0</v>
      </c>
      <c r="K1502" s="266"/>
      <c r="L1502" s="280"/>
      <c r="M1502" s="281"/>
      <c r="N1502" s="334">
        <f>SUM(K1502:M1502)</f>
        <v>0</v>
      </c>
      <c r="O1502" s="266"/>
      <c r="P1502" s="280"/>
      <c r="Q1502" s="281"/>
      <c r="R1502" s="699">
        <f>SUM(O1502:Q1502)</f>
        <v>0</v>
      </c>
      <c r="S1502" s="700">
        <f>C1502+D1502+E1502+G1502+H1502+I1502+K1502+L1502+M1502+O1502+P1502+Q1502</f>
        <v>0</v>
      </c>
      <c r="T1502" s="191"/>
      <c r="U1502" s="191"/>
      <c r="V1502" s="191"/>
      <c r="W1502" s="191"/>
    </row>
    <row r="1503" spans="2:23" ht="16.5">
      <c r="B1503" s="711" t="s">
        <v>703</v>
      </c>
      <c r="C1503" s="712">
        <f>SUM(C1504:C1507)</f>
        <v>0</v>
      </c>
      <c r="D1503" s="712">
        <f>SUM(D1504:D1507)</f>
        <v>0</v>
      </c>
      <c r="E1503" s="712">
        <f>SUM(E1504:E1507)</f>
        <v>0</v>
      </c>
      <c r="F1503" s="334">
        <f t="shared" ref="F1503:F1508" si="749">SUM(C1503:E1503)</f>
        <v>0</v>
      </c>
      <c r="G1503" s="712">
        <f>SUM(G1504:G1507)</f>
        <v>0</v>
      </c>
      <c r="H1503" s="246">
        <f>SUM(H1504:H1507)</f>
        <v>0</v>
      </c>
      <c r="I1503" s="713">
        <f>SUM(I1504:I1507)</f>
        <v>0</v>
      </c>
      <c r="J1503" s="334">
        <f t="shared" ref="J1503:J1508" si="750">SUM(G1503:I1503)</f>
        <v>0</v>
      </c>
      <c r="K1503" s="712">
        <f>SUM(K1504:K1507)</f>
        <v>0</v>
      </c>
      <c r="L1503" s="246">
        <f>SUM(L1504:L1507)</f>
        <v>0</v>
      </c>
      <c r="M1503" s="713">
        <f>SUM(M1504:M1507)</f>
        <v>0</v>
      </c>
      <c r="N1503" s="334">
        <f t="shared" ref="N1503:N1508" si="751">SUM(K1503:M1503)</f>
        <v>0</v>
      </c>
      <c r="O1503" s="712">
        <f>SUM(O1504:O1507)</f>
        <v>0</v>
      </c>
      <c r="P1503" s="246">
        <f>SUM(P1504:P1507)</f>
        <v>0</v>
      </c>
      <c r="Q1503" s="713">
        <f>SUM(Q1504:Q1507)</f>
        <v>0</v>
      </c>
      <c r="R1503" s="699">
        <f t="shared" ref="R1503:R1508" si="752">SUM(O1503:Q1503)</f>
        <v>0</v>
      </c>
      <c r="S1503" s="335">
        <f>F1503+J1503+N1503+R1503</f>
        <v>0</v>
      </c>
      <c r="T1503" s="702"/>
      <c r="U1503" s="702"/>
      <c r="V1503" s="702"/>
      <c r="W1503" s="702"/>
    </row>
    <row r="1504" spans="2:23" ht="16.5">
      <c r="B1504" s="710" t="s">
        <v>704</v>
      </c>
      <c r="C1504" s="254"/>
      <c r="D1504" s="287"/>
      <c r="E1504" s="288"/>
      <c r="F1504" s="698">
        <f t="shared" si="749"/>
        <v>0</v>
      </c>
      <c r="G1504" s="254"/>
      <c r="H1504" s="287"/>
      <c r="I1504" s="288"/>
      <c r="J1504" s="334">
        <f t="shared" si="750"/>
        <v>0</v>
      </c>
      <c r="K1504" s="254"/>
      <c r="L1504" s="287"/>
      <c r="M1504" s="288"/>
      <c r="N1504" s="334">
        <f t="shared" si="751"/>
        <v>0</v>
      </c>
      <c r="O1504" s="254"/>
      <c r="P1504" s="287"/>
      <c r="Q1504" s="288"/>
      <c r="R1504" s="699">
        <f t="shared" si="752"/>
        <v>0</v>
      </c>
      <c r="S1504" s="700">
        <f>C1504+D1504+E1504+G1504+H1504+I1504+K1504+L1504+M1504+O1504+P1504+Q1504</f>
        <v>0</v>
      </c>
      <c r="T1504" s="191"/>
      <c r="U1504" s="191"/>
      <c r="V1504" s="191"/>
      <c r="W1504" s="191"/>
    </row>
    <row r="1505" spans="2:23" ht="16.5">
      <c r="B1505" s="710" t="s">
        <v>705</v>
      </c>
      <c r="C1505" s="254"/>
      <c r="D1505" s="287"/>
      <c r="E1505" s="288"/>
      <c r="F1505" s="698">
        <f t="shared" si="749"/>
        <v>0</v>
      </c>
      <c r="G1505" s="254"/>
      <c r="H1505" s="287"/>
      <c r="I1505" s="288"/>
      <c r="J1505" s="334">
        <f t="shared" si="750"/>
        <v>0</v>
      </c>
      <c r="K1505" s="254"/>
      <c r="L1505" s="287"/>
      <c r="M1505" s="288"/>
      <c r="N1505" s="334">
        <f t="shared" si="751"/>
        <v>0</v>
      </c>
      <c r="O1505" s="254"/>
      <c r="P1505" s="287"/>
      <c r="Q1505" s="288"/>
      <c r="R1505" s="699">
        <f t="shared" si="752"/>
        <v>0</v>
      </c>
      <c r="S1505" s="700">
        <f>C1505+D1505+E1505+G1505+H1505+I1505+K1505+L1505+M1505+O1505+P1505+Q1505</f>
        <v>0</v>
      </c>
      <c r="T1505" s="191"/>
      <c r="U1505" s="191"/>
      <c r="V1505" s="191"/>
      <c r="W1505" s="191"/>
    </row>
    <row r="1506" spans="2:23" ht="16.5">
      <c r="B1506" s="714" t="s">
        <v>706</v>
      </c>
      <c r="C1506" s="254"/>
      <c r="D1506" s="287"/>
      <c r="E1506" s="288"/>
      <c r="F1506" s="698">
        <f t="shared" si="749"/>
        <v>0</v>
      </c>
      <c r="G1506" s="254"/>
      <c r="H1506" s="287"/>
      <c r="I1506" s="288"/>
      <c r="J1506" s="334">
        <f t="shared" si="750"/>
        <v>0</v>
      </c>
      <c r="K1506" s="254"/>
      <c r="L1506" s="287"/>
      <c r="M1506" s="288"/>
      <c r="N1506" s="334">
        <f t="shared" si="751"/>
        <v>0</v>
      </c>
      <c r="O1506" s="254"/>
      <c r="P1506" s="287"/>
      <c r="Q1506" s="288"/>
      <c r="R1506" s="699">
        <f t="shared" si="752"/>
        <v>0</v>
      </c>
      <c r="S1506" s="700">
        <f>C1506+D1506+E1506+G1506+H1506+I1506+K1506+L1506+M1506+O1506+P1506+Q1506</f>
        <v>0</v>
      </c>
      <c r="T1506" s="191"/>
      <c r="U1506" s="191"/>
      <c r="V1506" s="191"/>
      <c r="W1506" s="191"/>
    </row>
    <row r="1507" spans="2:23" ht="16.5">
      <c r="B1507" s="714" t="s">
        <v>707</v>
      </c>
      <c r="C1507" s="254"/>
      <c r="D1507" s="287"/>
      <c r="E1507" s="288"/>
      <c r="F1507" s="698">
        <f t="shared" si="749"/>
        <v>0</v>
      </c>
      <c r="G1507" s="254"/>
      <c r="H1507" s="287"/>
      <c r="I1507" s="288"/>
      <c r="J1507" s="334">
        <f t="shared" si="750"/>
        <v>0</v>
      </c>
      <c r="K1507" s="254"/>
      <c r="L1507" s="287"/>
      <c r="M1507" s="288"/>
      <c r="N1507" s="334">
        <f t="shared" si="751"/>
        <v>0</v>
      </c>
      <c r="O1507" s="254"/>
      <c r="P1507" s="287"/>
      <c r="Q1507" s="288"/>
      <c r="R1507" s="699">
        <f t="shared" si="752"/>
        <v>0</v>
      </c>
      <c r="S1507" s="700">
        <f>C1507+D1507+E1507+G1507+H1507+I1507+K1507+L1507+M1507+O1507+P1507+Q1507</f>
        <v>0</v>
      </c>
      <c r="T1507" s="191"/>
      <c r="U1507" s="191"/>
      <c r="V1507" s="191"/>
      <c r="W1507" s="191"/>
    </row>
    <row r="1508" spans="2:23" ht="17.25" thickBot="1">
      <c r="B1508" s="710" t="s">
        <v>708</v>
      </c>
      <c r="C1508" s="271"/>
      <c r="D1508" s="294"/>
      <c r="E1508" s="295"/>
      <c r="F1508" s="698">
        <f t="shared" si="749"/>
        <v>0</v>
      </c>
      <c r="G1508" s="271"/>
      <c r="H1508" s="294"/>
      <c r="I1508" s="295"/>
      <c r="J1508" s="334">
        <f t="shared" si="750"/>
        <v>0</v>
      </c>
      <c r="K1508" s="271"/>
      <c r="L1508" s="294"/>
      <c r="M1508" s="295"/>
      <c r="N1508" s="334">
        <f t="shared" si="751"/>
        <v>0</v>
      </c>
      <c r="O1508" s="271"/>
      <c r="P1508" s="294"/>
      <c r="Q1508" s="295"/>
      <c r="R1508" s="699">
        <f t="shared" si="752"/>
        <v>0</v>
      </c>
      <c r="S1508" s="700">
        <f>C1508+D1508+E1508+G1508+H1508+I1508+K1508+L1508+M1508+O1508+P1508+Q1508</f>
        <v>0</v>
      </c>
      <c r="T1508" s="191"/>
      <c r="U1508" s="191"/>
      <c r="V1508" s="191"/>
      <c r="W1508" s="191"/>
    </row>
    <row r="1509" spans="2:23" ht="17.25" thickBot="1">
      <c r="B1509" s="715" t="s">
        <v>841</v>
      </c>
      <c r="C1509" s="687" t="s">
        <v>498</v>
      </c>
      <c r="D1509" s="688" t="s">
        <v>499</v>
      </c>
      <c r="E1509" s="689" t="s">
        <v>500</v>
      </c>
      <c r="F1509" s="719" t="s">
        <v>697</v>
      </c>
      <c r="G1509" s="687" t="s">
        <v>502</v>
      </c>
      <c r="H1509" s="688" t="s">
        <v>503</v>
      </c>
      <c r="I1509" s="689" t="s">
        <v>504</v>
      </c>
      <c r="J1509" s="719" t="s">
        <v>698</v>
      </c>
      <c r="K1509" s="687" t="s">
        <v>506</v>
      </c>
      <c r="L1509" s="688" t="s">
        <v>507</v>
      </c>
      <c r="M1509" s="689" t="s">
        <v>508</v>
      </c>
      <c r="N1509" s="719" t="s">
        <v>699</v>
      </c>
      <c r="O1509" s="687" t="s">
        <v>510</v>
      </c>
      <c r="P1509" s="688" t="s">
        <v>511</v>
      </c>
      <c r="Q1509" s="689" t="s">
        <v>512</v>
      </c>
      <c r="R1509" s="720" t="s">
        <v>700</v>
      </c>
      <c r="S1509" s="719" t="s">
        <v>46</v>
      </c>
      <c r="T1509" s="191"/>
      <c r="U1509" s="191"/>
      <c r="V1509" s="191"/>
      <c r="W1509" s="191"/>
    </row>
    <row r="1510" spans="2:23" ht="16.5">
      <c r="B1510" s="710" t="s">
        <v>702</v>
      </c>
      <c r="C1510" s="266"/>
      <c r="D1510" s="280"/>
      <c r="E1510" s="281"/>
      <c r="F1510" s="698">
        <f>SUM(C1510:E1510)</f>
        <v>0</v>
      </c>
      <c r="G1510" s="266"/>
      <c r="H1510" s="280"/>
      <c r="I1510" s="281"/>
      <c r="J1510" s="334">
        <f>SUM(G1510:I1510)</f>
        <v>0</v>
      </c>
      <c r="K1510" s="266"/>
      <c r="L1510" s="280"/>
      <c r="M1510" s="281"/>
      <c r="N1510" s="334">
        <f>SUM(K1510:M1510)</f>
        <v>0</v>
      </c>
      <c r="O1510" s="266"/>
      <c r="P1510" s="280"/>
      <c r="Q1510" s="281"/>
      <c r="R1510" s="699">
        <f t="shared" ref="R1510:R1516" si="753">SUM(O1510:Q1510)</f>
        <v>0</v>
      </c>
      <c r="S1510" s="700">
        <f t="shared" ref="S1510:S1516" si="754">N1510+J1510+F1510+R1510</f>
        <v>0</v>
      </c>
      <c r="T1510" s="191"/>
      <c r="U1510" s="191"/>
      <c r="V1510" s="191"/>
      <c r="W1510" s="191"/>
    </row>
    <row r="1511" spans="2:23" ht="16.5">
      <c r="B1511" s="711" t="s">
        <v>703</v>
      </c>
      <c r="C1511" s="712">
        <f>SUM(C1512:C1515)</f>
        <v>0</v>
      </c>
      <c r="D1511" s="712">
        <f>SUM(D1512:D1515)</f>
        <v>0</v>
      </c>
      <c r="E1511" s="712">
        <f>SUM(E1512:E1515)</f>
        <v>0</v>
      </c>
      <c r="F1511" s="334">
        <f t="shared" ref="F1511:F1516" si="755">SUM(C1511:E1511)</f>
        <v>0</v>
      </c>
      <c r="G1511" s="712">
        <f>SUM(G1512:G1515)</f>
        <v>0</v>
      </c>
      <c r="H1511" s="246">
        <f>SUM(H1512:H1515)</f>
        <v>0</v>
      </c>
      <c r="I1511" s="713">
        <f>SUM(I1512:I1515)</f>
        <v>0</v>
      </c>
      <c r="J1511" s="334">
        <f t="shared" ref="J1511:J1516" si="756">SUM(G1511:I1511)</f>
        <v>0</v>
      </c>
      <c r="K1511" s="712">
        <f>SUM(K1512:K1515)</f>
        <v>0</v>
      </c>
      <c r="L1511" s="246">
        <f>SUM(L1512:L1515)</f>
        <v>0</v>
      </c>
      <c r="M1511" s="713">
        <f>SUM(M1512:M1515)</f>
        <v>0</v>
      </c>
      <c r="N1511" s="334">
        <f t="shared" ref="N1511:N1516" si="757">SUM(K1511:M1511)</f>
        <v>0</v>
      </c>
      <c r="O1511" s="712">
        <f>SUM(O1512:O1515)</f>
        <v>0</v>
      </c>
      <c r="P1511" s="246">
        <f>SUM(P1512:P1515)</f>
        <v>0</v>
      </c>
      <c r="Q1511" s="713">
        <f>SUM(Q1512:Q1515)</f>
        <v>0</v>
      </c>
      <c r="R1511" s="699">
        <f t="shared" si="753"/>
        <v>0</v>
      </c>
      <c r="S1511" s="335">
        <f t="shared" si="754"/>
        <v>0</v>
      </c>
      <c r="T1511" s="702"/>
      <c r="U1511" s="702"/>
      <c r="V1511" s="702"/>
      <c r="W1511" s="702"/>
    </row>
    <row r="1512" spans="2:23" ht="16.5">
      <c r="B1512" s="710" t="s">
        <v>704</v>
      </c>
      <c r="C1512" s="254"/>
      <c r="D1512" s="287"/>
      <c r="E1512" s="288"/>
      <c r="F1512" s="698">
        <f t="shared" si="755"/>
        <v>0</v>
      </c>
      <c r="G1512" s="254"/>
      <c r="H1512" s="287"/>
      <c r="I1512" s="288"/>
      <c r="J1512" s="334">
        <f t="shared" si="756"/>
        <v>0</v>
      </c>
      <c r="K1512" s="254"/>
      <c r="L1512" s="287"/>
      <c r="M1512" s="288"/>
      <c r="N1512" s="334">
        <f t="shared" si="757"/>
        <v>0</v>
      </c>
      <c r="O1512" s="254"/>
      <c r="P1512" s="287"/>
      <c r="Q1512" s="288"/>
      <c r="R1512" s="699">
        <f t="shared" si="753"/>
        <v>0</v>
      </c>
      <c r="S1512" s="700">
        <f t="shared" si="754"/>
        <v>0</v>
      </c>
      <c r="T1512" s="191"/>
      <c r="U1512" s="191"/>
      <c r="V1512" s="191"/>
      <c r="W1512" s="191"/>
    </row>
    <row r="1513" spans="2:23" ht="16.5">
      <c r="B1513" s="710" t="s">
        <v>705</v>
      </c>
      <c r="C1513" s="254"/>
      <c r="D1513" s="287"/>
      <c r="E1513" s="288"/>
      <c r="F1513" s="698">
        <f t="shared" si="755"/>
        <v>0</v>
      </c>
      <c r="G1513" s="254"/>
      <c r="H1513" s="287"/>
      <c r="I1513" s="288"/>
      <c r="J1513" s="334">
        <f t="shared" si="756"/>
        <v>0</v>
      </c>
      <c r="K1513" s="254"/>
      <c r="L1513" s="287"/>
      <c r="M1513" s="288"/>
      <c r="N1513" s="334">
        <f t="shared" si="757"/>
        <v>0</v>
      </c>
      <c r="O1513" s="254"/>
      <c r="P1513" s="287"/>
      <c r="Q1513" s="288"/>
      <c r="R1513" s="699">
        <f t="shared" si="753"/>
        <v>0</v>
      </c>
      <c r="S1513" s="700">
        <f t="shared" si="754"/>
        <v>0</v>
      </c>
      <c r="T1513" s="191"/>
      <c r="U1513" s="191"/>
      <c r="V1513" s="191"/>
      <c r="W1513" s="191"/>
    </row>
    <row r="1514" spans="2:23" ht="16.5">
      <c r="B1514" s="714" t="s">
        <v>706</v>
      </c>
      <c r="C1514" s="254"/>
      <c r="D1514" s="287"/>
      <c r="E1514" s="288"/>
      <c r="F1514" s="698">
        <f t="shared" si="755"/>
        <v>0</v>
      </c>
      <c r="G1514" s="254"/>
      <c r="H1514" s="287"/>
      <c r="I1514" s="288"/>
      <c r="J1514" s="334">
        <f t="shared" si="756"/>
        <v>0</v>
      </c>
      <c r="K1514" s="254"/>
      <c r="L1514" s="287"/>
      <c r="M1514" s="288"/>
      <c r="N1514" s="334">
        <f t="shared" si="757"/>
        <v>0</v>
      </c>
      <c r="O1514" s="254"/>
      <c r="P1514" s="287"/>
      <c r="Q1514" s="288"/>
      <c r="R1514" s="699">
        <f t="shared" si="753"/>
        <v>0</v>
      </c>
      <c r="S1514" s="700">
        <f t="shared" si="754"/>
        <v>0</v>
      </c>
      <c r="T1514" s="191"/>
      <c r="U1514" s="191"/>
      <c r="V1514" s="191"/>
      <c r="W1514" s="191"/>
    </row>
    <row r="1515" spans="2:23" ht="16.5">
      <c r="B1515" s="714" t="s">
        <v>707</v>
      </c>
      <c r="C1515" s="254"/>
      <c r="D1515" s="287"/>
      <c r="E1515" s="288"/>
      <c r="F1515" s="698">
        <f t="shared" si="755"/>
        <v>0</v>
      </c>
      <c r="G1515" s="254"/>
      <c r="H1515" s="287"/>
      <c r="I1515" s="288"/>
      <c r="J1515" s="334">
        <f t="shared" si="756"/>
        <v>0</v>
      </c>
      <c r="K1515" s="254"/>
      <c r="L1515" s="287"/>
      <c r="M1515" s="288"/>
      <c r="N1515" s="334">
        <f t="shared" si="757"/>
        <v>0</v>
      </c>
      <c r="O1515" s="254"/>
      <c r="P1515" s="287"/>
      <c r="Q1515" s="288"/>
      <c r="R1515" s="699">
        <f t="shared" si="753"/>
        <v>0</v>
      </c>
      <c r="S1515" s="700">
        <f t="shared" si="754"/>
        <v>0</v>
      </c>
      <c r="T1515" s="191"/>
      <c r="U1515" s="191"/>
      <c r="V1515" s="191"/>
      <c r="W1515" s="191"/>
    </row>
    <row r="1516" spans="2:23" ht="17.25" thickBot="1">
      <c r="B1516" s="710" t="s">
        <v>708</v>
      </c>
      <c r="C1516" s="271"/>
      <c r="D1516" s="294"/>
      <c r="E1516" s="295"/>
      <c r="F1516" s="698">
        <f t="shared" si="755"/>
        <v>0</v>
      </c>
      <c r="G1516" s="271"/>
      <c r="H1516" s="294"/>
      <c r="I1516" s="295"/>
      <c r="J1516" s="334">
        <f t="shared" si="756"/>
        <v>0</v>
      </c>
      <c r="K1516" s="271"/>
      <c r="L1516" s="294"/>
      <c r="M1516" s="295"/>
      <c r="N1516" s="334">
        <f t="shared" si="757"/>
        <v>0</v>
      </c>
      <c r="O1516" s="271"/>
      <c r="P1516" s="294"/>
      <c r="Q1516" s="295"/>
      <c r="R1516" s="699">
        <f t="shared" si="753"/>
        <v>0</v>
      </c>
      <c r="S1516" s="700">
        <f t="shared" si="754"/>
        <v>0</v>
      </c>
      <c r="T1516" s="191"/>
      <c r="U1516" s="191"/>
      <c r="V1516" s="191"/>
      <c r="W1516" s="191"/>
    </row>
    <row r="1517" spans="2:23" ht="17.25" thickBot="1">
      <c r="B1517" s="715" t="s">
        <v>842</v>
      </c>
      <c r="C1517" s="600" t="s">
        <v>498</v>
      </c>
      <c r="D1517" s="708" t="s">
        <v>499</v>
      </c>
      <c r="E1517" s="709" t="s">
        <v>500</v>
      </c>
      <c r="F1517" s="334" t="s">
        <v>697</v>
      </c>
      <c r="G1517" s="600" t="s">
        <v>502</v>
      </c>
      <c r="H1517" s="708" t="s">
        <v>503</v>
      </c>
      <c r="I1517" s="709" t="s">
        <v>504</v>
      </c>
      <c r="J1517" s="334" t="s">
        <v>698</v>
      </c>
      <c r="K1517" s="600" t="s">
        <v>506</v>
      </c>
      <c r="L1517" s="708" t="s">
        <v>507</v>
      </c>
      <c r="M1517" s="709" t="s">
        <v>508</v>
      </c>
      <c r="N1517" s="334" t="s">
        <v>699</v>
      </c>
      <c r="O1517" s="600" t="s">
        <v>510</v>
      </c>
      <c r="P1517" s="708" t="s">
        <v>511</v>
      </c>
      <c r="Q1517" s="709" t="s">
        <v>512</v>
      </c>
      <c r="R1517" s="720" t="s">
        <v>700</v>
      </c>
      <c r="S1517" s="719" t="s">
        <v>46</v>
      </c>
      <c r="T1517" s="191"/>
      <c r="U1517" s="191"/>
      <c r="V1517" s="191"/>
      <c r="W1517" s="191"/>
    </row>
    <row r="1518" spans="2:23" ht="16.5">
      <c r="B1518" s="710" t="s">
        <v>702</v>
      </c>
      <c r="C1518" s="266"/>
      <c r="D1518" s="280"/>
      <c r="E1518" s="281"/>
      <c r="F1518" s="698">
        <v>0</v>
      </c>
      <c r="G1518" s="266"/>
      <c r="H1518" s="280"/>
      <c r="I1518" s="281"/>
      <c r="J1518" s="334">
        <f t="shared" ref="J1518:J1524" si="758">SUM(G1518:I1518)</f>
        <v>0</v>
      </c>
      <c r="K1518" s="266"/>
      <c r="L1518" s="280"/>
      <c r="M1518" s="281"/>
      <c r="N1518" s="334">
        <f t="shared" ref="N1518:N1524" si="759">SUM(K1518:M1518)</f>
        <v>0</v>
      </c>
      <c r="O1518" s="266"/>
      <c r="P1518" s="280"/>
      <c r="Q1518" s="281"/>
      <c r="R1518" s="699">
        <f>SUM(O1518:Q1518)</f>
        <v>0</v>
      </c>
      <c r="S1518" s="700">
        <f>N1518+J1518+F1518+R1518</f>
        <v>0</v>
      </c>
      <c r="T1518" s="191"/>
      <c r="U1518" s="191"/>
      <c r="V1518" s="191"/>
      <c r="W1518" s="191"/>
    </row>
    <row r="1519" spans="2:23" ht="16.5">
      <c r="B1519" s="711" t="s">
        <v>703</v>
      </c>
      <c r="C1519" s="712">
        <f>SUM(C1520:C1523)</f>
        <v>0</v>
      </c>
      <c r="D1519" s="712">
        <f>SUM(D1520:D1523)</f>
        <v>0</v>
      </c>
      <c r="E1519" s="712">
        <f>SUM(E1520:E1523)</f>
        <v>0</v>
      </c>
      <c r="F1519" s="334">
        <f t="shared" ref="F1519:F1524" si="760">SUM(C1519:E1519)</f>
        <v>0</v>
      </c>
      <c r="G1519" s="712">
        <f>SUM(G1520:G1523)</f>
        <v>0</v>
      </c>
      <c r="H1519" s="246">
        <f>SUM(H1520:H1523)</f>
        <v>0</v>
      </c>
      <c r="I1519" s="713">
        <f>SUM(I1520:I1523)</f>
        <v>0</v>
      </c>
      <c r="J1519" s="334">
        <f t="shared" si="758"/>
        <v>0</v>
      </c>
      <c r="K1519" s="712">
        <f>SUM(K1520:K1523)</f>
        <v>0</v>
      </c>
      <c r="L1519" s="246">
        <f>SUM(L1520:L1523)</f>
        <v>0</v>
      </c>
      <c r="M1519" s="713">
        <f>SUM(M1520:M1523)</f>
        <v>0</v>
      </c>
      <c r="N1519" s="334">
        <f t="shared" si="759"/>
        <v>0</v>
      </c>
      <c r="O1519" s="712">
        <f>SUM(O1520:O1523)</f>
        <v>0</v>
      </c>
      <c r="P1519" s="246">
        <f>SUM(P1520:P1523)</f>
        <v>0</v>
      </c>
      <c r="Q1519" s="713">
        <f>SUM(Q1520:Q1523)</f>
        <v>0</v>
      </c>
      <c r="R1519" s="699">
        <f t="shared" ref="R1519:R1524" si="761">SUM(O1519:Q1519)</f>
        <v>0</v>
      </c>
      <c r="S1519" s="335">
        <f t="shared" ref="S1519:S1524" si="762">N1519+J1519+F1519+R1519</f>
        <v>0</v>
      </c>
      <c r="T1519" s="702"/>
      <c r="U1519" s="702"/>
      <c r="V1519" s="702"/>
      <c r="W1519" s="702"/>
    </row>
    <row r="1520" spans="2:23" ht="16.5">
      <c r="B1520" s="710" t="s">
        <v>704</v>
      </c>
      <c r="C1520" s="254"/>
      <c r="D1520" s="287"/>
      <c r="E1520" s="288"/>
      <c r="F1520" s="698">
        <f t="shared" si="760"/>
        <v>0</v>
      </c>
      <c r="G1520" s="254"/>
      <c r="H1520" s="287"/>
      <c r="I1520" s="288"/>
      <c r="J1520" s="334">
        <f t="shared" si="758"/>
        <v>0</v>
      </c>
      <c r="K1520" s="254"/>
      <c r="L1520" s="287"/>
      <c r="M1520" s="288"/>
      <c r="N1520" s="334">
        <f t="shared" si="759"/>
        <v>0</v>
      </c>
      <c r="O1520" s="761"/>
      <c r="P1520" s="287"/>
      <c r="Q1520" s="288"/>
      <c r="R1520" s="699">
        <f t="shared" si="761"/>
        <v>0</v>
      </c>
      <c r="S1520" s="700">
        <f t="shared" si="762"/>
        <v>0</v>
      </c>
      <c r="T1520" s="191"/>
      <c r="U1520" s="191"/>
      <c r="V1520" s="191"/>
      <c r="W1520" s="191"/>
    </row>
    <row r="1521" spans="2:23" ht="16.5">
      <c r="B1521" s="710" t="s">
        <v>705</v>
      </c>
      <c r="C1521" s="254"/>
      <c r="D1521" s="287"/>
      <c r="E1521" s="288"/>
      <c r="F1521" s="698">
        <f t="shared" si="760"/>
        <v>0</v>
      </c>
      <c r="G1521" s="254"/>
      <c r="H1521" s="287"/>
      <c r="I1521" s="288"/>
      <c r="J1521" s="334">
        <f t="shared" si="758"/>
        <v>0</v>
      </c>
      <c r="K1521" s="254"/>
      <c r="L1521" s="287"/>
      <c r="M1521" s="288"/>
      <c r="N1521" s="334">
        <f t="shared" si="759"/>
        <v>0</v>
      </c>
      <c r="O1521" s="254"/>
      <c r="P1521" s="287"/>
      <c r="Q1521" s="288"/>
      <c r="R1521" s="699">
        <f t="shared" si="761"/>
        <v>0</v>
      </c>
      <c r="S1521" s="700">
        <f t="shared" si="762"/>
        <v>0</v>
      </c>
      <c r="T1521" s="191"/>
      <c r="U1521" s="191"/>
      <c r="V1521" s="191"/>
      <c r="W1521" s="191"/>
    </row>
    <row r="1522" spans="2:23" ht="16.5">
      <c r="B1522" s="714" t="s">
        <v>706</v>
      </c>
      <c r="C1522" s="254"/>
      <c r="D1522" s="287"/>
      <c r="E1522" s="288"/>
      <c r="F1522" s="698">
        <f t="shared" si="760"/>
        <v>0</v>
      </c>
      <c r="G1522" s="254"/>
      <c r="H1522" s="287"/>
      <c r="I1522" s="288"/>
      <c r="J1522" s="334">
        <f t="shared" si="758"/>
        <v>0</v>
      </c>
      <c r="K1522" s="254"/>
      <c r="L1522" s="287"/>
      <c r="M1522" s="288"/>
      <c r="N1522" s="334">
        <f t="shared" si="759"/>
        <v>0</v>
      </c>
      <c r="O1522" s="254"/>
      <c r="P1522" s="287"/>
      <c r="Q1522" s="288"/>
      <c r="R1522" s="699">
        <f t="shared" si="761"/>
        <v>0</v>
      </c>
      <c r="S1522" s="700">
        <f t="shared" si="762"/>
        <v>0</v>
      </c>
      <c r="T1522" s="191"/>
      <c r="U1522" s="191"/>
      <c r="V1522" s="191"/>
      <c r="W1522" s="191"/>
    </row>
    <row r="1523" spans="2:23" ht="16.5">
      <c r="B1523" s="714" t="s">
        <v>707</v>
      </c>
      <c r="C1523" s="254"/>
      <c r="D1523" s="287"/>
      <c r="E1523" s="288"/>
      <c r="F1523" s="698">
        <f t="shared" si="760"/>
        <v>0</v>
      </c>
      <c r="G1523" s="254"/>
      <c r="H1523" s="287"/>
      <c r="I1523" s="288"/>
      <c r="J1523" s="334">
        <f t="shared" si="758"/>
        <v>0</v>
      </c>
      <c r="K1523" s="254"/>
      <c r="L1523" s="287"/>
      <c r="M1523" s="288"/>
      <c r="N1523" s="334">
        <f t="shared" si="759"/>
        <v>0</v>
      </c>
      <c r="O1523" s="254"/>
      <c r="P1523" s="287"/>
      <c r="Q1523" s="288"/>
      <c r="R1523" s="699">
        <f t="shared" si="761"/>
        <v>0</v>
      </c>
      <c r="S1523" s="700">
        <f t="shared" si="762"/>
        <v>0</v>
      </c>
      <c r="T1523" s="191"/>
      <c r="U1523" s="191"/>
      <c r="V1523" s="191"/>
      <c r="W1523" s="191"/>
    </row>
    <row r="1524" spans="2:23" ht="17.25" thickBot="1">
      <c r="B1524" s="710" t="s">
        <v>708</v>
      </c>
      <c r="C1524" s="271"/>
      <c r="D1524" s="294"/>
      <c r="E1524" s="295"/>
      <c r="F1524" s="698">
        <f t="shared" si="760"/>
        <v>0</v>
      </c>
      <c r="G1524" s="271"/>
      <c r="H1524" s="294"/>
      <c r="I1524" s="295"/>
      <c r="J1524" s="334">
        <f t="shared" si="758"/>
        <v>0</v>
      </c>
      <c r="K1524" s="271"/>
      <c r="L1524" s="294"/>
      <c r="M1524" s="295"/>
      <c r="N1524" s="334">
        <f t="shared" si="759"/>
        <v>0</v>
      </c>
      <c r="O1524" s="271"/>
      <c r="P1524" s="294"/>
      <c r="Q1524" s="295"/>
      <c r="R1524" s="699">
        <f t="shared" si="761"/>
        <v>0</v>
      </c>
      <c r="S1524" s="700">
        <f t="shared" si="762"/>
        <v>0</v>
      </c>
      <c r="T1524" s="191"/>
      <c r="U1524" s="191"/>
      <c r="V1524" s="191"/>
      <c r="W1524" s="191"/>
    </row>
    <row r="1525" spans="2:23" ht="17.25" thickBot="1">
      <c r="B1525" s="715" t="s">
        <v>843</v>
      </c>
      <c r="C1525" s="600" t="s">
        <v>498</v>
      </c>
      <c r="D1525" s="708" t="s">
        <v>499</v>
      </c>
      <c r="E1525" s="709" t="s">
        <v>500</v>
      </c>
      <c r="F1525" s="334" t="s">
        <v>697</v>
      </c>
      <c r="G1525" s="600" t="s">
        <v>502</v>
      </c>
      <c r="H1525" s="708" t="s">
        <v>503</v>
      </c>
      <c r="I1525" s="709" t="s">
        <v>504</v>
      </c>
      <c r="J1525" s="334" t="s">
        <v>698</v>
      </c>
      <c r="K1525" s="600" t="s">
        <v>506</v>
      </c>
      <c r="L1525" s="708" t="s">
        <v>507</v>
      </c>
      <c r="M1525" s="709" t="s">
        <v>508</v>
      </c>
      <c r="N1525" s="334" t="s">
        <v>699</v>
      </c>
      <c r="O1525" s="600" t="s">
        <v>510</v>
      </c>
      <c r="P1525" s="708" t="s">
        <v>511</v>
      </c>
      <c r="Q1525" s="709" t="s">
        <v>512</v>
      </c>
      <c r="R1525" s="720" t="s">
        <v>700</v>
      </c>
      <c r="S1525" s="719" t="s">
        <v>46</v>
      </c>
      <c r="T1525" s="191"/>
      <c r="U1525" s="191"/>
      <c r="V1525" s="191"/>
      <c r="W1525" s="191"/>
    </row>
    <row r="1526" spans="2:23" ht="16.5">
      <c r="B1526" s="710" t="s">
        <v>702</v>
      </c>
      <c r="C1526" s="266"/>
      <c r="D1526" s="280"/>
      <c r="E1526" s="281"/>
      <c r="F1526" s="698">
        <f>SUM(C1526:E1526)</f>
        <v>0</v>
      </c>
      <c r="G1526" s="266"/>
      <c r="H1526" s="280"/>
      <c r="I1526" s="281"/>
      <c r="J1526" s="334">
        <f>SUM(G1526:I1526)</f>
        <v>0</v>
      </c>
      <c r="K1526" s="266"/>
      <c r="L1526" s="280"/>
      <c r="M1526" s="281"/>
      <c r="N1526" s="334">
        <f>SUM(K1526:M1526)</f>
        <v>0</v>
      </c>
      <c r="O1526" s="266"/>
      <c r="P1526" s="280"/>
      <c r="Q1526" s="281"/>
      <c r="R1526" s="699">
        <f>SUM(O1526:Q1526)</f>
        <v>0</v>
      </c>
      <c r="S1526" s="700">
        <f>C1526+D1526+E1526+G1526+H1526+I1526+K1526+L1526+M1526+O1526+P1526+Q1526</f>
        <v>0</v>
      </c>
      <c r="T1526" s="191"/>
      <c r="U1526" s="191"/>
      <c r="V1526" s="191"/>
      <c r="W1526" s="191"/>
    </row>
    <row r="1527" spans="2:23" ht="16.5">
      <c r="B1527" s="711" t="s">
        <v>703</v>
      </c>
      <c r="C1527" s="712">
        <f>SUM(C1528:C1531)</f>
        <v>0</v>
      </c>
      <c r="D1527" s="712">
        <f>SUM(D1528:D1531)</f>
        <v>0</v>
      </c>
      <c r="E1527" s="712">
        <f>SUM(E1528:E1531)</f>
        <v>0</v>
      </c>
      <c r="F1527" s="334">
        <f t="shared" ref="F1527:F1532" si="763">SUM(C1527:E1527)</f>
        <v>0</v>
      </c>
      <c r="G1527" s="712">
        <f>SUM(G1528:G1531)</f>
        <v>0</v>
      </c>
      <c r="H1527" s="246">
        <f>SUM(H1528:H1531)</f>
        <v>0</v>
      </c>
      <c r="I1527" s="713">
        <f>SUM(I1528:I1531)</f>
        <v>0</v>
      </c>
      <c r="J1527" s="334">
        <f t="shared" ref="J1527:J1532" si="764">SUM(G1527:I1527)</f>
        <v>0</v>
      </c>
      <c r="K1527" s="712">
        <f>SUM(K1528:K1531)</f>
        <v>0</v>
      </c>
      <c r="L1527" s="246">
        <f>SUM(L1528:L1531)</f>
        <v>0</v>
      </c>
      <c r="M1527" s="713">
        <f>SUM(M1528:M1531)</f>
        <v>0</v>
      </c>
      <c r="N1527" s="334">
        <f t="shared" ref="N1527:N1532" si="765">SUM(K1527:M1527)</f>
        <v>0</v>
      </c>
      <c r="O1527" s="712">
        <f>SUM(O1528:O1531)</f>
        <v>0</v>
      </c>
      <c r="P1527" s="246">
        <f>SUM(P1528:P1531)</f>
        <v>0</v>
      </c>
      <c r="Q1527" s="713">
        <f>SUM(Q1528:Q1531)</f>
        <v>0</v>
      </c>
      <c r="R1527" s="699">
        <f t="shared" ref="R1527:R1532" si="766">SUM(O1527:Q1527)</f>
        <v>0</v>
      </c>
      <c r="S1527" s="335">
        <f>F1527+J1527+N1527+R1527</f>
        <v>0</v>
      </c>
      <c r="T1527" s="702"/>
      <c r="U1527" s="702"/>
      <c r="V1527" s="702"/>
      <c r="W1527" s="702"/>
    </row>
    <row r="1528" spans="2:23" ht="16.5">
      <c r="B1528" s="710" t="s">
        <v>704</v>
      </c>
      <c r="C1528" s="254"/>
      <c r="D1528" s="287"/>
      <c r="E1528" s="288"/>
      <c r="F1528" s="698">
        <f t="shared" si="763"/>
        <v>0</v>
      </c>
      <c r="G1528" s="254"/>
      <c r="H1528" s="287"/>
      <c r="I1528" s="288"/>
      <c r="J1528" s="334">
        <f t="shared" si="764"/>
        <v>0</v>
      </c>
      <c r="K1528" s="254"/>
      <c r="L1528" s="287"/>
      <c r="M1528" s="288"/>
      <c r="N1528" s="334">
        <f t="shared" si="765"/>
        <v>0</v>
      </c>
      <c r="O1528" s="254"/>
      <c r="P1528" s="287"/>
      <c r="Q1528" s="288"/>
      <c r="R1528" s="699">
        <f t="shared" si="766"/>
        <v>0</v>
      </c>
      <c r="S1528" s="700">
        <f>C1528+D1528+E1528+G1528+H1528+I1528+K1528+L1528+M1528+O1528+P1528+Q1528</f>
        <v>0</v>
      </c>
      <c r="T1528" s="191"/>
      <c r="U1528" s="191"/>
      <c r="V1528" s="191"/>
      <c r="W1528" s="191"/>
    </row>
    <row r="1529" spans="2:23" ht="16.5">
      <c r="B1529" s="710" t="s">
        <v>705</v>
      </c>
      <c r="C1529" s="254"/>
      <c r="D1529" s="287"/>
      <c r="E1529" s="288"/>
      <c r="F1529" s="698">
        <f t="shared" si="763"/>
        <v>0</v>
      </c>
      <c r="G1529" s="254"/>
      <c r="H1529" s="287"/>
      <c r="I1529" s="288"/>
      <c r="J1529" s="334">
        <f t="shared" si="764"/>
        <v>0</v>
      </c>
      <c r="K1529" s="254"/>
      <c r="L1529" s="287"/>
      <c r="M1529" s="288"/>
      <c r="N1529" s="334">
        <f t="shared" si="765"/>
        <v>0</v>
      </c>
      <c r="O1529" s="254"/>
      <c r="P1529" s="287"/>
      <c r="Q1529" s="288"/>
      <c r="R1529" s="699">
        <f t="shared" si="766"/>
        <v>0</v>
      </c>
      <c r="S1529" s="700">
        <f>C1529+D1529+E1529+G1529+H1529+I1529+K1529+L1529+M1529+O1529+P1529+Q1529</f>
        <v>0</v>
      </c>
      <c r="T1529" s="191"/>
      <c r="U1529" s="191"/>
      <c r="V1529" s="191"/>
      <c r="W1529" s="191"/>
    </row>
    <row r="1530" spans="2:23" ht="16.5">
      <c r="B1530" s="714" t="s">
        <v>706</v>
      </c>
      <c r="C1530" s="254"/>
      <c r="D1530" s="287"/>
      <c r="E1530" s="288"/>
      <c r="F1530" s="698">
        <f t="shared" si="763"/>
        <v>0</v>
      </c>
      <c r="G1530" s="254"/>
      <c r="H1530" s="287"/>
      <c r="I1530" s="288"/>
      <c r="J1530" s="334">
        <f t="shared" si="764"/>
        <v>0</v>
      </c>
      <c r="K1530" s="254"/>
      <c r="L1530" s="287"/>
      <c r="M1530" s="288"/>
      <c r="N1530" s="334">
        <f t="shared" si="765"/>
        <v>0</v>
      </c>
      <c r="O1530" s="254"/>
      <c r="P1530" s="287"/>
      <c r="Q1530" s="288"/>
      <c r="R1530" s="699">
        <f t="shared" si="766"/>
        <v>0</v>
      </c>
      <c r="S1530" s="700">
        <f>C1530+D1530+E1530+G1530+H1530+I1530+K1530+L1530+M1530+O1530+P1530+Q1530</f>
        <v>0</v>
      </c>
      <c r="T1530" s="191"/>
      <c r="U1530" s="191"/>
      <c r="V1530" s="191"/>
      <c r="W1530" s="191"/>
    </row>
    <row r="1531" spans="2:23" ht="16.5">
      <c r="B1531" s="714" t="s">
        <v>707</v>
      </c>
      <c r="C1531" s="254"/>
      <c r="D1531" s="287"/>
      <c r="E1531" s="288"/>
      <c r="F1531" s="698">
        <f t="shared" si="763"/>
        <v>0</v>
      </c>
      <c r="G1531" s="254"/>
      <c r="H1531" s="287"/>
      <c r="I1531" s="288"/>
      <c r="J1531" s="334">
        <f t="shared" si="764"/>
        <v>0</v>
      </c>
      <c r="K1531" s="254"/>
      <c r="L1531" s="287"/>
      <c r="M1531" s="288"/>
      <c r="N1531" s="334">
        <f t="shared" si="765"/>
        <v>0</v>
      </c>
      <c r="O1531" s="254"/>
      <c r="P1531" s="287"/>
      <c r="Q1531" s="288"/>
      <c r="R1531" s="699">
        <f t="shared" si="766"/>
        <v>0</v>
      </c>
      <c r="S1531" s="700">
        <f>C1531+D1531+E1531+G1531+H1531+I1531+K1531+L1531+M1531+O1531+P1531+Q1531</f>
        <v>0</v>
      </c>
      <c r="T1531" s="191"/>
      <c r="U1531" s="191"/>
      <c r="V1531" s="191"/>
      <c r="W1531" s="191"/>
    </row>
    <row r="1532" spans="2:23" ht="17.25" thickBot="1">
      <c r="B1532" s="710" t="s">
        <v>708</v>
      </c>
      <c r="C1532" s="271"/>
      <c r="D1532" s="294"/>
      <c r="E1532" s="295"/>
      <c r="F1532" s="698">
        <f t="shared" si="763"/>
        <v>0</v>
      </c>
      <c r="G1532" s="271"/>
      <c r="H1532" s="294"/>
      <c r="I1532" s="295"/>
      <c r="J1532" s="334">
        <f t="shared" si="764"/>
        <v>0</v>
      </c>
      <c r="K1532" s="271"/>
      <c r="L1532" s="294"/>
      <c r="M1532" s="295"/>
      <c r="N1532" s="334">
        <f t="shared" si="765"/>
        <v>0</v>
      </c>
      <c r="O1532" s="271"/>
      <c r="P1532" s="294"/>
      <c r="Q1532" s="295"/>
      <c r="R1532" s="699">
        <f t="shared" si="766"/>
        <v>0</v>
      </c>
      <c r="S1532" s="700">
        <f>C1532+D1532+E1532+G1532+H1532+I1532+K1532+L1532+M1532+O1532+P1532+Q1532</f>
        <v>0</v>
      </c>
      <c r="T1532" s="191"/>
      <c r="U1532" s="191"/>
      <c r="V1532" s="191"/>
      <c r="W1532" s="191"/>
    </row>
    <row r="1533" spans="2:23" ht="17.25" thickBot="1">
      <c r="B1533" s="715" t="s">
        <v>844</v>
      </c>
      <c r="C1533" s="687" t="s">
        <v>498</v>
      </c>
      <c r="D1533" s="688" t="s">
        <v>499</v>
      </c>
      <c r="E1533" s="689" t="s">
        <v>500</v>
      </c>
      <c r="F1533" s="719" t="s">
        <v>697</v>
      </c>
      <c r="G1533" s="687" t="s">
        <v>502</v>
      </c>
      <c r="H1533" s="688" t="s">
        <v>503</v>
      </c>
      <c r="I1533" s="689" t="s">
        <v>504</v>
      </c>
      <c r="J1533" s="719" t="s">
        <v>698</v>
      </c>
      <c r="K1533" s="687" t="s">
        <v>506</v>
      </c>
      <c r="L1533" s="688" t="s">
        <v>507</v>
      </c>
      <c r="M1533" s="689" t="s">
        <v>508</v>
      </c>
      <c r="N1533" s="719" t="s">
        <v>699</v>
      </c>
      <c r="O1533" s="687" t="s">
        <v>510</v>
      </c>
      <c r="P1533" s="688" t="s">
        <v>511</v>
      </c>
      <c r="Q1533" s="689" t="s">
        <v>512</v>
      </c>
      <c r="R1533" s="720" t="s">
        <v>700</v>
      </c>
      <c r="S1533" s="719" t="s">
        <v>46</v>
      </c>
      <c r="T1533" s="191"/>
      <c r="U1533" s="191"/>
      <c r="V1533" s="191"/>
      <c r="W1533" s="191"/>
    </row>
    <row r="1534" spans="2:23" ht="16.5">
      <c r="B1534" s="710" t="s">
        <v>702</v>
      </c>
      <c r="C1534" s="266"/>
      <c r="D1534" s="280"/>
      <c r="E1534" s="281"/>
      <c r="F1534" s="698">
        <f>SUM(C1534:E1534)</f>
        <v>0</v>
      </c>
      <c r="G1534" s="266"/>
      <c r="H1534" s="280"/>
      <c r="I1534" s="281"/>
      <c r="J1534" s="334">
        <f>SUM(G1534:I1534)</f>
        <v>0</v>
      </c>
      <c r="K1534" s="266"/>
      <c r="L1534" s="280"/>
      <c r="M1534" s="281"/>
      <c r="N1534" s="334">
        <f>SUM(K1534:M1534)</f>
        <v>0</v>
      </c>
      <c r="O1534" s="266"/>
      <c r="P1534" s="280"/>
      <c r="Q1534" s="281"/>
      <c r="R1534" s="699">
        <f>SUM(O1534:Q1534)</f>
        <v>0</v>
      </c>
      <c r="S1534" s="700">
        <f>C1534+D1534+E1534+G1534+H1534+I1534+K1534+L1534+M1534+O1534+P1534+Q1534</f>
        <v>0</v>
      </c>
      <c r="T1534" s="191"/>
      <c r="U1534" s="191"/>
      <c r="V1534" s="191"/>
      <c r="W1534" s="191"/>
    </row>
    <row r="1535" spans="2:23" ht="16.5">
      <c r="B1535" s="711" t="s">
        <v>703</v>
      </c>
      <c r="C1535" s="712">
        <f>SUM(C1536:C1539)</f>
        <v>0</v>
      </c>
      <c r="D1535" s="712">
        <f>SUM(D1536:D1539)</f>
        <v>0</v>
      </c>
      <c r="E1535" s="712">
        <f>SUM(E1536:E1539)</f>
        <v>0</v>
      </c>
      <c r="F1535" s="334">
        <f t="shared" ref="F1535:F1540" si="767">SUM(C1535:E1535)</f>
        <v>0</v>
      </c>
      <c r="G1535" s="712">
        <f>SUM(G1536:G1539)</f>
        <v>0</v>
      </c>
      <c r="H1535" s="246">
        <f>SUM(H1536:H1539)</f>
        <v>0</v>
      </c>
      <c r="I1535" s="713">
        <f>SUM(I1536:I1539)</f>
        <v>0</v>
      </c>
      <c r="J1535" s="334">
        <f t="shared" ref="J1535:J1540" si="768">SUM(G1535:I1535)</f>
        <v>0</v>
      </c>
      <c r="K1535" s="712">
        <f>SUM(K1536:K1539)</f>
        <v>0</v>
      </c>
      <c r="L1535" s="246">
        <f>SUM(L1536:L1539)</f>
        <v>0</v>
      </c>
      <c r="M1535" s="713">
        <f>SUM(M1536:M1539)</f>
        <v>0</v>
      </c>
      <c r="N1535" s="334">
        <f t="shared" ref="N1535:N1540" si="769">SUM(K1535:M1535)</f>
        <v>0</v>
      </c>
      <c r="O1535" s="712">
        <f>SUM(O1536:O1539)</f>
        <v>0</v>
      </c>
      <c r="P1535" s="246">
        <f>SUM(P1536:P1539)</f>
        <v>0</v>
      </c>
      <c r="Q1535" s="713">
        <f>SUM(Q1536:Q1539)</f>
        <v>0</v>
      </c>
      <c r="R1535" s="699">
        <f t="shared" ref="R1535:R1540" si="770">SUM(O1535:Q1535)</f>
        <v>0</v>
      </c>
      <c r="S1535" s="335">
        <f>F1535+J1535+N1535+R1535</f>
        <v>0</v>
      </c>
      <c r="T1535" s="702"/>
      <c r="U1535" s="702"/>
      <c r="V1535" s="702"/>
      <c r="W1535" s="702"/>
    </row>
    <row r="1536" spans="2:23" ht="16.5">
      <c r="B1536" s="710" t="s">
        <v>704</v>
      </c>
      <c r="C1536" s="254"/>
      <c r="D1536" s="287"/>
      <c r="E1536" s="288"/>
      <c r="F1536" s="698">
        <f t="shared" si="767"/>
        <v>0</v>
      </c>
      <c r="G1536" s="254"/>
      <c r="H1536" s="287"/>
      <c r="I1536" s="288"/>
      <c r="J1536" s="334">
        <f t="shared" si="768"/>
        <v>0</v>
      </c>
      <c r="K1536" s="254"/>
      <c r="L1536" s="287"/>
      <c r="M1536" s="288"/>
      <c r="N1536" s="334">
        <f t="shared" si="769"/>
        <v>0</v>
      </c>
      <c r="O1536" s="254"/>
      <c r="P1536" s="287"/>
      <c r="Q1536" s="288"/>
      <c r="R1536" s="699">
        <f t="shared" si="770"/>
        <v>0</v>
      </c>
      <c r="S1536" s="700">
        <f>C1536+D1536+E1536+G1536+H1536+I1536+K1536+L1536+M1536+O1536+P1536+Q1536</f>
        <v>0</v>
      </c>
      <c r="T1536" s="191"/>
      <c r="U1536" s="191"/>
      <c r="V1536" s="191"/>
      <c r="W1536" s="191"/>
    </row>
    <row r="1537" spans="2:23" ht="16.5">
      <c r="B1537" s="710" t="s">
        <v>705</v>
      </c>
      <c r="C1537" s="254"/>
      <c r="D1537" s="287"/>
      <c r="E1537" s="288"/>
      <c r="F1537" s="698">
        <f t="shared" si="767"/>
        <v>0</v>
      </c>
      <c r="G1537" s="254"/>
      <c r="H1537" s="287"/>
      <c r="I1537" s="288"/>
      <c r="J1537" s="334">
        <f t="shared" si="768"/>
        <v>0</v>
      </c>
      <c r="K1537" s="254"/>
      <c r="L1537" s="287"/>
      <c r="M1537" s="288"/>
      <c r="N1537" s="334">
        <f t="shared" si="769"/>
        <v>0</v>
      </c>
      <c r="O1537" s="254"/>
      <c r="P1537" s="287"/>
      <c r="Q1537" s="288"/>
      <c r="R1537" s="699">
        <f t="shared" si="770"/>
        <v>0</v>
      </c>
      <c r="S1537" s="700">
        <f>C1537+D1537+E1537+G1537+H1537+I1537+K1537+L1537+M1537+O1537+P1537+Q1537</f>
        <v>0</v>
      </c>
      <c r="T1537" s="191"/>
      <c r="U1537" s="191"/>
      <c r="V1537" s="191"/>
      <c r="W1537" s="191"/>
    </row>
    <row r="1538" spans="2:23" ht="16.5">
      <c r="B1538" s="714" t="s">
        <v>706</v>
      </c>
      <c r="C1538" s="254"/>
      <c r="D1538" s="287"/>
      <c r="E1538" s="288"/>
      <c r="F1538" s="698">
        <f t="shared" si="767"/>
        <v>0</v>
      </c>
      <c r="G1538" s="254"/>
      <c r="H1538" s="287"/>
      <c r="I1538" s="288"/>
      <c r="J1538" s="334">
        <f t="shared" si="768"/>
        <v>0</v>
      </c>
      <c r="K1538" s="254"/>
      <c r="L1538" s="287"/>
      <c r="M1538" s="288"/>
      <c r="N1538" s="334">
        <f t="shared" si="769"/>
        <v>0</v>
      </c>
      <c r="O1538" s="254"/>
      <c r="P1538" s="287"/>
      <c r="Q1538" s="288"/>
      <c r="R1538" s="699">
        <f t="shared" si="770"/>
        <v>0</v>
      </c>
      <c r="S1538" s="700">
        <f>C1538+D1538+E1538+G1538+H1538+I1538+K1538+L1538+M1538+O1538+P1538+Q1538</f>
        <v>0</v>
      </c>
      <c r="T1538" s="191"/>
      <c r="U1538" s="191"/>
      <c r="V1538" s="191"/>
      <c r="W1538" s="191"/>
    </row>
    <row r="1539" spans="2:23" ht="16.5">
      <c r="B1539" s="714" t="s">
        <v>707</v>
      </c>
      <c r="C1539" s="254"/>
      <c r="D1539" s="287"/>
      <c r="E1539" s="288"/>
      <c r="F1539" s="698">
        <f t="shared" si="767"/>
        <v>0</v>
      </c>
      <c r="G1539" s="254"/>
      <c r="H1539" s="287"/>
      <c r="I1539" s="288"/>
      <c r="J1539" s="334">
        <f t="shared" si="768"/>
        <v>0</v>
      </c>
      <c r="K1539" s="254"/>
      <c r="L1539" s="287"/>
      <c r="M1539" s="288"/>
      <c r="N1539" s="334">
        <f t="shared" si="769"/>
        <v>0</v>
      </c>
      <c r="O1539" s="254"/>
      <c r="P1539" s="287"/>
      <c r="Q1539" s="288"/>
      <c r="R1539" s="699">
        <f t="shared" si="770"/>
        <v>0</v>
      </c>
      <c r="S1539" s="700">
        <f>C1539+D1539+E1539+G1539+H1539+I1539+K1539+L1539+M1539+O1539+P1539+Q1539</f>
        <v>0</v>
      </c>
      <c r="T1539" s="191"/>
      <c r="U1539" s="191"/>
      <c r="V1539" s="191"/>
      <c r="W1539" s="191"/>
    </row>
    <row r="1540" spans="2:23" ht="17.25" thickBot="1">
      <c r="B1540" s="710" t="s">
        <v>708</v>
      </c>
      <c r="C1540" s="271"/>
      <c r="D1540" s="294"/>
      <c r="E1540" s="295"/>
      <c r="F1540" s="698">
        <f t="shared" si="767"/>
        <v>0</v>
      </c>
      <c r="G1540" s="271"/>
      <c r="H1540" s="294"/>
      <c r="I1540" s="295"/>
      <c r="J1540" s="334">
        <f t="shared" si="768"/>
        <v>0</v>
      </c>
      <c r="K1540" s="271"/>
      <c r="L1540" s="294"/>
      <c r="M1540" s="295"/>
      <c r="N1540" s="334">
        <f t="shared" si="769"/>
        <v>0</v>
      </c>
      <c r="O1540" s="271"/>
      <c r="P1540" s="294"/>
      <c r="Q1540" s="295"/>
      <c r="R1540" s="699">
        <f t="shared" si="770"/>
        <v>0</v>
      </c>
      <c r="S1540" s="700">
        <f>C1540+D1540+E1540+G1540+H1540+I1540+K1540+L1540+M1540+O1540+P1540+Q1540</f>
        <v>0</v>
      </c>
      <c r="T1540" s="191"/>
      <c r="U1540" s="191"/>
      <c r="V1540" s="191"/>
      <c r="W1540" s="191"/>
    </row>
    <row r="1541" spans="2:23" ht="17.25" thickBot="1">
      <c r="B1541" s="715" t="s">
        <v>845</v>
      </c>
      <c r="C1541" s="600" t="s">
        <v>498</v>
      </c>
      <c r="D1541" s="708" t="s">
        <v>499</v>
      </c>
      <c r="E1541" s="709" t="s">
        <v>500</v>
      </c>
      <c r="F1541" s="334" t="s">
        <v>697</v>
      </c>
      <c r="G1541" s="600" t="s">
        <v>502</v>
      </c>
      <c r="H1541" s="708" t="s">
        <v>503</v>
      </c>
      <c r="I1541" s="709" t="s">
        <v>504</v>
      </c>
      <c r="J1541" s="334" t="s">
        <v>698</v>
      </c>
      <c r="K1541" s="600" t="s">
        <v>506</v>
      </c>
      <c r="L1541" s="708" t="s">
        <v>507</v>
      </c>
      <c r="M1541" s="709" t="s">
        <v>508</v>
      </c>
      <c r="N1541" s="334" t="s">
        <v>699</v>
      </c>
      <c r="O1541" s="600" t="s">
        <v>510</v>
      </c>
      <c r="P1541" s="708" t="s">
        <v>511</v>
      </c>
      <c r="Q1541" s="709" t="s">
        <v>512</v>
      </c>
      <c r="R1541" s="720" t="s">
        <v>700</v>
      </c>
      <c r="S1541" s="719" t="s">
        <v>46</v>
      </c>
      <c r="T1541" s="191"/>
      <c r="U1541" s="191"/>
      <c r="V1541" s="191"/>
      <c r="W1541" s="191"/>
    </row>
    <row r="1542" spans="2:23" ht="16.5">
      <c r="B1542" s="710" t="s">
        <v>702</v>
      </c>
      <c r="C1542" s="266"/>
      <c r="D1542" s="280"/>
      <c r="E1542" s="281"/>
      <c r="F1542" s="698">
        <f>SUM(C1542:E1542)</f>
        <v>0</v>
      </c>
      <c r="G1542" s="266"/>
      <c r="H1542" s="280"/>
      <c r="I1542" s="281"/>
      <c r="J1542" s="334">
        <f>SUM(G1542:I1542)</f>
        <v>0</v>
      </c>
      <c r="K1542" s="266"/>
      <c r="L1542" s="280"/>
      <c r="M1542" s="281"/>
      <c r="N1542" s="334">
        <f>SUM(K1542:M1542)</f>
        <v>0</v>
      </c>
      <c r="O1542" s="266"/>
      <c r="P1542" s="280"/>
      <c r="Q1542" s="281"/>
      <c r="R1542" s="699">
        <f>SUM(O1542:Q1542)</f>
        <v>0</v>
      </c>
      <c r="S1542" s="700">
        <f>C1542+D1542+E1542+G1542+H1542+I1542+K1542+L1542+M1542+O1542+P1542+Q1542</f>
        <v>0</v>
      </c>
      <c r="T1542" s="191"/>
      <c r="U1542" s="191"/>
      <c r="V1542" s="191"/>
      <c r="W1542" s="191"/>
    </row>
    <row r="1543" spans="2:23" ht="16.5">
      <c r="B1543" s="711" t="s">
        <v>703</v>
      </c>
      <c r="C1543" s="712">
        <f>SUM(C1544:C1547)</f>
        <v>0</v>
      </c>
      <c r="D1543" s="712">
        <f>SUM(D1544:D1547)</f>
        <v>0</v>
      </c>
      <c r="E1543" s="712">
        <f>SUM(E1544:E1547)</f>
        <v>0</v>
      </c>
      <c r="F1543" s="334">
        <f t="shared" ref="F1543:F1548" si="771">SUM(C1543:E1543)</f>
        <v>0</v>
      </c>
      <c r="G1543" s="712">
        <f>SUM(G1544:G1547)</f>
        <v>0</v>
      </c>
      <c r="H1543" s="246">
        <f>SUM(H1544:H1547)</f>
        <v>0</v>
      </c>
      <c r="I1543" s="713">
        <f>SUM(I1544:I1547)</f>
        <v>0</v>
      </c>
      <c r="J1543" s="334">
        <f t="shared" ref="J1543:J1548" si="772">SUM(G1543:I1543)</f>
        <v>0</v>
      </c>
      <c r="K1543" s="712">
        <f>SUM(K1544:K1547)</f>
        <v>0</v>
      </c>
      <c r="L1543" s="246">
        <f>SUM(L1544:L1547)</f>
        <v>0</v>
      </c>
      <c r="M1543" s="713">
        <f>SUM(M1544:M1547)</f>
        <v>0</v>
      </c>
      <c r="N1543" s="334">
        <f t="shared" ref="N1543:N1548" si="773">SUM(K1543:M1543)</f>
        <v>0</v>
      </c>
      <c r="O1543" s="712">
        <f>SUM(O1544:O1547)</f>
        <v>0</v>
      </c>
      <c r="P1543" s="246">
        <f>SUM(P1544:P1547)</f>
        <v>0</v>
      </c>
      <c r="Q1543" s="713">
        <f>SUM(Q1544:Q1547)</f>
        <v>0</v>
      </c>
      <c r="R1543" s="699">
        <f t="shared" ref="R1543:R1548" si="774">SUM(O1543:Q1543)</f>
        <v>0</v>
      </c>
      <c r="S1543" s="335">
        <f>F1543+J1543+N1543+R1543</f>
        <v>0</v>
      </c>
      <c r="T1543" s="702"/>
      <c r="U1543" s="702"/>
      <c r="V1543" s="702"/>
      <c r="W1543" s="702"/>
    </row>
    <row r="1544" spans="2:23" ht="16.5">
      <c r="B1544" s="710" t="s">
        <v>704</v>
      </c>
      <c r="C1544" s="254"/>
      <c r="D1544" s="287"/>
      <c r="E1544" s="288"/>
      <c r="F1544" s="698">
        <f t="shared" si="771"/>
        <v>0</v>
      </c>
      <c r="G1544" s="254"/>
      <c r="H1544" s="287"/>
      <c r="I1544" s="288"/>
      <c r="J1544" s="334">
        <f t="shared" si="772"/>
        <v>0</v>
      </c>
      <c r="K1544" s="254"/>
      <c r="L1544" s="287"/>
      <c r="M1544" s="288"/>
      <c r="N1544" s="334">
        <f t="shared" si="773"/>
        <v>0</v>
      </c>
      <c r="O1544" s="254"/>
      <c r="P1544" s="287"/>
      <c r="Q1544" s="288"/>
      <c r="R1544" s="699">
        <f t="shared" si="774"/>
        <v>0</v>
      </c>
      <c r="S1544" s="700">
        <f>C1544+D1544+E1544+G1544+H1544+I1544+K1544+L1544+M1544+O1544+P1544+Q1544</f>
        <v>0</v>
      </c>
      <c r="T1544" s="191"/>
      <c r="U1544" s="191"/>
      <c r="V1544" s="191"/>
      <c r="W1544" s="191"/>
    </row>
    <row r="1545" spans="2:23" ht="16.5">
      <c r="B1545" s="710" t="s">
        <v>705</v>
      </c>
      <c r="C1545" s="254"/>
      <c r="D1545" s="287"/>
      <c r="E1545" s="288"/>
      <c r="F1545" s="698">
        <f t="shared" si="771"/>
        <v>0</v>
      </c>
      <c r="G1545" s="254"/>
      <c r="H1545" s="287"/>
      <c r="I1545" s="288"/>
      <c r="J1545" s="334">
        <f t="shared" si="772"/>
        <v>0</v>
      </c>
      <c r="K1545" s="254"/>
      <c r="L1545" s="287"/>
      <c r="M1545" s="288"/>
      <c r="N1545" s="334">
        <f t="shared" si="773"/>
        <v>0</v>
      </c>
      <c r="O1545" s="254"/>
      <c r="P1545" s="287"/>
      <c r="Q1545" s="288"/>
      <c r="R1545" s="699">
        <f t="shared" si="774"/>
        <v>0</v>
      </c>
      <c r="S1545" s="700">
        <f>C1545+D1545+E1545+G1545+H1545+I1545+K1545+L1545+M1545+O1545+P1545+Q1545</f>
        <v>0</v>
      </c>
      <c r="T1545" s="191"/>
      <c r="U1545" s="191"/>
      <c r="V1545" s="191"/>
      <c r="W1545" s="191"/>
    </row>
    <row r="1546" spans="2:23" ht="16.5">
      <c r="B1546" s="714" t="s">
        <v>706</v>
      </c>
      <c r="C1546" s="254"/>
      <c r="D1546" s="287"/>
      <c r="E1546" s="288"/>
      <c r="F1546" s="698">
        <f t="shared" si="771"/>
        <v>0</v>
      </c>
      <c r="G1546" s="254"/>
      <c r="H1546" s="287"/>
      <c r="I1546" s="288"/>
      <c r="J1546" s="334">
        <f t="shared" si="772"/>
        <v>0</v>
      </c>
      <c r="K1546" s="254"/>
      <c r="L1546" s="287"/>
      <c r="M1546" s="288"/>
      <c r="N1546" s="334">
        <f t="shared" si="773"/>
        <v>0</v>
      </c>
      <c r="O1546" s="254"/>
      <c r="P1546" s="287"/>
      <c r="Q1546" s="288"/>
      <c r="R1546" s="699">
        <f t="shared" si="774"/>
        <v>0</v>
      </c>
      <c r="S1546" s="700">
        <f>C1546+D1546+E1546+G1546+H1546+I1546+K1546+L1546+M1546+O1546+P1546+Q1546</f>
        <v>0</v>
      </c>
      <c r="T1546" s="191"/>
      <c r="U1546" s="191"/>
      <c r="V1546" s="191"/>
      <c r="W1546" s="191"/>
    </row>
    <row r="1547" spans="2:23" ht="16.5">
      <c r="B1547" s="714" t="s">
        <v>707</v>
      </c>
      <c r="C1547" s="254"/>
      <c r="D1547" s="287"/>
      <c r="E1547" s="288"/>
      <c r="F1547" s="698">
        <f t="shared" si="771"/>
        <v>0</v>
      </c>
      <c r="G1547" s="254"/>
      <c r="H1547" s="287"/>
      <c r="I1547" s="288"/>
      <c r="J1547" s="334">
        <f t="shared" si="772"/>
        <v>0</v>
      </c>
      <c r="K1547" s="254"/>
      <c r="L1547" s="287"/>
      <c r="M1547" s="288"/>
      <c r="N1547" s="334">
        <f t="shared" si="773"/>
        <v>0</v>
      </c>
      <c r="O1547" s="254"/>
      <c r="P1547" s="287"/>
      <c r="Q1547" s="288"/>
      <c r="R1547" s="699">
        <f t="shared" si="774"/>
        <v>0</v>
      </c>
      <c r="S1547" s="700">
        <f>C1547+D1547+E1547+G1547+H1547+I1547+K1547+L1547+M1547+O1547+P1547+Q1547</f>
        <v>0</v>
      </c>
      <c r="T1547" s="191"/>
      <c r="U1547" s="191"/>
      <c r="V1547" s="191"/>
      <c r="W1547" s="191"/>
    </row>
    <row r="1548" spans="2:23" ht="17.25" thickBot="1">
      <c r="B1548" s="710" t="s">
        <v>708</v>
      </c>
      <c r="C1548" s="271"/>
      <c r="D1548" s="294"/>
      <c r="E1548" s="295"/>
      <c r="F1548" s="698">
        <f t="shared" si="771"/>
        <v>0</v>
      </c>
      <c r="G1548" s="271"/>
      <c r="H1548" s="294"/>
      <c r="I1548" s="295"/>
      <c r="J1548" s="334">
        <f t="shared" si="772"/>
        <v>0</v>
      </c>
      <c r="K1548" s="271"/>
      <c r="L1548" s="294"/>
      <c r="M1548" s="295"/>
      <c r="N1548" s="334">
        <f t="shared" si="773"/>
        <v>0</v>
      </c>
      <c r="O1548" s="271"/>
      <c r="P1548" s="294"/>
      <c r="Q1548" s="295"/>
      <c r="R1548" s="699">
        <f t="shared" si="774"/>
        <v>0</v>
      </c>
      <c r="S1548" s="700">
        <f>C1548+D1548+E1548+G1548+H1548+I1548+K1548+L1548+M1548+O1548+P1548+Q1548</f>
        <v>0</v>
      </c>
      <c r="T1548" s="191"/>
      <c r="U1548" s="191"/>
      <c r="V1548" s="191"/>
      <c r="W1548" s="191"/>
    </row>
    <row r="1549" spans="2:23" ht="17.25" thickBot="1">
      <c r="B1549" s="715" t="s">
        <v>846</v>
      </c>
      <c r="C1549" s="600" t="s">
        <v>498</v>
      </c>
      <c r="D1549" s="708" t="s">
        <v>499</v>
      </c>
      <c r="E1549" s="709" t="s">
        <v>500</v>
      </c>
      <c r="F1549" s="334" t="s">
        <v>697</v>
      </c>
      <c r="G1549" s="600" t="s">
        <v>502</v>
      </c>
      <c r="H1549" s="708" t="s">
        <v>503</v>
      </c>
      <c r="I1549" s="709" t="s">
        <v>504</v>
      </c>
      <c r="J1549" s="334" t="s">
        <v>698</v>
      </c>
      <c r="K1549" s="600" t="s">
        <v>506</v>
      </c>
      <c r="L1549" s="708" t="s">
        <v>507</v>
      </c>
      <c r="M1549" s="709" t="s">
        <v>508</v>
      </c>
      <c r="N1549" s="334" t="s">
        <v>699</v>
      </c>
      <c r="O1549" s="600" t="s">
        <v>510</v>
      </c>
      <c r="P1549" s="708" t="s">
        <v>511</v>
      </c>
      <c r="Q1549" s="709" t="s">
        <v>512</v>
      </c>
      <c r="R1549" s="720" t="s">
        <v>700</v>
      </c>
      <c r="S1549" s="719" t="s">
        <v>46</v>
      </c>
      <c r="T1549" s="191"/>
      <c r="U1549" s="191"/>
      <c r="V1549" s="191"/>
      <c r="W1549" s="191"/>
    </row>
    <row r="1550" spans="2:23" ht="16.5">
      <c r="B1550" s="710" t="s">
        <v>702</v>
      </c>
      <c r="C1550" s="266"/>
      <c r="D1550" s="280"/>
      <c r="E1550" s="281"/>
      <c r="F1550" s="698">
        <f>SUM(C1550:E1550)</f>
        <v>0</v>
      </c>
      <c r="G1550" s="266"/>
      <c r="H1550" s="280"/>
      <c r="I1550" s="281"/>
      <c r="J1550" s="334">
        <f>SUM(G1550:I1550)</f>
        <v>0</v>
      </c>
      <c r="K1550" s="266"/>
      <c r="L1550" s="280"/>
      <c r="M1550" s="281"/>
      <c r="N1550" s="334">
        <f>SUM(K1550:M1550)</f>
        <v>0</v>
      </c>
      <c r="O1550" s="266"/>
      <c r="P1550" s="280"/>
      <c r="Q1550" s="281"/>
      <c r="R1550" s="699">
        <f>SUM(O1550:Q1550)</f>
        <v>0</v>
      </c>
      <c r="S1550" s="700">
        <f>C1550+D1550+E1550+G1550+H1550+I1550+K1550+L1550+M1550+O1550+P1550+Q1550</f>
        <v>0</v>
      </c>
      <c r="T1550" s="191"/>
      <c r="U1550" s="191"/>
      <c r="V1550" s="191"/>
      <c r="W1550" s="191"/>
    </row>
    <row r="1551" spans="2:23" ht="16.5">
      <c r="B1551" s="711" t="s">
        <v>703</v>
      </c>
      <c r="C1551" s="712">
        <f>SUM(C1552:C1555)</f>
        <v>0</v>
      </c>
      <c r="D1551" s="712">
        <f>SUM(D1552:D1555)</f>
        <v>0</v>
      </c>
      <c r="E1551" s="712">
        <f>SUM(E1552:E1555)</f>
        <v>0</v>
      </c>
      <c r="F1551" s="698">
        <f t="shared" ref="F1551:F1556" si="775">SUM(C1551:E1551)</f>
        <v>0</v>
      </c>
      <c r="G1551" s="712">
        <f>SUM(G1552:G1555)</f>
        <v>0</v>
      </c>
      <c r="H1551" s="246">
        <f>SUM(H1552:H1555)</f>
        <v>0</v>
      </c>
      <c r="I1551" s="713">
        <f>SUM(I1552:I1555)</f>
        <v>0</v>
      </c>
      <c r="J1551" s="334">
        <f t="shared" ref="J1551:J1556" si="776">SUM(G1551:I1551)</f>
        <v>0</v>
      </c>
      <c r="K1551" s="712">
        <f>SUM(K1552:K1555)</f>
        <v>0</v>
      </c>
      <c r="L1551" s="246">
        <f>SUM(L1552:L1555)</f>
        <v>0</v>
      </c>
      <c r="M1551" s="713">
        <f>SUM(M1552:M1555)</f>
        <v>0</v>
      </c>
      <c r="N1551" s="334">
        <f t="shared" ref="N1551:N1556" si="777">SUM(K1551:M1551)</f>
        <v>0</v>
      </c>
      <c r="O1551" s="712">
        <f>SUM(O1552:O1555)</f>
        <v>0</v>
      </c>
      <c r="P1551" s="246">
        <f>SUM(P1552:P1555)</f>
        <v>0</v>
      </c>
      <c r="Q1551" s="713">
        <f>SUM(Q1552:Q1555)</f>
        <v>0</v>
      </c>
      <c r="R1551" s="699">
        <f t="shared" ref="R1551:R1556" si="778">SUM(O1551:Q1551)</f>
        <v>0</v>
      </c>
      <c r="S1551" s="335">
        <f>F1551+J1551+N1551+R1551</f>
        <v>0</v>
      </c>
      <c r="T1551" s="702"/>
      <c r="U1551" s="702"/>
      <c r="V1551" s="702"/>
      <c r="W1551" s="702"/>
    </row>
    <row r="1552" spans="2:23" ht="16.5">
      <c r="B1552" s="710" t="s">
        <v>704</v>
      </c>
      <c r="C1552" s="254"/>
      <c r="D1552" s="287"/>
      <c r="E1552" s="288"/>
      <c r="F1552" s="698">
        <f t="shared" si="775"/>
        <v>0</v>
      </c>
      <c r="G1552" s="254"/>
      <c r="H1552" s="287"/>
      <c r="I1552" s="288"/>
      <c r="J1552" s="334">
        <f t="shared" si="776"/>
        <v>0</v>
      </c>
      <c r="K1552" s="254"/>
      <c r="L1552" s="287"/>
      <c r="M1552" s="288"/>
      <c r="N1552" s="334">
        <f t="shared" si="777"/>
        <v>0</v>
      </c>
      <c r="O1552" s="254"/>
      <c r="P1552" s="287"/>
      <c r="Q1552" s="288"/>
      <c r="R1552" s="699">
        <f t="shared" si="778"/>
        <v>0</v>
      </c>
      <c r="S1552" s="700">
        <f>C1552+D1552+E1552+G1552+H1552+I1552+K1552+L1552+M1552+O1552+P1552+Q1552</f>
        <v>0</v>
      </c>
      <c r="T1552" s="191"/>
      <c r="U1552" s="191"/>
      <c r="V1552" s="191"/>
      <c r="W1552" s="191"/>
    </row>
    <row r="1553" spans="2:23" ht="16.5">
      <c r="B1553" s="710" t="s">
        <v>705</v>
      </c>
      <c r="C1553" s="254"/>
      <c r="D1553" s="287"/>
      <c r="E1553" s="288"/>
      <c r="F1553" s="698">
        <f t="shared" si="775"/>
        <v>0</v>
      </c>
      <c r="G1553" s="254"/>
      <c r="H1553" s="287"/>
      <c r="I1553" s="288"/>
      <c r="J1553" s="334">
        <f t="shared" si="776"/>
        <v>0</v>
      </c>
      <c r="K1553" s="254"/>
      <c r="L1553" s="287"/>
      <c r="M1553" s="288"/>
      <c r="N1553" s="334">
        <f t="shared" si="777"/>
        <v>0</v>
      </c>
      <c r="O1553" s="254"/>
      <c r="P1553" s="287"/>
      <c r="Q1553" s="288"/>
      <c r="R1553" s="699">
        <f t="shared" si="778"/>
        <v>0</v>
      </c>
      <c r="S1553" s="700">
        <f>C1553+D1553+E1553+G1553+H1553+I1553+K1553+L1553+M1553+O1553+P1553+Q1553</f>
        <v>0</v>
      </c>
      <c r="T1553" s="191"/>
      <c r="U1553" s="191"/>
      <c r="V1553" s="191"/>
      <c r="W1553" s="191"/>
    </row>
    <row r="1554" spans="2:23" ht="16.5">
      <c r="B1554" s="714" t="s">
        <v>706</v>
      </c>
      <c r="C1554" s="254"/>
      <c r="D1554" s="287"/>
      <c r="E1554" s="288"/>
      <c r="F1554" s="698">
        <f t="shared" si="775"/>
        <v>0</v>
      </c>
      <c r="G1554" s="254"/>
      <c r="H1554" s="287"/>
      <c r="I1554" s="288"/>
      <c r="J1554" s="334">
        <f t="shared" si="776"/>
        <v>0</v>
      </c>
      <c r="K1554" s="254"/>
      <c r="L1554" s="287"/>
      <c r="M1554" s="288"/>
      <c r="N1554" s="334">
        <f t="shared" si="777"/>
        <v>0</v>
      </c>
      <c r="O1554" s="254"/>
      <c r="P1554" s="287"/>
      <c r="Q1554" s="288"/>
      <c r="R1554" s="699">
        <f t="shared" si="778"/>
        <v>0</v>
      </c>
      <c r="S1554" s="700">
        <f>C1554+D1554+E1554+G1554+H1554+I1554+K1554+L1554+M1554+O1554+P1554+Q1554</f>
        <v>0</v>
      </c>
      <c r="T1554" s="191"/>
      <c r="U1554" s="191"/>
      <c r="V1554" s="191"/>
      <c r="W1554" s="191"/>
    </row>
    <row r="1555" spans="2:23" ht="16.5">
      <c r="B1555" s="714" t="s">
        <v>707</v>
      </c>
      <c r="C1555" s="254"/>
      <c r="D1555" s="287"/>
      <c r="E1555" s="288"/>
      <c r="F1555" s="698">
        <f t="shared" si="775"/>
        <v>0</v>
      </c>
      <c r="G1555" s="254"/>
      <c r="H1555" s="287"/>
      <c r="I1555" s="288"/>
      <c r="J1555" s="334">
        <f t="shared" si="776"/>
        <v>0</v>
      </c>
      <c r="K1555" s="254"/>
      <c r="L1555" s="287"/>
      <c r="M1555" s="288"/>
      <c r="N1555" s="334">
        <f t="shared" si="777"/>
        <v>0</v>
      </c>
      <c r="O1555" s="254"/>
      <c r="P1555" s="287"/>
      <c r="Q1555" s="288"/>
      <c r="R1555" s="699">
        <f t="shared" si="778"/>
        <v>0</v>
      </c>
      <c r="S1555" s="700">
        <f>C1555+D1555+E1555+G1555+H1555+I1555+K1555+L1555+M1555+O1555+P1555+Q1555</f>
        <v>0</v>
      </c>
      <c r="T1555" s="191"/>
      <c r="U1555" s="191"/>
      <c r="V1555" s="191"/>
      <c r="W1555" s="191"/>
    </row>
    <row r="1556" spans="2:23" ht="17.25" thickBot="1">
      <c r="B1556" s="710" t="s">
        <v>708</v>
      </c>
      <c r="C1556" s="271"/>
      <c r="D1556" s="294"/>
      <c r="E1556" s="295"/>
      <c r="F1556" s="698">
        <f t="shared" si="775"/>
        <v>0</v>
      </c>
      <c r="G1556" s="271"/>
      <c r="H1556" s="294"/>
      <c r="I1556" s="295"/>
      <c r="J1556" s="334">
        <f t="shared" si="776"/>
        <v>0</v>
      </c>
      <c r="K1556" s="271"/>
      <c r="L1556" s="294"/>
      <c r="M1556" s="295"/>
      <c r="N1556" s="334">
        <f t="shared" si="777"/>
        <v>0</v>
      </c>
      <c r="O1556" s="271"/>
      <c r="P1556" s="294"/>
      <c r="Q1556" s="295"/>
      <c r="R1556" s="699">
        <f t="shared" si="778"/>
        <v>0</v>
      </c>
      <c r="S1556" s="700">
        <f>C1556+D1556+E1556+G1556+H1556+I1556+K1556+L1556+M1556+O1556+P1556+Q1556</f>
        <v>0</v>
      </c>
      <c r="T1556" s="191"/>
      <c r="U1556" s="191"/>
      <c r="V1556" s="191"/>
      <c r="W1556" s="191"/>
    </row>
    <row r="1557" spans="2:23" ht="17.25" thickBot="1">
      <c r="B1557" s="715" t="s">
        <v>847</v>
      </c>
      <c r="C1557" s="687" t="s">
        <v>498</v>
      </c>
      <c r="D1557" s="688" t="s">
        <v>499</v>
      </c>
      <c r="E1557" s="689" t="s">
        <v>500</v>
      </c>
      <c r="F1557" s="719" t="s">
        <v>697</v>
      </c>
      <c r="G1557" s="687" t="s">
        <v>502</v>
      </c>
      <c r="H1557" s="688" t="s">
        <v>503</v>
      </c>
      <c r="I1557" s="689" t="s">
        <v>504</v>
      </c>
      <c r="J1557" s="719" t="s">
        <v>698</v>
      </c>
      <c r="K1557" s="687" t="s">
        <v>506</v>
      </c>
      <c r="L1557" s="688" t="s">
        <v>507</v>
      </c>
      <c r="M1557" s="689" t="s">
        <v>508</v>
      </c>
      <c r="N1557" s="719" t="s">
        <v>699</v>
      </c>
      <c r="O1557" s="687" t="s">
        <v>510</v>
      </c>
      <c r="P1557" s="688" t="s">
        <v>511</v>
      </c>
      <c r="Q1557" s="689" t="s">
        <v>512</v>
      </c>
      <c r="R1557" s="720" t="s">
        <v>700</v>
      </c>
      <c r="S1557" s="719" t="s">
        <v>46</v>
      </c>
      <c r="T1557" s="191"/>
      <c r="U1557" s="191"/>
      <c r="V1557" s="191"/>
      <c r="W1557" s="191"/>
    </row>
    <row r="1558" spans="2:23" ht="16.5">
      <c r="B1558" s="710" t="s">
        <v>702</v>
      </c>
      <c r="C1558" s="266"/>
      <c r="D1558" s="280"/>
      <c r="E1558" s="281"/>
      <c r="F1558" s="698">
        <v>0</v>
      </c>
      <c r="G1558" s="266"/>
      <c r="H1558" s="280"/>
      <c r="I1558" s="281"/>
      <c r="J1558" s="334">
        <f t="shared" ref="J1558:J1564" si="779">SUM(G1558:I1558)</f>
        <v>0</v>
      </c>
      <c r="K1558" s="266"/>
      <c r="L1558" s="280"/>
      <c r="M1558" s="281"/>
      <c r="N1558" s="334">
        <f t="shared" ref="N1558:N1564" si="780">SUM(K1558:M1558)</f>
        <v>0</v>
      </c>
      <c r="O1558" s="266"/>
      <c r="P1558" s="280"/>
      <c r="Q1558" s="281"/>
      <c r="R1558" s="699">
        <f>SUM(O1558:Q1558)</f>
        <v>0</v>
      </c>
      <c r="S1558" s="700">
        <f>C1558+D1558+E1558+G1558+H1558+I1558+K1558+L1558+M1558+O1558+P1558+Q1558</f>
        <v>0</v>
      </c>
      <c r="T1558" s="191"/>
      <c r="U1558" s="191"/>
      <c r="V1558" s="191"/>
      <c r="W1558" s="191"/>
    </row>
    <row r="1559" spans="2:23" ht="16.5">
      <c r="B1559" s="711" t="s">
        <v>703</v>
      </c>
      <c r="C1559" s="712">
        <f>SUM(C1560:C1563)</f>
        <v>0</v>
      </c>
      <c r="D1559" s="712">
        <f>SUM(D1560:D1563)</f>
        <v>0</v>
      </c>
      <c r="E1559" s="712">
        <f>SUM(E1560:E1563)</f>
        <v>0</v>
      </c>
      <c r="F1559" s="334">
        <f t="shared" ref="F1559:F1564" si="781">SUM(C1559:E1559)</f>
        <v>0</v>
      </c>
      <c r="G1559" s="712">
        <f>SUM(G1560:G1563)</f>
        <v>0</v>
      </c>
      <c r="H1559" s="246">
        <f>SUM(H1560:H1563)</f>
        <v>0</v>
      </c>
      <c r="I1559" s="713">
        <f>SUM(I1560:I1563)</f>
        <v>0</v>
      </c>
      <c r="J1559" s="334">
        <f t="shared" si="779"/>
        <v>0</v>
      </c>
      <c r="K1559" s="712">
        <f>SUM(K1560:K1563)</f>
        <v>0</v>
      </c>
      <c r="L1559" s="246">
        <f>SUM(L1560:L1563)</f>
        <v>0</v>
      </c>
      <c r="M1559" s="713">
        <f>SUM(M1560:M1563)</f>
        <v>0</v>
      </c>
      <c r="N1559" s="334">
        <f t="shared" si="780"/>
        <v>0</v>
      </c>
      <c r="O1559" s="712">
        <f>SUM(O1560:O1563)</f>
        <v>0</v>
      </c>
      <c r="P1559" s="246">
        <f>SUM(P1560:P1563)</f>
        <v>0</v>
      </c>
      <c r="Q1559" s="713">
        <f>SUM(Q1560:Q1563)</f>
        <v>0</v>
      </c>
      <c r="R1559" s="699">
        <f t="shared" ref="R1559:R1564" si="782">SUM(O1559:Q1559)</f>
        <v>0</v>
      </c>
      <c r="S1559" s="335">
        <f>F1559+J1559+N1559+R1559</f>
        <v>0</v>
      </c>
      <c r="T1559" s="702"/>
      <c r="U1559" s="702"/>
      <c r="V1559" s="702"/>
      <c r="W1559" s="702"/>
    </row>
    <row r="1560" spans="2:23" ht="16.5">
      <c r="B1560" s="710" t="s">
        <v>704</v>
      </c>
      <c r="C1560" s="254"/>
      <c r="D1560" s="287"/>
      <c r="E1560" s="288"/>
      <c r="F1560" s="698">
        <f t="shared" si="781"/>
        <v>0</v>
      </c>
      <c r="G1560" s="254"/>
      <c r="H1560" s="287"/>
      <c r="I1560" s="288"/>
      <c r="J1560" s="334">
        <f t="shared" si="779"/>
        <v>0</v>
      </c>
      <c r="K1560" s="254"/>
      <c r="L1560" s="287"/>
      <c r="M1560" s="288"/>
      <c r="N1560" s="334">
        <f t="shared" si="780"/>
        <v>0</v>
      </c>
      <c r="O1560" s="254"/>
      <c r="P1560" s="287"/>
      <c r="Q1560" s="288"/>
      <c r="R1560" s="699">
        <f t="shared" si="782"/>
        <v>0</v>
      </c>
      <c r="S1560" s="700">
        <f>C1560+D1560+E1560+G1560+H1560+I1560+K1560+L1560+M1560+O1560+P1560+Q1560</f>
        <v>0</v>
      </c>
      <c r="T1560" s="191"/>
      <c r="U1560" s="191"/>
      <c r="V1560" s="191"/>
      <c r="W1560" s="191"/>
    </row>
    <row r="1561" spans="2:23" ht="16.5">
      <c r="B1561" s="710" t="s">
        <v>705</v>
      </c>
      <c r="C1561" s="254"/>
      <c r="D1561" s="287"/>
      <c r="E1561" s="288"/>
      <c r="F1561" s="698">
        <f t="shared" si="781"/>
        <v>0</v>
      </c>
      <c r="G1561" s="254"/>
      <c r="H1561" s="287"/>
      <c r="I1561" s="288"/>
      <c r="J1561" s="334">
        <f t="shared" si="779"/>
        <v>0</v>
      </c>
      <c r="K1561" s="254"/>
      <c r="L1561" s="287"/>
      <c r="M1561" s="288"/>
      <c r="N1561" s="334">
        <f t="shared" si="780"/>
        <v>0</v>
      </c>
      <c r="O1561" s="254"/>
      <c r="P1561" s="287"/>
      <c r="Q1561" s="288"/>
      <c r="R1561" s="699">
        <f t="shared" si="782"/>
        <v>0</v>
      </c>
      <c r="S1561" s="700">
        <f>C1561+D1561+E1561+G1561+H1561+I1561+K1561+L1561+M1561+O1561+P1561+Q1561</f>
        <v>0</v>
      </c>
      <c r="T1561" s="191"/>
      <c r="U1561" s="191"/>
      <c r="V1561" s="191"/>
      <c r="W1561" s="191"/>
    </row>
    <row r="1562" spans="2:23" ht="16.5">
      <c r="B1562" s="714" t="s">
        <v>706</v>
      </c>
      <c r="C1562" s="254"/>
      <c r="D1562" s="287"/>
      <c r="E1562" s="288"/>
      <c r="F1562" s="698">
        <f t="shared" si="781"/>
        <v>0</v>
      </c>
      <c r="G1562" s="254"/>
      <c r="H1562" s="287"/>
      <c r="I1562" s="288"/>
      <c r="J1562" s="334">
        <f t="shared" si="779"/>
        <v>0</v>
      </c>
      <c r="K1562" s="254"/>
      <c r="L1562" s="287"/>
      <c r="M1562" s="288"/>
      <c r="N1562" s="334">
        <f t="shared" si="780"/>
        <v>0</v>
      </c>
      <c r="O1562" s="254"/>
      <c r="P1562" s="287"/>
      <c r="Q1562" s="288"/>
      <c r="R1562" s="699">
        <f t="shared" si="782"/>
        <v>0</v>
      </c>
      <c r="S1562" s="700">
        <f>C1562+D1562+E1562+G1562+H1562+I1562+K1562+L1562+M1562+O1562+P1562+Q1562</f>
        <v>0</v>
      </c>
      <c r="T1562" s="191"/>
      <c r="U1562" s="191"/>
      <c r="V1562" s="191"/>
      <c r="W1562" s="191"/>
    </row>
    <row r="1563" spans="2:23" ht="16.5">
      <c r="B1563" s="714" t="s">
        <v>707</v>
      </c>
      <c r="C1563" s="254"/>
      <c r="D1563" s="287"/>
      <c r="E1563" s="288"/>
      <c r="F1563" s="698">
        <f t="shared" si="781"/>
        <v>0</v>
      </c>
      <c r="G1563" s="254"/>
      <c r="H1563" s="287"/>
      <c r="I1563" s="288"/>
      <c r="J1563" s="334">
        <f t="shared" si="779"/>
        <v>0</v>
      </c>
      <c r="K1563" s="254"/>
      <c r="L1563" s="287"/>
      <c r="M1563" s="288"/>
      <c r="N1563" s="334">
        <f t="shared" si="780"/>
        <v>0</v>
      </c>
      <c r="O1563" s="254"/>
      <c r="P1563" s="287"/>
      <c r="Q1563" s="288"/>
      <c r="R1563" s="699">
        <f t="shared" si="782"/>
        <v>0</v>
      </c>
      <c r="S1563" s="700">
        <f>C1563+D1563+E1563+G1563+H1563+I1563+K1563+L1563+M1563+O1563+P1563+Q1563</f>
        <v>0</v>
      </c>
      <c r="T1563" s="191"/>
      <c r="U1563" s="191"/>
      <c r="V1563" s="191"/>
      <c r="W1563" s="191"/>
    </row>
    <row r="1564" spans="2:23" ht="17.25" thickBot="1">
      <c r="B1564" s="710" t="s">
        <v>708</v>
      </c>
      <c r="C1564" s="271"/>
      <c r="D1564" s="294"/>
      <c r="E1564" s="295"/>
      <c r="F1564" s="698">
        <f t="shared" si="781"/>
        <v>0</v>
      </c>
      <c r="G1564" s="271"/>
      <c r="H1564" s="294"/>
      <c r="I1564" s="295"/>
      <c r="J1564" s="334">
        <f t="shared" si="779"/>
        <v>0</v>
      </c>
      <c r="K1564" s="271"/>
      <c r="L1564" s="294"/>
      <c r="M1564" s="295"/>
      <c r="N1564" s="334">
        <f t="shared" si="780"/>
        <v>0</v>
      </c>
      <c r="O1564" s="271"/>
      <c r="P1564" s="294"/>
      <c r="Q1564" s="295"/>
      <c r="R1564" s="699">
        <f t="shared" si="782"/>
        <v>0</v>
      </c>
      <c r="S1564" s="700">
        <f>C1564+D1564+E1564+G1564+H1564+I1564+K1564+L1564+M1564+O1564+P1564+Q1564</f>
        <v>0</v>
      </c>
      <c r="T1564" s="191"/>
      <c r="U1564" s="191"/>
      <c r="V1564" s="191"/>
      <c r="W1564" s="191"/>
    </row>
    <row r="1565" spans="2:23" ht="17.25" thickBot="1">
      <c r="B1565" s="715" t="s">
        <v>848</v>
      </c>
      <c r="C1565" s="600" t="s">
        <v>498</v>
      </c>
      <c r="D1565" s="708" t="s">
        <v>499</v>
      </c>
      <c r="E1565" s="709" t="s">
        <v>500</v>
      </c>
      <c r="F1565" s="334" t="s">
        <v>697</v>
      </c>
      <c r="G1565" s="600" t="s">
        <v>502</v>
      </c>
      <c r="H1565" s="708" t="s">
        <v>503</v>
      </c>
      <c r="I1565" s="709" t="s">
        <v>504</v>
      </c>
      <c r="J1565" s="334" t="s">
        <v>698</v>
      </c>
      <c r="K1565" s="600" t="s">
        <v>506</v>
      </c>
      <c r="L1565" s="708" t="s">
        <v>507</v>
      </c>
      <c r="M1565" s="709" t="s">
        <v>508</v>
      </c>
      <c r="N1565" s="334" t="s">
        <v>699</v>
      </c>
      <c r="O1565" s="600" t="s">
        <v>510</v>
      </c>
      <c r="P1565" s="708" t="s">
        <v>511</v>
      </c>
      <c r="Q1565" s="709" t="s">
        <v>512</v>
      </c>
      <c r="R1565" s="720" t="s">
        <v>700</v>
      </c>
      <c r="S1565" s="719" t="s">
        <v>46</v>
      </c>
      <c r="T1565" s="191"/>
      <c r="U1565" s="191"/>
      <c r="V1565" s="191"/>
      <c r="W1565" s="191"/>
    </row>
    <row r="1566" spans="2:23" ht="16.5">
      <c r="B1566" s="710" t="s">
        <v>702</v>
      </c>
      <c r="C1566" s="266"/>
      <c r="D1566" s="280"/>
      <c r="E1566" s="281"/>
      <c r="F1566" s="698">
        <f>SUM(C1566:E1566)</f>
        <v>0</v>
      </c>
      <c r="G1566" s="266"/>
      <c r="H1566" s="280"/>
      <c r="I1566" s="281"/>
      <c r="J1566" s="334">
        <f>SUM(G1566:I1566)</f>
        <v>0</v>
      </c>
      <c r="K1566" s="266"/>
      <c r="L1566" s="280"/>
      <c r="M1566" s="281"/>
      <c r="N1566" s="334">
        <f>SUM(K1566:M1566)</f>
        <v>0</v>
      </c>
      <c r="O1566" s="266"/>
      <c r="P1566" s="280"/>
      <c r="Q1566" s="281"/>
      <c r="R1566" s="699">
        <f>SUM(O1566:Q1566)</f>
        <v>0</v>
      </c>
      <c r="S1566" s="700">
        <f>C1566+D1566+E1566+G1566+H1566+I1566+K1566+L1566+M1566+O1566+P1566+Q1566</f>
        <v>0</v>
      </c>
      <c r="T1566" s="191"/>
      <c r="U1566" s="191"/>
      <c r="V1566" s="191"/>
      <c r="W1566" s="191"/>
    </row>
    <row r="1567" spans="2:23" ht="16.5">
      <c r="B1567" s="711" t="s">
        <v>703</v>
      </c>
      <c r="C1567" s="712">
        <f>SUM(C1568:C1571)</f>
        <v>0</v>
      </c>
      <c r="D1567" s="712">
        <f>SUM(D1568:D1571)</f>
        <v>0</v>
      </c>
      <c r="E1567" s="712">
        <f>SUM(E1568:E1571)</f>
        <v>0</v>
      </c>
      <c r="F1567" s="334">
        <f t="shared" ref="F1567:F1572" si="783">SUM(C1567:E1567)</f>
        <v>0</v>
      </c>
      <c r="G1567" s="712">
        <f>SUM(G1568:G1571)</f>
        <v>0</v>
      </c>
      <c r="H1567" s="246">
        <f>SUM(H1568:H1571)</f>
        <v>0</v>
      </c>
      <c r="I1567" s="713">
        <f>SUM(I1568:I1571)</f>
        <v>0</v>
      </c>
      <c r="J1567" s="334">
        <f t="shared" ref="J1567:J1572" si="784">SUM(G1567:I1567)</f>
        <v>0</v>
      </c>
      <c r="K1567" s="712">
        <f>SUM(K1568:K1571)</f>
        <v>0</v>
      </c>
      <c r="L1567" s="246">
        <f>SUM(L1568:L1571)</f>
        <v>0</v>
      </c>
      <c r="M1567" s="713">
        <f>SUM(M1568:M1571)</f>
        <v>0</v>
      </c>
      <c r="N1567" s="334">
        <f t="shared" ref="N1567:N1572" si="785">SUM(K1567:M1567)</f>
        <v>0</v>
      </c>
      <c r="O1567" s="712">
        <f>SUM(O1568:O1571)</f>
        <v>0</v>
      </c>
      <c r="P1567" s="246">
        <f>SUM(P1568:P1571)</f>
        <v>0</v>
      </c>
      <c r="Q1567" s="713">
        <f>SUM(Q1568:Q1571)</f>
        <v>0</v>
      </c>
      <c r="R1567" s="699">
        <f t="shared" ref="R1567:R1572" si="786">SUM(O1567:Q1567)</f>
        <v>0</v>
      </c>
      <c r="S1567" s="335">
        <f>F1567+J1567+N1567+R1567</f>
        <v>0</v>
      </c>
      <c r="T1567" s="702"/>
      <c r="U1567" s="702"/>
      <c r="V1567" s="702"/>
      <c r="W1567" s="702"/>
    </row>
    <row r="1568" spans="2:23" ht="16.5">
      <c r="B1568" s="710" t="s">
        <v>704</v>
      </c>
      <c r="C1568" s="254"/>
      <c r="D1568" s="287"/>
      <c r="E1568" s="288"/>
      <c r="F1568" s="698">
        <f t="shared" si="783"/>
        <v>0</v>
      </c>
      <c r="G1568" s="254"/>
      <c r="H1568" s="287"/>
      <c r="I1568" s="288"/>
      <c r="J1568" s="334">
        <f t="shared" si="784"/>
        <v>0</v>
      </c>
      <c r="K1568" s="254"/>
      <c r="L1568" s="287"/>
      <c r="M1568" s="288"/>
      <c r="N1568" s="334">
        <f t="shared" si="785"/>
        <v>0</v>
      </c>
      <c r="O1568" s="254"/>
      <c r="P1568" s="287"/>
      <c r="Q1568" s="288"/>
      <c r="R1568" s="699">
        <f t="shared" si="786"/>
        <v>0</v>
      </c>
      <c r="S1568" s="700">
        <f>C1568+D1568+E1568+G1568+H1568+I1568+K1568+L1568+M1568+O1568+P1568+Q1568</f>
        <v>0</v>
      </c>
      <c r="T1568" s="191"/>
      <c r="U1568" s="191"/>
      <c r="V1568" s="191"/>
      <c r="W1568" s="191"/>
    </row>
    <row r="1569" spans="2:23" ht="16.5">
      <c r="B1569" s="710" t="s">
        <v>705</v>
      </c>
      <c r="C1569" s="254"/>
      <c r="D1569" s="287"/>
      <c r="E1569" s="288"/>
      <c r="F1569" s="698">
        <f t="shared" si="783"/>
        <v>0</v>
      </c>
      <c r="G1569" s="254"/>
      <c r="H1569" s="287"/>
      <c r="I1569" s="288"/>
      <c r="J1569" s="334">
        <f t="shared" si="784"/>
        <v>0</v>
      </c>
      <c r="K1569" s="254"/>
      <c r="L1569" s="287"/>
      <c r="M1569" s="288"/>
      <c r="N1569" s="334">
        <f t="shared" si="785"/>
        <v>0</v>
      </c>
      <c r="O1569" s="254"/>
      <c r="P1569" s="287"/>
      <c r="Q1569" s="288"/>
      <c r="R1569" s="699">
        <f t="shared" si="786"/>
        <v>0</v>
      </c>
      <c r="S1569" s="700">
        <f>C1569+D1569+E1569+G1569+H1569+I1569+K1569+L1569+M1569+O1569+P1569+Q1569</f>
        <v>0</v>
      </c>
      <c r="T1569" s="191"/>
      <c r="U1569" s="191"/>
      <c r="V1569" s="191"/>
      <c r="W1569" s="191"/>
    </row>
    <row r="1570" spans="2:23" ht="16.5">
      <c r="B1570" s="714" t="s">
        <v>706</v>
      </c>
      <c r="C1570" s="254"/>
      <c r="D1570" s="287"/>
      <c r="E1570" s="288"/>
      <c r="F1570" s="698">
        <f t="shared" si="783"/>
        <v>0</v>
      </c>
      <c r="G1570" s="254"/>
      <c r="H1570" s="287"/>
      <c r="I1570" s="288"/>
      <c r="J1570" s="334">
        <f t="shared" si="784"/>
        <v>0</v>
      </c>
      <c r="K1570" s="254"/>
      <c r="L1570" s="287"/>
      <c r="M1570" s="288"/>
      <c r="N1570" s="334">
        <f t="shared" si="785"/>
        <v>0</v>
      </c>
      <c r="O1570" s="254"/>
      <c r="P1570" s="287"/>
      <c r="Q1570" s="288"/>
      <c r="R1570" s="699">
        <f t="shared" si="786"/>
        <v>0</v>
      </c>
      <c r="S1570" s="700">
        <f>C1570+D1570+E1570+G1570+H1570+I1570+K1570+L1570+M1570+O1570+P1570+Q1570</f>
        <v>0</v>
      </c>
      <c r="T1570" s="191"/>
      <c r="U1570" s="191"/>
      <c r="V1570" s="191"/>
      <c r="W1570" s="191"/>
    </row>
    <row r="1571" spans="2:23" ht="16.5">
      <c r="B1571" s="714" t="s">
        <v>707</v>
      </c>
      <c r="C1571" s="254"/>
      <c r="D1571" s="287"/>
      <c r="E1571" s="288"/>
      <c r="F1571" s="698">
        <f t="shared" si="783"/>
        <v>0</v>
      </c>
      <c r="G1571" s="254"/>
      <c r="H1571" s="287"/>
      <c r="I1571" s="288"/>
      <c r="J1571" s="334">
        <f t="shared" si="784"/>
        <v>0</v>
      </c>
      <c r="K1571" s="254"/>
      <c r="L1571" s="287"/>
      <c r="M1571" s="288"/>
      <c r="N1571" s="334">
        <f t="shared" si="785"/>
        <v>0</v>
      </c>
      <c r="O1571" s="254"/>
      <c r="P1571" s="287"/>
      <c r="Q1571" s="288"/>
      <c r="R1571" s="699">
        <f t="shared" si="786"/>
        <v>0</v>
      </c>
      <c r="S1571" s="700">
        <f>C1571+D1571+E1571+G1571+H1571+I1571+K1571+L1571+M1571+O1571+P1571+Q1571</f>
        <v>0</v>
      </c>
      <c r="T1571" s="191"/>
      <c r="U1571" s="191"/>
      <c r="V1571" s="191"/>
      <c r="W1571" s="191"/>
    </row>
    <row r="1572" spans="2:23" ht="17.25" thickBot="1">
      <c r="B1572" s="710" t="s">
        <v>708</v>
      </c>
      <c r="C1572" s="271"/>
      <c r="D1572" s="294"/>
      <c r="E1572" s="295"/>
      <c r="F1572" s="698">
        <f t="shared" si="783"/>
        <v>0</v>
      </c>
      <c r="G1572" s="271"/>
      <c r="H1572" s="294"/>
      <c r="I1572" s="295"/>
      <c r="J1572" s="334">
        <f t="shared" si="784"/>
        <v>0</v>
      </c>
      <c r="K1572" s="271"/>
      <c r="L1572" s="294"/>
      <c r="M1572" s="295"/>
      <c r="N1572" s="334">
        <f t="shared" si="785"/>
        <v>0</v>
      </c>
      <c r="O1572" s="271"/>
      <c r="P1572" s="294"/>
      <c r="Q1572" s="295"/>
      <c r="R1572" s="699">
        <f t="shared" si="786"/>
        <v>0</v>
      </c>
      <c r="S1572" s="700">
        <f>C1572+D1572+E1572+G1572+H1572+I1572+K1572+L1572+M1572+O1572+P1572+Q1572</f>
        <v>0</v>
      </c>
      <c r="T1572" s="191"/>
      <c r="U1572" s="191"/>
      <c r="V1572" s="191"/>
      <c r="W1572" s="191"/>
    </row>
    <row r="1573" spans="2:23" ht="17.25" thickBot="1">
      <c r="B1573" s="715" t="s">
        <v>849</v>
      </c>
      <c r="C1573" s="600" t="s">
        <v>498</v>
      </c>
      <c r="D1573" s="708" t="s">
        <v>499</v>
      </c>
      <c r="E1573" s="709" t="s">
        <v>500</v>
      </c>
      <c r="F1573" s="334" t="s">
        <v>697</v>
      </c>
      <c r="G1573" s="600" t="s">
        <v>502</v>
      </c>
      <c r="H1573" s="708" t="s">
        <v>503</v>
      </c>
      <c r="I1573" s="709" t="s">
        <v>504</v>
      </c>
      <c r="J1573" s="334" t="s">
        <v>698</v>
      </c>
      <c r="K1573" s="600" t="s">
        <v>506</v>
      </c>
      <c r="L1573" s="708" t="s">
        <v>507</v>
      </c>
      <c r="M1573" s="709" t="s">
        <v>508</v>
      </c>
      <c r="N1573" s="334" t="s">
        <v>699</v>
      </c>
      <c r="O1573" s="600" t="s">
        <v>510</v>
      </c>
      <c r="P1573" s="708" t="s">
        <v>511</v>
      </c>
      <c r="Q1573" s="709" t="s">
        <v>512</v>
      </c>
      <c r="R1573" s="720" t="s">
        <v>700</v>
      </c>
      <c r="S1573" s="719" t="s">
        <v>46</v>
      </c>
      <c r="T1573" s="191"/>
      <c r="U1573" s="191"/>
      <c r="V1573" s="191"/>
      <c r="W1573" s="191"/>
    </row>
    <row r="1574" spans="2:23" ht="16.5">
      <c r="B1574" s="710" t="s">
        <v>702</v>
      </c>
      <c r="C1574" s="266"/>
      <c r="D1574" s="280"/>
      <c r="E1574" s="281"/>
      <c r="F1574" s="698">
        <f>SUM(C1574:E1574)</f>
        <v>0</v>
      </c>
      <c r="G1574" s="266"/>
      <c r="H1574" s="280"/>
      <c r="I1574" s="281"/>
      <c r="J1574" s="334">
        <f>SUM(G1574:I1574)</f>
        <v>0</v>
      </c>
      <c r="K1574" s="266"/>
      <c r="L1574" s="280"/>
      <c r="M1574" s="281"/>
      <c r="N1574" s="334">
        <f>SUM(K1574:M1574)</f>
        <v>0</v>
      </c>
      <c r="O1574" s="266"/>
      <c r="P1574" s="280"/>
      <c r="Q1574" s="281"/>
      <c r="R1574" s="699">
        <f>SUM(O1574:Q1574)</f>
        <v>0</v>
      </c>
      <c r="S1574" s="700">
        <f>C1574+D1574+E1574+G1574+H1574+I1574+K1574+L1574+M1574+O1574+P1574+Q1574</f>
        <v>0</v>
      </c>
      <c r="T1574" s="191"/>
      <c r="U1574" s="191"/>
      <c r="V1574" s="191"/>
      <c r="W1574" s="191"/>
    </row>
    <row r="1575" spans="2:23" ht="16.5">
      <c r="B1575" s="711" t="s">
        <v>703</v>
      </c>
      <c r="C1575" s="712">
        <f>SUM(C1576:C1579)</f>
        <v>0</v>
      </c>
      <c r="D1575" s="712">
        <f>SUM(D1576:D1579)</f>
        <v>0</v>
      </c>
      <c r="E1575" s="712">
        <f>SUM(E1576:E1579)</f>
        <v>0</v>
      </c>
      <c r="F1575" s="334">
        <f t="shared" ref="F1575:F1580" si="787">SUM(C1575:E1575)</f>
        <v>0</v>
      </c>
      <c r="G1575" s="712">
        <f>SUM(G1576:G1579)</f>
        <v>0</v>
      </c>
      <c r="H1575" s="246">
        <f>SUM(H1576:H1579)</f>
        <v>0</v>
      </c>
      <c r="I1575" s="713">
        <f>SUM(I1576:I1579)</f>
        <v>0</v>
      </c>
      <c r="J1575" s="334">
        <f t="shared" ref="J1575:J1580" si="788">SUM(G1575:I1575)</f>
        <v>0</v>
      </c>
      <c r="K1575" s="712">
        <f>SUM(K1576:K1579)</f>
        <v>0</v>
      </c>
      <c r="L1575" s="246">
        <f>SUM(L1576:L1579)</f>
        <v>0</v>
      </c>
      <c r="M1575" s="713">
        <f>SUM(M1576:M1579)</f>
        <v>0</v>
      </c>
      <c r="N1575" s="334">
        <f t="shared" ref="N1575:N1580" si="789">SUM(K1575:M1575)</f>
        <v>0</v>
      </c>
      <c r="O1575" s="712">
        <f>SUM(O1576:O1579)</f>
        <v>0</v>
      </c>
      <c r="P1575" s="246">
        <f>SUM(P1576:P1579)</f>
        <v>0</v>
      </c>
      <c r="Q1575" s="713">
        <f>SUM(Q1576:Q1579)</f>
        <v>0</v>
      </c>
      <c r="R1575" s="699">
        <f t="shared" ref="R1575:R1580" si="790">SUM(O1575:Q1575)</f>
        <v>0</v>
      </c>
      <c r="S1575" s="335">
        <f>F1575+J1575+N1575+R1575</f>
        <v>0</v>
      </c>
      <c r="T1575" s="702"/>
      <c r="U1575" s="702"/>
      <c r="V1575" s="702"/>
      <c r="W1575" s="702"/>
    </row>
    <row r="1576" spans="2:23" ht="16.5">
      <c r="B1576" s="710" t="s">
        <v>704</v>
      </c>
      <c r="C1576" s="254"/>
      <c r="D1576" s="287"/>
      <c r="E1576" s="288"/>
      <c r="F1576" s="698">
        <f t="shared" si="787"/>
        <v>0</v>
      </c>
      <c r="G1576" s="254"/>
      <c r="H1576" s="287"/>
      <c r="I1576" s="288"/>
      <c r="J1576" s="334">
        <f t="shared" si="788"/>
        <v>0</v>
      </c>
      <c r="K1576" s="254"/>
      <c r="L1576" s="287"/>
      <c r="M1576" s="288"/>
      <c r="N1576" s="334">
        <f t="shared" si="789"/>
        <v>0</v>
      </c>
      <c r="O1576" s="254"/>
      <c r="P1576" s="287"/>
      <c r="Q1576" s="288"/>
      <c r="R1576" s="699">
        <f t="shared" si="790"/>
        <v>0</v>
      </c>
      <c r="S1576" s="700">
        <f>C1576+D1576+E1576+G1576+H1576+I1576+K1576+L1576+M1576+O1576+P1576+Q1576</f>
        <v>0</v>
      </c>
      <c r="T1576" s="191"/>
      <c r="U1576" s="191"/>
      <c r="V1576" s="191"/>
      <c r="W1576" s="191"/>
    </row>
    <row r="1577" spans="2:23" ht="16.5">
      <c r="B1577" s="710" t="s">
        <v>705</v>
      </c>
      <c r="C1577" s="254"/>
      <c r="D1577" s="287"/>
      <c r="E1577" s="288"/>
      <c r="F1577" s="698">
        <f t="shared" si="787"/>
        <v>0</v>
      </c>
      <c r="G1577" s="254"/>
      <c r="H1577" s="287"/>
      <c r="I1577" s="288"/>
      <c r="J1577" s="334">
        <f t="shared" si="788"/>
        <v>0</v>
      </c>
      <c r="K1577" s="254"/>
      <c r="L1577" s="287"/>
      <c r="M1577" s="288"/>
      <c r="N1577" s="334">
        <f t="shared" si="789"/>
        <v>0</v>
      </c>
      <c r="O1577" s="254"/>
      <c r="P1577" s="287"/>
      <c r="Q1577" s="288"/>
      <c r="R1577" s="699">
        <f t="shared" si="790"/>
        <v>0</v>
      </c>
      <c r="S1577" s="700">
        <f>C1577+D1577+E1577+G1577+H1577+I1577+K1577+L1577+M1577+O1577+P1577+Q1577</f>
        <v>0</v>
      </c>
      <c r="T1577" s="191"/>
      <c r="U1577" s="191"/>
      <c r="V1577" s="191"/>
      <c r="W1577" s="191"/>
    </row>
    <row r="1578" spans="2:23" ht="16.5">
      <c r="B1578" s="714" t="s">
        <v>706</v>
      </c>
      <c r="C1578" s="254"/>
      <c r="D1578" s="287"/>
      <c r="E1578" s="288"/>
      <c r="F1578" s="698">
        <f t="shared" si="787"/>
        <v>0</v>
      </c>
      <c r="G1578" s="254"/>
      <c r="H1578" s="287"/>
      <c r="I1578" s="288"/>
      <c r="J1578" s="334">
        <f t="shared" si="788"/>
        <v>0</v>
      </c>
      <c r="K1578" s="254"/>
      <c r="L1578" s="287"/>
      <c r="M1578" s="288"/>
      <c r="N1578" s="334">
        <f t="shared" si="789"/>
        <v>0</v>
      </c>
      <c r="O1578" s="254"/>
      <c r="P1578" s="287"/>
      <c r="Q1578" s="288"/>
      <c r="R1578" s="699">
        <f t="shared" si="790"/>
        <v>0</v>
      </c>
      <c r="S1578" s="700">
        <f>C1578+D1578+E1578+G1578+H1578+I1578+K1578+L1578+M1578+O1578+P1578+Q1578</f>
        <v>0</v>
      </c>
      <c r="T1578" s="191"/>
      <c r="U1578" s="191"/>
      <c r="V1578" s="191"/>
      <c r="W1578" s="191"/>
    </row>
    <row r="1579" spans="2:23" ht="16.5">
      <c r="B1579" s="714" t="s">
        <v>707</v>
      </c>
      <c r="C1579" s="254"/>
      <c r="D1579" s="287"/>
      <c r="E1579" s="288"/>
      <c r="F1579" s="698">
        <f t="shared" si="787"/>
        <v>0</v>
      </c>
      <c r="G1579" s="254"/>
      <c r="H1579" s="287"/>
      <c r="I1579" s="288"/>
      <c r="J1579" s="334">
        <f t="shared" si="788"/>
        <v>0</v>
      </c>
      <c r="K1579" s="254"/>
      <c r="L1579" s="287"/>
      <c r="M1579" s="288"/>
      <c r="N1579" s="334">
        <f t="shared" si="789"/>
        <v>0</v>
      </c>
      <c r="O1579" s="254"/>
      <c r="P1579" s="287"/>
      <c r="Q1579" s="288"/>
      <c r="R1579" s="699">
        <f t="shared" si="790"/>
        <v>0</v>
      </c>
      <c r="S1579" s="700">
        <f>C1579+D1579+E1579+G1579+H1579+I1579+K1579+L1579+M1579+O1579+P1579+Q1579</f>
        <v>0</v>
      </c>
      <c r="T1579" s="191"/>
      <c r="U1579" s="191"/>
      <c r="V1579" s="191"/>
      <c r="W1579" s="191"/>
    </row>
    <row r="1580" spans="2:23" ht="17.25" thickBot="1">
      <c r="B1580" s="710" t="s">
        <v>708</v>
      </c>
      <c r="C1580" s="271"/>
      <c r="D1580" s="294"/>
      <c r="E1580" s="295"/>
      <c r="F1580" s="698">
        <f t="shared" si="787"/>
        <v>0</v>
      </c>
      <c r="G1580" s="271"/>
      <c r="H1580" s="294"/>
      <c r="I1580" s="295"/>
      <c r="J1580" s="334">
        <f t="shared" si="788"/>
        <v>0</v>
      </c>
      <c r="K1580" s="271"/>
      <c r="L1580" s="294"/>
      <c r="M1580" s="295"/>
      <c r="N1580" s="334">
        <f t="shared" si="789"/>
        <v>0</v>
      </c>
      <c r="O1580" s="271"/>
      <c r="P1580" s="294"/>
      <c r="Q1580" s="295"/>
      <c r="R1580" s="699">
        <f t="shared" si="790"/>
        <v>0</v>
      </c>
      <c r="S1580" s="700">
        <f>C1580+D1580+E1580+G1580+H1580+I1580+K1580+L1580+M1580+O1580+P1580+Q1580</f>
        <v>0</v>
      </c>
      <c r="T1580" s="191"/>
      <c r="U1580" s="191"/>
      <c r="V1580" s="191"/>
      <c r="W1580" s="191"/>
    </row>
    <row r="1581" spans="2:23" ht="17.25" thickBot="1">
      <c r="B1581" s="715" t="s">
        <v>850</v>
      </c>
      <c r="C1581" s="687" t="s">
        <v>498</v>
      </c>
      <c r="D1581" s="688" t="s">
        <v>499</v>
      </c>
      <c r="E1581" s="689" t="s">
        <v>500</v>
      </c>
      <c r="F1581" s="719" t="s">
        <v>697</v>
      </c>
      <c r="G1581" s="687" t="s">
        <v>502</v>
      </c>
      <c r="H1581" s="688" t="s">
        <v>503</v>
      </c>
      <c r="I1581" s="689" t="s">
        <v>504</v>
      </c>
      <c r="J1581" s="719" t="s">
        <v>698</v>
      </c>
      <c r="K1581" s="687" t="s">
        <v>506</v>
      </c>
      <c r="L1581" s="688" t="s">
        <v>507</v>
      </c>
      <c r="M1581" s="689" t="s">
        <v>508</v>
      </c>
      <c r="N1581" s="719" t="s">
        <v>699</v>
      </c>
      <c r="O1581" s="687" t="s">
        <v>510</v>
      </c>
      <c r="P1581" s="688" t="s">
        <v>511</v>
      </c>
      <c r="Q1581" s="689" t="s">
        <v>512</v>
      </c>
      <c r="R1581" s="720" t="s">
        <v>700</v>
      </c>
      <c r="S1581" s="719" t="s">
        <v>46</v>
      </c>
      <c r="T1581" s="191"/>
      <c r="U1581" s="191"/>
      <c r="V1581" s="191"/>
      <c r="W1581" s="191"/>
    </row>
    <row r="1582" spans="2:23" ht="16.5">
      <c r="B1582" s="710" t="s">
        <v>702</v>
      </c>
      <c r="C1582" s="266"/>
      <c r="D1582" s="280"/>
      <c r="E1582" s="281"/>
      <c r="F1582" s="698">
        <f>SUM(C1582:E1582)</f>
        <v>0</v>
      </c>
      <c r="G1582" s="266"/>
      <c r="H1582" s="280"/>
      <c r="I1582" s="281"/>
      <c r="J1582" s="334">
        <f>SUM(G1582:I1582)</f>
        <v>0</v>
      </c>
      <c r="K1582" s="266"/>
      <c r="L1582" s="280"/>
      <c r="M1582" s="281"/>
      <c r="N1582" s="334">
        <f>SUM(K1582:M1582)</f>
        <v>0</v>
      </c>
      <c r="O1582" s="266"/>
      <c r="P1582" s="280"/>
      <c r="Q1582" s="281"/>
      <c r="R1582" s="699">
        <f>SUM(O1582:Q1582)</f>
        <v>0</v>
      </c>
      <c r="S1582" s="700">
        <f>C1582+D1582+E1582+G1582+H1582+I1582+K1582+L1582+M1582+O1582+P1582+Q1582</f>
        <v>0</v>
      </c>
      <c r="T1582" s="191"/>
      <c r="U1582" s="191"/>
      <c r="V1582" s="191"/>
      <c r="W1582" s="191"/>
    </row>
    <row r="1583" spans="2:23" ht="16.5">
      <c r="B1583" s="711" t="s">
        <v>703</v>
      </c>
      <c r="C1583" s="712">
        <f>SUM(C1584:C1587)</f>
        <v>0</v>
      </c>
      <c r="D1583" s="712">
        <f>SUM(D1584:D1587)</f>
        <v>0</v>
      </c>
      <c r="E1583" s="712">
        <f>SUM(E1584:E1587)</f>
        <v>0</v>
      </c>
      <c r="F1583" s="334">
        <f t="shared" ref="F1583:F1588" si="791">SUM(C1583:E1583)</f>
        <v>0</v>
      </c>
      <c r="G1583" s="712">
        <f>SUM(G1584:G1587)</f>
        <v>0</v>
      </c>
      <c r="H1583" s="246">
        <f>SUM(H1584:H1587)</f>
        <v>0</v>
      </c>
      <c r="I1583" s="713">
        <f>SUM(I1584:I1587)</f>
        <v>0</v>
      </c>
      <c r="J1583" s="334">
        <f t="shared" ref="J1583:J1588" si="792">SUM(G1583:I1583)</f>
        <v>0</v>
      </c>
      <c r="K1583" s="712">
        <f>SUM(K1584:K1587)</f>
        <v>0</v>
      </c>
      <c r="L1583" s="246">
        <f>SUM(L1584:L1587)</f>
        <v>0</v>
      </c>
      <c r="M1583" s="713">
        <f>SUM(M1584:M1587)</f>
        <v>0</v>
      </c>
      <c r="N1583" s="334">
        <f t="shared" ref="N1583:N1588" si="793">SUM(K1583:M1583)</f>
        <v>0</v>
      </c>
      <c r="O1583" s="712">
        <f>SUM(O1584:O1587)</f>
        <v>0</v>
      </c>
      <c r="P1583" s="246">
        <f>SUM(P1584:P1587)</f>
        <v>0</v>
      </c>
      <c r="Q1583" s="713">
        <f>SUM(Q1584:Q1587)</f>
        <v>0</v>
      </c>
      <c r="R1583" s="699">
        <f t="shared" ref="R1583:R1588" si="794">SUM(O1583:Q1583)</f>
        <v>0</v>
      </c>
      <c r="S1583" s="335">
        <f>F1583+J1583+N1583+R1583</f>
        <v>0</v>
      </c>
      <c r="T1583" s="702"/>
      <c r="U1583" s="702"/>
      <c r="V1583" s="702"/>
      <c r="W1583" s="702"/>
    </row>
    <row r="1584" spans="2:23" ht="16.5">
      <c r="B1584" s="710" t="s">
        <v>704</v>
      </c>
      <c r="C1584" s="254"/>
      <c r="D1584" s="287"/>
      <c r="E1584" s="288"/>
      <c r="F1584" s="698">
        <f t="shared" si="791"/>
        <v>0</v>
      </c>
      <c r="G1584" s="254"/>
      <c r="H1584" s="287"/>
      <c r="I1584" s="288"/>
      <c r="J1584" s="334">
        <f t="shared" si="792"/>
        <v>0</v>
      </c>
      <c r="K1584" s="254"/>
      <c r="L1584" s="287"/>
      <c r="M1584" s="288"/>
      <c r="N1584" s="334">
        <f t="shared" si="793"/>
        <v>0</v>
      </c>
      <c r="O1584" s="254"/>
      <c r="P1584" s="287"/>
      <c r="Q1584" s="288"/>
      <c r="R1584" s="699">
        <f t="shared" si="794"/>
        <v>0</v>
      </c>
      <c r="S1584" s="700">
        <f>C1584+D1584+E1584+G1584+H1584+I1584+K1584+L1584+M1584+O1584+P1584+Q1584</f>
        <v>0</v>
      </c>
      <c r="T1584" s="191"/>
      <c r="U1584" s="191"/>
      <c r="V1584" s="191"/>
      <c r="W1584" s="191"/>
    </row>
    <row r="1585" spans="2:23" ht="16.5">
      <c r="B1585" s="710" t="s">
        <v>705</v>
      </c>
      <c r="C1585" s="254"/>
      <c r="D1585" s="287"/>
      <c r="E1585" s="288"/>
      <c r="F1585" s="698">
        <f t="shared" si="791"/>
        <v>0</v>
      </c>
      <c r="G1585" s="254"/>
      <c r="H1585" s="287"/>
      <c r="I1585" s="288"/>
      <c r="J1585" s="334">
        <f t="shared" si="792"/>
        <v>0</v>
      </c>
      <c r="K1585" s="254"/>
      <c r="L1585" s="287"/>
      <c r="M1585" s="288"/>
      <c r="N1585" s="334">
        <f t="shared" si="793"/>
        <v>0</v>
      </c>
      <c r="O1585" s="254"/>
      <c r="P1585" s="287"/>
      <c r="Q1585" s="288"/>
      <c r="R1585" s="699">
        <f t="shared" si="794"/>
        <v>0</v>
      </c>
      <c r="S1585" s="700">
        <f>C1585+D1585+E1585+G1585+H1585+I1585+K1585+L1585+M1585+O1585+P1585+Q1585</f>
        <v>0</v>
      </c>
      <c r="T1585" s="191"/>
      <c r="U1585" s="191"/>
      <c r="V1585" s="191"/>
      <c r="W1585" s="191"/>
    </row>
    <row r="1586" spans="2:23" ht="16.5">
      <c r="B1586" s="714" t="s">
        <v>706</v>
      </c>
      <c r="C1586" s="254"/>
      <c r="D1586" s="287"/>
      <c r="E1586" s="288"/>
      <c r="F1586" s="698">
        <f t="shared" si="791"/>
        <v>0</v>
      </c>
      <c r="G1586" s="254"/>
      <c r="H1586" s="287"/>
      <c r="I1586" s="288"/>
      <c r="J1586" s="334">
        <f t="shared" si="792"/>
        <v>0</v>
      </c>
      <c r="K1586" s="254"/>
      <c r="L1586" s="287"/>
      <c r="M1586" s="288"/>
      <c r="N1586" s="334">
        <f t="shared" si="793"/>
        <v>0</v>
      </c>
      <c r="O1586" s="254"/>
      <c r="P1586" s="287"/>
      <c r="Q1586" s="288"/>
      <c r="R1586" s="699">
        <f t="shared" si="794"/>
        <v>0</v>
      </c>
      <c r="S1586" s="700">
        <f>C1586+D1586+E1586+G1586+H1586+I1586+K1586+L1586+M1586+O1586+P1586+Q1586</f>
        <v>0</v>
      </c>
      <c r="T1586" s="191"/>
      <c r="U1586" s="191"/>
      <c r="V1586" s="191"/>
      <c r="W1586" s="191"/>
    </row>
    <row r="1587" spans="2:23" ht="16.5">
      <c r="B1587" s="714" t="s">
        <v>707</v>
      </c>
      <c r="C1587" s="254"/>
      <c r="D1587" s="287"/>
      <c r="E1587" s="288"/>
      <c r="F1587" s="698">
        <f t="shared" si="791"/>
        <v>0</v>
      </c>
      <c r="G1587" s="254"/>
      <c r="H1587" s="287"/>
      <c r="I1587" s="288"/>
      <c r="J1587" s="334">
        <f t="shared" si="792"/>
        <v>0</v>
      </c>
      <c r="K1587" s="254"/>
      <c r="L1587" s="287"/>
      <c r="M1587" s="288"/>
      <c r="N1587" s="334">
        <f t="shared" si="793"/>
        <v>0</v>
      </c>
      <c r="O1587" s="254"/>
      <c r="P1587" s="287"/>
      <c r="Q1587" s="288"/>
      <c r="R1587" s="699">
        <f t="shared" si="794"/>
        <v>0</v>
      </c>
      <c r="S1587" s="700">
        <f>C1587+D1587+E1587+G1587+H1587+I1587+K1587+L1587+M1587+O1587+P1587+Q1587</f>
        <v>0</v>
      </c>
      <c r="T1587" s="191"/>
      <c r="U1587" s="191"/>
      <c r="V1587" s="191"/>
      <c r="W1587" s="191"/>
    </row>
    <row r="1588" spans="2:23" ht="17.25" thickBot="1">
      <c r="B1588" s="710" t="s">
        <v>708</v>
      </c>
      <c r="C1588" s="271"/>
      <c r="D1588" s="294"/>
      <c r="E1588" s="295"/>
      <c r="F1588" s="698">
        <f t="shared" si="791"/>
        <v>0</v>
      </c>
      <c r="G1588" s="271"/>
      <c r="H1588" s="294"/>
      <c r="I1588" s="295"/>
      <c r="J1588" s="334">
        <f t="shared" si="792"/>
        <v>0</v>
      </c>
      <c r="K1588" s="271"/>
      <c r="L1588" s="294"/>
      <c r="M1588" s="295"/>
      <c r="N1588" s="334">
        <f t="shared" si="793"/>
        <v>0</v>
      </c>
      <c r="O1588" s="271"/>
      <c r="P1588" s="294"/>
      <c r="Q1588" s="295"/>
      <c r="R1588" s="699">
        <f t="shared" si="794"/>
        <v>0</v>
      </c>
      <c r="S1588" s="700">
        <f>C1588+D1588+E1588+G1588+H1588+I1588+K1588+L1588+M1588+O1588+P1588+Q1588</f>
        <v>0</v>
      </c>
      <c r="T1588" s="191"/>
      <c r="U1588" s="191"/>
      <c r="V1588" s="191"/>
      <c r="W1588" s="191"/>
    </row>
    <row r="1589" spans="2:23" ht="17.25" thickBot="1">
      <c r="B1589" s="715" t="s">
        <v>851</v>
      </c>
      <c r="C1589" s="600" t="s">
        <v>498</v>
      </c>
      <c r="D1589" s="708" t="s">
        <v>499</v>
      </c>
      <c r="E1589" s="709" t="s">
        <v>500</v>
      </c>
      <c r="F1589" s="334" t="s">
        <v>697</v>
      </c>
      <c r="G1589" s="600" t="s">
        <v>502</v>
      </c>
      <c r="H1589" s="708" t="s">
        <v>503</v>
      </c>
      <c r="I1589" s="709" t="s">
        <v>504</v>
      </c>
      <c r="J1589" s="334" t="s">
        <v>698</v>
      </c>
      <c r="K1589" s="600" t="s">
        <v>506</v>
      </c>
      <c r="L1589" s="708" t="s">
        <v>507</v>
      </c>
      <c r="M1589" s="709" t="s">
        <v>508</v>
      </c>
      <c r="N1589" s="334" t="s">
        <v>699</v>
      </c>
      <c r="O1589" s="600" t="s">
        <v>510</v>
      </c>
      <c r="P1589" s="708" t="s">
        <v>511</v>
      </c>
      <c r="Q1589" s="709" t="s">
        <v>512</v>
      </c>
      <c r="R1589" s="720" t="s">
        <v>700</v>
      </c>
      <c r="S1589" s="719" t="s">
        <v>46</v>
      </c>
      <c r="T1589" s="191"/>
      <c r="U1589" s="191"/>
      <c r="V1589" s="191"/>
      <c r="W1589" s="191"/>
    </row>
    <row r="1590" spans="2:23" ht="16.5">
      <c r="B1590" s="710" t="s">
        <v>702</v>
      </c>
      <c r="C1590" s="266"/>
      <c r="D1590" s="280"/>
      <c r="E1590" s="281"/>
      <c r="F1590" s="698">
        <f>SUM(C1590:E1590)</f>
        <v>0</v>
      </c>
      <c r="G1590" s="266"/>
      <c r="H1590" s="280"/>
      <c r="I1590" s="281"/>
      <c r="J1590" s="334">
        <f>SUM(G1590:I1590)</f>
        <v>0</v>
      </c>
      <c r="K1590" s="266"/>
      <c r="L1590" s="280"/>
      <c r="M1590" s="281"/>
      <c r="N1590" s="334">
        <f>SUM(K1590:M1590)</f>
        <v>0</v>
      </c>
      <c r="O1590" s="266"/>
      <c r="P1590" s="280"/>
      <c r="Q1590" s="281"/>
      <c r="R1590" s="699">
        <f t="shared" ref="R1590:R1596" si="795">SUM(O1590:Q1590)</f>
        <v>0</v>
      </c>
      <c r="S1590" s="700">
        <f>N1590+J1590+F1590+R1590</f>
        <v>0</v>
      </c>
      <c r="T1590" s="191"/>
      <c r="U1590" s="191"/>
      <c r="V1590" s="191"/>
      <c r="W1590" s="191"/>
    </row>
    <row r="1591" spans="2:23" ht="16.5">
      <c r="B1591" s="711" t="s">
        <v>703</v>
      </c>
      <c r="C1591" s="712">
        <f>SUM(C1592:C1595)</f>
        <v>0</v>
      </c>
      <c r="D1591" s="712">
        <f>SUM(D1592:D1595)</f>
        <v>0</v>
      </c>
      <c r="E1591" s="712">
        <f>SUM(E1592:E1595)</f>
        <v>0</v>
      </c>
      <c r="F1591" s="334">
        <f t="shared" ref="F1591:F1596" si="796">SUM(C1591:E1591)</f>
        <v>0</v>
      </c>
      <c r="G1591" s="712">
        <f>SUM(G1592:G1595)</f>
        <v>0</v>
      </c>
      <c r="H1591" s="246">
        <f>SUM(H1592:H1595)</f>
        <v>0</v>
      </c>
      <c r="I1591" s="713">
        <f>SUM(I1592:I1595)</f>
        <v>0</v>
      </c>
      <c r="J1591" s="334">
        <f t="shared" ref="J1591:J1596" si="797">SUM(G1591:I1591)</f>
        <v>0</v>
      </c>
      <c r="K1591" s="712">
        <f>SUM(K1592:K1595)</f>
        <v>0</v>
      </c>
      <c r="L1591" s="246">
        <f>SUM(L1592:L1595)</f>
        <v>0</v>
      </c>
      <c r="M1591" s="713">
        <f>SUM(M1592:M1595)</f>
        <v>0</v>
      </c>
      <c r="N1591" s="334">
        <f t="shared" ref="N1591:N1596" si="798">SUM(K1591:M1591)</f>
        <v>0</v>
      </c>
      <c r="O1591" s="712">
        <f>SUM(O1592:O1595)</f>
        <v>0</v>
      </c>
      <c r="P1591" s="246">
        <f>SUM(P1592:P1595)</f>
        <v>0</v>
      </c>
      <c r="Q1591" s="713">
        <f>SUM(Q1592:Q1595)</f>
        <v>0</v>
      </c>
      <c r="R1591" s="699">
        <f t="shared" si="795"/>
        <v>0</v>
      </c>
      <c r="S1591" s="335">
        <f t="shared" ref="S1591:S1596" si="799">N1591+J1591+F1591+R1591</f>
        <v>0</v>
      </c>
      <c r="T1591" s="702"/>
      <c r="U1591" s="702"/>
      <c r="V1591" s="702"/>
      <c r="W1591" s="702"/>
    </row>
    <row r="1592" spans="2:23" ht="16.5">
      <c r="B1592" s="710" t="s">
        <v>704</v>
      </c>
      <c r="C1592" s="254"/>
      <c r="D1592" s="287"/>
      <c r="E1592" s="288"/>
      <c r="F1592" s="698">
        <f t="shared" si="796"/>
        <v>0</v>
      </c>
      <c r="G1592" s="254"/>
      <c r="H1592" s="287"/>
      <c r="I1592" s="288"/>
      <c r="J1592" s="334">
        <f t="shared" si="797"/>
        <v>0</v>
      </c>
      <c r="K1592" s="254"/>
      <c r="L1592" s="287"/>
      <c r="M1592" s="288"/>
      <c r="N1592" s="334">
        <f t="shared" si="798"/>
        <v>0</v>
      </c>
      <c r="O1592" s="254"/>
      <c r="P1592" s="287"/>
      <c r="Q1592" s="288"/>
      <c r="R1592" s="699">
        <f t="shared" si="795"/>
        <v>0</v>
      </c>
      <c r="S1592" s="700">
        <f t="shared" si="799"/>
        <v>0</v>
      </c>
      <c r="T1592" s="191"/>
      <c r="U1592" s="191"/>
      <c r="V1592" s="191"/>
      <c r="W1592" s="191"/>
    </row>
    <row r="1593" spans="2:23" ht="16.5">
      <c r="B1593" s="710" t="s">
        <v>705</v>
      </c>
      <c r="C1593" s="254"/>
      <c r="D1593" s="287"/>
      <c r="E1593" s="288"/>
      <c r="F1593" s="698">
        <f t="shared" si="796"/>
        <v>0</v>
      </c>
      <c r="G1593" s="254"/>
      <c r="H1593" s="287"/>
      <c r="I1593" s="288"/>
      <c r="J1593" s="334">
        <f t="shared" si="797"/>
        <v>0</v>
      </c>
      <c r="K1593" s="254"/>
      <c r="L1593" s="287"/>
      <c r="M1593" s="288"/>
      <c r="N1593" s="334">
        <f t="shared" si="798"/>
        <v>0</v>
      </c>
      <c r="O1593" s="254"/>
      <c r="P1593" s="287"/>
      <c r="Q1593" s="288"/>
      <c r="R1593" s="699">
        <f t="shared" si="795"/>
        <v>0</v>
      </c>
      <c r="S1593" s="700">
        <f t="shared" si="799"/>
        <v>0</v>
      </c>
      <c r="T1593" s="191"/>
      <c r="U1593" s="191"/>
      <c r="V1593" s="191"/>
      <c r="W1593" s="191"/>
    </row>
    <row r="1594" spans="2:23" ht="16.5">
      <c r="B1594" s="714" t="s">
        <v>706</v>
      </c>
      <c r="C1594" s="254"/>
      <c r="D1594" s="287"/>
      <c r="E1594" s="288"/>
      <c r="F1594" s="698">
        <f t="shared" si="796"/>
        <v>0</v>
      </c>
      <c r="G1594" s="254"/>
      <c r="H1594" s="287"/>
      <c r="I1594" s="288"/>
      <c r="J1594" s="334">
        <f t="shared" si="797"/>
        <v>0</v>
      </c>
      <c r="K1594" s="254"/>
      <c r="L1594" s="287"/>
      <c r="M1594" s="288"/>
      <c r="N1594" s="334">
        <f t="shared" si="798"/>
        <v>0</v>
      </c>
      <c r="O1594" s="254"/>
      <c r="P1594" s="287"/>
      <c r="Q1594" s="288"/>
      <c r="R1594" s="699">
        <f t="shared" si="795"/>
        <v>0</v>
      </c>
      <c r="S1594" s="700">
        <f t="shared" si="799"/>
        <v>0</v>
      </c>
      <c r="T1594" s="191"/>
      <c r="U1594" s="191"/>
      <c r="V1594" s="191"/>
      <c r="W1594" s="191"/>
    </row>
    <row r="1595" spans="2:23" ht="16.5">
      <c r="B1595" s="714" t="s">
        <v>707</v>
      </c>
      <c r="C1595" s="254"/>
      <c r="D1595" s="287"/>
      <c r="E1595" s="288"/>
      <c r="F1595" s="698">
        <f t="shared" si="796"/>
        <v>0</v>
      </c>
      <c r="G1595" s="254"/>
      <c r="H1595" s="287"/>
      <c r="I1595" s="288"/>
      <c r="J1595" s="334">
        <f t="shared" si="797"/>
        <v>0</v>
      </c>
      <c r="K1595" s="254"/>
      <c r="L1595" s="287"/>
      <c r="M1595" s="288"/>
      <c r="N1595" s="334">
        <f t="shared" si="798"/>
        <v>0</v>
      </c>
      <c r="O1595" s="254"/>
      <c r="P1595" s="287"/>
      <c r="Q1595" s="288"/>
      <c r="R1595" s="699">
        <f t="shared" si="795"/>
        <v>0</v>
      </c>
      <c r="S1595" s="700">
        <f t="shared" si="799"/>
        <v>0</v>
      </c>
      <c r="T1595" s="191"/>
      <c r="U1595" s="191"/>
      <c r="V1595" s="191"/>
      <c r="W1595" s="191"/>
    </row>
    <row r="1596" spans="2:23" ht="17.25" thickBot="1">
      <c r="B1596" s="710" t="s">
        <v>708</v>
      </c>
      <c r="C1596" s="271"/>
      <c r="D1596" s="294"/>
      <c r="E1596" s="295"/>
      <c r="F1596" s="698">
        <f t="shared" si="796"/>
        <v>0</v>
      </c>
      <c r="G1596" s="271"/>
      <c r="H1596" s="294"/>
      <c r="I1596" s="295"/>
      <c r="J1596" s="334">
        <f t="shared" si="797"/>
        <v>0</v>
      </c>
      <c r="K1596" s="271"/>
      <c r="L1596" s="294"/>
      <c r="M1596" s="295"/>
      <c r="N1596" s="334">
        <f t="shared" si="798"/>
        <v>0</v>
      </c>
      <c r="O1596" s="271"/>
      <c r="P1596" s="294"/>
      <c r="Q1596" s="295"/>
      <c r="R1596" s="699">
        <f t="shared" si="795"/>
        <v>0</v>
      </c>
      <c r="S1596" s="700">
        <f t="shared" si="799"/>
        <v>0</v>
      </c>
      <c r="T1596" s="191"/>
      <c r="U1596" s="191"/>
      <c r="V1596" s="191"/>
      <c r="W1596" s="191"/>
    </row>
    <row r="1597" spans="2:23" ht="17.25" thickBot="1">
      <c r="B1597" s="715" t="s">
        <v>852</v>
      </c>
      <c r="C1597" s="600" t="s">
        <v>498</v>
      </c>
      <c r="D1597" s="708" t="s">
        <v>499</v>
      </c>
      <c r="E1597" s="709" t="s">
        <v>500</v>
      </c>
      <c r="F1597" s="334" t="s">
        <v>697</v>
      </c>
      <c r="G1597" s="600" t="s">
        <v>502</v>
      </c>
      <c r="H1597" s="708" t="s">
        <v>503</v>
      </c>
      <c r="I1597" s="709" t="s">
        <v>504</v>
      </c>
      <c r="J1597" s="334" t="s">
        <v>698</v>
      </c>
      <c r="K1597" s="600" t="s">
        <v>506</v>
      </c>
      <c r="L1597" s="708" t="s">
        <v>507</v>
      </c>
      <c r="M1597" s="709" t="s">
        <v>508</v>
      </c>
      <c r="N1597" s="334" t="s">
        <v>699</v>
      </c>
      <c r="O1597" s="600" t="s">
        <v>510</v>
      </c>
      <c r="P1597" s="708" t="s">
        <v>511</v>
      </c>
      <c r="Q1597" s="709" t="s">
        <v>512</v>
      </c>
      <c r="R1597" s="720" t="s">
        <v>700</v>
      </c>
      <c r="S1597" s="719" t="s">
        <v>46</v>
      </c>
      <c r="T1597" s="191"/>
      <c r="U1597" s="191"/>
      <c r="V1597" s="191"/>
      <c r="W1597" s="191"/>
    </row>
    <row r="1598" spans="2:23" ht="16.5">
      <c r="B1598" s="710" t="s">
        <v>702</v>
      </c>
      <c r="C1598" s="266"/>
      <c r="D1598" s="280"/>
      <c r="E1598" s="281"/>
      <c r="F1598" s="698">
        <v>0</v>
      </c>
      <c r="G1598" s="266"/>
      <c r="H1598" s="280"/>
      <c r="I1598" s="281"/>
      <c r="J1598" s="334">
        <f t="shared" ref="J1598:J1604" si="800">SUM(G1598:I1598)</f>
        <v>0</v>
      </c>
      <c r="K1598" s="266"/>
      <c r="L1598" s="280"/>
      <c r="M1598" s="281"/>
      <c r="N1598" s="334">
        <f t="shared" ref="N1598:N1604" si="801">SUM(K1598:M1598)</f>
        <v>0</v>
      </c>
      <c r="O1598" s="266"/>
      <c r="P1598" s="280"/>
      <c r="Q1598" s="281"/>
      <c r="R1598" s="699">
        <f t="shared" ref="R1598:R1604" si="802">SUM(O1598:Q1598)</f>
        <v>0</v>
      </c>
      <c r="S1598" s="700">
        <f>N1598+J1598+F1598+R1598</f>
        <v>0</v>
      </c>
      <c r="T1598" s="191"/>
      <c r="U1598" s="191"/>
      <c r="V1598" s="191"/>
      <c r="W1598" s="191"/>
    </row>
    <row r="1599" spans="2:23" ht="16.5">
      <c r="B1599" s="711" t="s">
        <v>703</v>
      </c>
      <c r="C1599" s="712">
        <f>SUM(C1600:C1603)</f>
        <v>0</v>
      </c>
      <c r="D1599" s="712">
        <f>SUM(D1600:D1603)</f>
        <v>0</v>
      </c>
      <c r="E1599" s="712">
        <f>SUM(E1600:E1603)</f>
        <v>0</v>
      </c>
      <c r="F1599" s="334">
        <f t="shared" ref="F1599:F1604" si="803">SUM(C1599:E1599)</f>
        <v>0</v>
      </c>
      <c r="G1599" s="712">
        <f>SUM(G1600:G1603)</f>
        <v>0</v>
      </c>
      <c r="H1599" s="246">
        <f>SUM(H1600:H1603)</f>
        <v>0</v>
      </c>
      <c r="I1599" s="713">
        <f>SUM(I1600:I1603)</f>
        <v>0</v>
      </c>
      <c r="J1599" s="334">
        <f t="shared" si="800"/>
        <v>0</v>
      </c>
      <c r="K1599" s="712">
        <f>SUM(K1600:K1603)</f>
        <v>0</v>
      </c>
      <c r="L1599" s="246">
        <f>SUM(L1600:L1603)</f>
        <v>0</v>
      </c>
      <c r="M1599" s="713">
        <f>SUM(M1600:M1603)</f>
        <v>0</v>
      </c>
      <c r="N1599" s="334">
        <f t="shared" si="801"/>
        <v>0</v>
      </c>
      <c r="O1599" s="712">
        <f>SUM(O1600:O1603)</f>
        <v>0</v>
      </c>
      <c r="P1599" s="246">
        <f>SUM(P1600:P1603)</f>
        <v>0</v>
      </c>
      <c r="Q1599" s="713">
        <f>SUM(Q1600:Q1603)</f>
        <v>0</v>
      </c>
      <c r="R1599" s="699">
        <f t="shared" si="802"/>
        <v>0</v>
      </c>
      <c r="S1599" s="335">
        <f t="shared" ref="S1599:S1604" si="804">N1599+J1599+F1599+R1599</f>
        <v>0</v>
      </c>
      <c r="T1599" s="702"/>
      <c r="U1599" s="702"/>
      <c r="V1599" s="702"/>
      <c r="W1599" s="702"/>
    </row>
    <row r="1600" spans="2:23" ht="16.5">
      <c r="B1600" s="710" t="s">
        <v>704</v>
      </c>
      <c r="C1600" s="254"/>
      <c r="D1600" s="287"/>
      <c r="E1600" s="288"/>
      <c r="F1600" s="698">
        <f t="shared" si="803"/>
        <v>0</v>
      </c>
      <c r="G1600" s="254"/>
      <c r="H1600" s="287"/>
      <c r="I1600" s="288"/>
      <c r="J1600" s="334">
        <f t="shared" si="800"/>
        <v>0</v>
      </c>
      <c r="K1600" s="254"/>
      <c r="L1600" s="287"/>
      <c r="M1600" s="288"/>
      <c r="N1600" s="334">
        <f t="shared" si="801"/>
        <v>0</v>
      </c>
      <c r="O1600" s="254"/>
      <c r="P1600" s="287"/>
      <c r="Q1600" s="288"/>
      <c r="R1600" s="699">
        <f t="shared" si="802"/>
        <v>0</v>
      </c>
      <c r="S1600" s="700">
        <f t="shared" si="804"/>
        <v>0</v>
      </c>
      <c r="T1600" s="191"/>
      <c r="U1600" s="191"/>
      <c r="V1600" s="191"/>
      <c r="W1600" s="191"/>
    </row>
    <row r="1601" spans="2:23" ht="16.5">
      <c r="B1601" s="710" t="s">
        <v>705</v>
      </c>
      <c r="C1601" s="254"/>
      <c r="D1601" s="287"/>
      <c r="E1601" s="288"/>
      <c r="F1601" s="698">
        <f t="shared" si="803"/>
        <v>0</v>
      </c>
      <c r="G1601" s="254"/>
      <c r="H1601" s="287"/>
      <c r="I1601" s="288"/>
      <c r="J1601" s="334">
        <f t="shared" si="800"/>
        <v>0</v>
      </c>
      <c r="K1601" s="254"/>
      <c r="L1601" s="287"/>
      <c r="M1601" s="288"/>
      <c r="N1601" s="334">
        <f t="shared" si="801"/>
        <v>0</v>
      </c>
      <c r="O1601" s="254"/>
      <c r="P1601" s="287"/>
      <c r="Q1601" s="288"/>
      <c r="R1601" s="699">
        <f t="shared" si="802"/>
        <v>0</v>
      </c>
      <c r="S1601" s="700">
        <f t="shared" si="804"/>
        <v>0</v>
      </c>
      <c r="T1601" s="191"/>
      <c r="U1601" s="191"/>
      <c r="V1601" s="191"/>
      <c r="W1601" s="191"/>
    </row>
    <row r="1602" spans="2:23" ht="16.5">
      <c r="B1602" s="714" t="s">
        <v>706</v>
      </c>
      <c r="C1602" s="254"/>
      <c r="D1602" s="287"/>
      <c r="E1602" s="288"/>
      <c r="F1602" s="698">
        <f t="shared" si="803"/>
        <v>0</v>
      </c>
      <c r="G1602" s="254"/>
      <c r="H1602" s="287"/>
      <c r="I1602" s="288"/>
      <c r="J1602" s="334">
        <f t="shared" si="800"/>
        <v>0</v>
      </c>
      <c r="K1602" s="254"/>
      <c r="L1602" s="287"/>
      <c r="M1602" s="288"/>
      <c r="N1602" s="334">
        <f t="shared" si="801"/>
        <v>0</v>
      </c>
      <c r="O1602" s="254"/>
      <c r="P1602" s="287"/>
      <c r="Q1602" s="288"/>
      <c r="R1602" s="699">
        <f t="shared" si="802"/>
        <v>0</v>
      </c>
      <c r="S1602" s="700">
        <f t="shared" si="804"/>
        <v>0</v>
      </c>
      <c r="T1602" s="191"/>
      <c r="U1602" s="191"/>
      <c r="V1602" s="191"/>
      <c r="W1602" s="191"/>
    </row>
    <row r="1603" spans="2:23" ht="16.5">
      <c r="B1603" s="714" t="s">
        <v>707</v>
      </c>
      <c r="C1603" s="254"/>
      <c r="D1603" s="287"/>
      <c r="E1603" s="288"/>
      <c r="F1603" s="698">
        <f t="shared" si="803"/>
        <v>0</v>
      </c>
      <c r="G1603" s="254"/>
      <c r="H1603" s="287"/>
      <c r="I1603" s="288"/>
      <c r="J1603" s="334">
        <f t="shared" si="800"/>
        <v>0</v>
      </c>
      <c r="K1603" s="254"/>
      <c r="L1603" s="287"/>
      <c r="M1603" s="288"/>
      <c r="N1603" s="334">
        <f t="shared" si="801"/>
        <v>0</v>
      </c>
      <c r="O1603" s="254"/>
      <c r="P1603" s="287"/>
      <c r="Q1603" s="288"/>
      <c r="R1603" s="699">
        <f t="shared" si="802"/>
        <v>0</v>
      </c>
      <c r="S1603" s="700">
        <f t="shared" si="804"/>
        <v>0</v>
      </c>
      <c r="T1603" s="191"/>
      <c r="U1603" s="191"/>
      <c r="V1603" s="191"/>
      <c r="W1603" s="191"/>
    </row>
    <row r="1604" spans="2:23" ht="17.25" thickBot="1">
      <c r="B1604" s="710" t="s">
        <v>708</v>
      </c>
      <c r="C1604" s="271"/>
      <c r="D1604" s="294"/>
      <c r="E1604" s="295"/>
      <c r="F1604" s="698">
        <f t="shared" si="803"/>
        <v>0</v>
      </c>
      <c r="G1604" s="271"/>
      <c r="H1604" s="294"/>
      <c r="I1604" s="295"/>
      <c r="J1604" s="334">
        <f t="shared" si="800"/>
        <v>0</v>
      </c>
      <c r="K1604" s="271"/>
      <c r="L1604" s="294"/>
      <c r="M1604" s="295"/>
      <c r="N1604" s="334">
        <f t="shared" si="801"/>
        <v>0</v>
      </c>
      <c r="O1604" s="271"/>
      <c r="P1604" s="294"/>
      <c r="Q1604" s="295"/>
      <c r="R1604" s="699">
        <f t="shared" si="802"/>
        <v>0</v>
      </c>
      <c r="S1604" s="700">
        <f t="shared" si="804"/>
        <v>0</v>
      </c>
      <c r="T1604" s="191"/>
      <c r="U1604" s="191"/>
      <c r="V1604" s="191"/>
      <c r="W1604" s="191"/>
    </row>
    <row r="1605" spans="2:23" ht="17.25" thickBot="1">
      <c r="B1605" s="715" t="s">
        <v>853</v>
      </c>
      <c r="C1605" s="687" t="s">
        <v>498</v>
      </c>
      <c r="D1605" s="688" t="s">
        <v>499</v>
      </c>
      <c r="E1605" s="689" t="s">
        <v>500</v>
      </c>
      <c r="F1605" s="719" t="s">
        <v>697</v>
      </c>
      <c r="G1605" s="687" t="s">
        <v>502</v>
      </c>
      <c r="H1605" s="688" t="s">
        <v>503</v>
      </c>
      <c r="I1605" s="689" t="s">
        <v>504</v>
      </c>
      <c r="J1605" s="719" t="s">
        <v>698</v>
      </c>
      <c r="K1605" s="687" t="s">
        <v>506</v>
      </c>
      <c r="L1605" s="688" t="s">
        <v>507</v>
      </c>
      <c r="M1605" s="689" t="s">
        <v>508</v>
      </c>
      <c r="N1605" s="719" t="s">
        <v>699</v>
      </c>
      <c r="O1605" s="687" t="s">
        <v>510</v>
      </c>
      <c r="P1605" s="688" t="s">
        <v>511</v>
      </c>
      <c r="Q1605" s="689" t="s">
        <v>512</v>
      </c>
      <c r="R1605" s="720" t="s">
        <v>700</v>
      </c>
      <c r="S1605" s="719" t="s">
        <v>46</v>
      </c>
      <c r="T1605" s="191"/>
      <c r="U1605" s="191"/>
      <c r="V1605" s="191"/>
      <c r="W1605" s="191"/>
    </row>
    <row r="1606" spans="2:23" ht="16.5">
      <c r="B1606" s="710" t="s">
        <v>702</v>
      </c>
      <c r="C1606" s="266"/>
      <c r="D1606" s="280"/>
      <c r="E1606" s="281"/>
      <c r="F1606" s="698">
        <f>SUM(C1606:E1606)</f>
        <v>0</v>
      </c>
      <c r="G1606" s="266"/>
      <c r="H1606" s="280"/>
      <c r="I1606" s="281"/>
      <c r="J1606" s="334">
        <f>SUM(G1606:I1606)</f>
        <v>0</v>
      </c>
      <c r="K1606" s="266"/>
      <c r="L1606" s="280"/>
      <c r="M1606" s="281"/>
      <c r="N1606" s="334">
        <f>SUM(K1606:M1606)</f>
        <v>0</v>
      </c>
      <c r="O1606" s="266"/>
      <c r="P1606" s="280"/>
      <c r="Q1606" s="281"/>
      <c r="R1606" s="699">
        <f>SUM(O1606:Q1606)</f>
        <v>0</v>
      </c>
      <c r="S1606" s="700">
        <f>C1606+D1606+E1606+G1606+H1606+I1606+K1606+L1606+M1606+O1606+P1606+Q1606</f>
        <v>0</v>
      </c>
      <c r="T1606" s="191"/>
      <c r="U1606" s="191"/>
      <c r="V1606" s="191"/>
      <c r="W1606" s="191"/>
    </row>
    <row r="1607" spans="2:23" ht="16.5">
      <c r="B1607" s="711" t="s">
        <v>703</v>
      </c>
      <c r="C1607" s="712">
        <f>SUM(C1608:C1611)</f>
        <v>0</v>
      </c>
      <c r="D1607" s="712">
        <f>SUM(D1608:D1611)</f>
        <v>0</v>
      </c>
      <c r="E1607" s="712">
        <f>SUM(E1608:E1611)</f>
        <v>0</v>
      </c>
      <c r="F1607" s="334">
        <f t="shared" ref="F1607:F1612" si="805">SUM(C1607:E1607)</f>
        <v>0</v>
      </c>
      <c r="G1607" s="712">
        <f>SUM(G1608:G1611)</f>
        <v>0</v>
      </c>
      <c r="H1607" s="246">
        <f>SUM(H1608:H1611)</f>
        <v>0</v>
      </c>
      <c r="I1607" s="713">
        <f>SUM(I1608:I1611)</f>
        <v>0</v>
      </c>
      <c r="J1607" s="334">
        <f t="shared" ref="J1607:J1612" si="806">SUM(G1607:I1607)</f>
        <v>0</v>
      </c>
      <c r="K1607" s="712">
        <f>SUM(K1608:K1611)</f>
        <v>0</v>
      </c>
      <c r="L1607" s="246">
        <f>SUM(L1608:L1611)</f>
        <v>0</v>
      </c>
      <c r="M1607" s="713">
        <f>SUM(M1608:M1611)</f>
        <v>0</v>
      </c>
      <c r="N1607" s="334">
        <f t="shared" ref="N1607:N1612" si="807">SUM(K1607:M1607)</f>
        <v>0</v>
      </c>
      <c r="O1607" s="712">
        <f>SUM(O1608:O1611)</f>
        <v>0</v>
      </c>
      <c r="P1607" s="246">
        <f>SUM(P1608:P1611)</f>
        <v>0</v>
      </c>
      <c r="Q1607" s="713">
        <f>SUM(Q1608:Q1611)</f>
        <v>0</v>
      </c>
      <c r="R1607" s="699">
        <f t="shared" ref="R1607:R1612" si="808">SUM(O1607:Q1607)</f>
        <v>0</v>
      </c>
      <c r="S1607" s="335">
        <f>F1607+J1607+N1607+R1607</f>
        <v>0</v>
      </c>
      <c r="T1607" s="702"/>
      <c r="U1607" s="702"/>
      <c r="V1607" s="702"/>
      <c r="W1607" s="702"/>
    </row>
    <row r="1608" spans="2:23" ht="16.5">
      <c r="B1608" s="710" t="s">
        <v>704</v>
      </c>
      <c r="C1608" s="254"/>
      <c r="D1608" s="287"/>
      <c r="E1608" s="288"/>
      <c r="F1608" s="698">
        <f t="shared" si="805"/>
        <v>0</v>
      </c>
      <c r="G1608" s="254"/>
      <c r="H1608" s="287"/>
      <c r="I1608" s="288"/>
      <c r="J1608" s="334">
        <f t="shared" si="806"/>
        <v>0</v>
      </c>
      <c r="K1608" s="254"/>
      <c r="L1608" s="287"/>
      <c r="M1608" s="288"/>
      <c r="N1608" s="334">
        <f t="shared" si="807"/>
        <v>0</v>
      </c>
      <c r="O1608" s="254"/>
      <c r="P1608" s="287"/>
      <c r="Q1608" s="288"/>
      <c r="R1608" s="699">
        <f t="shared" si="808"/>
        <v>0</v>
      </c>
      <c r="S1608" s="700">
        <f>C1608+D1608+E1608+G1608+H1608+I1608+K1608+L1608+M1608+O1608+P1608+Q1608</f>
        <v>0</v>
      </c>
      <c r="T1608" s="191"/>
      <c r="U1608" s="191"/>
      <c r="V1608" s="191"/>
      <c r="W1608" s="191"/>
    </row>
    <row r="1609" spans="2:23" ht="16.5">
      <c r="B1609" s="710" t="s">
        <v>705</v>
      </c>
      <c r="C1609" s="254"/>
      <c r="D1609" s="287"/>
      <c r="E1609" s="288"/>
      <c r="F1609" s="698">
        <f t="shared" si="805"/>
        <v>0</v>
      </c>
      <c r="G1609" s="254"/>
      <c r="H1609" s="287"/>
      <c r="I1609" s="288"/>
      <c r="J1609" s="334">
        <f t="shared" si="806"/>
        <v>0</v>
      </c>
      <c r="K1609" s="254"/>
      <c r="L1609" s="287"/>
      <c r="M1609" s="288"/>
      <c r="N1609" s="334">
        <f t="shared" si="807"/>
        <v>0</v>
      </c>
      <c r="O1609" s="254"/>
      <c r="P1609" s="287"/>
      <c r="Q1609" s="288"/>
      <c r="R1609" s="699">
        <f t="shared" si="808"/>
        <v>0</v>
      </c>
      <c r="S1609" s="700">
        <f>C1609+D1609+E1609+G1609+H1609+I1609+K1609+L1609+M1609+O1609+P1609+Q1609</f>
        <v>0</v>
      </c>
      <c r="T1609" s="191"/>
      <c r="U1609" s="191"/>
      <c r="V1609" s="191"/>
      <c r="W1609" s="191"/>
    </row>
    <row r="1610" spans="2:23" ht="16.5">
      <c r="B1610" s="714" t="s">
        <v>706</v>
      </c>
      <c r="C1610" s="254"/>
      <c r="D1610" s="287"/>
      <c r="E1610" s="288"/>
      <c r="F1610" s="698">
        <f t="shared" si="805"/>
        <v>0</v>
      </c>
      <c r="G1610" s="254"/>
      <c r="H1610" s="287"/>
      <c r="I1610" s="288"/>
      <c r="J1610" s="334">
        <f t="shared" si="806"/>
        <v>0</v>
      </c>
      <c r="K1610" s="254"/>
      <c r="L1610" s="287"/>
      <c r="M1610" s="288"/>
      <c r="N1610" s="334">
        <f t="shared" si="807"/>
        <v>0</v>
      </c>
      <c r="O1610" s="254"/>
      <c r="P1610" s="287"/>
      <c r="Q1610" s="288"/>
      <c r="R1610" s="699">
        <f t="shared" si="808"/>
        <v>0</v>
      </c>
      <c r="S1610" s="700">
        <f>C1610+D1610+E1610+G1610+H1610+I1610+K1610+L1610+M1610+O1610+P1610+Q1610</f>
        <v>0</v>
      </c>
      <c r="T1610" s="191"/>
      <c r="U1610" s="191"/>
      <c r="V1610" s="191"/>
      <c r="W1610" s="191"/>
    </row>
    <row r="1611" spans="2:23" ht="16.5">
      <c r="B1611" s="714" t="s">
        <v>707</v>
      </c>
      <c r="C1611" s="254"/>
      <c r="D1611" s="287"/>
      <c r="E1611" s="288"/>
      <c r="F1611" s="698">
        <f t="shared" si="805"/>
        <v>0</v>
      </c>
      <c r="G1611" s="254"/>
      <c r="H1611" s="287"/>
      <c r="I1611" s="288"/>
      <c r="J1611" s="334">
        <f t="shared" si="806"/>
        <v>0</v>
      </c>
      <c r="K1611" s="254"/>
      <c r="L1611" s="287"/>
      <c r="M1611" s="288"/>
      <c r="N1611" s="334">
        <f t="shared" si="807"/>
        <v>0</v>
      </c>
      <c r="O1611" s="254"/>
      <c r="P1611" s="287"/>
      <c r="Q1611" s="288"/>
      <c r="R1611" s="699">
        <f t="shared" si="808"/>
        <v>0</v>
      </c>
      <c r="S1611" s="700">
        <f>C1611+D1611+E1611+G1611+H1611+I1611+K1611+L1611+M1611+O1611+P1611+Q1611</f>
        <v>0</v>
      </c>
      <c r="T1611" s="191"/>
      <c r="U1611" s="191"/>
      <c r="V1611" s="191"/>
      <c r="W1611" s="191"/>
    </row>
    <row r="1612" spans="2:23" ht="17.25" thickBot="1">
      <c r="B1612" s="710" t="s">
        <v>708</v>
      </c>
      <c r="C1612" s="271"/>
      <c r="D1612" s="294"/>
      <c r="E1612" s="295"/>
      <c r="F1612" s="698">
        <f t="shared" si="805"/>
        <v>0</v>
      </c>
      <c r="G1612" s="271"/>
      <c r="H1612" s="294"/>
      <c r="I1612" s="295"/>
      <c r="J1612" s="334">
        <f t="shared" si="806"/>
        <v>0</v>
      </c>
      <c r="K1612" s="271"/>
      <c r="L1612" s="294"/>
      <c r="M1612" s="295"/>
      <c r="N1612" s="334">
        <f t="shared" si="807"/>
        <v>0</v>
      </c>
      <c r="O1612" s="271"/>
      <c r="P1612" s="294"/>
      <c r="Q1612" s="295"/>
      <c r="R1612" s="699">
        <f t="shared" si="808"/>
        <v>0</v>
      </c>
      <c r="S1612" s="700">
        <f>C1612+D1612+E1612+G1612+H1612+I1612+K1612+L1612+M1612+O1612+P1612+Q1612</f>
        <v>0</v>
      </c>
      <c r="T1612" s="191"/>
      <c r="U1612" s="191"/>
      <c r="V1612" s="191"/>
      <c r="W1612" s="191"/>
    </row>
    <row r="1613" spans="2:23" ht="17.25" thickBot="1">
      <c r="B1613" s="715" t="s">
        <v>854</v>
      </c>
      <c r="C1613" s="600" t="s">
        <v>498</v>
      </c>
      <c r="D1613" s="708" t="s">
        <v>499</v>
      </c>
      <c r="E1613" s="709" t="s">
        <v>500</v>
      </c>
      <c r="F1613" s="334" t="s">
        <v>697</v>
      </c>
      <c r="G1613" s="600" t="s">
        <v>502</v>
      </c>
      <c r="H1613" s="708" t="s">
        <v>503</v>
      </c>
      <c r="I1613" s="709" t="s">
        <v>504</v>
      </c>
      <c r="J1613" s="334" t="s">
        <v>698</v>
      </c>
      <c r="K1613" s="600" t="s">
        <v>506</v>
      </c>
      <c r="L1613" s="708" t="s">
        <v>507</v>
      </c>
      <c r="M1613" s="709" t="s">
        <v>508</v>
      </c>
      <c r="N1613" s="334" t="s">
        <v>699</v>
      </c>
      <c r="O1613" s="600" t="s">
        <v>510</v>
      </c>
      <c r="P1613" s="708" t="s">
        <v>511</v>
      </c>
      <c r="Q1613" s="709" t="s">
        <v>512</v>
      </c>
      <c r="R1613" s="720" t="s">
        <v>700</v>
      </c>
      <c r="S1613" s="719" t="s">
        <v>46</v>
      </c>
      <c r="T1613" s="191"/>
      <c r="U1613" s="191"/>
      <c r="V1613" s="191"/>
      <c r="W1613" s="191"/>
    </row>
    <row r="1614" spans="2:23" ht="16.5">
      <c r="B1614" s="710" t="s">
        <v>702</v>
      </c>
      <c r="C1614" s="266"/>
      <c r="D1614" s="280"/>
      <c r="E1614" s="281"/>
      <c r="F1614" s="698">
        <f>SUM(C1614:E1614)</f>
        <v>0</v>
      </c>
      <c r="G1614" s="266"/>
      <c r="H1614" s="280"/>
      <c r="I1614" s="281"/>
      <c r="J1614" s="334">
        <f>SUM(G1614:I1614)</f>
        <v>0</v>
      </c>
      <c r="K1614" s="266"/>
      <c r="L1614" s="280"/>
      <c r="M1614" s="281"/>
      <c r="N1614" s="334">
        <f>SUM(K1614:M1614)</f>
        <v>0</v>
      </c>
      <c r="O1614" s="266"/>
      <c r="P1614" s="280"/>
      <c r="Q1614" s="281"/>
      <c r="R1614" s="699">
        <f>SUM(O1614:Q1614)</f>
        <v>0</v>
      </c>
      <c r="S1614" s="700">
        <f>C1614+D1614+E1614+G1614+H1614+I1614+K1614+L1614+M1614+O1614+P1614+Q1614</f>
        <v>0</v>
      </c>
      <c r="T1614" s="191"/>
      <c r="U1614" s="191"/>
      <c r="V1614" s="191"/>
      <c r="W1614" s="191"/>
    </row>
    <row r="1615" spans="2:23" ht="16.5">
      <c r="B1615" s="711" t="s">
        <v>703</v>
      </c>
      <c r="C1615" s="712">
        <f>SUM(C1616:C1619)</f>
        <v>0</v>
      </c>
      <c r="D1615" s="712">
        <f>SUM(D1616:D1619)</f>
        <v>0</v>
      </c>
      <c r="E1615" s="712">
        <f>SUM(E1616:E1619)</f>
        <v>0</v>
      </c>
      <c r="F1615" s="334">
        <f t="shared" ref="F1615:F1620" si="809">SUM(C1615:E1615)</f>
        <v>0</v>
      </c>
      <c r="G1615" s="712">
        <f>SUM(G1616:G1619)</f>
        <v>0</v>
      </c>
      <c r="H1615" s="246">
        <f>SUM(H1616:H1619)</f>
        <v>0</v>
      </c>
      <c r="I1615" s="713">
        <f>SUM(I1616:I1619)</f>
        <v>0</v>
      </c>
      <c r="J1615" s="334">
        <f t="shared" ref="J1615:J1620" si="810">SUM(G1615:I1615)</f>
        <v>0</v>
      </c>
      <c r="K1615" s="712">
        <f>SUM(K1616:K1619)</f>
        <v>0</v>
      </c>
      <c r="L1615" s="246">
        <f>SUM(L1616:L1619)</f>
        <v>0</v>
      </c>
      <c r="M1615" s="713">
        <f>SUM(M1616:M1619)</f>
        <v>0</v>
      </c>
      <c r="N1615" s="334">
        <f t="shared" ref="N1615:N1620" si="811">SUM(K1615:M1615)</f>
        <v>0</v>
      </c>
      <c r="O1615" s="712">
        <f>SUM(O1616:O1619)</f>
        <v>0</v>
      </c>
      <c r="P1615" s="246">
        <f>SUM(P1616:P1619)</f>
        <v>0</v>
      </c>
      <c r="Q1615" s="713">
        <f>SUM(Q1616:Q1619)</f>
        <v>0</v>
      </c>
      <c r="R1615" s="699">
        <f t="shared" ref="R1615:R1620" si="812">SUM(O1615:Q1615)</f>
        <v>0</v>
      </c>
      <c r="S1615" s="335">
        <f>F1615+J1615+N1615+R1615</f>
        <v>0</v>
      </c>
      <c r="T1615" s="702"/>
      <c r="U1615" s="702"/>
      <c r="V1615" s="702"/>
      <c r="W1615" s="702"/>
    </row>
    <row r="1616" spans="2:23" ht="16.5">
      <c r="B1616" s="710" t="s">
        <v>704</v>
      </c>
      <c r="C1616" s="254"/>
      <c r="D1616" s="287"/>
      <c r="E1616" s="288"/>
      <c r="F1616" s="698">
        <f t="shared" si="809"/>
        <v>0</v>
      </c>
      <c r="G1616" s="254"/>
      <c r="H1616" s="287"/>
      <c r="I1616" s="288"/>
      <c r="J1616" s="334">
        <f t="shared" si="810"/>
        <v>0</v>
      </c>
      <c r="K1616" s="254"/>
      <c r="L1616" s="287"/>
      <c r="M1616" s="288"/>
      <c r="N1616" s="334">
        <f t="shared" si="811"/>
        <v>0</v>
      </c>
      <c r="O1616" s="254"/>
      <c r="P1616" s="287"/>
      <c r="Q1616" s="288"/>
      <c r="R1616" s="699">
        <f t="shared" si="812"/>
        <v>0</v>
      </c>
      <c r="S1616" s="700">
        <f>C1616+D1616+E1616+G1616+H1616+I1616+K1616+L1616+M1616+O1616+P1616+Q1616</f>
        <v>0</v>
      </c>
      <c r="T1616" s="191"/>
      <c r="U1616" s="191"/>
      <c r="V1616" s="191"/>
      <c r="W1616" s="191"/>
    </row>
    <row r="1617" spans="2:23" ht="16.5">
      <c r="B1617" s="710" t="s">
        <v>705</v>
      </c>
      <c r="C1617" s="254"/>
      <c r="D1617" s="287"/>
      <c r="E1617" s="288"/>
      <c r="F1617" s="698">
        <f t="shared" si="809"/>
        <v>0</v>
      </c>
      <c r="G1617" s="254"/>
      <c r="H1617" s="287"/>
      <c r="I1617" s="288"/>
      <c r="J1617" s="334">
        <f t="shared" si="810"/>
        <v>0</v>
      </c>
      <c r="K1617" s="254"/>
      <c r="L1617" s="287"/>
      <c r="M1617" s="288"/>
      <c r="N1617" s="334">
        <f t="shared" si="811"/>
        <v>0</v>
      </c>
      <c r="O1617" s="254"/>
      <c r="P1617" s="287"/>
      <c r="Q1617" s="288"/>
      <c r="R1617" s="699">
        <f t="shared" si="812"/>
        <v>0</v>
      </c>
      <c r="S1617" s="700">
        <f>C1617+D1617+E1617+G1617+H1617+I1617+K1617+L1617+M1617+O1617+P1617+Q1617</f>
        <v>0</v>
      </c>
      <c r="T1617" s="191"/>
      <c r="U1617" s="191"/>
      <c r="V1617" s="191"/>
      <c r="W1617" s="191"/>
    </row>
    <row r="1618" spans="2:23" ht="16.5">
      <c r="B1618" s="714" t="s">
        <v>706</v>
      </c>
      <c r="C1618" s="254"/>
      <c r="D1618" s="287"/>
      <c r="E1618" s="288"/>
      <c r="F1618" s="698">
        <f t="shared" si="809"/>
        <v>0</v>
      </c>
      <c r="G1618" s="254"/>
      <c r="H1618" s="287"/>
      <c r="I1618" s="288"/>
      <c r="J1618" s="334">
        <f t="shared" si="810"/>
        <v>0</v>
      </c>
      <c r="K1618" s="254"/>
      <c r="L1618" s="287"/>
      <c r="M1618" s="288"/>
      <c r="N1618" s="334">
        <f t="shared" si="811"/>
        <v>0</v>
      </c>
      <c r="O1618" s="254"/>
      <c r="P1618" s="287"/>
      <c r="Q1618" s="288"/>
      <c r="R1618" s="699">
        <f t="shared" si="812"/>
        <v>0</v>
      </c>
      <c r="S1618" s="700">
        <f>C1618+D1618+E1618+G1618+H1618+I1618+K1618+L1618+M1618+O1618+P1618+Q1618</f>
        <v>0</v>
      </c>
      <c r="T1618" s="191"/>
      <c r="U1618" s="191"/>
      <c r="V1618" s="191"/>
      <c r="W1618" s="191"/>
    </row>
    <row r="1619" spans="2:23" ht="16.5">
      <c r="B1619" s="714" t="s">
        <v>707</v>
      </c>
      <c r="C1619" s="254"/>
      <c r="D1619" s="287"/>
      <c r="E1619" s="288"/>
      <c r="F1619" s="698">
        <f t="shared" si="809"/>
        <v>0</v>
      </c>
      <c r="G1619" s="254"/>
      <c r="H1619" s="287"/>
      <c r="I1619" s="288"/>
      <c r="J1619" s="334">
        <f t="shared" si="810"/>
        <v>0</v>
      </c>
      <c r="K1619" s="254"/>
      <c r="L1619" s="287"/>
      <c r="M1619" s="288"/>
      <c r="N1619" s="334">
        <f t="shared" si="811"/>
        <v>0</v>
      </c>
      <c r="O1619" s="254"/>
      <c r="P1619" s="287"/>
      <c r="Q1619" s="288"/>
      <c r="R1619" s="699">
        <f t="shared" si="812"/>
        <v>0</v>
      </c>
      <c r="S1619" s="700">
        <f>C1619+D1619+E1619+G1619+H1619+I1619+K1619+L1619+M1619+O1619+P1619+Q1619</f>
        <v>0</v>
      </c>
      <c r="T1619" s="191"/>
      <c r="U1619" s="191"/>
      <c r="V1619" s="191"/>
      <c r="W1619" s="191"/>
    </row>
    <row r="1620" spans="2:23" ht="17.25" thickBot="1">
      <c r="B1620" s="710" t="s">
        <v>708</v>
      </c>
      <c r="C1620" s="271"/>
      <c r="D1620" s="294"/>
      <c r="E1620" s="295"/>
      <c r="F1620" s="698">
        <f t="shared" si="809"/>
        <v>0</v>
      </c>
      <c r="G1620" s="271"/>
      <c r="H1620" s="294"/>
      <c r="I1620" s="295"/>
      <c r="J1620" s="334">
        <f t="shared" si="810"/>
        <v>0</v>
      </c>
      <c r="K1620" s="271"/>
      <c r="L1620" s="294"/>
      <c r="M1620" s="295"/>
      <c r="N1620" s="334">
        <f t="shared" si="811"/>
        <v>0</v>
      </c>
      <c r="O1620" s="271"/>
      <c r="P1620" s="294"/>
      <c r="Q1620" s="295"/>
      <c r="R1620" s="699">
        <f t="shared" si="812"/>
        <v>0</v>
      </c>
      <c r="S1620" s="700">
        <f>C1620+D1620+E1620+G1620+H1620+I1620+K1620+L1620+M1620+O1620+P1620+Q1620</f>
        <v>0</v>
      </c>
      <c r="T1620" s="191"/>
      <c r="U1620" s="191"/>
      <c r="V1620" s="191"/>
      <c r="W1620" s="191"/>
    </row>
    <row r="1621" spans="2:23" ht="17.25" thickBot="1">
      <c r="B1621" s="715" t="s">
        <v>855</v>
      </c>
      <c r="C1621" s="600" t="s">
        <v>498</v>
      </c>
      <c r="D1621" s="708" t="s">
        <v>499</v>
      </c>
      <c r="E1621" s="709" t="s">
        <v>500</v>
      </c>
      <c r="F1621" s="334" t="s">
        <v>697</v>
      </c>
      <c r="G1621" s="600" t="s">
        <v>502</v>
      </c>
      <c r="H1621" s="708" t="s">
        <v>503</v>
      </c>
      <c r="I1621" s="709" t="s">
        <v>504</v>
      </c>
      <c r="J1621" s="334" t="s">
        <v>698</v>
      </c>
      <c r="K1621" s="600" t="s">
        <v>506</v>
      </c>
      <c r="L1621" s="708" t="s">
        <v>507</v>
      </c>
      <c r="M1621" s="709" t="s">
        <v>508</v>
      </c>
      <c r="N1621" s="334" t="s">
        <v>699</v>
      </c>
      <c r="O1621" s="600" t="s">
        <v>510</v>
      </c>
      <c r="P1621" s="708" t="s">
        <v>511</v>
      </c>
      <c r="Q1621" s="709" t="s">
        <v>512</v>
      </c>
      <c r="R1621" s="720" t="s">
        <v>700</v>
      </c>
      <c r="S1621" s="719" t="s">
        <v>46</v>
      </c>
      <c r="T1621" s="191"/>
      <c r="U1621" s="191"/>
      <c r="V1621" s="191"/>
      <c r="W1621" s="191"/>
    </row>
    <row r="1622" spans="2:23" ht="16.5">
      <c r="B1622" s="710" t="s">
        <v>702</v>
      </c>
      <c r="C1622" s="266"/>
      <c r="D1622" s="280"/>
      <c r="E1622" s="281"/>
      <c r="F1622" s="698">
        <f>SUM(C1622:E1622)</f>
        <v>0</v>
      </c>
      <c r="G1622" s="266"/>
      <c r="H1622" s="280"/>
      <c r="I1622" s="281"/>
      <c r="J1622" s="334">
        <f>SUM(G1622:I1622)</f>
        <v>0</v>
      </c>
      <c r="K1622" s="266"/>
      <c r="L1622" s="280"/>
      <c r="M1622" s="281"/>
      <c r="N1622" s="334">
        <f>SUM(K1622:M1622)</f>
        <v>0</v>
      </c>
      <c r="O1622" s="266"/>
      <c r="P1622" s="280"/>
      <c r="Q1622" s="281"/>
      <c r="R1622" s="699">
        <f t="shared" ref="R1622:R1628" si="813">SUM(O1622:Q1622)</f>
        <v>0</v>
      </c>
      <c r="S1622" s="700">
        <f>N1622+J1622+F1622+R1622</f>
        <v>0</v>
      </c>
      <c r="T1622" s="191"/>
      <c r="U1622" s="191"/>
      <c r="V1622" s="191"/>
      <c r="W1622" s="191"/>
    </row>
    <row r="1623" spans="2:23" ht="16.5">
      <c r="B1623" s="711" t="s">
        <v>703</v>
      </c>
      <c r="C1623" s="712">
        <f>SUM(C1624:C1627)</f>
        <v>0</v>
      </c>
      <c r="D1623" s="712">
        <f>SUM(D1624:D1627)</f>
        <v>0</v>
      </c>
      <c r="E1623" s="712">
        <f>SUM(E1624:E1627)</f>
        <v>0</v>
      </c>
      <c r="F1623" s="334">
        <f t="shared" ref="F1623:F1628" si="814">SUM(C1623:E1623)</f>
        <v>0</v>
      </c>
      <c r="G1623" s="712">
        <f>SUM(G1624:G1627)</f>
        <v>0</v>
      </c>
      <c r="H1623" s="246">
        <f>SUM(H1624:H1627)</f>
        <v>0</v>
      </c>
      <c r="I1623" s="713">
        <f>SUM(I1624:I1627)</f>
        <v>0</v>
      </c>
      <c r="J1623" s="334">
        <f t="shared" ref="J1623:J1628" si="815">SUM(G1623:I1623)</f>
        <v>0</v>
      </c>
      <c r="K1623" s="712">
        <f>SUM(K1624:K1627)</f>
        <v>0</v>
      </c>
      <c r="L1623" s="246">
        <f>SUM(L1624:L1627)</f>
        <v>0</v>
      </c>
      <c r="M1623" s="713">
        <f>SUM(M1624:M1627)</f>
        <v>0</v>
      </c>
      <c r="N1623" s="334">
        <f t="shared" ref="N1623:N1628" si="816">SUM(K1623:M1623)</f>
        <v>0</v>
      </c>
      <c r="O1623" s="712">
        <f>SUM(O1624:O1627)</f>
        <v>0</v>
      </c>
      <c r="P1623" s="246">
        <f>SUM(P1624:P1627)</f>
        <v>0</v>
      </c>
      <c r="Q1623" s="713">
        <f>SUM(Q1624:Q1627)</f>
        <v>0</v>
      </c>
      <c r="R1623" s="699">
        <f t="shared" si="813"/>
        <v>0</v>
      </c>
      <c r="S1623" s="335">
        <f>F1623+J1623+N1623+R1623</f>
        <v>0</v>
      </c>
      <c r="T1623" s="702"/>
      <c r="U1623" s="702"/>
      <c r="V1623" s="702"/>
      <c r="W1623" s="702"/>
    </row>
    <row r="1624" spans="2:23" ht="16.5">
      <c r="B1624" s="710" t="s">
        <v>704</v>
      </c>
      <c r="C1624" s="254"/>
      <c r="D1624" s="287"/>
      <c r="E1624" s="288"/>
      <c r="F1624" s="698">
        <f t="shared" si="814"/>
        <v>0</v>
      </c>
      <c r="G1624" s="254"/>
      <c r="H1624" s="287"/>
      <c r="I1624" s="288"/>
      <c r="J1624" s="334">
        <f t="shared" si="815"/>
        <v>0</v>
      </c>
      <c r="K1624" s="254"/>
      <c r="L1624" s="287"/>
      <c r="M1624" s="288"/>
      <c r="N1624" s="334">
        <f t="shared" si="816"/>
        <v>0</v>
      </c>
      <c r="O1624" s="254"/>
      <c r="P1624" s="287"/>
      <c r="Q1624" s="288"/>
      <c r="R1624" s="699">
        <f t="shared" si="813"/>
        <v>0</v>
      </c>
      <c r="S1624" s="700">
        <f>N1624+J1624+F1624+R1624</f>
        <v>0</v>
      </c>
      <c r="T1624" s="191"/>
      <c r="U1624" s="191"/>
      <c r="V1624" s="191"/>
      <c r="W1624" s="191"/>
    </row>
    <row r="1625" spans="2:23" ht="16.5">
      <c r="B1625" s="710" t="s">
        <v>705</v>
      </c>
      <c r="C1625" s="254"/>
      <c r="D1625" s="287"/>
      <c r="E1625" s="288"/>
      <c r="F1625" s="698">
        <f t="shared" si="814"/>
        <v>0</v>
      </c>
      <c r="G1625" s="254"/>
      <c r="H1625" s="287"/>
      <c r="I1625" s="288"/>
      <c r="J1625" s="334">
        <f t="shared" si="815"/>
        <v>0</v>
      </c>
      <c r="K1625" s="254"/>
      <c r="L1625" s="287"/>
      <c r="M1625" s="288"/>
      <c r="N1625" s="334">
        <f t="shared" si="816"/>
        <v>0</v>
      </c>
      <c r="O1625" s="254"/>
      <c r="P1625" s="287"/>
      <c r="Q1625" s="288"/>
      <c r="R1625" s="699">
        <f t="shared" si="813"/>
        <v>0</v>
      </c>
      <c r="S1625" s="700">
        <f>N1625+J1625+F1625+R1625</f>
        <v>0</v>
      </c>
      <c r="T1625" s="191"/>
      <c r="U1625" s="191"/>
      <c r="V1625" s="191"/>
      <c r="W1625" s="191"/>
    </row>
    <row r="1626" spans="2:23" ht="16.5">
      <c r="B1626" s="714" t="s">
        <v>706</v>
      </c>
      <c r="C1626" s="254"/>
      <c r="D1626" s="287"/>
      <c r="E1626" s="288"/>
      <c r="F1626" s="698">
        <f t="shared" si="814"/>
        <v>0</v>
      </c>
      <c r="G1626" s="254"/>
      <c r="H1626" s="287"/>
      <c r="I1626" s="288"/>
      <c r="J1626" s="334">
        <f t="shared" si="815"/>
        <v>0</v>
      </c>
      <c r="K1626" s="254"/>
      <c r="L1626" s="287"/>
      <c r="M1626" s="288"/>
      <c r="N1626" s="334">
        <f t="shared" si="816"/>
        <v>0</v>
      </c>
      <c r="O1626" s="254"/>
      <c r="P1626" s="287"/>
      <c r="Q1626" s="288"/>
      <c r="R1626" s="699">
        <f t="shared" si="813"/>
        <v>0</v>
      </c>
      <c r="S1626" s="700">
        <f>N1626+J1626+F1626+R1626</f>
        <v>0</v>
      </c>
      <c r="T1626" s="191"/>
      <c r="U1626" s="191"/>
      <c r="V1626" s="191"/>
      <c r="W1626" s="191"/>
    </row>
    <row r="1627" spans="2:23" ht="16.5">
      <c r="B1627" s="714" t="s">
        <v>707</v>
      </c>
      <c r="C1627" s="254"/>
      <c r="D1627" s="287"/>
      <c r="E1627" s="288"/>
      <c r="F1627" s="698">
        <f t="shared" si="814"/>
        <v>0</v>
      </c>
      <c r="G1627" s="254"/>
      <c r="H1627" s="287"/>
      <c r="I1627" s="288"/>
      <c r="J1627" s="334">
        <f t="shared" si="815"/>
        <v>0</v>
      </c>
      <c r="K1627" s="254"/>
      <c r="L1627" s="287"/>
      <c r="M1627" s="288"/>
      <c r="N1627" s="334">
        <f t="shared" si="816"/>
        <v>0</v>
      </c>
      <c r="O1627" s="254"/>
      <c r="P1627" s="287"/>
      <c r="Q1627" s="288"/>
      <c r="R1627" s="699">
        <f t="shared" si="813"/>
        <v>0</v>
      </c>
      <c r="S1627" s="700">
        <f>N1627+J1627+F1627+R1627</f>
        <v>0</v>
      </c>
      <c r="T1627" s="191"/>
      <c r="U1627" s="191"/>
      <c r="V1627" s="191"/>
      <c r="W1627" s="191"/>
    </row>
    <row r="1628" spans="2:23" ht="17.25" thickBot="1">
      <c r="B1628" s="710" t="s">
        <v>708</v>
      </c>
      <c r="C1628" s="271"/>
      <c r="D1628" s="294"/>
      <c r="E1628" s="295"/>
      <c r="F1628" s="698">
        <f t="shared" si="814"/>
        <v>0</v>
      </c>
      <c r="G1628" s="271"/>
      <c r="H1628" s="294"/>
      <c r="I1628" s="295"/>
      <c r="J1628" s="334">
        <f t="shared" si="815"/>
        <v>0</v>
      </c>
      <c r="K1628" s="271"/>
      <c r="L1628" s="294"/>
      <c r="M1628" s="295"/>
      <c r="N1628" s="334">
        <f t="shared" si="816"/>
        <v>0</v>
      </c>
      <c r="O1628" s="271"/>
      <c r="P1628" s="294"/>
      <c r="Q1628" s="295"/>
      <c r="R1628" s="699">
        <f t="shared" si="813"/>
        <v>0</v>
      </c>
      <c r="S1628" s="700">
        <f>N1628+J1628+F1628+R1628</f>
        <v>0</v>
      </c>
      <c r="T1628" s="191"/>
      <c r="U1628" s="191"/>
      <c r="V1628" s="191"/>
      <c r="W1628" s="191"/>
    </row>
    <row r="1629" spans="2:23" ht="17.25" thickBot="1">
      <c r="B1629" s="715" t="s">
        <v>856</v>
      </c>
      <c r="C1629" s="687" t="s">
        <v>498</v>
      </c>
      <c r="D1629" s="688" t="s">
        <v>499</v>
      </c>
      <c r="E1629" s="689" t="s">
        <v>500</v>
      </c>
      <c r="F1629" s="719" t="s">
        <v>697</v>
      </c>
      <c r="G1629" s="687" t="s">
        <v>502</v>
      </c>
      <c r="H1629" s="688" t="s">
        <v>503</v>
      </c>
      <c r="I1629" s="689" t="s">
        <v>504</v>
      </c>
      <c r="J1629" s="719" t="s">
        <v>698</v>
      </c>
      <c r="K1629" s="687" t="s">
        <v>506</v>
      </c>
      <c r="L1629" s="688" t="s">
        <v>507</v>
      </c>
      <c r="M1629" s="689" t="s">
        <v>508</v>
      </c>
      <c r="N1629" s="719" t="s">
        <v>699</v>
      </c>
      <c r="O1629" s="687" t="s">
        <v>510</v>
      </c>
      <c r="P1629" s="688" t="s">
        <v>511</v>
      </c>
      <c r="Q1629" s="689" t="s">
        <v>512</v>
      </c>
      <c r="R1629" s="720" t="s">
        <v>700</v>
      </c>
      <c r="S1629" s="719" t="s">
        <v>46</v>
      </c>
      <c r="T1629" s="191"/>
      <c r="U1629" s="191"/>
      <c r="V1629" s="191"/>
      <c r="W1629" s="191"/>
    </row>
    <row r="1630" spans="2:23" ht="16.5">
      <c r="B1630" s="710" t="s">
        <v>702</v>
      </c>
      <c r="C1630" s="266"/>
      <c r="D1630" s="280"/>
      <c r="E1630" s="281"/>
      <c r="F1630" s="698">
        <f>SUM(C1630:E1630)</f>
        <v>0</v>
      </c>
      <c r="G1630" s="266"/>
      <c r="H1630" s="280"/>
      <c r="I1630" s="281"/>
      <c r="J1630" s="334">
        <f>SUM(G1630:I1630)</f>
        <v>0</v>
      </c>
      <c r="K1630" s="266"/>
      <c r="L1630" s="280"/>
      <c r="M1630" s="281"/>
      <c r="N1630" s="334">
        <f>SUM(K1630:M1630)</f>
        <v>0</v>
      </c>
      <c r="O1630" s="266"/>
      <c r="P1630" s="280"/>
      <c r="Q1630" s="281"/>
      <c r="R1630" s="699">
        <f t="shared" ref="R1630:R1636" si="817">SUM(O1630:Q1630)</f>
        <v>0</v>
      </c>
      <c r="S1630" s="700">
        <f>N1630+J1630+F1630+R1630</f>
        <v>0</v>
      </c>
      <c r="T1630" s="191"/>
      <c r="U1630" s="191"/>
      <c r="V1630" s="191"/>
      <c r="W1630" s="191"/>
    </row>
    <row r="1631" spans="2:23" ht="16.5">
      <c r="B1631" s="711" t="s">
        <v>703</v>
      </c>
      <c r="C1631" s="712">
        <f>SUM(C1632:C1635)</f>
        <v>0</v>
      </c>
      <c r="D1631" s="712">
        <f>SUM(D1632:D1635)</f>
        <v>0</v>
      </c>
      <c r="E1631" s="712">
        <f>SUM(E1632:E1635)</f>
        <v>0</v>
      </c>
      <c r="F1631" s="334">
        <f t="shared" ref="F1631:F1636" si="818">SUM(C1631:E1631)</f>
        <v>0</v>
      </c>
      <c r="G1631" s="712">
        <f>SUM(G1632:G1635)</f>
        <v>0</v>
      </c>
      <c r="H1631" s="246">
        <f>SUM(H1632:H1635)</f>
        <v>0</v>
      </c>
      <c r="I1631" s="713">
        <f>SUM(I1632:I1635)</f>
        <v>0</v>
      </c>
      <c r="J1631" s="334">
        <f t="shared" ref="J1631:J1636" si="819">SUM(G1631:I1631)</f>
        <v>0</v>
      </c>
      <c r="K1631" s="712">
        <f>SUM(K1632:K1635)</f>
        <v>0</v>
      </c>
      <c r="L1631" s="246">
        <f>SUM(L1632:L1635)</f>
        <v>0</v>
      </c>
      <c r="M1631" s="713">
        <f>SUM(M1632:M1635)</f>
        <v>0</v>
      </c>
      <c r="N1631" s="334">
        <f t="shared" ref="N1631:N1636" si="820">SUM(K1631:M1631)</f>
        <v>0</v>
      </c>
      <c r="O1631" s="712">
        <f>SUM(O1632:O1635)</f>
        <v>0</v>
      </c>
      <c r="P1631" s="246">
        <f>SUM(P1632:P1635)</f>
        <v>0</v>
      </c>
      <c r="Q1631" s="713">
        <f>SUM(Q1632:Q1635)</f>
        <v>0</v>
      </c>
      <c r="R1631" s="699">
        <f t="shared" si="817"/>
        <v>0</v>
      </c>
      <c r="S1631" s="335">
        <f t="shared" ref="S1631:S1636" si="821">N1631+J1631+F1631+R1631</f>
        <v>0</v>
      </c>
      <c r="T1631" s="702"/>
      <c r="U1631" s="702"/>
      <c r="V1631" s="702"/>
      <c r="W1631" s="702"/>
    </row>
    <row r="1632" spans="2:23" ht="16.5">
      <c r="B1632" s="710" t="s">
        <v>704</v>
      </c>
      <c r="C1632" s="254"/>
      <c r="D1632" s="287"/>
      <c r="E1632" s="288"/>
      <c r="F1632" s="698">
        <f t="shared" si="818"/>
        <v>0</v>
      </c>
      <c r="G1632" s="254"/>
      <c r="H1632" s="287"/>
      <c r="I1632" s="288"/>
      <c r="J1632" s="334">
        <f t="shared" si="819"/>
        <v>0</v>
      </c>
      <c r="K1632" s="254"/>
      <c r="L1632" s="287"/>
      <c r="M1632" s="288"/>
      <c r="N1632" s="334">
        <f t="shared" si="820"/>
        <v>0</v>
      </c>
      <c r="O1632" s="254"/>
      <c r="P1632" s="287"/>
      <c r="Q1632" s="288"/>
      <c r="R1632" s="699">
        <f t="shared" si="817"/>
        <v>0</v>
      </c>
      <c r="S1632" s="700">
        <f t="shared" si="821"/>
        <v>0</v>
      </c>
      <c r="T1632" s="191"/>
      <c r="U1632" s="191"/>
      <c r="V1632" s="191"/>
      <c r="W1632" s="191"/>
    </row>
    <row r="1633" spans="2:23" ht="16.5">
      <c r="B1633" s="710" t="s">
        <v>705</v>
      </c>
      <c r="C1633" s="254"/>
      <c r="D1633" s="287"/>
      <c r="E1633" s="288"/>
      <c r="F1633" s="698">
        <f t="shared" si="818"/>
        <v>0</v>
      </c>
      <c r="G1633" s="254"/>
      <c r="H1633" s="287"/>
      <c r="I1633" s="288"/>
      <c r="J1633" s="334">
        <f t="shared" si="819"/>
        <v>0</v>
      </c>
      <c r="K1633" s="254"/>
      <c r="L1633" s="287"/>
      <c r="M1633" s="288"/>
      <c r="N1633" s="334">
        <f t="shared" si="820"/>
        <v>0</v>
      </c>
      <c r="O1633" s="254"/>
      <c r="P1633" s="287"/>
      <c r="Q1633" s="288"/>
      <c r="R1633" s="699">
        <f t="shared" si="817"/>
        <v>0</v>
      </c>
      <c r="S1633" s="700">
        <f t="shared" si="821"/>
        <v>0</v>
      </c>
      <c r="T1633" s="191"/>
      <c r="U1633" s="191"/>
      <c r="V1633" s="191"/>
      <c r="W1633" s="191"/>
    </row>
    <row r="1634" spans="2:23" ht="16.5">
      <c r="B1634" s="714" t="s">
        <v>706</v>
      </c>
      <c r="C1634" s="254"/>
      <c r="D1634" s="287"/>
      <c r="E1634" s="288"/>
      <c r="F1634" s="698">
        <f t="shared" si="818"/>
        <v>0</v>
      </c>
      <c r="G1634" s="254"/>
      <c r="H1634" s="287"/>
      <c r="I1634" s="288"/>
      <c r="J1634" s="334">
        <f t="shared" si="819"/>
        <v>0</v>
      </c>
      <c r="K1634" s="254"/>
      <c r="L1634" s="287"/>
      <c r="M1634" s="288"/>
      <c r="N1634" s="334">
        <f t="shared" si="820"/>
        <v>0</v>
      </c>
      <c r="O1634" s="254"/>
      <c r="P1634" s="287"/>
      <c r="Q1634" s="288"/>
      <c r="R1634" s="699">
        <f t="shared" si="817"/>
        <v>0</v>
      </c>
      <c r="S1634" s="700">
        <f t="shared" si="821"/>
        <v>0</v>
      </c>
      <c r="T1634" s="191"/>
      <c r="U1634" s="191"/>
      <c r="V1634" s="191"/>
      <c r="W1634" s="191"/>
    </row>
    <row r="1635" spans="2:23" ht="16.5">
      <c r="B1635" s="714" t="s">
        <v>707</v>
      </c>
      <c r="C1635" s="254"/>
      <c r="D1635" s="287"/>
      <c r="E1635" s="288"/>
      <c r="F1635" s="698">
        <f t="shared" si="818"/>
        <v>0</v>
      </c>
      <c r="G1635" s="254"/>
      <c r="H1635" s="287"/>
      <c r="I1635" s="288"/>
      <c r="J1635" s="334">
        <f t="shared" si="819"/>
        <v>0</v>
      </c>
      <c r="K1635" s="254"/>
      <c r="L1635" s="287"/>
      <c r="M1635" s="288"/>
      <c r="N1635" s="334">
        <f t="shared" si="820"/>
        <v>0</v>
      </c>
      <c r="O1635" s="254"/>
      <c r="P1635" s="287"/>
      <c r="Q1635" s="288"/>
      <c r="R1635" s="699">
        <f t="shared" si="817"/>
        <v>0</v>
      </c>
      <c r="S1635" s="700">
        <f t="shared" si="821"/>
        <v>0</v>
      </c>
      <c r="T1635" s="191"/>
      <c r="U1635" s="191"/>
      <c r="V1635" s="191"/>
      <c r="W1635" s="191"/>
    </row>
    <row r="1636" spans="2:23" ht="17.25" thickBot="1">
      <c r="B1636" s="710" t="s">
        <v>708</v>
      </c>
      <c r="C1636" s="271"/>
      <c r="D1636" s="294"/>
      <c r="E1636" s="295"/>
      <c r="F1636" s="698">
        <f t="shared" si="818"/>
        <v>0</v>
      </c>
      <c r="G1636" s="271"/>
      <c r="H1636" s="294"/>
      <c r="I1636" s="295"/>
      <c r="J1636" s="334">
        <f t="shared" si="819"/>
        <v>0</v>
      </c>
      <c r="K1636" s="271"/>
      <c r="L1636" s="294"/>
      <c r="M1636" s="295"/>
      <c r="N1636" s="334">
        <f t="shared" si="820"/>
        <v>0</v>
      </c>
      <c r="O1636" s="271"/>
      <c r="P1636" s="294"/>
      <c r="Q1636" s="295"/>
      <c r="R1636" s="699">
        <f t="shared" si="817"/>
        <v>0</v>
      </c>
      <c r="S1636" s="700">
        <f t="shared" si="821"/>
        <v>0</v>
      </c>
      <c r="T1636" s="191"/>
      <c r="U1636" s="191"/>
      <c r="V1636" s="191"/>
      <c r="W1636" s="191"/>
    </row>
    <row r="1637" spans="2:23" ht="17.25" thickBot="1">
      <c r="B1637" s="715" t="s">
        <v>857</v>
      </c>
      <c r="C1637" s="600" t="s">
        <v>498</v>
      </c>
      <c r="D1637" s="708" t="s">
        <v>499</v>
      </c>
      <c r="E1637" s="709" t="s">
        <v>500</v>
      </c>
      <c r="F1637" s="334" t="s">
        <v>697</v>
      </c>
      <c r="G1637" s="600" t="s">
        <v>502</v>
      </c>
      <c r="H1637" s="708" t="s">
        <v>503</v>
      </c>
      <c r="I1637" s="709" t="s">
        <v>504</v>
      </c>
      <c r="J1637" s="334" t="s">
        <v>698</v>
      </c>
      <c r="K1637" s="600" t="s">
        <v>506</v>
      </c>
      <c r="L1637" s="708" t="s">
        <v>507</v>
      </c>
      <c r="M1637" s="709" t="s">
        <v>508</v>
      </c>
      <c r="N1637" s="334" t="s">
        <v>699</v>
      </c>
      <c r="O1637" s="600" t="s">
        <v>510</v>
      </c>
      <c r="P1637" s="708" t="s">
        <v>511</v>
      </c>
      <c r="Q1637" s="709" t="s">
        <v>512</v>
      </c>
      <c r="R1637" s="720" t="s">
        <v>700</v>
      </c>
      <c r="S1637" s="719" t="s">
        <v>46</v>
      </c>
      <c r="T1637" s="191"/>
      <c r="U1637" s="191"/>
      <c r="V1637" s="191"/>
      <c r="W1637" s="191"/>
    </row>
    <row r="1638" spans="2:23" ht="16.5">
      <c r="B1638" s="710" t="s">
        <v>702</v>
      </c>
      <c r="C1638" s="266"/>
      <c r="D1638" s="280"/>
      <c r="E1638" s="281"/>
      <c r="F1638" s="698">
        <v>0</v>
      </c>
      <c r="G1638" s="266"/>
      <c r="H1638" s="280"/>
      <c r="I1638" s="281"/>
      <c r="J1638" s="334">
        <f t="shared" ref="J1638:J1644" si="822">SUM(G1638:I1638)</f>
        <v>0</v>
      </c>
      <c r="K1638" s="266"/>
      <c r="L1638" s="280"/>
      <c r="M1638" s="281"/>
      <c r="N1638" s="334">
        <f t="shared" ref="N1638:N1644" si="823">SUM(K1638:M1638)</f>
        <v>0</v>
      </c>
      <c r="O1638" s="266"/>
      <c r="P1638" s="280"/>
      <c r="Q1638" s="281"/>
      <c r="R1638" s="699">
        <f t="shared" ref="R1638:R1644" si="824">SUM(O1638:Q1638)</f>
        <v>0</v>
      </c>
      <c r="S1638" s="700">
        <f>N1638+J1638+F1638+R1638</f>
        <v>0</v>
      </c>
      <c r="T1638" s="191"/>
      <c r="U1638" s="191"/>
      <c r="V1638" s="191"/>
      <c r="W1638" s="191"/>
    </row>
    <row r="1639" spans="2:23" ht="16.5">
      <c r="B1639" s="711" t="s">
        <v>703</v>
      </c>
      <c r="C1639" s="712">
        <f>SUM(C1640:C1643)</f>
        <v>0</v>
      </c>
      <c r="D1639" s="712">
        <f>SUM(D1640:D1643)</f>
        <v>0</v>
      </c>
      <c r="E1639" s="712">
        <f>SUM(E1640:E1643)</f>
        <v>0</v>
      </c>
      <c r="F1639" s="334">
        <f t="shared" ref="F1639:F1644" si="825">SUM(C1639:E1639)</f>
        <v>0</v>
      </c>
      <c r="G1639" s="712">
        <f>SUM(G1640:G1643)</f>
        <v>0</v>
      </c>
      <c r="H1639" s="246">
        <f>SUM(H1640:H1643)</f>
        <v>0</v>
      </c>
      <c r="I1639" s="713">
        <f>SUM(I1640:I1643)</f>
        <v>0</v>
      </c>
      <c r="J1639" s="334">
        <f t="shared" si="822"/>
        <v>0</v>
      </c>
      <c r="K1639" s="712">
        <f>SUM(K1640:K1643)</f>
        <v>0</v>
      </c>
      <c r="L1639" s="246">
        <f>SUM(L1640:L1643)</f>
        <v>0</v>
      </c>
      <c r="M1639" s="713">
        <f>SUM(M1640:M1643)</f>
        <v>0</v>
      </c>
      <c r="N1639" s="334">
        <f t="shared" si="823"/>
        <v>0</v>
      </c>
      <c r="O1639" s="712">
        <f>SUM(O1640:O1643)</f>
        <v>0</v>
      </c>
      <c r="P1639" s="246">
        <f>SUM(P1640:P1643)</f>
        <v>0</v>
      </c>
      <c r="Q1639" s="713">
        <f>SUM(Q1640:Q1643)</f>
        <v>0</v>
      </c>
      <c r="R1639" s="699">
        <f t="shared" si="824"/>
        <v>0</v>
      </c>
      <c r="S1639" s="335">
        <f t="shared" ref="S1639:S1644" si="826">N1639+J1639+F1639+R1639</f>
        <v>0</v>
      </c>
      <c r="T1639" s="702"/>
      <c r="U1639" s="702"/>
      <c r="V1639" s="702"/>
      <c r="W1639" s="702"/>
    </row>
    <row r="1640" spans="2:23" ht="16.5">
      <c r="B1640" s="710" t="s">
        <v>704</v>
      </c>
      <c r="C1640" s="254"/>
      <c r="D1640" s="287"/>
      <c r="E1640" s="288"/>
      <c r="F1640" s="698">
        <f t="shared" si="825"/>
        <v>0</v>
      </c>
      <c r="G1640" s="254"/>
      <c r="H1640" s="287"/>
      <c r="I1640" s="288"/>
      <c r="J1640" s="334">
        <f t="shared" si="822"/>
        <v>0</v>
      </c>
      <c r="K1640" s="254"/>
      <c r="L1640" s="287"/>
      <c r="M1640" s="288"/>
      <c r="N1640" s="334">
        <f t="shared" si="823"/>
        <v>0</v>
      </c>
      <c r="O1640" s="254"/>
      <c r="P1640" s="287"/>
      <c r="Q1640" s="288"/>
      <c r="R1640" s="699">
        <f t="shared" si="824"/>
        <v>0</v>
      </c>
      <c r="S1640" s="700">
        <f t="shared" si="826"/>
        <v>0</v>
      </c>
      <c r="T1640" s="191"/>
      <c r="U1640" s="191"/>
      <c r="V1640" s="191"/>
      <c r="W1640" s="191"/>
    </row>
    <row r="1641" spans="2:23" ht="16.5">
      <c r="B1641" s="710" t="s">
        <v>705</v>
      </c>
      <c r="C1641" s="254"/>
      <c r="D1641" s="287"/>
      <c r="E1641" s="288"/>
      <c r="F1641" s="698">
        <f t="shared" si="825"/>
        <v>0</v>
      </c>
      <c r="G1641" s="254"/>
      <c r="H1641" s="287"/>
      <c r="I1641" s="288"/>
      <c r="J1641" s="334">
        <f t="shared" si="822"/>
        <v>0</v>
      </c>
      <c r="K1641" s="254"/>
      <c r="L1641" s="287"/>
      <c r="M1641" s="288"/>
      <c r="N1641" s="334">
        <f t="shared" si="823"/>
        <v>0</v>
      </c>
      <c r="O1641" s="254"/>
      <c r="P1641" s="287"/>
      <c r="Q1641" s="288"/>
      <c r="R1641" s="699">
        <f t="shared" si="824"/>
        <v>0</v>
      </c>
      <c r="S1641" s="700">
        <f t="shared" si="826"/>
        <v>0</v>
      </c>
      <c r="T1641" s="191"/>
      <c r="U1641" s="191"/>
      <c r="V1641" s="191"/>
      <c r="W1641" s="191"/>
    </row>
    <row r="1642" spans="2:23" ht="16.5">
      <c r="B1642" s="714" t="s">
        <v>706</v>
      </c>
      <c r="C1642" s="254"/>
      <c r="D1642" s="287"/>
      <c r="E1642" s="288"/>
      <c r="F1642" s="698">
        <f t="shared" si="825"/>
        <v>0</v>
      </c>
      <c r="G1642" s="254"/>
      <c r="H1642" s="287"/>
      <c r="I1642" s="288"/>
      <c r="J1642" s="334">
        <f t="shared" si="822"/>
        <v>0</v>
      </c>
      <c r="K1642" s="254"/>
      <c r="L1642" s="287"/>
      <c r="M1642" s="288"/>
      <c r="N1642" s="334">
        <f t="shared" si="823"/>
        <v>0</v>
      </c>
      <c r="O1642" s="254"/>
      <c r="P1642" s="287"/>
      <c r="Q1642" s="288"/>
      <c r="R1642" s="699">
        <f t="shared" si="824"/>
        <v>0</v>
      </c>
      <c r="S1642" s="700">
        <f t="shared" si="826"/>
        <v>0</v>
      </c>
      <c r="T1642" s="191"/>
      <c r="U1642" s="191"/>
      <c r="V1642" s="191"/>
      <c r="W1642" s="191"/>
    </row>
    <row r="1643" spans="2:23" ht="16.5">
      <c r="B1643" s="714" t="s">
        <v>707</v>
      </c>
      <c r="C1643" s="254"/>
      <c r="D1643" s="287"/>
      <c r="E1643" s="288"/>
      <c r="F1643" s="698">
        <f t="shared" si="825"/>
        <v>0</v>
      </c>
      <c r="G1643" s="254"/>
      <c r="H1643" s="287"/>
      <c r="I1643" s="288"/>
      <c r="J1643" s="334">
        <f t="shared" si="822"/>
        <v>0</v>
      </c>
      <c r="K1643" s="254"/>
      <c r="L1643" s="287"/>
      <c r="M1643" s="288"/>
      <c r="N1643" s="334">
        <f t="shared" si="823"/>
        <v>0</v>
      </c>
      <c r="O1643" s="254"/>
      <c r="P1643" s="287"/>
      <c r="Q1643" s="288"/>
      <c r="R1643" s="699">
        <f t="shared" si="824"/>
        <v>0</v>
      </c>
      <c r="S1643" s="700">
        <f t="shared" si="826"/>
        <v>0</v>
      </c>
      <c r="T1643" s="191"/>
      <c r="U1643" s="191"/>
      <c r="V1643" s="191"/>
      <c r="W1643" s="191"/>
    </row>
    <row r="1644" spans="2:23" ht="17.25" thickBot="1">
      <c r="B1644" s="710" t="s">
        <v>708</v>
      </c>
      <c r="C1644" s="271"/>
      <c r="D1644" s="294"/>
      <c r="E1644" s="295"/>
      <c r="F1644" s="698">
        <f t="shared" si="825"/>
        <v>0</v>
      </c>
      <c r="G1644" s="271"/>
      <c r="H1644" s="294"/>
      <c r="I1644" s="295"/>
      <c r="J1644" s="334">
        <f t="shared" si="822"/>
        <v>0</v>
      </c>
      <c r="K1644" s="271"/>
      <c r="L1644" s="294"/>
      <c r="M1644" s="295"/>
      <c r="N1644" s="334">
        <f t="shared" si="823"/>
        <v>0</v>
      </c>
      <c r="O1644" s="271"/>
      <c r="P1644" s="294"/>
      <c r="Q1644" s="295"/>
      <c r="R1644" s="699">
        <f t="shared" si="824"/>
        <v>0</v>
      </c>
      <c r="S1644" s="700">
        <f t="shared" si="826"/>
        <v>0</v>
      </c>
      <c r="T1644" s="191"/>
      <c r="U1644" s="191"/>
      <c r="V1644" s="191"/>
      <c r="W1644" s="191"/>
    </row>
    <row r="1645" spans="2:23" ht="17.25" thickBot="1">
      <c r="B1645" s="715" t="s">
        <v>858</v>
      </c>
      <c r="C1645" s="600" t="s">
        <v>498</v>
      </c>
      <c r="D1645" s="708" t="s">
        <v>499</v>
      </c>
      <c r="E1645" s="709" t="s">
        <v>500</v>
      </c>
      <c r="F1645" s="334" t="s">
        <v>697</v>
      </c>
      <c r="G1645" s="600" t="s">
        <v>502</v>
      </c>
      <c r="H1645" s="708" t="s">
        <v>503</v>
      </c>
      <c r="I1645" s="709" t="s">
        <v>504</v>
      </c>
      <c r="J1645" s="334" t="s">
        <v>698</v>
      </c>
      <c r="K1645" s="600" t="s">
        <v>506</v>
      </c>
      <c r="L1645" s="708" t="s">
        <v>507</v>
      </c>
      <c r="M1645" s="709">
        <v>61</v>
      </c>
      <c r="N1645" s="334" t="s">
        <v>699</v>
      </c>
      <c r="O1645" s="600" t="s">
        <v>510</v>
      </c>
      <c r="P1645" s="708" t="s">
        <v>511</v>
      </c>
      <c r="Q1645" s="709" t="s">
        <v>512</v>
      </c>
      <c r="R1645" s="720" t="s">
        <v>700</v>
      </c>
      <c r="S1645" s="719" t="s">
        <v>46</v>
      </c>
      <c r="T1645" s="191"/>
      <c r="U1645" s="191"/>
      <c r="V1645" s="191"/>
      <c r="W1645" s="191"/>
    </row>
    <row r="1646" spans="2:23" ht="16.5">
      <c r="B1646" s="710" t="s">
        <v>702</v>
      </c>
      <c r="C1646" s="266">
        <v>70</v>
      </c>
      <c r="D1646" s="280">
        <v>64</v>
      </c>
      <c r="E1646" s="281">
        <v>74</v>
      </c>
      <c r="F1646" s="698">
        <f>SUM(C1646:E1646)</f>
        <v>208</v>
      </c>
      <c r="G1646" s="266">
        <v>54</v>
      </c>
      <c r="H1646" s="280">
        <v>70</v>
      </c>
      <c r="I1646" s="281">
        <v>70</v>
      </c>
      <c r="J1646" s="334">
        <f>SUM(G1646:I1646)</f>
        <v>194</v>
      </c>
      <c r="K1646" s="266">
        <v>58</v>
      </c>
      <c r="L1646" s="280">
        <v>74</v>
      </c>
      <c r="M1646" s="281">
        <v>61</v>
      </c>
      <c r="N1646" s="334">
        <f>SUM(K1646:M1646)</f>
        <v>193</v>
      </c>
      <c r="O1646" s="266">
        <v>67</v>
      </c>
      <c r="P1646" s="280"/>
      <c r="Q1646" s="281"/>
      <c r="R1646" s="699">
        <f>SUM(O1646:Q1646)</f>
        <v>67</v>
      </c>
      <c r="S1646" s="700">
        <f>C1646+D1646+E1646+G1646+H1646+I1646+K1646+L1646+M1646+O1646+P1646+Q1646</f>
        <v>662</v>
      </c>
      <c r="T1646" s="191"/>
      <c r="U1646" s="191"/>
      <c r="V1646" s="191"/>
      <c r="W1646" s="191"/>
    </row>
    <row r="1647" spans="2:23" ht="16.5">
      <c r="B1647" s="711" t="s">
        <v>703</v>
      </c>
      <c r="C1647" s="712">
        <f>SUM(C1648:C1651)</f>
        <v>2</v>
      </c>
      <c r="D1647" s="712">
        <f>SUM(D1648:D1651)</f>
        <v>0</v>
      </c>
      <c r="E1647" s="712">
        <f>SUM(E1648:E1651)</f>
        <v>8</v>
      </c>
      <c r="F1647" s="334">
        <f t="shared" ref="F1647:F1652" si="827">SUM(C1647:E1647)</f>
        <v>10</v>
      </c>
      <c r="G1647" s="712">
        <f>SUM(G1648:G1651)</f>
        <v>8</v>
      </c>
      <c r="H1647" s="246">
        <f>SUM(H1648:H1651)</f>
        <v>4</v>
      </c>
      <c r="I1647" s="713">
        <f>SUM(I1648:I1651)</f>
        <v>0</v>
      </c>
      <c r="J1647" s="334">
        <f t="shared" ref="J1647:J1652" si="828">SUM(G1647:I1647)</f>
        <v>12</v>
      </c>
      <c r="K1647" s="712">
        <f>SUM(K1648:K1651)</f>
        <v>2</v>
      </c>
      <c r="L1647" s="246">
        <f>SUM(L1648:L1651)</f>
        <v>1</v>
      </c>
      <c r="M1647" s="713">
        <f>SUM(M1648:M1651)</f>
        <v>7</v>
      </c>
      <c r="N1647" s="334">
        <f t="shared" ref="N1647:N1652" si="829">SUM(K1647:M1647)</f>
        <v>10</v>
      </c>
      <c r="O1647" s="712">
        <f>SUM(O1648:O1651)</f>
        <v>0</v>
      </c>
      <c r="P1647" s="246">
        <f>SUM(P1648:P1651)</f>
        <v>0</v>
      </c>
      <c r="Q1647" s="713">
        <f>SUM(Q1648:Q1651)</f>
        <v>0</v>
      </c>
      <c r="R1647" s="699">
        <f t="shared" ref="R1647:R1652" si="830">SUM(O1647:Q1647)</f>
        <v>0</v>
      </c>
      <c r="S1647" s="335">
        <f>F1647+J1647+N1647+R1647</f>
        <v>32</v>
      </c>
      <c r="T1647" s="702"/>
      <c r="U1647" s="702"/>
      <c r="V1647" s="702"/>
      <c r="W1647" s="702"/>
    </row>
    <row r="1648" spans="2:23" ht="16.5">
      <c r="B1648" s="710" t="s">
        <v>704</v>
      </c>
      <c r="C1648" s="254">
        <v>1</v>
      </c>
      <c r="D1648" s="287">
        <v>0</v>
      </c>
      <c r="E1648" s="288">
        <v>2</v>
      </c>
      <c r="F1648" s="698">
        <f t="shared" si="827"/>
        <v>3</v>
      </c>
      <c r="G1648" s="254">
        <v>2</v>
      </c>
      <c r="H1648" s="287">
        <v>0</v>
      </c>
      <c r="I1648" s="288">
        <v>0</v>
      </c>
      <c r="J1648" s="334">
        <f t="shared" si="828"/>
        <v>2</v>
      </c>
      <c r="K1648" s="254">
        <v>2</v>
      </c>
      <c r="L1648" s="287">
        <v>1</v>
      </c>
      <c r="M1648" s="288">
        <v>3</v>
      </c>
      <c r="N1648" s="334">
        <f t="shared" si="829"/>
        <v>6</v>
      </c>
      <c r="O1648" s="254">
        <v>0</v>
      </c>
      <c r="P1648" s="287"/>
      <c r="Q1648" s="288"/>
      <c r="R1648" s="699">
        <f t="shared" si="830"/>
        <v>0</v>
      </c>
      <c r="S1648" s="700">
        <f>C1648+D1648+E1648+G1648+H1648+I1648+K1648+L1648+M1648+O1648+P1648+Q1648</f>
        <v>11</v>
      </c>
      <c r="T1648" s="191"/>
      <c r="U1648" s="191"/>
      <c r="V1648" s="191"/>
      <c r="W1648" s="191"/>
    </row>
    <row r="1649" spans="2:23" ht="16.5">
      <c r="B1649" s="710" t="s">
        <v>705</v>
      </c>
      <c r="C1649" s="254">
        <v>1</v>
      </c>
      <c r="D1649" s="287">
        <v>0</v>
      </c>
      <c r="E1649" s="288">
        <v>6</v>
      </c>
      <c r="F1649" s="698">
        <f t="shared" si="827"/>
        <v>7</v>
      </c>
      <c r="G1649" s="254">
        <v>6</v>
      </c>
      <c r="H1649" s="287">
        <v>4</v>
      </c>
      <c r="I1649" s="288">
        <v>0</v>
      </c>
      <c r="J1649" s="334">
        <f t="shared" si="828"/>
        <v>10</v>
      </c>
      <c r="K1649" s="254">
        <v>0</v>
      </c>
      <c r="L1649" s="287">
        <v>0</v>
      </c>
      <c r="M1649" s="288">
        <v>4</v>
      </c>
      <c r="N1649" s="334">
        <f t="shared" si="829"/>
        <v>4</v>
      </c>
      <c r="O1649" s="254">
        <v>0</v>
      </c>
      <c r="P1649" s="287"/>
      <c r="Q1649" s="288"/>
      <c r="R1649" s="699">
        <f t="shared" si="830"/>
        <v>0</v>
      </c>
      <c r="S1649" s="700">
        <f>C1649+D1649+E1649+G1649+H1649+I1649+K1649+L1649+M1649+O1649+P1649+Q1649</f>
        <v>21</v>
      </c>
      <c r="T1649" s="191"/>
      <c r="U1649" s="191"/>
      <c r="V1649" s="191"/>
      <c r="W1649" s="191"/>
    </row>
    <row r="1650" spans="2:23" ht="16.5">
      <c r="B1650" s="714" t="s">
        <v>706</v>
      </c>
      <c r="C1650" s="254">
        <v>0</v>
      </c>
      <c r="D1650" s="287">
        <v>0</v>
      </c>
      <c r="E1650" s="288">
        <v>0</v>
      </c>
      <c r="F1650" s="698">
        <f t="shared" si="827"/>
        <v>0</v>
      </c>
      <c r="G1650" s="254">
        <v>0</v>
      </c>
      <c r="H1650" s="287">
        <v>0</v>
      </c>
      <c r="I1650" s="288">
        <v>0</v>
      </c>
      <c r="J1650" s="334">
        <f t="shared" si="828"/>
        <v>0</v>
      </c>
      <c r="K1650" s="254">
        <v>0</v>
      </c>
      <c r="L1650" s="287">
        <v>0</v>
      </c>
      <c r="M1650" s="288">
        <v>0</v>
      </c>
      <c r="N1650" s="334">
        <f t="shared" si="829"/>
        <v>0</v>
      </c>
      <c r="O1650" s="254">
        <v>0</v>
      </c>
      <c r="P1650" s="287"/>
      <c r="Q1650" s="288"/>
      <c r="R1650" s="699">
        <f t="shared" si="830"/>
        <v>0</v>
      </c>
      <c r="S1650" s="700">
        <f>C1650+D1650+E1650+G1650+H1650+I1650+K1650+L1650+M1650+O1650+P1650+Q1650</f>
        <v>0</v>
      </c>
      <c r="T1650" s="191"/>
      <c r="U1650" s="191"/>
      <c r="V1650" s="191"/>
      <c r="W1650" s="191"/>
    </row>
    <row r="1651" spans="2:23" ht="16.5">
      <c r="B1651" s="714" t="s">
        <v>707</v>
      </c>
      <c r="C1651" s="254">
        <v>0</v>
      </c>
      <c r="D1651" s="287">
        <v>0</v>
      </c>
      <c r="E1651" s="288">
        <v>0</v>
      </c>
      <c r="F1651" s="698">
        <f t="shared" si="827"/>
        <v>0</v>
      </c>
      <c r="G1651" s="254">
        <v>0</v>
      </c>
      <c r="H1651" s="287">
        <v>0</v>
      </c>
      <c r="I1651" s="288">
        <v>0</v>
      </c>
      <c r="J1651" s="334">
        <f t="shared" si="828"/>
        <v>0</v>
      </c>
      <c r="K1651" s="254">
        <v>0</v>
      </c>
      <c r="L1651" s="287">
        <v>0</v>
      </c>
      <c r="M1651" s="288">
        <v>0</v>
      </c>
      <c r="N1651" s="334">
        <f t="shared" si="829"/>
        <v>0</v>
      </c>
      <c r="O1651" s="254">
        <v>0</v>
      </c>
      <c r="P1651" s="287"/>
      <c r="Q1651" s="288"/>
      <c r="R1651" s="699">
        <f t="shared" si="830"/>
        <v>0</v>
      </c>
      <c r="S1651" s="700">
        <f>C1651+D1651+E1651+G1651+H1651+I1651+K1651+L1651+M1651+O1651+P1651+Q1651</f>
        <v>0</v>
      </c>
      <c r="T1651" s="191"/>
      <c r="U1651" s="191"/>
      <c r="V1651" s="191"/>
      <c r="W1651" s="191"/>
    </row>
    <row r="1652" spans="2:23" ht="17.25" thickBot="1">
      <c r="B1652" s="710" t="s">
        <v>708</v>
      </c>
      <c r="C1652" s="271">
        <v>0</v>
      </c>
      <c r="D1652" s="294">
        <v>0</v>
      </c>
      <c r="E1652" s="295">
        <v>0</v>
      </c>
      <c r="F1652" s="698">
        <f t="shared" si="827"/>
        <v>0</v>
      </c>
      <c r="G1652" s="271">
        <v>0</v>
      </c>
      <c r="H1652" s="294">
        <v>0</v>
      </c>
      <c r="I1652" s="295">
        <v>0</v>
      </c>
      <c r="J1652" s="334">
        <f t="shared" si="828"/>
        <v>0</v>
      </c>
      <c r="K1652" s="271">
        <v>0</v>
      </c>
      <c r="L1652" s="294">
        <v>0</v>
      </c>
      <c r="M1652" s="295">
        <v>0</v>
      </c>
      <c r="N1652" s="334">
        <f t="shared" si="829"/>
        <v>0</v>
      </c>
      <c r="O1652" s="271">
        <v>0</v>
      </c>
      <c r="P1652" s="294"/>
      <c r="Q1652" s="295"/>
      <c r="R1652" s="699">
        <f t="shared" si="830"/>
        <v>0</v>
      </c>
      <c r="S1652" s="700">
        <f>C1652+D1652+E1652+G1652+H1652+I1652+K1652+L1652+M1652+O1652+P1652+Q1652</f>
        <v>0</v>
      </c>
      <c r="T1652" s="191"/>
      <c r="U1652" s="191"/>
      <c r="V1652" s="191"/>
      <c r="W1652" s="191"/>
    </row>
    <row r="1653" spans="2:23" ht="17.25" thickBot="1">
      <c r="B1653" s="715" t="s">
        <v>859</v>
      </c>
      <c r="C1653" s="687" t="s">
        <v>498</v>
      </c>
      <c r="D1653" s="688" t="s">
        <v>499</v>
      </c>
      <c r="E1653" s="689" t="s">
        <v>500</v>
      </c>
      <c r="F1653" s="719" t="s">
        <v>697</v>
      </c>
      <c r="G1653" s="687" t="s">
        <v>502</v>
      </c>
      <c r="H1653" s="688" t="s">
        <v>503</v>
      </c>
      <c r="I1653" s="689" t="s">
        <v>504</v>
      </c>
      <c r="J1653" s="719" t="s">
        <v>698</v>
      </c>
      <c r="K1653" s="687" t="s">
        <v>506</v>
      </c>
      <c r="L1653" s="688" t="s">
        <v>507</v>
      </c>
      <c r="M1653" s="689" t="s">
        <v>508</v>
      </c>
      <c r="N1653" s="719" t="s">
        <v>699</v>
      </c>
      <c r="O1653" s="687" t="s">
        <v>510</v>
      </c>
      <c r="P1653" s="688" t="s">
        <v>511</v>
      </c>
      <c r="Q1653" s="689" t="s">
        <v>512</v>
      </c>
      <c r="R1653" s="720" t="s">
        <v>700</v>
      </c>
      <c r="S1653" s="719" t="s">
        <v>46</v>
      </c>
      <c r="T1653" s="191"/>
      <c r="U1653" s="191"/>
      <c r="V1653" s="191"/>
      <c r="W1653" s="191"/>
    </row>
    <row r="1654" spans="2:23" ht="16.5">
      <c r="B1654" s="710" t="s">
        <v>702</v>
      </c>
      <c r="C1654" s="266"/>
      <c r="D1654" s="280"/>
      <c r="E1654" s="281"/>
      <c r="F1654" s="698">
        <f>SUM(C1654:E1654)</f>
        <v>0</v>
      </c>
      <c r="G1654" s="266"/>
      <c r="H1654" s="280"/>
      <c r="I1654" s="281"/>
      <c r="J1654" s="334">
        <f>SUM(G1654:I1654)</f>
        <v>0</v>
      </c>
      <c r="K1654" s="266"/>
      <c r="L1654" s="280"/>
      <c r="M1654" s="281"/>
      <c r="N1654" s="334">
        <f>SUM(K1654:M1654)</f>
        <v>0</v>
      </c>
      <c r="O1654" s="266"/>
      <c r="P1654" s="280"/>
      <c r="Q1654" s="281"/>
      <c r="R1654" s="699">
        <f t="shared" ref="R1654:R1660" si="831">SUM(O1654:Q1654)</f>
        <v>0</v>
      </c>
      <c r="S1654" s="700">
        <f>N1654+J1654+F1654+R1654</f>
        <v>0</v>
      </c>
      <c r="T1654" s="191"/>
      <c r="U1654" s="191"/>
      <c r="V1654" s="191"/>
      <c r="W1654" s="191"/>
    </row>
    <row r="1655" spans="2:23" ht="16.5">
      <c r="B1655" s="711" t="s">
        <v>703</v>
      </c>
      <c r="C1655" s="712">
        <f>SUM(C1656:C1659)</f>
        <v>0</v>
      </c>
      <c r="D1655" s="712">
        <f>SUM(D1656:D1659)</f>
        <v>0</v>
      </c>
      <c r="E1655" s="712">
        <f>SUM(E1656:E1659)</f>
        <v>0</v>
      </c>
      <c r="F1655" s="334">
        <f t="shared" ref="F1655:F1660" si="832">SUM(C1655:E1655)</f>
        <v>0</v>
      </c>
      <c r="G1655" s="712">
        <f>SUM(G1656:G1659)</f>
        <v>0</v>
      </c>
      <c r="H1655" s="246">
        <f>SUM(H1656:H1659)</f>
        <v>0</v>
      </c>
      <c r="I1655" s="713">
        <f>SUM(I1656:I1659)</f>
        <v>0</v>
      </c>
      <c r="J1655" s="334">
        <f t="shared" ref="J1655:J1660" si="833">SUM(G1655:I1655)</f>
        <v>0</v>
      </c>
      <c r="K1655" s="712">
        <f>SUM(K1656:K1659)</f>
        <v>0</v>
      </c>
      <c r="L1655" s="246">
        <f>SUM(L1656:L1659)</f>
        <v>0</v>
      </c>
      <c r="M1655" s="713">
        <f>SUM(M1656:M1659)</f>
        <v>0</v>
      </c>
      <c r="N1655" s="334">
        <f t="shared" ref="N1655:N1660" si="834">SUM(K1655:M1655)</f>
        <v>0</v>
      </c>
      <c r="O1655" s="712">
        <f>SUM(O1656:O1659)</f>
        <v>0</v>
      </c>
      <c r="P1655" s="246">
        <f>SUM(P1656:P1659)</f>
        <v>0</v>
      </c>
      <c r="Q1655" s="713">
        <f>SUM(Q1656:Q1659)</f>
        <v>0</v>
      </c>
      <c r="R1655" s="699">
        <f t="shared" si="831"/>
        <v>0</v>
      </c>
      <c r="S1655" s="335">
        <f t="shared" ref="S1655:S1660" si="835">N1655+J1655+F1655+R1655</f>
        <v>0</v>
      </c>
      <c r="T1655" s="702"/>
      <c r="U1655" s="702"/>
      <c r="V1655" s="702"/>
      <c r="W1655" s="702"/>
    </row>
    <row r="1656" spans="2:23" ht="16.5">
      <c r="B1656" s="710" t="s">
        <v>704</v>
      </c>
      <c r="C1656" s="254"/>
      <c r="D1656" s="287"/>
      <c r="E1656" s="288"/>
      <c r="F1656" s="698">
        <f t="shared" si="832"/>
        <v>0</v>
      </c>
      <c r="G1656" s="254"/>
      <c r="H1656" s="287"/>
      <c r="I1656" s="288"/>
      <c r="J1656" s="334">
        <f t="shared" si="833"/>
        <v>0</v>
      </c>
      <c r="K1656" s="254"/>
      <c r="L1656" s="287"/>
      <c r="M1656" s="288"/>
      <c r="N1656" s="334">
        <f t="shared" si="834"/>
        <v>0</v>
      </c>
      <c r="O1656" s="254"/>
      <c r="P1656" s="287"/>
      <c r="Q1656" s="288"/>
      <c r="R1656" s="699">
        <f t="shared" si="831"/>
        <v>0</v>
      </c>
      <c r="S1656" s="700">
        <f t="shared" si="835"/>
        <v>0</v>
      </c>
      <c r="T1656" s="191"/>
      <c r="U1656" s="191"/>
      <c r="V1656" s="191"/>
      <c r="W1656" s="191"/>
    </row>
    <row r="1657" spans="2:23" ht="16.5">
      <c r="B1657" s="710" t="s">
        <v>705</v>
      </c>
      <c r="C1657" s="254"/>
      <c r="D1657" s="287"/>
      <c r="E1657" s="288"/>
      <c r="F1657" s="698">
        <f t="shared" si="832"/>
        <v>0</v>
      </c>
      <c r="G1657" s="254"/>
      <c r="H1657" s="287"/>
      <c r="I1657" s="288"/>
      <c r="J1657" s="334">
        <f t="shared" si="833"/>
        <v>0</v>
      </c>
      <c r="K1657" s="254"/>
      <c r="L1657" s="287"/>
      <c r="M1657" s="288"/>
      <c r="N1657" s="334">
        <f t="shared" si="834"/>
        <v>0</v>
      </c>
      <c r="O1657" s="254"/>
      <c r="P1657" s="287"/>
      <c r="Q1657" s="288"/>
      <c r="R1657" s="699">
        <f t="shared" si="831"/>
        <v>0</v>
      </c>
      <c r="S1657" s="700">
        <f t="shared" si="835"/>
        <v>0</v>
      </c>
      <c r="T1657" s="191"/>
      <c r="U1657" s="191"/>
      <c r="V1657" s="191"/>
      <c r="W1657" s="191"/>
    </row>
    <row r="1658" spans="2:23" ht="16.5">
      <c r="B1658" s="714" t="s">
        <v>706</v>
      </c>
      <c r="C1658" s="254"/>
      <c r="D1658" s="287"/>
      <c r="E1658" s="288"/>
      <c r="F1658" s="698">
        <f t="shared" si="832"/>
        <v>0</v>
      </c>
      <c r="G1658" s="254"/>
      <c r="H1658" s="287"/>
      <c r="I1658" s="288"/>
      <c r="J1658" s="334">
        <f t="shared" si="833"/>
        <v>0</v>
      </c>
      <c r="K1658" s="254"/>
      <c r="L1658" s="287"/>
      <c r="M1658" s="288"/>
      <c r="N1658" s="334">
        <f t="shared" si="834"/>
        <v>0</v>
      </c>
      <c r="O1658" s="254"/>
      <c r="P1658" s="287"/>
      <c r="Q1658" s="288"/>
      <c r="R1658" s="699">
        <f t="shared" si="831"/>
        <v>0</v>
      </c>
      <c r="S1658" s="700">
        <f t="shared" si="835"/>
        <v>0</v>
      </c>
      <c r="T1658" s="191"/>
      <c r="U1658" s="191"/>
      <c r="V1658" s="191"/>
      <c r="W1658" s="191"/>
    </row>
    <row r="1659" spans="2:23" ht="16.5">
      <c r="B1659" s="714" t="s">
        <v>707</v>
      </c>
      <c r="C1659" s="254"/>
      <c r="D1659" s="287"/>
      <c r="E1659" s="288"/>
      <c r="F1659" s="698">
        <f t="shared" si="832"/>
        <v>0</v>
      </c>
      <c r="G1659" s="254"/>
      <c r="H1659" s="287"/>
      <c r="I1659" s="288"/>
      <c r="J1659" s="334">
        <f t="shared" si="833"/>
        <v>0</v>
      </c>
      <c r="K1659" s="254"/>
      <c r="L1659" s="287"/>
      <c r="M1659" s="288"/>
      <c r="N1659" s="334">
        <f t="shared" si="834"/>
        <v>0</v>
      </c>
      <c r="O1659" s="254"/>
      <c r="P1659" s="287"/>
      <c r="Q1659" s="288"/>
      <c r="R1659" s="699">
        <f t="shared" si="831"/>
        <v>0</v>
      </c>
      <c r="S1659" s="700">
        <f t="shared" si="835"/>
        <v>0</v>
      </c>
      <c r="T1659" s="191"/>
      <c r="U1659" s="191"/>
      <c r="V1659" s="191"/>
      <c r="W1659" s="191"/>
    </row>
    <row r="1660" spans="2:23" ht="17.25" thickBot="1">
      <c r="B1660" s="710" t="s">
        <v>708</v>
      </c>
      <c r="C1660" s="271"/>
      <c r="D1660" s="294"/>
      <c r="E1660" s="295"/>
      <c r="F1660" s="698">
        <f t="shared" si="832"/>
        <v>0</v>
      </c>
      <c r="G1660" s="271"/>
      <c r="H1660" s="294"/>
      <c r="I1660" s="295"/>
      <c r="J1660" s="334">
        <f t="shared" si="833"/>
        <v>0</v>
      </c>
      <c r="K1660" s="271"/>
      <c r="L1660" s="294"/>
      <c r="M1660" s="295"/>
      <c r="N1660" s="334">
        <f t="shared" si="834"/>
        <v>0</v>
      </c>
      <c r="O1660" s="271"/>
      <c r="P1660" s="294"/>
      <c r="Q1660" s="295"/>
      <c r="R1660" s="699">
        <f t="shared" si="831"/>
        <v>0</v>
      </c>
      <c r="S1660" s="700">
        <f t="shared" si="835"/>
        <v>0</v>
      </c>
      <c r="T1660" s="191"/>
      <c r="U1660" s="191"/>
      <c r="V1660" s="191"/>
      <c r="W1660" s="191"/>
    </row>
    <row r="1661" spans="2:23" ht="17.25" thickBot="1">
      <c r="B1661" s="715" t="s">
        <v>860</v>
      </c>
      <c r="C1661" s="600" t="s">
        <v>498</v>
      </c>
      <c r="D1661" s="708" t="s">
        <v>499</v>
      </c>
      <c r="E1661" s="709" t="s">
        <v>500</v>
      </c>
      <c r="F1661" s="334" t="s">
        <v>697</v>
      </c>
      <c r="G1661" s="600" t="s">
        <v>502</v>
      </c>
      <c r="H1661" s="708" t="s">
        <v>503</v>
      </c>
      <c r="I1661" s="709" t="s">
        <v>504</v>
      </c>
      <c r="J1661" s="334" t="s">
        <v>698</v>
      </c>
      <c r="K1661" s="600" t="s">
        <v>506</v>
      </c>
      <c r="L1661" s="708" t="s">
        <v>507</v>
      </c>
      <c r="M1661" s="709" t="s">
        <v>508</v>
      </c>
      <c r="N1661" s="334" t="s">
        <v>699</v>
      </c>
      <c r="O1661" s="600" t="s">
        <v>510</v>
      </c>
      <c r="P1661" s="708" t="s">
        <v>511</v>
      </c>
      <c r="Q1661" s="709" t="s">
        <v>512</v>
      </c>
      <c r="R1661" s="720" t="s">
        <v>700</v>
      </c>
      <c r="S1661" s="719" t="s">
        <v>46</v>
      </c>
      <c r="T1661" s="191"/>
      <c r="U1661" s="191"/>
      <c r="V1661" s="191"/>
      <c r="W1661" s="191"/>
    </row>
    <row r="1662" spans="2:23" ht="16.5">
      <c r="B1662" s="710" t="s">
        <v>702</v>
      </c>
      <c r="C1662" s="266"/>
      <c r="D1662" s="280"/>
      <c r="E1662" s="281"/>
      <c r="F1662" s="698">
        <f>SUM(C1662:E1662)</f>
        <v>0</v>
      </c>
      <c r="G1662" s="266"/>
      <c r="H1662" s="280"/>
      <c r="I1662" s="281"/>
      <c r="J1662" s="334">
        <f>SUM(G1662:I1662)</f>
        <v>0</v>
      </c>
      <c r="K1662" s="266"/>
      <c r="L1662" s="280"/>
      <c r="M1662" s="281"/>
      <c r="N1662" s="334">
        <f>SUM(K1662:M1662)</f>
        <v>0</v>
      </c>
      <c r="O1662" s="266"/>
      <c r="P1662" s="280"/>
      <c r="Q1662" s="281"/>
      <c r="R1662" s="699">
        <f>SUM(O1662:Q1662)</f>
        <v>0</v>
      </c>
      <c r="S1662" s="700">
        <f>C1662+D1662+E1662+G1662+H1662+I1662+K1662+L1662+M1662+O1662+P1662+Q1662</f>
        <v>0</v>
      </c>
      <c r="T1662" s="191"/>
      <c r="U1662" s="191"/>
      <c r="V1662" s="191"/>
      <c r="W1662" s="191"/>
    </row>
    <row r="1663" spans="2:23" ht="16.5">
      <c r="B1663" s="711" t="s">
        <v>703</v>
      </c>
      <c r="C1663" s="712">
        <f>SUM(C1664:C1667)</f>
        <v>0</v>
      </c>
      <c r="D1663" s="712">
        <f>SUM(D1664:D1667)</f>
        <v>0</v>
      </c>
      <c r="E1663" s="712">
        <f>SUM(E1664:E1667)</f>
        <v>0</v>
      </c>
      <c r="F1663" s="334">
        <f t="shared" ref="F1663:F1668" si="836">SUM(C1663:E1663)</f>
        <v>0</v>
      </c>
      <c r="G1663" s="712">
        <f>SUM(G1664:G1667)</f>
        <v>0</v>
      </c>
      <c r="H1663" s="246">
        <f>SUM(H1664:H1667)</f>
        <v>0</v>
      </c>
      <c r="I1663" s="713">
        <f>SUM(I1664:I1667)</f>
        <v>0</v>
      </c>
      <c r="J1663" s="334">
        <f t="shared" ref="J1663:J1668" si="837">SUM(G1663:I1663)</f>
        <v>0</v>
      </c>
      <c r="K1663" s="712">
        <f>SUM(K1664:K1667)</f>
        <v>0</v>
      </c>
      <c r="L1663" s="246">
        <f>SUM(L1664:L1667)</f>
        <v>0</v>
      </c>
      <c r="M1663" s="713">
        <f>SUM(M1664:M1667)</f>
        <v>0</v>
      </c>
      <c r="N1663" s="334">
        <f t="shared" ref="N1663:N1668" si="838">SUM(K1663:M1663)</f>
        <v>0</v>
      </c>
      <c r="O1663" s="712">
        <f>SUM(O1664:O1667)</f>
        <v>0</v>
      </c>
      <c r="P1663" s="246">
        <f>SUM(P1664:P1667)</f>
        <v>0</v>
      </c>
      <c r="Q1663" s="713">
        <f>SUM(Q1664:Q1667)</f>
        <v>0</v>
      </c>
      <c r="R1663" s="699">
        <f t="shared" ref="R1663:R1668" si="839">SUM(O1663:Q1663)</f>
        <v>0</v>
      </c>
      <c r="S1663" s="335">
        <f>F1663+J1663+N1663+R1663</f>
        <v>0</v>
      </c>
      <c r="T1663" s="702"/>
      <c r="U1663" s="702"/>
      <c r="V1663" s="702"/>
      <c r="W1663" s="702"/>
    </row>
    <row r="1664" spans="2:23" ht="16.5">
      <c r="B1664" s="710" t="s">
        <v>704</v>
      </c>
      <c r="C1664" s="254"/>
      <c r="D1664" s="287"/>
      <c r="E1664" s="288"/>
      <c r="F1664" s="698">
        <f t="shared" si="836"/>
        <v>0</v>
      </c>
      <c r="G1664" s="254"/>
      <c r="H1664" s="287"/>
      <c r="I1664" s="288"/>
      <c r="J1664" s="334">
        <f t="shared" si="837"/>
        <v>0</v>
      </c>
      <c r="K1664" s="254"/>
      <c r="L1664" s="287"/>
      <c r="M1664" s="288"/>
      <c r="N1664" s="334">
        <f t="shared" si="838"/>
        <v>0</v>
      </c>
      <c r="O1664" s="254"/>
      <c r="P1664" s="287"/>
      <c r="Q1664" s="288"/>
      <c r="R1664" s="699">
        <f t="shared" si="839"/>
        <v>0</v>
      </c>
      <c r="S1664" s="700">
        <f>C1664+D1664+E1664+G1664+H1664+I1664+K1664+L1664+M1664+O1664+P1664+Q1664</f>
        <v>0</v>
      </c>
      <c r="T1664" s="191"/>
      <c r="U1664" s="191"/>
      <c r="V1664" s="191"/>
      <c r="W1664" s="191"/>
    </row>
    <row r="1665" spans="2:23" ht="16.5">
      <c r="B1665" s="710" t="s">
        <v>705</v>
      </c>
      <c r="C1665" s="254"/>
      <c r="D1665" s="287"/>
      <c r="E1665" s="288"/>
      <c r="F1665" s="698">
        <f t="shared" si="836"/>
        <v>0</v>
      </c>
      <c r="G1665" s="254"/>
      <c r="H1665" s="287"/>
      <c r="I1665" s="288"/>
      <c r="J1665" s="334">
        <f t="shared" si="837"/>
        <v>0</v>
      </c>
      <c r="K1665" s="254"/>
      <c r="L1665" s="287"/>
      <c r="M1665" s="288"/>
      <c r="N1665" s="334">
        <f t="shared" si="838"/>
        <v>0</v>
      </c>
      <c r="O1665" s="254"/>
      <c r="P1665" s="287"/>
      <c r="Q1665" s="288"/>
      <c r="R1665" s="699">
        <f t="shared" si="839"/>
        <v>0</v>
      </c>
      <c r="S1665" s="700">
        <f>C1665+D1665+E1665+G1665+H1665+I1665+K1665+L1665+M1665+O1665+P1665+Q1665</f>
        <v>0</v>
      </c>
      <c r="T1665" s="191"/>
      <c r="U1665" s="191"/>
      <c r="V1665" s="191"/>
      <c r="W1665" s="191"/>
    </row>
    <row r="1666" spans="2:23" ht="16.5">
      <c r="B1666" s="714" t="s">
        <v>706</v>
      </c>
      <c r="C1666" s="254"/>
      <c r="D1666" s="287"/>
      <c r="E1666" s="288"/>
      <c r="F1666" s="698">
        <f t="shared" si="836"/>
        <v>0</v>
      </c>
      <c r="G1666" s="254"/>
      <c r="H1666" s="287"/>
      <c r="I1666" s="288"/>
      <c r="J1666" s="334">
        <f t="shared" si="837"/>
        <v>0</v>
      </c>
      <c r="K1666" s="254"/>
      <c r="L1666" s="287"/>
      <c r="M1666" s="288"/>
      <c r="N1666" s="334">
        <f t="shared" si="838"/>
        <v>0</v>
      </c>
      <c r="O1666" s="254"/>
      <c r="P1666" s="287"/>
      <c r="Q1666" s="288"/>
      <c r="R1666" s="699">
        <f t="shared" si="839"/>
        <v>0</v>
      </c>
      <c r="S1666" s="700">
        <f>C1666+D1666+E1666+G1666+H1666+I1666+K1666+L1666+M1666+O1666+P1666+Q1666</f>
        <v>0</v>
      </c>
      <c r="T1666" s="191"/>
      <c r="U1666" s="191"/>
      <c r="V1666" s="191"/>
      <c r="W1666" s="191"/>
    </row>
    <row r="1667" spans="2:23" ht="16.5">
      <c r="B1667" s="714" t="s">
        <v>707</v>
      </c>
      <c r="C1667" s="254"/>
      <c r="D1667" s="287"/>
      <c r="E1667" s="288"/>
      <c r="F1667" s="698">
        <f t="shared" si="836"/>
        <v>0</v>
      </c>
      <c r="G1667" s="254"/>
      <c r="H1667" s="287"/>
      <c r="I1667" s="288"/>
      <c r="J1667" s="334">
        <f t="shared" si="837"/>
        <v>0</v>
      </c>
      <c r="K1667" s="254"/>
      <c r="L1667" s="287"/>
      <c r="M1667" s="288"/>
      <c r="N1667" s="334">
        <f t="shared" si="838"/>
        <v>0</v>
      </c>
      <c r="O1667" s="254"/>
      <c r="P1667" s="287"/>
      <c r="Q1667" s="288"/>
      <c r="R1667" s="699">
        <f t="shared" si="839"/>
        <v>0</v>
      </c>
      <c r="S1667" s="700">
        <f>C1667+D1667+E1667+G1667+H1667+I1667+K1667+L1667+M1667+O1667+P1667+Q1667</f>
        <v>0</v>
      </c>
      <c r="T1667" s="191"/>
      <c r="U1667" s="191"/>
      <c r="V1667" s="191"/>
      <c r="W1667" s="191"/>
    </row>
    <row r="1668" spans="2:23" ht="17.25" thickBot="1">
      <c r="B1668" s="710" t="s">
        <v>708</v>
      </c>
      <c r="C1668" s="271"/>
      <c r="D1668" s="294"/>
      <c r="E1668" s="295"/>
      <c r="F1668" s="698">
        <f t="shared" si="836"/>
        <v>0</v>
      </c>
      <c r="G1668" s="271"/>
      <c r="H1668" s="294"/>
      <c r="I1668" s="295"/>
      <c r="J1668" s="334">
        <f t="shared" si="837"/>
        <v>0</v>
      </c>
      <c r="K1668" s="271"/>
      <c r="L1668" s="294"/>
      <c r="M1668" s="295"/>
      <c r="N1668" s="334">
        <f t="shared" si="838"/>
        <v>0</v>
      </c>
      <c r="O1668" s="271"/>
      <c r="P1668" s="294"/>
      <c r="Q1668" s="295"/>
      <c r="R1668" s="699">
        <f t="shared" si="839"/>
        <v>0</v>
      </c>
      <c r="S1668" s="700">
        <f>C1668+D1668+E1668+G1668+H1668+I1668+K1668+L1668+M1668+O1668+P1668+Q1668</f>
        <v>0</v>
      </c>
      <c r="T1668" s="191"/>
      <c r="U1668" s="191"/>
      <c r="V1668" s="191"/>
      <c r="W1668" s="191"/>
    </row>
    <row r="1669" spans="2:23" ht="17.25" thickBot="1">
      <c r="B1669" s="715" t="s">
        <v>861</v>
      </c>
      <c r="C1669" s="600" t="s">
        <v>498</v>
      </c>
      <c r="D1669" s="708" t="s">
        <v>499</v>
      </c>
      <c r="E1669" s="709" t="s">
        <v>500</v>
      </c>
      <c r="F1669" s="334" t="s">
        <v>697</v>
      </c>
      <c r="G1669" s="600" t="s">
        <v>502</v>
      </c>
      <c r="H1669" s="708" t="s">
        <v>503</v>
      </c>
      <c r="I1669" s="709" t="s">
        <v>504</v>
      </c>
      <c r="J1669" s="334" t="s">
        <v>698</v>
      </c>
      <c r="K1669" s="600" t="s">
        <v>506</v>
      </c>
      <c r="L1669" s="708" t="s">
        <v>507</v>
      </c>
      <c r="M1669" s="709" t="s">
        <v>508</v>
      </c>
      <c r="N1669" s="334" t="s">
        <v>699</v>
      </c>
      <c r="O1669" s="600" t="s">
        <v>510</v>
      </c>
      <c r="P1669" s="708" t="s">
        <v>511</v>
      </c>
      <c r="Q1669" s="709" t="s">
        <v>512</v>
      </c>
      <c r="R1669" s="720" t="s">
        <v>700</v>
      </c>
      <c r="S1669" s="719" t="s">
        <v>46</v>
      </c>
      <c r="T1669" s="191"/>
      <c r="U1669" s="191"/>
      <c r="V1669" s="191"/>
      <c r="W1669" s="191"/>
    </row>
    <row r="1670" spans="2:23" ht="16.5">
      <c r="B1670" s="710" t="s">
        <v>702</v>
      </c>
      <c r="C1670" s="266"/>
      <c r="D1670" s="280"/>
      <c r="E1670" s="281"/>
      <c r="F1670" s="698">
        <f>SUM(C1670:E1670)</f>
        <v>0</v>
      </c>
      <c r="G1670" s="266"/>
      <c r="H1670" s="280"/>
      <c r="I1670" s="281"/>
      <c r="J1670" s="334">
        <f>SUM(G1670:I1670)</f>
        <v>0</v>
      </c>
      <c r="K1670" s="266"/>
      <c r="L1670" s="280"/>
      <c r="M1670" s="281"/>
      <c r="N1670" s="334">
        <f>SUM(K1670:M1670)</f>
        <v>0</v>
      </c>
      <c r="O1670" s="266"/>
      <c r="P1670" s="280"/>
      <c r="Q1670" s="281"/>
      <c r="R1670" s="699">
        <f>SUM(O1670:Q1670)</f>
        <v>0</v>
      </c>
      <c r="S1670" s="700">
        <f>C1670+D1670+E1670+G1670+H1670+I1670+K1670+L1670+M1670+O1670+P1670+Q1670</f>
        <v>0</v>
      </c>
      <c r="T1670" s="191"/>
      <c r="U1670" s="191"/>
      <c r="V1670" s="191"/>
      <c r="W1670" s="191"/>
    </row>
    <row r="1671" spans="2:23" ht="16.5">
      <c r="B1671" s="711" t="s">
        <v>703</v>
      </c>
      <c r="C1671" s="712">
        <f>SUM(C1672:C1675)</f>
        <v>0</v>
      </c>
      <c r="D1671" s="712">
        <f>SUM(D1672:D1675)</f>
        <v>0</v>
      </c>
      <c r="E1671" s="712">
        <f>SUM(E1672:E1675)</f>
        <v>0</v>
      </c>
      <c r="F1671" s="334">
        <f t="shared" ref="F1671:F1676" si="840">SUM(C1671:E1671)</f>
        <v>0</v>
      </c>
      <c r="G1671" s="712">
        <f>SUM(G1672:G1675)</f>
        <v>0</v>
      </c>
      <c r="H1671" s="246">
        <f>SUM(H1672:H1675)</f>
        <v>0</v>
      </c>
      <c r="I1671" s="713">
        <f>SUM(I1672:I1675)</f>
        <v>0</v>
      </c>
      <c r="J1671" s="334">
        <f t="shared" ref="J1671:J1676" si="841">SUM(G1671:I1671)</f>
        <v>0</v>
      </c>
      <c r="K1671" s="712">
        <f>SUM(K1672:K1675)</f>
        <v>0</v>
      </c>
      <c r="L1671" s="246">
        <f>SUM(L1672:L1675)</f>
        <v>0</v>
      </c>
      <c r="M1671" s="713">
        <f>SUM(M1672:M1675)</f>
        <v>0</v>
      </c>
      <c r="N1671" s="334">
        <f t="shared" ref="N1671:N1676" si="842">SUM(K1671:M1671)</f>
        <v>0</v>
      </c>
      <c r="O1671" s="712">
        <f>SUM(O1672:O1675)</f>
        <v>0</v>
      </c>
      <c r="P1671" s="246">
        <f>SUM(P1672:P1675)</f>
        <v>0</v>
      </c>
      <c r="Q1671" s="713">
        <f>SUM(Q1672:Q1675)</f>
        <v>0</v>
      </c>
      <c r="R1671" s="699">
        <f t="shared" ref="R1671:R1676" si="843">SUM(O1671:Q1671)</f>
        <v>0</v>
      </c>
      <c r="S1671" s="335">
        <f>F1671+J1671+N1671+R1671</f>
        <v>0</v>
      </c>
      <c r="T1671" s="702"/>
      <c r="U1671" s="702"/>
      <c r="V1671" s="702"/>
      <c r="W1671" s="702"/>
    </row>
    <row r="1672" spans="2:23" ht="16.5">
      <c r="B1672" s="710" t="s">
        <v>704</v>
      </c>
      <c r="C1672" s="254"/>
      <c r="D1672" s="287"/>
      <c r="E1672" s="288"/>
      <c r="F1672" s="698">
        <f t="shared" si="840"/>
        <v>0</v>
      </c>
      <c r="G1672" s="254"/>
      <c r="H1672" s="287"/>
      <c r="I1672" s="288"/>
      <c r="J1672" s="334">
        <f t="shared" si="841"/>
        <v>0</v>
      </c>
      <c r="K1672" s="254"/>
      <c r="L1672" s="287"/>
      <c r="M1672" s="288"/>
      <c r="N1672" s="334">
        <f t="shared" si="842"/>
        <v>0</v>
      </c>
      <c r="O1672" s="254"/>
      <c r="P1672" s="287"/>
      <c r="Q1672" s="288"/>
      <c r="R1672" s="699">
        <f t="shared" si="843"/>
        <v>0</v>
      </c>
      <c r="S1672" s="700">
        <f>C1672+D1672+E1672+G1672+H1672+I1672+K1672+L1672+M1672+O1672+P1672+Q1672</f>
        <v>0</v>
      </c>
      <c r="T1672" s="191"/>
      <c r="U1672" s="191"/>
      <c r="V1672" s="191"/>
      <c r="W1672" s="191"/>
    </row>
    <row r="1673" spans="2:23" ht="16.5">
      <c r="B1673" s="710" t="s">
        <v>705</v>
      </c>
      <c r="C1673" s="254"/>
      <c r="D1673" s="287"/>
      <c r="E1673" s="288"/>
      <c r="F1673" s="698">
        <f t="shared" si="840"/>
        <v>0</v>
      </c>
      <c r="G1673" s="254"/>
      <c r="H1673" s="287"/>
      <c r="I1673" s="288"/>
      <c r="J1673" s="334">
        <f t="shared" si="841"/>
        <v>0</v>
      </c>
      <c r="K1673" s="254"/>
      <c r="L1673" s="287"/>
      <c r="M1673" s="288"/>
      <c r="N1673" s="334">
        <f t="shared" si="842"/>
        <v>0</v>
      </c>
      <c r="O1673" s="254"/>
      <c r="P1673" s="287"/>
      <c r="Q1673" s="288"/>
      <c r="R1673" s="699">
        <f t="shared" si="843"/>
        <v>0</v>
      </c>
      <c r="S1673" s="700">
        <f>C1673+D1673+E1673+G1673+H1673+I1673+K1673+L1673+M1673+O1673+P1673+Q1673</f>
        <v>0</v>
      </c>
      <c r="T1673" s="191"/>
      <c r="U1673" s="191"/>
      <c r="V1673" s="191"/>
      <c r="W1673" s="191"/>
    </row>
    <row r="1674" spans="2:23" ht="16.5">
      <c r="B1674" s="714" t="s">
        <v>706</v>
      </c>
      <c r="C1674" s="254"/>
      <c r="D1674" s="287"/>
      <c r="E1674" s="288"/>
      <c r="F1674" s="698">
        <f t="shared" si="840"/>
        <v>0</v>
      </c>
      <c r="G1674" s="254"/>
      <c r="H1674" s="287"/>
      <c r="I1674" s="288"/>
      <c r="J1674" s="334">
        <f t="shared" si="841"/>
        <v>0</v>
      </c>
      <c r="K1674" s="254"/>
      <c r="L1674" s="287"/>
      <c r="M1674" s="288"/>
      <c r="N1674" s="334">
        <f t="shared" si="842"/>
        <v>0</v>
      </c>
      <c r="O1674" s="254"/>
      <c r="P1674" s="287"/>
      <c r="Q1674" s="288"/>
      <c r="R1674" s="699">
        <f t="shared" si="843"/>
        <v>0</v>
      </c>
      <c r="S1674" s="700">
        <f>C1674+D1674+E1674+G1674+H1674+I1674+K1674+L1674+M1674+O1674+P1674+Q1674</f>
        <v>0</v>
      </c>
      <c r="T1674" s="191"/>
      <c r="U1674" s="191"/>
      <c r="V1674" s="191"/>
      <c r="W1674" s="191"/>
    </row>
    <row r="1675" spans="2:23" ht="16.5">
      <c r="B1675" s="714" t="s">
        <v>707</v>
      </c>
      <c r="C1675" s="254"/>
      <c r="D1675" s="287"/>
      <c r="E1675" s="288"/>
      <c r="F1675" s="698">
        <f t="shared" si="840"/>
        <v>0</v>
      </c>
      <c r="G1675" s="254"/>
      <c r="H1675" s="287"/>
      <c r="I1675" s="288"/>
      <c r="J1675" s="334">
        <f t="shared" si="841"/>
        <v>0</v>
      </c>
      <c r="K1675" s="254"/>
      <c r="L1675" s="287"/>
      <c r="M1675" s="288"/>
      <c r="N1675" s="334">
        <f t="shared" si="842"/>
        <v>0</v>
      </c>
      <c r="O1675" s="254"/>
      <c r="P1675" s="287"/>
      <c r="Q1675" s="288"/>
      <c r="R1675" s="699">
        <f t="shared" si="843"/>
        <v>0</v>
      </c>
      <c r="S1675" s="700">
        <f>C1675+D1675+E1675+G1675+H1675+I1675+K1675+L1675+M1675+O1675+P1675+Q1675</f>
        <v>0</v>
      </c>
      <c r="T1675" s="191"/>
      <c r="U1675" s="191"/>
      <c r="V1675" s="191"/>
      <c r="W1675" s="191"/>
    </row>
    <row r="1676" spans="2:23" ht="17.25" thickBot="1">
      <c r="B1676" s="710" t="s">
        <v>708</v>
      </c>
      <c r="C1676" s="271"/>
      <c r="D1676" s="294"/>
      <c r="E1676" s="295"/>
      <c r="F1676" s="698">
        <f t="shared" si="840"/>
        <v>0</v>
      </c>
      <c r="G1676" s="271"/>
      <c r="H1676" s="294"/>
      <c r="I1676" s="295"/>
      <c r="J1676" s="334">
        <f t="shared" si="841"/>
        <v>0</v>
      </c>
      <c r="K1676" s="271"/>
      <c r="L1676" s="294"/>
      <c r="M1676" s="295"/>
      <c r="N1676" s="334">
        <f t="shared" si="842"/>
        <v>0</v>
      </c>
      <c r="O1676" s="271"/>
      <c r="P1676" s="294"/>
      <c r="Q1676" s="295"/>
      <c r="R1676" s="699">
        <f t="shared" si="843"/>
        <v>0</v>
      </c>
      <c r="S1676" s="700">
        <f>C1676+D1676+E1676+G1676+H1676+I1676+K1676+L1676+M1676+O1676+P1676+Q1676</f>
        <v>0</v>
      </c>
      <c r="T1676" s="191"/>
      <c r="U1676" s="191"/>
      <c r="V1676" s="191"/>
      <c r="W1676" s="191"/>
    </row>
    <row r="1677" spans="2:23" ht="17.25" thickBot="1">
      <c r="B1677" s="715" t="s">
        <v>862</v>
      </c>
      <c r="C1677" s="687" t="s">
        <v>498</v>
      </c>
      <c r="D1677" s="688" t="s">
        <v>499</v>
      </c>
      <c r="E1677" s="689" t="s">
        <v>500</v>
      </c>
      <c r="F1677" s="719" t="s">
        <v>697</v>
      </c>
      <c r="G1677" s="687" t="s">
        <v>502</v>
      </c>
      <c r="H1677" s="688" t="s">
        <v>503</v>
      </c>
      <c r="I1677" s="689" t="s">
        <v>504</v>
      </c>
      <c r="J1677" s="719" t="s">
        <v>698</v>
      </c>
      <c r="K1677" s="687" t="s">
        <v>506</v>
      </c>
      <c r="L1677" s="688" t="s">
        <v>507</v>
      </c>
      <c r="M1677" s="689" t="s">
        <v>508</v>
      </c>
      <c r="N1677" s="719" t="s">
        <v>699</v>
      </c>
      <c r="O1677" s="687" t="s">
        <v>510</v>
      </c>
      <c r="P1677" s="688" t="s">
        <v>511</v>
      </c>
      <c r="Q1677" s="689" t="s">
        <v>512</v>
      </c>
      <c r="R1677" s="720" t="s">
        <v>700</v>
      </c>
      <c r="S1677" s="719" t="s">
        <v>46</v>
      </c>
      <c r="T1677" s="191"/>
      <c r="U1677" s="191"/>
      <c r="V1677" s="191"/>
      <c r="W1677" s="191"/>
    </row>
    <row r="1678" spans="2:23" ht="16.5">
      <c r="B1678" s="710" t="s">
        <v>702</v>
      </c>
      <c r="C1678" s="266"/>
      <c r="D1678" s="280"/>
      <c r="E1678" s="281"/>
      <c r="F1678" s="698">
        <v>0</v>
      </c>
      <c r="G1678" s="266"/>
      <c r="H1678" s="280"/>
      <c r="I1678" s="281"/>
      <c r="J1678" s="334">
        <f t="shared" ref="J1678:J1684" si="844">SUM(G1678:I1678)</f>
        <v>0</v>
      </c>
      <c r="K1678" s="266"/>
      <c r="L1678" s="280"/>
      <c r="M1678" s="281"/>
      <c r="N1678" s="334">
        <f t="shared" ref="N1678:N1684" si="845">SUM(K1678:M1678)</f>
        <v>0</v>
      </c>
      <c r="O1678" s="266"/>
      <c r="P1678" s="280"/>
      <c r="Q1678" s="281"/>
      <c r="R1678" s="699">
        <f t="shared" ref="R1678:R1684" si="846">SUM(O1678:Q1678)</f>
        <v>0</v>
      </c>
      <c r="S1678" s="700">
        <f>N1678+J1678+F1678+R1678</f>
        <v>0</v>
      </c>
      <c r="T1678" s="191"/>
      <c r="U1678" s="191"/>
      <c r="V1678" s="191"/>
      <c r="W1678" s="191"/>
    </row>
    <row r="1679" spans="2:23" ht="16.5">
      <c r="B1679" s="711" t="s">
        <v>703</v>
      </c>
      <c r="C1679" s="712">
        <f>SUM(C1680:C1683)</f>
        <v>0</v>
      </c>
      <c r="D1679" s="712">
        <f>SUM(D1680:D1683)</f>
        <v>0</v>
      </c>
      <c r="E1679" s="712">
        <f>SUM(E1680:E1683)</f>
        <v>0</v>
      </c>
      <c r="F1679" s="334">
        <f t="shared" ref="F1679:F1684" si="847">SUM(C1679:E1679)</f>
        <v>0</v>
      </c>
      <c r="G1679" s="712">
        <f>SUM(G1680:G1683)</f>
        <v>0</v>
      </c>
      <c r="H1679" s="246">
        <f>SUM(H1680:H1683)</f>
        <v>0</v>
      </c>
      <c r="I1679" s="713">
        <f>SUM(I1680:I1683)</f>
        <v>0</v>
      </c>
      <c r="J1679" s="334">
        <f t="shared" si="844"/>
        <v>0</v>
      </c>
      <c r="K1679" s="712">
        <f>SUM(K1680:K1683)</f>
        <v>0</v>
      </c>
      <c r="L1679" s="246">
        <f>SUM(L1680:L1683)</f>
        <v>0</v>
      </c>
      <c r="M1679" s="713">
        <f>SUM(M1680:M1683)</f>
        <v>0</v>
      </c>
      <c r="N1679" s="334">
        <f t="shared" si="845"/>
        <v>0</v>
      </c>
      <c r="O1679" s="712">
        <f>SUM(O1680:O1683)</f>
        <v>0</v>
      </c>
      <c r="P1679" s="246">
        <f>SUM(P1680:P1683)</f>
        <v>0</v>
      </c>
      <c r="Q1679" s="713">
        <f>SUM(Q1680:Q1683)</f>
        <v>0</v>
      </c>
      <c r="R1679" s="699">
        <f t="shared" si="846"/>
        <v>0</v>
      </c>
      <c r="S1679" s="335">
        <f t="shared" ref="S1679:S1684" si="848">N1679+J1679+F1679+R1679</f>
        <v>0</v>
      </c>
      <c r="T1679" s="702"/>
      <c r="U1679" s="702"/>
      <c r="V1679" s="702"/>
      <c r="W1679" s="702"/>
    </row>
    <row r="1680" spans="2:23" ht="16.5">
      <c r="B1680" s="710" t="s">
        <v>704</v>
      </c>
      <c r="C1680" s="254"/>
      <c r="D1680" s="287"/>
      <c r="E1680" s="288"/>
      <c r="F1680" s="698">
        <f t="shared" si="847"/>
        <v>0</v>
      </c>
      <c r="G1680" s="254"/>
      <c r="H1680" s="287"/>
      <c r="I1680" s="288"/>
      <c r="J1680" s="334">
        <f t="shared" si="844"/>
        <v>0</v>
      </c>
      <c r="K1680" s="254"/>
      <c r="L1680" s="287"/>
      <c r="M1680" s="288"/>
      <c r="N1680" s="334">
        <f t="shared" si="845"/>
        <v>0</v>
      </c>
      <c r="O1680" s="254"/>
      <c r="P1680" s="287"/>
      <c r="Q1680" s="288"/>
      <c r="R1680" s="699">
        <f t="shared" si="846"/>
        <v>0</v>
      </c>
      <c r="S1680" s="700">
        <f t="shared" si="848"/>
        <v>0</v>
      </c>
      <c r="T1680" s="191"/>
      <c r="U1680" s="191"/>
      <c r="V1680" s="191"/>
      <c r="W1680" s="191"/>
    </row>
    <row r="1681" spans="2:23" ht="16.5">
      <c r="B1681" s="710" t="s">
        <v>705</v>
      </c>
      <c r="C1681" s="254"/>
      <c r="D1681" s="287"/>
      <c r="E1681" s="288"/>
      <c r="F1681" s="698">
        <f t="shared" si="847"/>
        <v>0</v>
      </c>
      <c r="G1681" s="254"/>
      <c r="H1681" s="287"/>
      <c r="I1681" s="288"/>
      <c r="J1681" s="334">
        <f t="shared" si="844"/>
        <v>0</v>
      </c>
      <c r="K1681" s="254"/>
      <c r="L1681" s="287"/>
      <c r="M1681" s="288"/>
      <c r="N1681" s="334">
        <f t="shared" si="845"/>
        <v>0</v>
      </c>
      <c r="O1681" s="254"/>
      <c r="P1681" s="287"/>
      <c r="Q1681" s="288"/>
      <c r="R1681" s="699">
        <f t="shared" si="846"/>
        <v>0</v>
      </c>
      <c r="S1681" s="700">
        <f t="shared" si="848"/>
        <v>0</v>
      </c>
      <c r="T1681" s="191"/>
      <c r="U1681" s="191"/>
      <c r="V1681" s="191"/>
      <c r="W1681" s="191"/>
    </row>
    <row r="1682" spans="2:23" ht="16.5">
      <c r="B1682" s="714" t="s">
        <v>706</v>
      </c>
      <c r="C1682" s="254"/>
      <c r="D1682" s="287"/>
      <c r="E1682" s="288"/>
      <c r="F1682" s="698">
        <f t="shared" si="847"/>
        <v>0</v>
      </c>
      <c r="G1682" s="254"/>
      <c r="H1682" s="287"/>
      <c r="I1682" s="288"/>
      <c r="J1682" s="334">
        <f t="shared" si="844"/>
        <v>0</v>
      </c>
      <c r="K1682" s="254"/>
      <c r="L1682" s="287"/>
      <c r="M1682" s="288"/>
      <c r="N1682" s="334">
        <f t="shared" si="845"/>
        <v>0</v>
      </c>
      <c r="O1682" s="254"/>
      <c r="P1682" s="287"/>
      <c r="Q1682" s="288"/>
      <c r="R1682" s="699">
        <f t="shared" si="846"/>
        <v>0</v>
      </c>
      <c r="S1682" s="700">
        <f t="shared" si="848"/>
        <v>0</v>
      </c>
      <c r="T1682" s="191"/>
      <c r="U1682" s="191"/>
      <c r="V1682" s="191"/>
      <c r="W1682" s="191"/>
    </row>
    <row r="1683" spans="2:23" ht="16.5">
      <c r="B1683" s="714" t="s">
        <v>707</v>
      </c>
      <c r="C1683" s="254"/>
      <c r="D1683" s="287"/>
      <c r="E1683" s="288"/>
      <c r="F1683" s="698">
        <f t="shared" si="847"/>
        <v>0</v>
      </c>
      <c r="G1683" s="254"/>
      <c r="H1683" s="287"/>
      <c r="I1683" s="288"/>
      <c r="J1683" s="334">
        <f t="shared" si="844"/>
        <v>0</v>
      </c>
      <c r="K1683" s="254"/>
      <c r="L1683" s="287"/>
      <c r="M1683" s="288"/>
      <c r="N1683" s="334">
        <f t="shared" si="845"/>
        <v>0</v>
      </c>
      <c r="O1683" s="254"/>
      <c r="P1683" s="287"/>
      <c r="Q1683" s="288"/>
      <c r="R1683" s="699">
        <f t="shared" si="846"/>
        <v>0</v>
      </c>
      <c r="S1683" s="700">
        <f t="shared" si="848"/>
        <v>0</v>
      </c>
      <c r="T1683" s="191"/>
      <c r="U1683" s="191"/>
      <c r="V1683" s="191"/>
      <c r="W1683" s="191"/>
    </row>
    <row r="1684" spans="2:23" ht="17.25" thickBot="1">
      <c r="B1684" s="710" t="s">
        <v>708</v>
      </c>
      <c r="C1684" s="271"/>
      <c r="D1684" s="294"/>
      <c r="E1684" s="295"/>
      <c r="F1684" s="698">
        <f t="shared" si="847"/>
        <v>0</v>
      </c>
      <c r="G1684" s="271"/>
      <c r="H1684" s="294"/>
      <c r="I1684" s="295"/>
      <c r="J1684" s="334">
        <f t="shared" si="844"/>
        <v>0</v>
      </c>
      <c r="K1684" s="271"/>
      <c r="L1684" s="294"/>
      <c r="M1684" s="295"/>
      <c r="N1684" s="334">
        <f t="shared" si="845"/>
        <v>0</v>
      </c>
      <c r="O1684" s="271"/>
      <c r="P1684" s="294"/>
      <c r="Q1684" s="295"/>
      <c r="R1684" s="699">
        <f t="shared" si="846"/>
        <v>0</v>
      </c>
      <c r="S1684" s="700">
        <f t="shared" si="848"/>
        <v>0</v>
      </c>
      <c r="T1684" s="191"/>
      <c r="U1684" s="191"/>
      <c r="V1684" s="191"/>
      <c r="W1684" s="191"/>
    </row>
    <row r="1685" spans="2:23" ht="17.25" thickBot="1">
      <c r="B1685" s="715" t="s">
        <v>863</v>
      </c>
      <c r="C1685" s="600" t="s">
        <v>498</v>
      </c>
      <c r="D1685" s="708" t="s">
        <v>499</v>
      </c>
      <c r="E1685" s="709" t="s">
        <v>500</v>
      </c>
      <c r="F1685" s="334" t="s">
        <v>697</v>
      </c>
      <c r="G1685" s="600" t="s">
        <v>502</v>
      </c>
      <c r="H1685" s="708" t="s">
        <v>503</v>
      </c>
      <c r="I1685" s="709" t="s">
        <v>504</v>
      </c>
      <c r="J1685" s="334" t="s">
        <v>698</v>
      </c>
      <c r="K1685" s="600" t="s">
        <v>506</v>
      </c>
      <c r="L1685" s="708" t="s">
        <v>507</v>
      </c>
      <c r="M1685" s="709" t="s">
        <v>508</v>
      </c>
      <c r="N1685" s="334" t="s">
        <v>699</v>
      </c>
      <c r="O1685" s="600" t="s">
        <v>510</v>
      </c>
      <c r="P1685" s="708" t="s">
        <v>511</v>
      </c>
      <c r="Q1685" s="709" t="s">
        <v>512</v>
      </c>
      <c r="R1685" s="720" t="s">
        <v>700</v>
      </c>
      <c r="S1685" s="719" t="s">
        <v>46</v>
      </c>
      <c r="T1685" s="191"/>
      <c r="U1685" s="191"/>
      <c r="V1685" s="191"/>
      <c r="W1685" s="191"/>
    </row>
    <row r="1686" spans="2:23" ht="16.5">
      <c r="B1686" s="710" t="s">
        <v>702</v>
      </c>
      <c r="C1686" s="266"/>
      <c r="D1686" s="280"/>
      <c r="E1686" s="281"/>
      <c r="F1686" s="698">
        <f>SUM(C1686:E1686)</f>
        <v>0</v>
      </c>
      <c r="G1686" s="266"/>
      <c r="H1686" s="280"/>
      <c r="I1686" s="281"/>
      <c r="J1686" s="334">
        <f>SUM(G1686:I1686)</f>
        <v>0</v>
      </c>
      <c r="K1686" s="266"/>
      <c r="L1686" s="280"/>
      <c r="M1686" s="281"/>
      <c r="N1686" s="334">
        <f>SUM(K1686:M1686)</f>
        <v>0</v>
      </c>
      <c r="O1686" s="266"/>
      <c r="P1686" s="280"/>
      <c r="Q1686" s="281"/>
      <c r="R1686" s="699">
        <f t="shared" ref="R1686:R1692" si="849">SUM(O1686:Q1686)</f>
        <v>0</v>
      </c>
      <c r="S1686" s="700">
        <f>N1686+J1686+F1686+R1686</f>
        <v>0</v>
      </c>
      <c r="T1686" s="191"/>
      <c r="U1686" s="191"/>
      <c r="V1686" s="191"/>
      <c r="W1686" s="191"/>
    </row>
    <row r="1687" spans="2:23" ht="16.5">
      <c r="B1687" s="711" t="s">
        <v>703</v>
      </c>
      <c r="C1687" s="712">
        <f>SUM(C1688:C1691)</f>
        <v>0</v>
      </c>
      <c r="D1687" s="712">
        <f>SUM(D1688:D1691)</f>
        <v>0</v>
      </c>
      <c r="E1687" s="712">
        <f>SUM(E1688:E1691)</f>
        <v>0</v>
      </c>
      <c r="F1687" s="334">
        <f t="shared" ref="F1687:F1692" si="850">SUM(C1687:E1687)</f>
        <v>0</v>
      </c>
      <c r="G1687" s="712">
        <f>SUM(G1688:G1691)</f>
        <v>0</v>
      </c>
      <c r="H1687" s="246">
        <f>SUM(H1688:H1691)</f>
        <v>0</v>
      </c>
      <c r="I1687" s="713">
        <f>SUM(I1688:I1691)</f>
        <v>0</v>
      </c>
      <c r="J1687" s="334">
        <f t="shared" ref="J1687:J1692" si="851">SUM(G1687:I1687)</f>
        <v>0</v>
      </c>
      <c r="K1687" s="712">
        <f>SUM(K1688:K1691)</f>
        <v>0</v>
      </c>
      <c r="L1687" s="246">
        <f>SUM(L1688:L1691)</f>
        <v>0</v>
      </c>
      <c r="M1687" s="713">
        <f>SUM(M1688:M1691)</f>
        <v>0</v>
      </c>
      <c r="N1687" s="334">
        <f t="shared" ref="N1687:N1692" si="852">SUM(K1687:M1687)</f>
        <v>0</v>
      </c>
      <c r="O1687" s="712">
        <f>SUM(O1688:O1691)</f>
        <v>0</v>
      </c>
      <c r="P1687" s="246">
        <f>SUM(P1688:P1691)</f>
        <v>0</v>
      </c>
      <c r="Q1687" s="713">
        <f>SUM(Q1688:Q1691)</f>
        <v>0</v>
      </c>
      <c r="R1687" s="699">
        <f t="shared" si="849"/>
        <v>0</v>
      </c>
      <c r="S1687" s="335">
        <f t="shared" ref="S1687:S1692" si="853">N1687+J1687+F1687+R1687</f>
        <v>0</v>
      </c>
      <c r="T1687" s="702"/>
      <c r="U1687" s="702"/>
      <c r="V1687" s="702"/>
      <c r="W1687" s="702"/>
    </row>
    <row r="1688" spans="2:23" ht="16.5">
      <c r="B1688" s="710" t="s">
        <v>704</v>
      </c>
      <c r="C1688" s="254"/>
      <c r="D1688" s="287"/>
      <c r="E1688" s="288"/>
      <c r="F1688" s="698">
        <f t="shared" si="850"/>
        <v>0</v>
      </c>
      <c r="G1688" s="254"/>
      <c r="H1688" s="287"/>
      <c r="I1688" s="288"/>
      <c r="J1688" s="334">
        <f t="shared" si="851"/>
        <v>0</v>
      </c>
      <c r="K1688" s="254"/>
      <c r="L1688" s="287"/>
      <c r="M1688" s="288"/>
      <c r="N1688" s="334">
        <f t="shared" si="852"/>
        <v>0</v>
      </c>
      <c r="O1688" s="726"/>
      <c r="P1688" s="727"/>
      <c r="Q1688" s="728"/>
      <c r="R1688" s="699">
        <f t="shared" si="849"/>
        <v>0</v>
      </c>
      <c r="S1688" s="700">
        <f t="shared" si="853"/>
        <v>0</v>
      </c>
      <c r="T1688" s="191"/>
      <c r="U1688" s="191"/>
      <c r="V1688" s="191"/>
      <c r="W1688" s="191"/>
    </row>
    <row r="1689" spans="2:23" ht="16.5">
      <c r="B1689" s="710" t="s">
        <v>705</v>
      </c>
      <c r="C1689" s="254"/>
      <c r="D1689" s="287"/>
      <c r="E1689" s="288"/>
      <c r="F1689" s="698">
        <f t="shared" si="850"/>
        <v>0</v>
      </c>
      <c r="G1689" s="254"/>
      <c r="H1689" s="287"/>
      <c r="I1689" s="288"/>
      <c r="J1689" s="334">
        <f t="shared" si="851"/>
        <v>0</v>
      </c>
      <c r="K1689" s="254"/>
      <c r="L1689" s="287"/>
      <c r="M1689" s="288"/>
      <c r="N1689" s="334">
        <f t="shared" si="852"/>
        <v>0</v>
      </c>
      <c r="O1689" s="254"/>
      <c r="P1689" s="287"/>
      <c r="Q1689" s="288"/>
      <c r="R1689" s="699">
        <f t="shared" si="849"/>
        <v>0</v>
      </c>
      <c r="S1689" s="700">
        <f t="shared" si="853"/>
        <v>0</v>
      </c>
      <c r="T1689" s="191"/>
      <c r="U1689" s="191"/>
      <c r="V1689" s="191"/>
      <c r="W1689" s="191"/>
    </row>
    <row r="1690" spans="2:23" ht="16.5">
      <c r="B1690" s="714" t="s">
        <v>706</v>
      </c>
      <c r="C1690" s="254"/>
      <c r="D1690" s="287"/>
      <c r="E1690" s="288"/>
      <c r="F1690" s="698">
        <f t="shared" si="850"/>
        <v>0</v>
      </c>
      <c r="G1690" s="254"/>
      <c r="H1690" s="287"/>
      <c r="I1690" s="288"/>
      <c r="J1690" s="334">
        <f t="shared" si="851"/>
        <v>0</v>
      </c>
      <c r="K1690" s="254"/>
      <c r="L1690" s="287"/>
      <c r="M1690" s="288"/>
      <c r="N1690" s="334">
        <f t="shared" si="852"/>
        <v>0</v>
      </c>
      <c r="O1690" s="254"/>
      <c r="P1690" s="287"/>
      <c r="Q1690" s="288"/>
      <c r="R1690" s="699">
        <f t="shared" si="849"/>
        <v>0</v>
      </c>
      <c r="S1690" s="700">
        <f t="shared" si="853"/>
        <v>0</v>
      </c>
      <c r="T1690" s="191"/>
      <c r="U1690" s="191"/>
      <c r="V1690" s="191"/>
      <c r="W1690" s="191"/>
    </row>
    <row r="1691" spans="2:23" ht="16.5">
      <c r="B1691" s="714" t="s">
        <v>707</v>
      </c>
      <c r="C1691" s="254"/>
      <c r="D1691" s="287"/>
      <c r="E1691" s="288"/>
      <c r="F1691" s="698">
        <f t="shared" si="850"/>
        <v>0</v>
      </c>
      <c r="G1691" s="254"/>
      <c r="H1691" s="287"/>
      <c r="I1691" s="288"/>
      <c r="J1691" s="334">
        <f t="shared" si="851"/>
        <v>0</v>
      </c>
      <c r="K1691" s="254"/>
      <c r="L1691" s="287"/>
      <c r="M1691" s="288"/>
      <c r="N1691" s="334">
        <f t="shared" si="852"/>
        <v>0</v>
      </c>
      <c r="O1691" s="254"/>
      <c r="P1691" s="287"/>
      <c r="Q1691" s="288"/>
      <c r="R1691" s="699">
        <f t="shared" si="849"/>
        <v>0</v>
      </c>
      <c r="S1691" s="700">
        <f t="shared" si="853"/>
        <v>0</v>
      </c>
      <c r="T1691" s="191"/>
      <c r="U1691" s="191"/>
      <c r="V1691" s="191"/>
      <c r="W1691" s="191"/>
    </row>
    <row r="1692" spans="2:23" ht="17.25" thickBot="1">
      <c r="B1692" s="710" t="s">
        <v>708</v>
      </c>
      <c r="C1692" s="271"/>
      <c r="D1692" s="294"/>
      <c r="E1692" s="295"/>
      <c r="F1692" s="698">
        <f t="shared" si="850"/>
        <v>0</v>
      </c>
      <c r="G1692" s="271"/>
      <c r="H1692" s="294"/>
      <c r="I1692" s="295"/>
      <c r="J1692" s="334">
        <f t="shared" si="851"/>
        <v>0</v>
      </c>
      <c r="K1692" s="271"/>
      <c r="L1692" s="294"/>
      <c r="M1692" s="295"/>
      <c r="N1692" s="334">
        <f t="shared" si="852"/>
        <v>0</v>
      </c>
      <c r="O1692" s="271"/>
      <c r="P1692" s="294"/>
      <c r="Q1692" s="295"/>
      <c r="R1692" s="699">
        <f t="shared" si="849"/>
        <v>0</v>
      </c>
      <c r="S1692" s="700">
        <f t="shared" si="853"/>
        <v>0</v>
      </c>
      <c r="T1692" s="191"/>
      <c r="U1692" s="191"/>
      <c r="V1692" s="191"/>
      <c r="W1692" s="191"/>
    </row>
    <row r="1693" spans="2:23" ht="17.25" thickBot="1">
      <c r="B1693" s="715" t="s">
        <v>864</v>
      </c>
      <c r="C1693" s="600" t="s">
        <v>498</v>
      </c>
      <c r="D1693" s="708" t="s">
        <v>499</v>
      </c>
      <c r="E1693" s="709" t="s">
        <v>500</v>
      </c>
      <c r="F1693" s="334" t="s">
        <v>697</v>
      </c>
      <c r="G1693" s="600" t="s">
        <v>502</v>
      </c>
      <c r="H1693" s="708" t="s">
        <v>503</v>
      </c>
      <c r="I1693" s="709" t="s">
        <v>504</v>
      </c>
      <c r="J1693" s="334" t="s">
        <v>698</v>
      </c>
      <c r="K1693" s="600" t="s">
        <v>506</v>
      </c>
      <c r="L1693" s="708" t="s">
        <v>507</v>
      </c>
      <c r="M1693" s="709" t="s">
        <v>508</v>
      </c>
      <c r="N1693" s="334" t="s">
        <v>699</v>
      </c>
      <c r="O1693" s="600" t="s">
        <v>510</v>
      </c>
      <c r="P1693" s="708" t="s">
        <v>511</v>
      </c>
      <c r="Q1693" s="709" t="s">
        <v>512</v>
      </c>
      <c r="R1693" s="720" t="s">
        <v>700</v>
      </c>
      <c r="S1693" s="719" t="s">
        <v>46</v>
      </c>
      <c r="T1693" s="191"/>
      <c r="U1693" s="191"/>
      <c r="V1693" s="191"/>
      <c r="W1693" s="191"/>
    </row>
    <row r="1694" spans="2:23" ht="16.5">
      <c r="B1694" s="710" t="s">
        <v>702</v>
      </c>
      <c r="C1694" s="266"/>
      <c r="D1694" s="280"/>
      <c r="E1694" s="281"/>
      <c r="F1694" s="698">
        <f>SUM(C1694:E1694)</f>
        <v>0</v>
      </c>
      <c r="G1694" s="266"/>
      <c r="H1694" s="280"/>
      <c r="I1694" s="281"/>
      <c r="J1694" s="334">
        <f>SUM(G1694:I1694)</f>
        <v>0</v>
      </c>
      <c r="K1694" s="266"/>
      <c r="L1694" s="280"/>
      <c r="M1694" s="281"/>
      <c r="N1694" s="334">
        <f>SUM(K1694:M1694)</f>
        <v>0</v>
      </c>
      <c r="O1694" s="266"/>
      <c r="P1694" s="280"/>
      <c r="Q1694" s="281"/>
      <c r="R1694" s="699">
        <f>SUM(O1694:Q1694)</f>
        <v>0</v>
      </c>
      <c r="S1694" s="700">
        <f>C1694+D1694+E1694+G1694+H1694+I1694+K1694+L1694+M1694+O1694+P1694+Q1694</f>
        <v>0</v>
      </c>
      <c r="T1694" s="191"/>
      <c r="U1694" s="191"/>
      <c r="V1694" s="191"/>
      <c r="W1694" s="191"/>
    </row>
    <row r="1695" spans="2:23" ht="16.5">
      <c r="B1695" s="711" t="s">
        <v>703</v>
      </c>
      <c r="C1695" s="712">
        <f>SUM(C1696:C1699)</f>
        <v>0</v>
      </c>
      <c r="D1695" s="712">
        <f>SUM(D1696:D1699)</f>
        <v>0</v>
      </c>
      <c r="E1695" s="712">
        <f>SUM(E1696:E1699)</f>
        <v>0</v>
      </c>
      <c r="F1695" s="334">
        <f t="shared" ref="F1695:F1700" si="854">SUM(C1695:E1695)</f>
        <v>0</v>
      </c>
      <c r="G1695" s="712">
        <f>SUM(G1696:G1699)</f>
        <v>0</v>
      </c>
      <c r="H1695" s="246">
        <f>SUM(H1696:H1699)</f>
        <v>0</v>
      </c>
      <c r="I1695" s="713">
        <f>SUM(I1696:I1699)</f>
        <v>0</v>
      </c>
      <c r="J1695" s="334">
        <f t="shared" ref="J1695:J1700" si="855">SUM(G1695:I1695)</f>
        <v>0</v>
      </c>
      <c r="K1695" s="712">
        <f>SUM(K1696:K1699)</f>
        <v>0</v>
      </c>
      <c r="L1695" s="246">
        <f>SUM(L1696:L1699)</f>
        <v>0</v>
      </c>
      <c r="M1695" s="713">
        <f>SUM(M1696:M1699)</f>
        <v>0</v>
      </c>
      <c r="N1695" s="334">
        <f t="shared" ref="N1695:N1700" si="856">SUM(K1695:M1695)</f>
        <v>0</v>
      </c>
      <c r="O1695" s="712">
        <f>SUM(O1696:O1699)</f>
        <v>0</v>
      </c>
      <c r="P1695" s="246">
        <f>SUM(P1696:P1699)</f>
        <v>0</v>
      </c>
      <c r="Q1695" s="713">
        <f>SUM(Q1696:Q1699)</f>
        <v>0</v>
      </c>
      <c r="R1695" s="699">
        <f t="shared" ref="R1695:R1700" si="857">SUM(O1695:Q1695)</f>
        <v>0</v>
      </c>
      <c r="S1695" s="335">
        <f>F1695+J1695+N1695+R1695</f>
        <v>0</v>
      </c>
      <c r="T1695" s="702"/>
      <c r="U1695" s="702"/>
      <c r="V1695" s="702"/>
      <c r="W1695" s="702"/>
    </row>
    <row r="1696" spans="2:23" ht="16.5">
      <c r="B1696" s="710" t="s">
        <v>704</v>
      </c>
      <c r="C1696" s="254"/>
      <c r="D1696" s="287"/>
      <c r="E1696" s="288"/>
      <c r="F1696" s="698">
        <f t="shared" si="854"/>
        <v>0</v>
      </c>
      <c r="G1696" s="254"/>
      <c r="H1696" s="287"/>
      <c r="I1696" s="288"/>
      <c r="J1696" s="334">
        <f t="shared" si="855"/>
        <v>0</v>
      </c>
      <c r="K1696" s="254"/>
      <c r="L1696" s="287"/>
      <c r="M1696" s="288"/>
      <c r="N1696" s="334">
        <f t="shared" si="856"/>
        <v>0</v>
      </c>
      <c r="O1696" s="254"/>
      <c r="P1696" s="287"/>
      <c r="Q1696" s="288"/>
      <c r="R1696" s="699">
        <f t="shared" si="857"/>
        <v>0</v>
      </c>
      <c r="S1696" s="700">
        <f>C1696+D1696+E1696+G1696+H1696+I1696+K1696+L1696+M1696+O1696+P1696+Q1696</f>
        <v>0</v>
      </c>
      <c r="T1696" s="191"/>
      <c r="U1696" s="191"/>
      <c r="V1696" s="191"/>
      <c r="W1696" s="191"/>
    </row>
    <row r="1697" spans="2:23" ht="16.5">
      <c r="B1697" s="710" t="s">
        <v>705</v>
      </c>
      <c r="C1697" s="254"/>
      <c r="D1697" s="287"/>
      <c r="E1697" s="288"/>
      <c r="F1697" s="698">
        <f t="shared" si="854"/>
        <v>0</v>
      </c>
      <c r="G1697" s="254"/>
      <c r="H1697" s="287"/>
      <c r="I1697" s="288"/>
      <c r="J1697" s="334">
        <f t="shared" si="855"/>
        <v>0</v>
      </c>
      <c r="K1697" s="254"/>
      <c r="L1697" s="287"/>
      <c r="M1697" s="288"/>
      <c r="N1697" s="334">
        <f t="shared" si="856"/>
        <v>0</v>
      </c>
      <c r="O1697" s="254"/>
      <c r="P1697" s="287"/>
      <c r="Q1697" s="288"/>
      <c r="R1697" s="699">
        <f t="shared" si="857"/>
        <v>0</v>
      </c>
      <c r="S1697" s="700">
        <f>C1697+D1697+E1697+G1697+H1697+I1697+K1697+L1697+M1697+O1697+P1697+Q1697</f>
        <v>0</v>
      </c>
      <c r="T1697" s="191"/>
      <c r="U1697" s="191"/>
      <c r="V1697" s="191"/>
      <c r="W1697" s="191"/>
    </row>
    <row r="1698" spans="2:23" ht="16.5">
      <c r="B1698" s="714" t="s">
        <v>706</v>
      </c>
      <c r="C1698" s="254"/>
      <c r="D1698" s="287"/>
      <c r="E1698" s="288"/>
      <c r="F1698" s="698">
        <f t="shared" si="854"/>
        <v>0</v>
      </c>
      <c r="G1698" s="254"/>
      <c r="H1698" s="287"/>
      <c r="I1698" s="288"/>
      <c r="J1698" s="334">
        <f t="shared" si="855"/>
        <v>0</v>
      </c>
      <c r="K1698" s="254"/>
      <c r="L1698" s="287"/>
      <c r="M1698" s="288"/>
      <c r="N1698" s="334">
        <f t="shared" si="856"/>
        <v>0</v>
      </c>
      <c r="O1698" s="254"/>
      <c r="P1698" s="287"/>
      <c r="Q1698" s="288"/>
      <c r="R1698" s="699">
        <f t="shared" si="857"/>
        <v>0</v>
      </c>
      <c r="S1698" s="700">
        <f>C1698+D1698+E1698+G1698+H1698+I1698+K1698+L1698+M1698+O1698+P1698+Q1698</f>
        <v>0</v>
      </c>
      <c r="T1698" s="191"/>
      <c r="U1698" s="191"/>
      <c r="V1698" s="191"/>
      <c r="W1698" s="191"/>
    </row>
    <row r="1699" spans="2:23" ht="16.5">
      <c r="B1699" s="714" t="s">
        <v>707</v>
      </c>
      <c r="C1699" s="254"/>
      <c r="D1699" s="287"/>
      <c r="E1699" s="288"/>
      <c r="F1699" s="698">
        <f t="shared" si="854"/>
        <v>0</v>
      </c>
      <c r="G1699" s="254"/>
      <c r="H1699" s="287"/>
      <c r="I1699" s="288"/>
      <c r="J1699" s="334">
        <f t="shared" si="855"/>
        <v>0</v>
      </c>
      <c r="K1699" s="254"/>
      <c r="L1699" s="287"/>
      <c r="M1699" s="288"/>
      <c r="N1699" s="334">
        <f t="shared" si="856"/>
        <v>0</v>
      </c>
      <c r="O1699" s="254"/>
      <c r="P1699" s="287"/>
      <c r="Q1699" s="288"/>
      <c r="R1699" s="699">
        <f t="shared" si="857"/>
        <v>0</v>
      </c>
      <c r="S1699" s="700">
        <f>C1699+D1699+E1699+G1699+H1699+I1699+K1699+L1699+M1699+O1699+P1699+Q1699</f>
        <v>0</v>
      </c>
      <c r="T1699" s="191"/>
      <c r="U1699" s="191"/>
      <c r="V1699" s="191"/>
      <c r="W1699" s="191"/>
    </row>
    <row r="1700" spans="2:23" ht="17.25" thickBot="1">
      <c r="B1700" s="710" t="s">
        <v>708</v>
      </c>
      <c r="C1700" s="271"/>
      <c r="D1700" s="294"/>
      <c r="E1700" s="295"/>
      <c r="F1700" s="698">
        <f t="shared" si="854"/>
        <v>0</v>
      </c>
      <c r="G1700" s="271"/>
      <c r="H1700" s="294"/>
      <c r="I1700" s="295"/>
      <c r="J1700" s="334">
        <f t="shared" si="855"/>
        <v>0</v>
      </c>
      <c r="K1700" s="271"/>
      <c r="L1700" s="294"/>
      <c r="M1700" s="295"/>
      <c r="N1700" s="334">
        <f t="shared" si="856"/>
        <v>0</v>
      </c>
      <c r="O1700" s="271"/>
      <c r="P1700" s="294"/>
      <c r="Q1700" s="295"/>
      <c r="R1700" s="699">
        <f t="shared" si="857"/>
        <v>0</v>
      </c>
      <c r="S1700" s="700">
        <f>C1700+D1700+E1700+G1700+H1700+I1700+K1700+L1700+M1700+O1700+P1700+Q1700</f>
        <v>0</v>
      </c>
      <c r="T1700" s="191"/>
      <c r="U1700" s="191"/>
      <c r="V1700" s="191"/>
      <c r="W1700" s="191"/>
    </row>
    <row r="1701" spans="2:23" ht="17.25" thickBot="1">
      <c r="B1701" s="715" t="s">
        <v>865</v>
      </c>
      <c r="C1701" s="687" t="s">
        <v>498</v>
      </c>
      <c r="D1701" s="688" t="s">
        <v>499</v>
      </c>
      <c r="E1701" s="689" t="s">
        <v>500</v>
      </c>
      <c r="F1701" s="719" t="s">
        <v>697</v>
      </c>
      <c r="G1701" s="687" t="s">
        <v>502</v>
      </c>
      <c r="H1701" s="688" t="s">
        <v>503</v>
      </c>
      <c r="I1701" s="689" t="s">
        <v>504</v>
      </c>
      <c r="J1701" s="719" t="s">
        <v>698</v>
      </c>
      <c r="K1701" s="687" t="s">
        <v>506</v>
      </c>
      <c r="L1701" s="688" t="s">
        <v>507</v>
      </c>
      <c r="M1701" s="689" t="s">
        <v>508</v>
      </c>
      <c r="N1701" s="719" t="s">
        <v>699</v>
      </c>
      <c r="O1701" s="687" t="s">
        <v>510</v>
      </c>
      <c r="P1701" s="688" t="s">
        <v>511</v>
      </c>
      <c r="Q1701" s="689" t="s">
        <v>512</v>
      </c>
      <c r="R1701" s="720" t="s">
        <v>700</v>
      </c>
      <c r="S1701" s="719" t="s">
        <v>46</v>
      </c>
      <c r="T1701" s="191"/>
      <c r="U1701" s="191"/>
      <c r="V1701" s="191"/>
      <c r="W1701" s="191"/>
    </row>
    <row r="1702" spans="2:23" ht="16.5">
      <c r="B1702" s="710" t="s">
        <v>702</v>
      </c>
      <c r="C1702" s="266"/>
      <c r="D1702" s="280"/>
      <c r="E1702" s="281"/>
      <c r="F1702" s="698">
        <f>SUM(C1702:E1702)</f>
        <v>0</v>
      </c>
      <c r="G1702" s="266"/>
      <c r="H1702" s="280"/>
      <c r="I1702" s="281"/>
      <c r="J1702" s="334">
        <f>SUM(G1702:I1702)</f>
        <v>0</v>
      </c>
      <c r="K1702" s="266"/>
      <c r="L1702" s="280"/>
      <c r="M1702" s="281"/>
      <c r="N1702" s="334">
        <f>SUM(K1702:M1702)</f>
        <v>0</v>
      </c>
      <c r="O1702" s="266"/>
      <c r="P1702" s="280"/>
      <c r="Q1702" s="281"/>
      <c r="R1702" s="699">
        <f t="shared" ref="R1702:R1708" si="858">SUM(O1702:Q1702)</f>
        <v>0</v>
      </c>
      <c r="S1702" s="700">
        <f>N1702+J1702+F1702+R1702</f>
        <v>0</v>
      </c>
      <c r="T1702" s="191"/>
      <c r="U1702" s="191"/>
      <c r="V1702" s="191"/>
      <c r="W1702" s="191"/>
    </row>
    <row r="1703" spans="2:23" ht="16.5">
      <c r="B1703" s="711" t="s">
        <v>703</v>
      </c>
      <c r="C1703" s="712">
        <f>SUM(C1704:C1707)</f>
        <v>0</v>
      </c>
      <c r="D1703" s="712">
        <f>SUM(D1704:D1707)</f>
        <v>0</v>
      </c>
      <c r="E1703" s="712">
        <f>SUM(E1704:E1707)</f>
        <v>0</v>
      </c>
      <c r="F1703" s="334">
        <f t="shared" ref="F1703:F1708" si="859">SUM(C1703:E1703)</f>
        <v>0</v>
      </c>
      <c r="G1703" s="712">
        <f>SUM(G1704:G1707)</f>
        <v>0</v>
      </c>
      <c r="H1703" s="246">
        <f>SUM(H1704:H1707)</f>
        <v>0</v>
      </c>
      <c r="I1703" s="713">
        <f>SUM(I1704:I1707)</f>
        <v>0</v>
      </c>
      <c r="J1703" s="334">
        <f t="shared" ref="J1703:J1708" si="860">SUM(G1703:I1703)</f>
        <v>0</v>
      </c>
      <c r="K1703" s="712">
        <f>SUM(K1704:K1707)</f>
        <v>0</v>
      </c>
      <c r="L1703" s="246">
        <f>SUM(L1704:L1707)</f>
        <v>0</v>
      </c>
      <c r="M1703" s="713">
        <f>SUM(M1704:M1707)</f>
        <v>0</v>
      </c>
      <c r="N1703" s="334">
        <f t="shared" ref="N1703:N1708" si="861">SUM(K1703:M1703)</f>
        <v>0</v>
      </c>
      <c r="O1703" s="712">
        <f>SUM(O1704:O1707)</f>
        <v>0</v>
      </c>
      <c r="P1703" s="246">
        <f>SUM(P1704:P1707)</f>
        <v>0</v>
      </c>
      <c r="Q1703" s="713">
        <f>SUM(Q1704:Q1707)</f>
        <v>0</v>
      </c>
      <c r="R1703" s="699">
        <f t="shared" si="858"/>
        <v>0</v>
      </c>
      <c r="S1703" s="335">
        <f t="shared" ref="S1703:S1708" si="862">N1703+J1703+F1703+R1703</f>
        <v>0</v>
      </c>
      <c r="T1703" s="702"/>
      <c r="U1703" s="702"/>
      <c r="V1703" s="702"/>
      <c r="W1703" s="702"/>
    </row>
    <row r="1704" spans="2:23" ht="16.5">
      <c r="B1704" s="710" t="s">
        <v>704</v>
      </c>
      <c r="C1704" s="254"/>
      <c r="D1704" s="287"/>
      <c r="E1704" s="288"/>
      <c r="F1704" s="698">
        <f t="shared" si="859"/>
        <v>0</v>
      </c>
      <c r="G1704" s="254"/>
      <c r="H1704" s="287"/>
      <c r="I1704" s="288"/>
      <c r="J1704" s="334">
        <f t="shared" si="860"/>
        <v>0</v>
      </c>
      <c r="K1704" s="254"/>
      <c r="L1704" s="287"/>
      <c r="M1704" s="288"/>
      <c r="N1704" s="334">
        <f t="shared" si="861"/>
        <v>0</v>
      </c>
      <c r="O1704" s="254"/>
      <c r="P1704" s="287"/>
      <c r="Q1704" s="288"/>
      <c r="R1704" s="699">
        <f t="shared" si="858"/>
        <v>0</v>
      </c>
      <c r="S1704" s="700">
        <f t="shared" si="862"/>
        <v>0</v>
      </c>
      <c r="T1704" s="191"/>
      <c r="U1704" s="191"/>
      <c r="V1704" s="191"/>
      <c r="W1704" s="191"/>
    </row>
    <row r="1705" spans="2:23" ht="16.5">
      <c r="B1705" s="710" t="s">
        <v>705</v>
      </c>
      <c r="C1705" s="254"/>
      <c r="D1705" s="287"/>
      <c r="E1705" s="288"/>
      <c r="F1705" s="698">
        <f t="shared" si="859"/>
        <v>0</v>
      </c>
      <c r="G1705" s="254"/>
      <c r="H1705" s="287"/>
      <c r="I1705" s="288"/>
      <c r="J1705" s="334">
        <f t="shared" si="860"/>
        <v>0</v>
      </c>
      <c r="K1705" s="254"/>
      <c r="L1705" s="287"/>
      <c r="M1705" s="288"/>
      <c r="N1705" s="334">
        <f t="shared" si="861"/>
        <v>0</v>
      </c>
      <c r="O1705" s="254"/>
      <c r="P1705" s="287"/>
      <c r="Q1705" s="288"/>
      <c r="R1705" s="699">
        <f t="shared" si="858"/>
        <v>0</v>
      </c>
      <c r="S1705" s="700">
        <f t="shared" si="862"/>
        <v>0</v>
      </c>
      <c r="T1705" s="191"/>
      <c r="U1705" s="191"/>
      <c r="V1705" s="191"/>
      <c r="W1705" s="191"/>
    </row>
    <row r="1706" spans="2:23" ht="16.5">
      <c r="B1706" s="714" t="s">
        <v>706</v>
      </c>
      <c r="C1706" s="254"/>
      <c r="D1706" s="287"/>
      <c r="E1706" s="288"/>
      <c r="F1706" s="698">
        <f t="shared" si="859"/>
        <v>0</v>
      </c>
      <c r="G1706" s="254"/>
      <c r="H1706" s="287"/>
      <c r="I1706" s="288"/>
      <c r="J1706" s="334">
        <f t="shared" si="860"/>
        <v>0</v>
      </c>
      <c r="K1706" s="254"/>
      <c r="L1706" s="287"/>
      <c r="M1706" s="288"/>
      <c r="N1706" s="334">
        <f t="shared" si="861"/>
        <v>0</v>
      </c>
      <c r="O1706" s="254"/>
      <c r="P1706" s="287"/>
      <c r="Q1706" s="288"/>
      <c r="R1706" s="699">
        <f t="shared" si="858"/>
        <v>0</v>
      </c>
      <c r="S1706" s="700">
        <f t="shared" si="862"/>
        <v>0</v>
      </c>
      <c r="T1706" s="191"/>
      <c r="U1706" s="191"/>
      <c r="V1706" s="191"/>
      <c r="W1706" s="191"/>
    </row>
    <row r="1707" spans="2:23" ht="16.5">
      <c r="B1707" s="714" t="s">
        <v>707</v>
      </c>
      <c r="C1707" s="254"/>
      <c r="D1707" s="287"/>
      <c r="E1707" s="288"/>
      <c r="F1707" s="698">
        <f t="shared" si="859"/>
        <v>0</v>
      </c>
      <c r="G1707" s="254"/>
      <c r="H1707" s="287"/>
      <c r="I1707" s="288"/>
      <c r="J1707" s="334">
        <f t="shared" si="860"/>
        <v>0</v>
      </c>
      <c r="K1707" s="254"/>
      <c r="L1707" s="287"/>
      <c r="M1707" s="288"/>
      <c r="N1707" s="334">
        <f t="shared" si="861"/>
        <v>0</v>
      </c>
      <c r="O1707" s="254"/>
      <c r="P1707" s="287"/>
      <c r="Q1707" s="288"/>
      <c r="R1707" s="699">
        <f t="shared" si="858"/>
        <v>0</v>
      </c>
      <c r="S1707" s="700">
        <f t="shared" si="862"/>
        <v>0</v>
      </c>
      <c r="T1707" s="191"/>
      <c r="U1707" s="191"/>
      <c r="V1707" s="191"/>
      <c r="W1707" s="191"/>
    </row>
    <row r="1708" spans="2:23" ht="17.25" thickBot="1">
      <c r="B1708" s="710" t="s">
        <v>708</v>
      </c>
      <c r="C1708" s="271"/>
      <c r="D1708" s="294"/>
      <c r="E1708" s="295"/>
      <c r="F1708" s="698">
        <f t="shared" si="859"/>
        <v>0</v>
      </c>
      <c r="G1708" s="271"/>
      <c r="H1708" s="294"/>
      <c r="I1708" s="295"/>
      <c r="J1708" s="334">
        <f t="shared" si="860"/>
        <v>0</v>
      </c>
      <c r="K1708" s="271"/>
      <c r="L1708" s="294"/>
      <c r="M1708" s="295"/>
      <c r="N1708" s="334">
        <f t="shared" si="861"/>
        <v>0</v>
      </c>
      <c r="O1708" s="271"/>
      <c r="P1708" s="294"/>
      <c r="Q1708" s="295"/>
      <c r="R1708" s="699">
        <f t="shared" si="858"/>
        <v>0</v>
      </c>
      <c r="S1708" s="700">
        <f t="shared" si="862"/>
        <v>0</v>
      </c>
      <c r="T1708" s="191"/>
      <c r="U1708" s="191"/>
      <c r="V1708" s="191"/>
      <c r="W1708" s="191"/>
    </row>
    <row r="1709" spans="2:23" ht="17.25" thickBot="1">
      <c r="B1709" s="715" t="s">
        <v>866</v>
      </c>
      <c r="C1709" s="600" t="s">
        <v>498</v>
      </c>
      <c r="D1709" s="708" t="s">
        <v>499</v>
      </c>
      <c r="E1709" s="709" t="s">
        <v>500</v>
      </c>
      <c r="F1709" s="334" t="s">
        <v>697</v>
      </c>
      <c r="G1709" s="600" t="s">
        <v>502</v>
      </c>
      <c r="H1709" s="708" t="s">
        <v>503</v>
      </c>
      <c r="I1709" s="709" t="s">
        <v>504</v>
      </c>
      <c r="J1709" s="334" t="s">
        <v>698</v>
      </c>
      <c r="K1709" s="600" t="s">
        <v>506</v>
      </c>
      <c r="L1709" s="708" t="s">
        <v>507</v>
      </c>
      <c r="M1709" s="709" t="s">
        <v>508</v>
      </c>
      <c r="N1709" s="334" t="s">
        <v>699</v>
      </c>
      <c r="O1709" s="600" t="s">
        <v>510</v>
      </c>
      <c r="P1709" s="708" t="s">
        <v>511</v>
      </c>
      <c r="Q1709" s="709" t="s">
        <v>512</v>
      </c>
      <c r="R1709" s="720" t="s">
        <v>700</v>
      </c>
      <c r="S1709" s="719" t="s">
        <v>46</v>
      </c>
      <c r="T1709" s="191"/>
      <c r="U1709" s="191"/>
      <c r="V1709" s="191"/>
      <c r="W1709" s="191"/>
    </row>
    <row r="1710" spans="2:23" ht="16.5">
      <c r="B1710" s="710" t="s">
        <v>702</v>
      </c>
      <c r="C1710" s="266"/>
      <c r="D1710" s="280"/>
      <c r="E1710" s="281"/>
      <c r="F1710" s="698">
        <f>SUM(C1710:E1710)</f>
        <v>0</v>
      </c>
      <c r="G1710" s="266"/>
      <c r="H1710" s="280"/>
      <c r="I1710" s="281"/>
      <c r="J1710" s="334">
        <f>SUM(G1710:I1710)</f>
        <v>0</v>
      </c>
      <c r="K1710" s="266"/>
      <c r="L1710" s="280"/>
      <c r="M1710" s="281"/>
      <c r="N1710" s="334">
        <f>SUM(K1710:M1710)</f>
        <v>0</v>
      </c>
      <c r="O1710" s="266"/>
      <c r="P1710" s="280"/>
      <c r="Q1710" s="281"/>
      <c r="R1710" s="699">
        <f>SUM(O1710:Q1710)</f>
        <v>0</v>
      </c>
      <c r="S1710" s="700">
        <f>C1710+D1710+E1710+G1710+H1710+I1710+K1710+L1710+M1710+O1710+P1710+Q1710</f>
        <v>0</v>
      </c>
      <c r="T1710" s="191"/>
      <c r="U1710" s="191"/>
      <c r="V1710" s="191"/>
      <c r="W1710" s="191"/>
    </row>
    <row r="1711" spans="2:23" ht="16.5">
      <c r="B1711" s="711" t="s">
        <v>703</v>
      </c>
      <c r="C1711" s="712">
        <f>SUM(C1712:C1715)</f>
        <v>0</v>
      </c>
      <c r="D1711" s="712">
        <f>SUM(D1712:D1715)</f>
        <v>0</v>
      </c>
      <c r="E1711" s="712">
        <f>SUM(E1712:E1715)</f>
        <v>0</v>
      </c>
      <c r="F1711" s="334">
        <f t="shared" ref="F1711:F1716" si="863">SUM(C1711:E1711)</f>
        <v>0</v>
      </c>
      <c r="G1711" s="712">
        <f>SUM(G1712:G1715)</f>
        <v>0</v>
      </c>
      <c r="H1711" s="246">
        <f>SUM(H1712:H1715)</f>
        <v>0</v>
      </c>
      <c r="I1711" s="713">
        <f>SUM(I1712:I1715)</f>
        <v>0</v>
      </c>
      <c r="J1711" s="334">
        <f t="shared" ref="J1711:J1716" si="864">SUM(G1711:I1711)</f>
        <v>0</v>
      </c>
      <c r="K1711" s="712">
        <f>SUM(K1712:K1715)</f>
        <v>0</v>
      </c>
      <c r="L1711" s="246">
        <f>SUM(L1712:L1715)</f>
        <v>0</v>
      </c>
      <c r="M1711" s="713">
        <f>SUM(M1712:M1715)</f>
        <v>0</v>
      </c>
      <c r="N1711" s="334">
        <f t="shared" ref="N1711:N1716" si="865">SUM(K1711:M1711)</f>
        <v>0</v>
      </c>
      <c r="O1711" s="712">
        <f>SUM(O1712:O1715)</f>
        <v>0</v>
      </c>
      <c r="P1711" s="246">
        <f>SUM(P1712:P1715)</f>
        <v>0</v>
      </c>
      <c r="Q1711" s="713">
        <f>SUM(Q1712:Q1715)</f>
        <v>0</v>
      </c>
      <c r="R1711" s="699">
        <f t="shared" ref="R1711:R1716" si="866">SUM(O1711:Q1711)</f>
        <v>0</v>
      </c>
      <c r="S1711" s="335">
        <f>F1711+J1711+N1711+R1711</f>
        <v>0</v>
      </c>
      <c r="T1711" s="702"/>
      <c r="U1711" s="702"/>
      <c r="V1711" s="702"/>
      <c r="W1711" s="702"/>
    </row>
    <row r="1712" spans="2:23" ht="16.5">
      <c r="B1712" s="710" t="s">
        <v>704</v>
      </c>
      <c r="C1712" s="254"/>
      <c r="D1712" s="287"/>
      <c r="E1712" s="288"/>
      <c r="F1712" s="698">
        <f t="shared" si="863"/>
        <v>0</v>
      </c>
      <c r="G1712" s="254"/>
      <c r="H1712" s="287"/>
      <c r="I1712" s="288"/>
      <c r="J1712" s="334">
        <f t="shared" si="864"/>
        <v>0</v>
      </c>
      <c r="K1712" s="254"/>
      <c r="L1712" s="287"/>
      <c r="M1712" s="288"/>
      <c r="N1712" s="334">
        <f t="shared" si="865"/>
        <v>0</v>
      </c>
      <c r="O1712" s="254"/>
      <c r="P1712" s="287"/>
      <c r="Q1712" s="288"/>
      <c r="R1712" s="699">
        <f t="shared" si="866"/>
        <v>0</v>
      </c>
      <c r="S1712" s="700">
        <f>C1712+D1712+E1712+G1712+H1712+I1712+K1712+L1712+M1712+O1712+P1712+Q1712</f>
        <v>0</v>
      </c>
      <c r="T1712" s="191"/>
      <c r="U1712" s="191"/>
      <c r="V1712" s="191"/>
      <c r="W1712" s="191"/>
    </row>
    <row r="1713" spans="2:23" ht="16.5">
      <c r="B1713" s="710" t="s">
        <v>705</v>
      </c>
      <c r="C1713" s="254"/>
      <c r="D1713" s="287"/>
      <c r="E1713" s="288"/>
      <c r="F1713" s="698">
        <f t="shared" si="863"/>
        <v>0</v>
      </c>
      <c r="G1713" s="254"/>
      <c r="H1713" s="287"/>
      <c r="I1713" s="288"/>
      <c r="J1713" s="334">
        <f t="shared" si="864"/>
        <v>0</v>
      </c>
      <c r="K1713" s="254"/>
      <c r="L1713" s="287"/>
      <c r="M1713" s="288"/>
      <c r="N1713" s="334">
        <f t="shared" si="865"/>
        <v>0</v>
      </c>
      <c r="O1713" s="254"/>
      <c r="P1713" s="287"/>
      <c r="Q1713" s="288"/>
      <c r="R1713" s="699">
        <f t="shared" si="866"/>
        <v>0</v>
      </c>
      <c r="S1713" s="700">
        <f>C1713+D1713+E1713+G1713+H1713+I1713+K1713+L1713+M1713+O1713+P1713+Q1713</f>
        <v>0</v>
      </c>
      <c r="T1713" s="191"/>
      <c r="U1713" s="191"/>
      <c r="V1713" s="191"/>
      <c r="W1713" s="191"/>
    </row>
    <row r="1714" spans="2:23" ht="16.5">
      <c r="B1714" s="714" t="s">
        <v>706</v>
      </c>
      <c r="C1714" s="254"/>
      <c r="D1714" s="287"/>
      <c r="E1714" s="288"/>
      <c r="F1714" s="698">
        <f t="shared" si="863"/>
        <v>0</v>
      </c>
      <c r="G1714" s="254"/>
      <c r="H1714" s="287"/>
      <c r="I1714" s="288"/>
      <c r="J1714" s="334">
        <f t="shared" si="864"/>
        <v>0</v>
      </c>
      <c r="K1714" s="254"/>
      <c r="L1714" s="287"/>
      <c r="M1714" s="288"/>
      <c r="N1714" s="334">
        <f t="shared" si="865"/>
        <v>0</v>
      </c>
      <c r="O1714" s="254"/>
      <c r="P1714" s="287"/>
      <c r="Q1714" s="288"/>
      <c r="R1714" s="699">
        <f t="shared" si="866"/>
        <v>0</v>
      </c>
      <c r="S1714" s="700">
        <f>C1714+D1714+E1714+G1714+H1714+I1714+K1714+L1714+M1714+O1714+P1714+Q1714</f>
        <v>0</v>
      </c>
      <c r="T1714" s="191"/>
      <c r="U1714" s="191"/>
      <c r="V1714" s="191"/>
      <c r="W1714" s="191"/>
    </row>
    <row r="1715" spans="2:23" ht="16.5">
      <c r="B1715" s="714" t="s">
        <v>707</v>
      </c>
      <c r="C1715" s="254"/>
      <c r="D1715" s="287"/>
      <c r="E1715" s="288"/>
      <c r="F1715" s="698">
        <f t="shared" si="863"/>
        <v>0</v>
      </c>
      <c r="G1715" s="254"/>
      <c r="H1715" s="287"/>
      <c r="I1715" s="288"/>
      <c r="J1715" s="334">
        <f t="shared" si="864"/>
        <v>0</v>
      </c>
      <c r="K1715" s="254"/>
      <c r="L1715" s="287"/>
      <c r="M1715" s="288"/>
      <c r="N1715" s="334">
        <f t="shared" si="865"/>
        <v>0</v>
      </c>
      <c r="O1715" s="254"/>
      <c r="P1715" s="287"/>
      <c r="Q1715" s="288"/>
      <c r="R1715" s="699">
        <f t="shared" si="866"/>
        <v>0</v>
      </c>
      <c r="S1715" s="700">
        <f>C1715+D1715+E1715+G1715+H1715+I1715+K1715+L1715+M1715+O1715+P1715+Q1715</f>
        <v>0</v>
      </c>
      <c r="T1715" s="191"/>
      <c r="U1715" s="191"/>
      <c r="V1715" s="191"/>
      <c r="W1715" s="191"/>
    </row>
    <row r="1716" spans="2:23" ht="17.25" thickBot="1">
      <c r="B1716" s="710" t="s">
        <v>708</v>
      </c>
      <c r="C1716" s="271"/>
      <c r="D1716" s="294"/>
      <c r="E1716" s="295"/>
      <c r="F1716" s="698">
        <f t="shared" si="863"/>
        <v>0</v>
      </c>
      <c r="G1716" s="271"/>
      <c r="H1716" s="294"/>
      <c r="I1716" s="295"/>
      <c r="J1716" s="334">
        <f t="shared" si="864"/>
        <v>0</v>
      </c>
      <c r="K1716" s="271"/>
      <c r="L1716" s="294"/>
      <c r="M1716" s="295"/>
      <c r="N1716" s="334">
        <f t="shared" si="865"/>
        <v>0</v>
      </c>
      <c r="O1716" s="271"/>
      <c r="P1716" s="294"/>
      <c r="Q1716" s="295"/>
      <c r="R1716" s="699">
        <f t="shared" si="866"/>
        <v>0</v>
      </c>
      <c r="S1716" s="700">
        <f>C1716+D1716+E1716+G1716+H1716+I1716+K1716+L1716+M1716+O1716+P1716+Q1716</f>
        <v>0</v>
      </c>
      <c r="T1716" s="191"/>
      <c r="U1716" s="191"/>
      <c r="V1716" s="191"/>
      <c r="W1716" s="191"/>
    </row>
    <row r="1717" spans="2:23" ht="17.25" thickBot="1">
      <c r="B1717" s="715" t="s">
        <v>867</v>
      </c>
      <c r="C1717" s="600" t="s">
        <v>498</v>
      </c>
      <c r="D1717" s="708" t="s">
        <v>499</v>
      </c>
      <c r="E1717" s="709" t="s">
        <v>500</v>
      </c>
      <c r="F1717" s="334" t="s">
        <v>697</v>
      </c>
      <c r="G1717" s="600" t="s">
        <v>502</v>
      </c>
      <c r="H1717" s="708" t="s">
        <v>503</v>
      </c>
      <c r="I1717" s="709" t="s">
        <v>504</v>
      </c>
      <c r="J1717" s="334" t="s">
        <v>698</v>
      </c>
      <c r="K1717" s="600" t="s">
        <v>506</v>
      </c>
      <c r="L1717" s="708" t="s">
        <v>507</v>
      </c>
      <c r="M1717" s="709" t="s">
        <v>508</v>
      </c>
      <c r="N1717" s="334" t="s">
        <v>699</v>
      </c>
      <c r="O1717" s="600" t="s">
        <v>510</v>
      </c>
      <c r="P1717" s="708" t="s">
        <v>511</v>
      </c>
      <c r="Q1717" s="709" t="s">
        <v>512</v>
      </c>
      <c r="R1717" s="720" t="s">
        <v>700</v>
      </c>
      <c r="S1717" s="719" t="s">
        <v>46</v>
      </c>
      <c r="T1717" s="191"/>
      <c r="U1717" s="191"/>
      <c r="V1717" s="191"/>
      <c r="W1717" s="191"/>
    </row>
    <row r="1718" spans="2:23" ht="16.5">
      <c r="B1718" s="710" t="s">
        <v>702</v>
      </c>
      <c r="C1718" s="266"/>
      <c r="D1718" s="280"/>
      <c r="E1718" s="281"/>
      <c r="F1718" s="698">
        <v>0</v>
      </c>
      <c r="G1718" s="266"/>
      <c r="H1718" s="280"/>
      <c r="I1718" s="281"/>
      <c r="J1718" s="334">
        <f t="shared" ref="J1718:J1724" si="867">SUM(G1718:I1718)</f>
        <v>0</v>
      </c>
      <c r="K1718" s="266"/>
      <c r="L1718" s="280"/>
      <c r="M1718" s="281"/>
      <c r="N1718" s="334">
        <f t="shared" ref="N1718:N1724" si="868">SUM(K1718:M1718)</f>
        <v>0</v>
      </c>
      <c r="O1718" s="266"/>
      <c r="P1718" s="280"/>
      <c r="Q1718" s="281"/>
      <c r="R1718" s="699">
        <f>SUM(O1718:Q1718)</f>
        <v>0</v>
      </c>
      <c r="S1718" s="700">
        <f>C1718+D1718+E1718+G1718+H1718+I1718+K1718+L1718+M1718+O1718+P1718+Q1718</f>
        <v>0</v>
      </c>
      <c r="T1718" s="191"/>
      <c r="U1718" s="191"/>
      <c r="V1718" s="191"/>
      <c r="W1718" s="191"/>
    </row>
    <row r="1719" spans="2:23" ht="16.5">
      <c r="B1719" s="711" t="s">
        <v>703</v>
      </c>
      <c r="C1719" s="712">
        <f>SUM(C1720:C1723)</f>
        <v>0</v>
      </c>
      <c r="D1719" s="712">
        <f>SUM(D1720:D1723)</f>
        <v>0</v>
      </c>
      <c r="E1719" s="712">
        <f>SUM(E1720:E1723)</f>
        <v>0</v>
      </c>
      <c r="F1719" s="334">
        <f t="shared" ref="F1719:F1724" si="869">SUM(C1719:E1719)</f>
        <v>0</v>
      </c>
      <c r="G1719" s="712">
        <f>SUM(G1720:G1723)</f>
        <v>0</v>
      </c>
      <c r="H1719" s="246">
        <f>SUM(H1720:H1723)</f>
        <v>0</v>
      </c>
      <c r="I1719" s="713">
        <f>SUM(I1720:I1723)</f>
        <v>0</v>
      </c>
      <c r="J1719" s="334">
        <f t="shared" si="867"/>
        <v>0</v>
      </c>
      <c r="K1719" s="712">
        <f>SUM(K1720:K1723)</f>
        <v>0</v>
      </c>
      <c r="L1719" s="246">
        <f>SUM(L1720:L1723)</f>
        <v>0</v>
      </c>
      <c r="M1719" s="713">
        <f>SUM(M1720:M1723)</f>
        <v>0</v>
      </c>
      <c r="N1719" s="334">
        <f t="shared" si="868"/>
        <v>0</v>
      </c>
      <c r="O1719" s="712">
        <f>SUM(O1720:O1723)</f>
        <v>0</v>
      </c>
      <c r="P1719" s="246">
        <f>SUM(P1720:P1723)</f>
        <v>0</v>
      </c>
      <c r="Q1719" s="713">
        <f>SUM(Q1720:Q1723)</f>
        <v>0</v>
      </c>
      <c r="R1719" s="699">
        <f t="shared" ref="R1719:R1724" si="870">SUM(O1719:Q1719)</f>
        <v>0</v>
      </c>
      <c r="S1719" s="335">
        <f>F1719+J1719+N1719+R1719</f>
        <v>0</v>
      </c>
      <c r="T1719" s="702"/>
      <c r="U1719" s="702"/>
      <c r="V1719" s="702"/>
      <c r="W1719" s="702"/>
    </row>
    <row r="1720" spans="2:23" ht="16.5">
      <c r="B1720" s="710" t="s">
        <v>704</v>
      </c>
      <c r="C1720" s="254"/>
      <c r="D1720" s="287"/>
      <c r="E1720" s="288"/>
      <c r="F1720" s="698">
        <f t="shared" si="869"/>
        <v>0</v>
      </c>
      <c r="G1720" s="254"/>
      <c r="H1720" s="287"/>
      <c r="I1720" s="288"/>
      <c r="J1720" s="334">
        <f t="shared" si="867"/>
        <v>0</v>
      </c>
      <c r="K1720" s="254"/>
      <c r="L1720" s="287"/>
      <c r="M1720" s="288"/>
      <c r="N1720" s="334">
        <f t="shared" si="868"/>
        <v>0</v>
      </c>
      <c r="O1720" s="254"/>
      <c r="P1720" s="287"/>
      <c r="Q1720" s="288"/>
      <c r="R1720" s="699">
        <f t="shared" si="870"/>
        <v>0</v>
      </c>
      <c r="S1720" s="700">
        <f>C1720+D1720+E1720+G1720+H1720+I1720+K1720+L1720+M1720+O1720+P1720+Q1720</f>
        <v>0</v>
      </c>
      <c r="T1720" s="191"/>
      <c r="U1720" s="191"/>
      <c r="V1720" s="191"/>
      <c r="W1720" s="191"/>
    </row>
    <row r="1721" spans="2:23" ht="16.5">
      <c r="B1721" s="710" t="s">
        <v>705</v>
      </c>
      <c r="C1721" s="254"/>
      <c r="D1721" s="287"/>
      <c r="E1721" s="288"/>
      <c r="F1721" s="698">
        <f t="shared" si="869"/>
        <v>0</v>
      </c>
      <c r="G1721" s="254"/>
      <c r="H1721" s="287"/>
      <c r="I1721" s="288"/>
      <c r="J1721" s="334">
        <f t="shared" si="867"/>
        <v>0</v>
      </c>
      <c r="K1721" s="254"/>
      <c r="L1721" s="287"/>
      <c r="M1721" s="288"/>
      <c r="N1721" s="334">
        <f t="shared" si="868"/>
        <v>0</v>
      </c>
      <c r="O1721" s="254"/>
      <c r="P1721" s="287"/>
      <c r="Q1721" s="288"/>
      <c r="R1721" s="699">
        <f t="shared" si="870"/>
        <v>0</v>
      </c>
      <c r="S1721" s="700">
        <f>C1721+D1721+E1721+G1721+H1721+I1721+K1721+L1721+M1721+O1721+P1721+Q1721</f>
        <v>0</v>
      </c>
      <c r="T1721" s="191"/>
      <c r="U1721" s="191"/>
      <c r="V1721" s="191"/>
      <c r="W1721" s="191"/>
    </row>
    <row r="1722" spans="2:23" ht="16.5">
      <c r="B1722" s="714" t="s">
        <v>706</v>
      </c>
      <c r="C1722" s="254"/>
      <c r="D1722" s="287"/>
      <c r="E1722" s="288"/>
      <c r="F1722" s="698">
        <f t="shared" si="869"/>
        <v>0</v>
      </c>
      <c r="G1722" s="254"/>
      <c r="H1722" s="287"/>
      <c r="I1722" s="288"/>
      <c r="J1722" s="334">
        <f t="shared" si="867"/>
        <v>0</v>
      </c>
      <c r="K1722" s="254"/>
      <c r="L1722" s="287"/>
      <c r="M1722" s="288"/>
      <c r="N1722" s="334">
        <f t="shared" si="868"/>
        <v>0</v>
      </c>
      <c r="O1722" s="254"/>
      <c r="P1722" s="287"/>
      <c r="Q1722" s="288"/>
      <c r="R1722" s="699">
        <f t="shared" si="870"/>
        <v>0</v>
      </c>
      <c r="S1722" s="700">
        <f>C1722+D1722+E1722+G1722+H1722+I1722+K1722+L1722+M1722+O1722+P1722+Q1722</f>
        <v>0</v>
      </c>
      <c r="T1722" s="191"/>
      <c r="U1722" s="191"/>
      <c r="V1722" s="191"/>
      <c r="W1722" s="191"/>
    </row>
    <row r="1723" spans="2:23" ht="16.5">
      <c r="B1723" s="714" t="s">
        <v>707</v>
      </c>
      <c r="C1723" s="254"/>
      <c r="D1723" s="287"/>
      <c r="E1723" s="288"/>
      <c r="F1723" s="698">
        <f t="shared" si="869"/>
        <v>0</v>
      </c>
      <c r="G1723" s="254"/>
      <c r="H1723" s="287"/>
      <c r="I1723" s="288"/>
      <c r="J1723" s="334">
        <f t="shared" si="867"/>
        <v>0</v>
      </c>
      <c r="K1723" s="254"/>
      <c r="L1723" s="287"/>
      <c r="M1723" s="288"/>
      <c r="N1723" s="334">
        <f t="shared" si="868"/>
        <v>0</v>
      </c>
      <c r="O1723" s="254"/>
      <c r="P1723" s="287"/>
      <c r="Q1723" s="288"/>
      <c r="R1723" s="699">
        <f t="shared" si="870"/>
        <v>0</v>
      </c>
      <c r="S1723" s="700">
        <f>C1723+D1723+E1723+G1723+H1723+I1723+K1723+L1723+M1723+O1723+P1723+Q1723</f>
        <v>0</v>
      </c>
      <c r="T1723" s="191"/>
      <c r="U1723" s="191"/>
      <c r="V1723" s="191"/>
      <c r="W1723" s="191"/>
    </row>
    <row r="1724" spans="2:23" ht="17.25" thickBot="1">
      <c r="B1724" s="710" t="s">
        <v>708</v>
      </c>
      <c r="C1724" s="271"/>
      <c r="D1724" s="294"/>
      <c r="E1724" s="295"/>
      <c r="F1724" s="698">
        <f t="shared" si="869"/>
        <v>0</v>
      </c>
      <c r="G1724" s="271"/>
      <c r="H1724" s="294"/>
      <c r="I1724" s="295"/>
      <c r="J1724" s="334">
        <f t="shared" si="867"/>
        <v>0</v>
      </c>
      <c r="K1724" s="271"/>
      <c r="L1724" s="294"/>
      <c r="M1724" s="295"/>
      <c r="N1724" s="334">
        <f t="shared" si="868"/>
        <v>0</v>
      </c>
      <c r="O1724" s="271"/>
      <c r="P1724" s="294"/>
      <c r="Q1724" s="295"/>
      <c r="R1724" s="699">
        <f t="shared" si="870"/>
        <v>0</v>
      </c>
      <c r="S1724" s="700">
        <f>C1724+D1724+E1724+G1724+H1724+I1724+K1724+L1724+M1724+O1724+P1724+Q1724</f>
        <v>0</v>
      </c>
      <c r="T1724" s="191"/>
      <c r="U1724" s="191"/>
      <c r="V1724" s="191"/>
      <c r="W1724" s="191"/>
    </row>
    <row r="1725" spans="2:23" ht="17.25" thickBot="1">
      <c r="B1725" s="715" t="s">
        <v>868</v>
      </c>
      <c r="C1725" s="687" t="s">
        <v>498</v>
      </c>
      <c r="D1725" s="688" t="s">
        <v>499</v>
      </c>
      <c r="E1725" s="689" t="s">
        <v>500</v>
      </c>
      <c r="F1725" s="719" t="s">
        <v>697</v>
      </c>
      <c r="G1725" s="687" t="s">
        <v>502</v>
      </c>
      <c r="H1725" s="688" t="s">
        <v>503</v>
      </c>
      <c r="I1725" s="689" t="s">
        <v>504</v>
      </c>
      <c r="J1725" s="719" t="s">
        <v>698</v>
      </c>
      <c r="K1725" s="687" t="s">
        <v>506</v>
      </c>
      <c r="L1725" s="688" t="s">
        <v>507</v>
      </c>
      <c r="M1725" s="689" t="s">
        <v>508</v>
      </c>
      <c r="N1725" s="719" t="s">
        <v>699</v>
      </c>
      <c r="O1725" s="687" t="s">
        <v>510</v>
      </c>
      <c r="P1725" s="688" t="s">
        <v>511</v>
      </c>
      <c r="Q1725" s="689" t="s">
        <v>512</v>
      </c>
      <c r="R1725" s="720" t="s">
        <v>700</v>
      </c>
      <c r="S1725" s="719" t="s">
        <v>46</v>
      </c>
      <c r="T1725" s="191"/>
      <c r="U1725" s="191"/>
      <c r="V1725" s="191"/>
      <c r="W1725" s="191"/>
    </row>
    <row r="1726" spans="2:23" ht="16.5">
      <c r="B1726" s="710" t="s">
        <v>702</v>
      </c>
      <c r="C1726" s="266"/>
      <c r="D1726" s="280"/>
      <c r="E1726" s="281"/>
      <c r="F1726" s="698">
        <f>SUM(C1726:E1726)</f>
        <v>0</v>
      </c>
      <c r="G1726" s="266"/>
      <c r="H1726" s="280"/>
      <c r="I1726" s="281"/>
      <c r="J1726" s="334">
        <f>SUM(G1726:I1726)</f>
        <v>0</v>
      </c>
      <c r="K1726" s="266"/>
      <c r="L1726" s="280"/>
      <c r="M1726" s="281"/>
      <c r="N1726" s="334">
        <f>SUM(K1726:M1726)</f>
        <v>0</v>
      </c>
      <c r="O1726" s="266"/>
      <c r="P1726" s="280"/>
      <c r="Q1726" s="281"/>
      <c r="R1726" s="699">
        <f t="shared" ref="R1726:R1732" si="871">SUM(O1726:Q1726)</f>
        <v>0</v>
      </c>
      <c r="S1726" s="700">
        <f>N1726+J1726+F1726+R1726</f>
        <v>0</v>
      </c>
      <c r="T1726" s="191"/>
      <c r="U1726" s="191"/>
      <c r="V1726" s="191"/>
      <c r="W1726" s="191"/>
    </row>
    <row r="1727" spans="2:23" ht="16.5">
      <c r="B1727" s="711" t="s">
        <v>703</v>
      </c>
      <c r="C1727" s="712">
        <f>SUM(C1728:C1731)</f>
        <v>0</v>
      </c>
      <c r="D1727" s="712">
        <f>SUM(D1728:D1731)</f>
        <v>0</v>
      </c>
      <c r="E1727" s="712">
        <f>SUM(E1728:E1731)</f>
        <v>0</v>
      </c>
      <c r="F1727" s="334">
        <f t="shared" ref="F1727:F1732" si="872">SUM(C1727:E1727)</f>
        <v>0</v>
      </c>
      <c r="G1727" s="712">
        <f>SUM(G1728:G1731)</f>
        <v>0</v>
      </c>
      <c r="H1727" s="246">
        <f>SUM(H1728:H1731)</f>
        <v>0</v>
      </c>
      <c r="I1727" s="713">
        <f>SUM(I1728:I1731)</f>
        <v>0</v>
      </c>
      <c r="J1727" s="334">
        <f t="shared" ref="J1727:J1732" si="873">SUM(G1727:I1727)</f>
        <v>0</v>
      </c>
      <c r="K1727" s="712">
        <f>SUM(K1728:K1731)</f>
        <v>0</v>
      </c>
      <c r="L1727" s="246">
        <f>SUM(L1728:L1731)</f>
        <v>0</v>
      </c>
      <c r="M1727" s="713">
        <f>SUM(M1728:M1731)</f>
        <v>0</v>
      </c>
      <c r="N1727" s="334">
        <f t="shared" ref="N1727:N1732" si="874">SUM(K1727:M1727)</f>
        <v>0</v>
      </c>
      <c r="O1727" s="712">
        <f>SUM(O1728:O1731)</f>
        <v>0</v>
      </c>
      <c r="P1727" s="246">
        <f>SUM(P1728:P1731)</f>
        <v>0</v>
      </c>
      <c r="Q1727" s="713">
        <f>SUM(Q1728:Q1731)</f>
        <v>0</v>
      </c>
      <c r="R1727" s="699">
        <f t="shared" si="871"/>
        <v>0</v>
      </c>
      <c r="S1727" s="335">
        <f t="shared" ref="S1727:S1732" si="875">N1727+J1727+F1727+R1727</f>
        <v>0</v>
      </c>
      <c r="T1727" s="702"/>
      <c r="U1727" s="702"/>
      <c r="V1727" s="702"/>
      <c r="W1727" s="702"/>
    </row>
    <row r="1728" spans="2:23" ht="16.5">
      <c r="B1728" s="710" t="s">
        <v>704</v>
      </c>
      <c r="C1728" s="254"/>
      <c r="D1728" s="287"/>
      <c r="E1728" s="288"/>
      <c r="F1728" s="698">
        <f t="shared" si="872"/>
        <v>0</v>
      </c>
      <c r="G1728" s="254"/>
      <c r="H1728" s="287"/>
      <c r="I1728" s="288"/>
      <c r="J1728" s="334">
        <f t="shared" si="873"/>
        <v>0</v>
      </c>
      <c r="K1728" s="254"/>
      <c r="L1728" s="287"/>
      <c r="M1728" s="288"/>
      <c r="N1728" s="334">
        <f t="shared" si="874"/>
        <v>0</v>
      </c>
      <c r="O1728" s="254"/>
      <c r="P1728" s="287"/>
      <c r="Q1728" s="288"/>
      <c r="R1728" s="699">
        <f t="shared" si="871"/>
        <v>0</v>
      </c>
      <c r="S1728" s="700">
        <f t="shared" si="875"/>
        <v>0</v>
      </c>
      <c r="T1728" s="191"/>
      <c r="U1728" s="191"/>
      <c r="V1728" s="191"/>
      <c r="W1728" s="191"/>
    </row>
    <row r="1729" spans="2:23" ht="16.5">
      <c r="B1729" s="710" t="s">
        <v>705</v>
      </c>
      <c r="C1729" s="254"/>
      <c r="D1729" s="287"/>
      <c r="E1729" s="288"/>
      <c r="F1729" s="698">
        <f t="shared" si="872"/>
        <v>0</v>
      </c>
      <c r="G1729" s="254"/>
      <c r="H1729" s="287"/>
      <c r="I1729" s="288"/>
      <c r="J1729" s="334">
        <f t="shared" si="873"/>
        <v>0</v>
      </c>
      <c r="K1729" s="254"/>
      <c r="L1729" s="287"/>
      <c r="M1729" s="288"/>
      <c r="N1729" s="334">
        <f t="shared" si="874"/>
        <v>0</v>
      </c>
      <c r="O1729" s="254"/>
      <c r="P1729" s="287"/>
      <c r="Q1729" s="288"/>
      <c r="R1729" s="699">
        <f t="shared" si="871"/>
        <v>0</v>
      </c>
      <c r="S1729" s="700">
        <f t="shared" si="875"/>
        <v>0</v>
      </c>
      <c r="T1729" s="191"/>
      <c r="U1729" s="191"/>
      <c r="V1729" s="191"/>
      <c r="W1729" s="191"/>
    </row>
    <row r="1730" spans="2:23" ht="16.5">
      <c r="B1730" s="714" t="s">
        <v>706</v>
      </c>
      <c r="C1730" s="254"/>
      <c r="D1730" s="287"/>
      <c r="E1730" s="288"/>
      <c r="F1730" s="698">
        <f t="shared" si="872"/>
        <v>0</v>
      </c>
      <c r="G1730" s="254"/>
      <c r="H1730" s="287"/>
      <c r="I1730" s="288"/>
      <c r="J1730" s="334">
        <f t="shared" si="873"/>
        <v>0</v>
      </c>
      <c r="K1730" s="254"/>
      <c r="L1730" s="287"/>
      <c r="M1730" s="288"/>
      <c r="N1730" s="334">
        <f t="shared" si="874"/>
        <v>0</v>
      </c>
      <c r="O1730" s="254"/>
      <c r="P1730" s="287"/>
      <c r="Q1730" s="288"/>
      <c r="R1730" s="699">
        <f t="shared" si="871"/>
        <v>0</v>
      </c>
      <c r="S1730" s="700">
        <f t="shared" si="875"/>
        <v>0</v>
      </c>
      <c r="T1730" s="191"/>
      <c r="U1730" s="191"/>
      <c r="V1730" s="191"/>
      <c r="W1730" s="191"/>
    </row>
    <row r="1731" spans="2:23" ht="16.5">
      <c r="B1731" s="714" t="s">
        <v>707</v>
      </c>
      <c r="C1731" s="254"/>
      <c r="D1731" s="287"/>
      <c r="E1731" s="288"/>
      <c r="F1731" s="698">
        <f t="shared" si="872"/>
        <v>0</v>
      </c>
      <c r="G1731" s="254"/>
      <c r="H1731" s="287"/>
      <c r="I1731" s="288"/>
      <c r="J1731" s="334">
        <f t="shared" si="873"/>
        <v>0</v>
      </c>
      <c r="K1731" s="254"/>
      <c r="L1731" s="287"/>
      <c r="M1731" s="288"/>
      <c r="N1731" s="334">
        <f t="shared" si="874"/>
        <v>0</v>
      </c>
      <c r="O1731" s="254"/>
      <c r="P1731" s="287"/>
      <c r="Q1731" s="288"/>
      <c r="R1731" s="699">
        <f t="shared" si="871"/>
        <v>0</v>
      </c>
      <c r="S1731" s="700">
        <f t="shared" si="875"/>
        <v>0</v>
      </c>
      <c r="T1731" s="191"/>
      <c r="U1731" s="191"/>
      <c r="V1731" s="191"/>
      <c r="W1731" s="191"/>
    </row>
    <row r="1732" spans="2:23" ht="17.25" thickBot="1">
      <c r="B1732" s="710" t="s">
        <v>708</v>
      </c>
      <c r="C1732" s="271"/>
      <c r="D1732" s="294"/>
      <c r="E1732" s="295"/>
      <c r="F1732" s="698">
        <f t="shared" si="872"/>
        <v>0</v>
      </c>
      <c r="G1732" s="271"/>
      <c r="H1732" s="294"/>
      <c r="I1732" s="295"/>
      <c r="J1732" s="334">
        <f t="shared" si="873"/>
        <v>0</v>
      </c>
      <c r="K1732" s="271"/>
      <c r="L1732" s="294"/>
      <c r="M1732" s="295"/>
      <c r="N1732" s="334">
        <f t="shared" si="874"/>
        <v>0</v>
      </c>
      <c r="O1732" s="271"/>
      <c r="P1732" s="294"/>
      <c r="Q1732" s="295"/>
      <c r="R1732" s="699">
        <f t="shared" si="871"/>
        <v>0</v>
      </c>
      <c r="S1732" s="700">
        <f t="shared" si="875"/>
        <v>0</v>
      </c>
      <c r="T1732" s="191"/>
      <c r="U1732" s="191"/>
      <c r="V1732" s="191"/>
      <c r="W1732" s="191"/>
    </row>
    <row r="1733" spans="2:23" ht="17.25" thickBot="1">
      <c r="B1733" s="715" t="s">
        <v>869</v>
      </c>
      <c r="C1733" s="600" t="s">
        <v>498</v>
      </c>
      <c r="D1733" s="708" t="s">
        <v>499</v>
      </c>
      <c r="E1733" s="709" t="s">
        <v>500</v>
      </c>
      <c r="F1733" s="334" t="s">
        <v>697</v>
      </c>
      <c r="G1733" s="600" t="s">
        <v>502</v>
      </c>
      <c r="H1733" s="708" t="s">
        <v>503</v>
      </c>
      <c r="I1733" s="709" t="s">
        <v>504</v>
      </c>
      <c r="J1733" s="334" t="s">
        <v>698</v>
      </c>
      <c r="K1733" s="600" t="s">
        <v>506</v>
      </c>
      <c r="L1733" s="708" t="s">
        <v>507</v>
      </c>
      <c r="M1733" s="709" t="s">
        <v>508</v>
      </c>
      <c r="N1733" s="334" t="s">
        <v>699</v>
      </c>
      <c r="O1733" s="600" t="s">
        <v>510</v>
      </c>
      <c r="P1733" s="708" t="s">
        <v>511</v>
      </c>
      <c r="Q1733" s="709" t="s">
        <v>512</v>
      </c>
      <c r="R1733" s="720" t="s">
        <v>700</v>
      </c>
      <c r="S1733" s="719" t="s">
        <v>46</v>
      </c>
      <c r="T1733" s="191"/>
      <c r="U1733" s="191"/>
      <c r="V1733" s="191"/>
      <c r="W1733" s="191"/>
    </row>
    <row r="1734" spans="2:23" ht="16.5">
      <c r="B1734" s="710" t="s">
        <v>702</v>
      </c>
      <c r="C1734" s="266"/>
      <c r="D1734" s="280"/>
      <c r="E1734" s="281"/>
      <c r="F1734" s="698">
        <f>SUM(C1734:E1734)</f>
        <v>0</v>
      </c>
      <c r="G1734" s="266"/>
      <c r="H1734" s="280"/>
      <c r="I1734" s="281"/>
      <c r="J1734" s="334">
        <f>SUM(G1734:I1734)</f>
        <v>0</v>
      </c>
      <c r="K1734" s="266"/>
      <c r="L1734" s="280"/>
      <c r="M1734" s="281"/>
      <c r="N1734" s="334">
        <f>SUM(K1734:M1734)</f>
        <v>0</v>
      </c>
      <c r="O1734" s="266"/>
      <c r="P1734" s="280"/>
      <c r="Q1734" s="281"/>
      <c r="R1734" s="699">
        <f t="shared" ref="R1734:R1740" si="876">SUM(O1734:Q1734)</f>
        <v>0</v>
      </c>
      <c r="S1734" s="700">
        <f>N1734+J1734+F1734+R1734</f>
        <v>0</v>
      </c>
      <c r="T1734" s="191"/>
      <c r="U1734" s="191"/>
      <c r="V1734" s="191"/>
      <c r="W1734" s="191"/>
    </row>
    <row r="1735" spans="2:23" ht="16.5">
      <c r="B1735" s="711" t="s">
        <v>703</v>
      </c>
      <c r="C1735" s="712">
        <f>SUM(C1736:C1739)</f>
        <v>0</v>
      </c>
      <c r="D1735" s="712">
        <f>SUM(D1736:D1739)</f>
        <v>0</v>
      </c>
      <c r="E1735" s="712">
        <f>SUM(E1736:E1739)</f>
        <v>0</v>
      </c>
      <c r="F1735" s="334">
        <f t="shared" ref="F1735:F1740" si="877">SUM(C1735:E1735)</f>
        <v>0</v>
      </c>
      <c r="G1735" s="712">
        <f>SUM(G1736:G1739)</f>
        <v>0</v>
      </c>
      <c r="H1735" s="246">
        <f>SUM(H1736:H1739)</f>
        <v>0</v>
      </c>
      <c r="I1735" s="713">
        <f>SUM(I1736:I1739)</f>
        <v>0</v>
      </c>
      <c r="J1735" s="334">
        <f t="shared" ref="J1735:J1740" si="878">SUM(G1735:I1735)</f>
        <v>0</v>
      </c>
      <c r="K1735" s="712">
        <f>SUM(K1736:K1739)</f>
        <v>0</v>
      </c>
      <c r="L1735" s="246">
        <f>SUM(L1736:L1739)</f>
        <v>0</v>
      </c>
      <c r="M1735" s="713">
        <f>SUM(M1736:M1739)</f>
        <v>0</v>
      </c>
      <c r="N1735" s="334">
        <f t="shared" ref="N1735:N1740" si="879">SUM(K1735:M1735)</f>
        <v>0</v>
      </c>
      <c r="O1735" s="712">
        <f>SUM(O1736:O1739)</f>
        <v>0</v>
      </c>
      <c r="P1735" s="246">
        <f>SUM(P1736:P1739)</f>
        <v>0</v>
      </c>
      <c r="Q1735" s="713">
        <f>SUM(Q1736:Q1739)</f>
        <v>0</v>
      </c>
      <c r="R1735" s="699">
        <f t="shared" si="876"/>
        <v>0</v>
      </c>
      <c r="S1735" s="335">
        <f t="shared" ref="S1735:S1740" si="880">N1735+J1735+F1735+R1735</f>
        <v>0</v>
      </c>
      <c r="T1735" s="702"/>
      <c r="U1735" s="702"/>
      <c r="V1735" s="702"/>
      <c r="W1735" s="702"/>
    </row>
    <row r="1736" spans="2:23" ht="16.5">
      <c r="B1736" s="710" t="s">
        <v>704</v>
      </c>
      <c r="C1736" s="254"/>
      <c r="D1736" s="287"/>
      <c r="E1736" s="288"/>
      <c r="F1736" s="698">
        <f t="shared" si="877"/>
        <v>0</v>
      </c>
      <c r="G1736" s="254"/>
      <c r="H1736" s="287"/>
      <c r="I1736" s="288"/>
      <c r="J1736" s="334">
        <f t="shared" si="878"/>
        <v>0</v>
      </c>
      <c r="K1736" s="254"/>
      <c r="L1736" s="287"/>
      <c r="M1736" s="288"/>
      <c r="N1736" s="334">
        <f t="shared" si="879"/>
        <v>0</v>
      </c>
      <c r="O1736" s="254"/>
      <c r="P1736" s="287"/>
      <c r="Q1736" s="288"/>
      <c r="R1736" s="699">
        <f t="shared" si="876"/>
        <v>0</v>
      </c>
      <c r="S1736" s="700">
        <f t="shared" si="880"/>
        <v>0</v>
      </c>
      <c r="T1736" s="191"/>
      <c r="U1736" s="191"/>
      <c r="V1736" s="191"/>
      <c r="W1736" s="191"/>
    </row>
    <row r="1737" spans="2:23" ht="16.5">
      <c r="B1737" s="710" t="s">
        <v>705</v>
      </c>
      <c r="C1737" s="254"/>
      <c r="D1737" s="287"/>
      <c r="E1737" s="288"/>
      <c r="F1737" s="698">
        <f t="shared" si="877"/>
        <v>0</v>
      </c>
      <c r="G1737" s="254"/>
      <c r="H1737" s="287"/>
      <c r="I1737" s="288"/>
      <c r="J1737" s="334">
        <f t="shared" si="878"/>
        <v>0</v>
      </c>
      <c r="K1737" s="254"/>
      <c r="L1737" s="287"/>
      <c r="M1737" s="288"/>
      <c r="N1737" s="334">
        <f t="shared" si="879"/>
        <v>0</v>
      </c>
      <c r="O1737" s="254"/>
      <c r="P1737" s="287"/>
      <c r="Q1737" s="288"/>
      <c r="R1737" s="699">
        <f t="shared" si="876"/>
        <v>0</v>
      </c>
      <c r="S1737" s="700">
        <f t="shared" si="880"/>
        <v>0</v>
      </c>
      <c r="T1737" s="191"/>
      <c r="U1737" s="191"/>
      <c r="V1737" s="191"/>
      <c r="W1737" s="191"/>
    </row>
    <row r="1738" spans="2:23" ht="16.5">
      <c r="B1738" s="714" t="s">
        <v>706</v>
      </c>
      <c r="C1738" s="254"/>
      <c r="D1738" s="287"/>
      <c r="E1738" s="288"/>
      <c r="F1738" s="698">
        <f t="shared" si="877"/>
        <v>0</v>
      </c>
      <c r="G1738" s="254"/>
      <c r="H1738" s="287"/>
      <c r="I1738" s="288"/>
      <c r="J1738" s="334">
        <f t="shared" si="878"/>
        <v>0</v>
      </c>
      <c r="K1738" s="254"/>
      <c r="L1738" s="287"/>
      <c r="M1738" s="288"/>
      <c r="N1738" s="334">
        <f t="shared" si="879"/>
        <v>0</v>
      </c>
      <c r="O1738" s="254"/>
      <c r="P1738" s="287"/>
      <c r="Q1738" s="288"/>
      <c r="R1738" s="699">
        <f t="shared" si="876"/>
        <v>0</v>
      </c>
      <c r="S1738" s="700">
        <f t="shared" si="880"/>
        <v>0</v>
      </c>
      <c r="T1738" s="191"/>
      <c r="U1738" s="191"/>
      <c r="V1738" s="191"/>
      <c r="W1738" s="191"/>
    </row>
    <row r="1739" spans="2:23" ht="16.5">
      <c r="B1739" s="714" t="s">
        <v>707</v>
      </c>
      <c r="C1739" s="254"/>
      <c r="D1739" s="287"/>
      <c r="E1739" s="288"/>
      <c r="F1739" s="698">
        <f t="shared" si="877"/>
        <v>0</v>
      </c>
      <c r="G1739" s="254"/>
      <c r="H1739" s="287"/>
      <c r="I1739" s="288"/>
      <c r="J1739" s="334">
        <f t="shared" si="878"/>
        <v>0</v>
      </c>
      <c r="K1739" s="254"/>
      <c r="L1739" s="287"/>
      <c r="M1739" s="288"/>
      <c r="N1739" s="334">
        <f t="shared" si="879"/>
        <v>0</v>
      </c>
      <c r="O1739" s="254"/>
      <c r="P1739" s="287"/>
      <c r="Q1739" s="288"/>
      <c r="R1739" s="699">
        <f t="shared" si="876"/>
        <v>0</v>
      </c>
      <c r="S1739" s="700">
        <f t="shared" si="880"/>
        <v>0</v>
      </c>
      <c r="T1739" s="191"/>
      <c r="U1739" s="191"/>
      <c r="V1739" s="191"/>
      <c r="W1739" s="191"/>
    </row>
    <row r="1740" spans="2:23" ht="17.25" thickBot="1">
      <c r="B1740" s="710" t="s">
        <v>708</v>
      </c>
      <c r="C1740" s="271"/>
      <c r="D1740" s="294"/>
      <c r="E1740" s="295"/>
      <c r="F1740" s="698">
        <f t="shared" si="877"/>
        <v>0</v>
      </c>
      <c r="G1740" s="271"/>
      <c r="H1740" s="294"/>
      <c r="I1740" s="295"/>
      <c r="J1740" s="334">
        <f t="shared" si="878"/>
        <v>0</v>
      </c>
      <c r="K1740" s="271"/>
      <c r="L1740" s="294"/>
      <c r="M1740" s="295"/>
      <c r="N1740" s="334">
        <f t="shared" si="879"/>
        <v>0</v>
      </c>
      <c r="O1740" s="271"/>
      <c r="P1740" s="294"/>
      <c r="Q1740" s="295"/>
      <c r="R1740" s="699">
        <f t="shared" si="876"/>
        <v>0</v>
      </c>
      <c r="S1740" s="700">
        <f t="shared" si="880"/>
        <v>0</v>
      </c>
      <c r="T1740" s="191"/>
      <c r="U1740" s="191"/>
      <c r="V1740" s="191"/>
      <c r="W1740" s="191"/>
    </row>
    <row r="1741" spans="2:23" ht="17.25" thickBot="1">
      <c r="B1741" s="715" t="s">
        <v>870</v>
      </c>
      <c r="C1741" s="600" t="s">
        <v>498</v>
      </c>
      <c r="D1741" s="708" t="s">
        <v>499</v>
      </c>
      <c r="E1741" s="709" t="s">
        <v>500</v>
      </c>
      <c r="F1741" s="334" t="s">
        <v>697</v>
      </c>
      <c r="G1741" s="600" t="s">
        <v>502</v>
      </c>
      <c r="H1741" s="708" t="s">
        <v>503</v>
      </c>
      <c r="I1741" s="709" t="s">
        <v>504</v>
      </c>
      <c r="J1741" s="334" t="s">
        <v>698</v>
      </c>
      <c r="K1741" s="600" t="s">
        <v>506</v>
      </c>
      <c r="L1741" s="708" t="s">
        <v>507</v>
      </c>
      <c r="M1741" s="709" t="s">
        <v>508</v>
      </c>
      <c r="N1741" s="334" t="s">
        <v>699</v>
      </c>
      <c r="O1741" s="600" t="s">
        <v>510</v>
      </c>
      <c r="P1741" s="708" t="s">
        <v>511</v>
      </c>
      <c r="Q1741" s="709" t="s">
        <v>512</v>
      </c>
      <c r="R1741" s="720" t="s">
        <v>700</v>
      </c>
      <c r="S1741" s="719" t="s">
        <v>46</v>
      </c>
      <c r="T1741" s="191"/>
      <c r="U1741" s="191"/>
      <c r="V1741" s="191"/>
      <c r="W1741" s="191"/>
    </row>
    <row r="1742" spans="2:23" ht="16.5">
      <c r="B1742" s="710" t="s">
        <v>702</v>
      </c>
      <c r="C1742" s="266"/>
      <c r="D1742" s="280"/>
      <c r="E1742" s="281"/>
      <c r="F1742" s="698">
        <f>SUM(C1742:E1742)</f>
        <v>0</v>
      </c>
      <c r="G1742" s="266"/>
      <c r="H1742" s="280"/>
      <c r="I1742" s="281"/>
      <c r="J1742" s="334">
        <f>SUM(G1742:I1742)</f>
        <v>0</v>
      </c>
      <c r="K1742" s="266"/>
      <c r="L1742" s="280"/>
      <c r="M1742" s="281"/>
      <c r="N1742" s="334">
        <f>SUM(K1742:M1742)</f>
        <v>0</v>
      </c>
      <c r="O1742" s="266"/>
      <c r="P1742" s="280"/>
      <c r="Q1742" s="281"/>
      <c r="R1742" s="699">
        <f t="shared" ref="R1742:R1748" si="881">SUM(O1742:Q1742)</f>
        <v>0</v>
      </c>
      <c r="S1742" s="700">
        <f>N1742+J1742+F1742+R1742</f>
        <v>0</v>
      </c>
      <c r="T1742" s="191"/>
      <c r="U1742" s="191"/>
      <c r="V1742" s="191"/>
      <c r="W1742" s="191"/>
    </row>
    <row r="1743" spans="2:23" ht="16.5">
      <c r="B1743" s="711" t="s">
        <v>703</v>
      </c>
      <c r="C1743" s="712">
        <f>SUM(C1744:C1747)</f>
        <v>0</v>
      </c>
      <c r="D1743" s="712">
        <f>SUM(D1744:D1747)</f>
        <v>0</v>
      </c>
      <c r="E1743" s="712">
        <f>SUM(E1744:E1747)</f>
        <v>0</v>
      </c>
      <c r="F1743" s="334">
        <f t="shared" ref="F1743:F1748" si="882">SUM(C1743:E1743)</f>
        <v>0</v>
      </c>
      <c r="G1743" s="712">
        <f>SUM(G1744:G1747)</f>
        <v>0</v>
      </c>
      <c r="H1743" s="246">
        <f>SUM(H1744:H1747)</f>
        <v>0</v>
      </c>
      <c r="I1743" s="713">
        <f>SUM(I1744:I1747)</f>
        <v>0</v>
      </c>
      <c r="J1743" s="334">
        <f t="shared" ref="J1743:J1748" si="883">SUM(G1743:I1743)</f>
        <v>0</v>
      </c>
      <c r="K1743" s="712">
        <f>SUM(K1744:K1747)</f>
        <v>0</v>
      </c>
      <c r="L1743" s="246">
        <f>SUM(L1744:L1747)</f>
        <v>0</v>
      </c>
      <c r="M1743" s="713">
        <f>SUM(M1744:M1747)</f>
        <v>0</v>
      </c>
      <c r="N1743" s="334">
        <f t="shared" ref="N1743:N1748" si="884">SUM(K1743:M1743)</f>
        <v>0</v>
      </c>
      <c r="O1743" s="712">
        <f>SUM(O1744:O1747)</f>
        <v>0</v>
      </c>
      <c r="P1743" s="246">
        <f>SUM(P1744:P1747)</f>
        <v>0</v>
      </c>
      <c r="Q1743" s="713">
        <f>SUM(Q1744:Q1747)</f>
        <v>0</v>
      </c>
      <c r="R1743" s="699">
        <f t="shared" si="881"/>
        <v>0</v>
      </c>
      <c r="S1743" s="335">
        <f t="shared" ref="S1743:S1748" si="885">N1743+J1743+F1743+R1743</f>
        <v>0</v>
      </c>
      <c r="T1743" s="702"/>
      <c r="U1743" s="702"/>
      <c r="V1743" s="702"/>
      <c r="W1743" s="702"/>
    </row>
    <row r="1744" spans="2:23" ht="16.5">
      <c r="B1744" s="710" t="s">
        <v>704</v>
      </c>
      <c r="C1744" s="254"/>
      <c r="D1744" s="287"/>
      <c r="E1744" s="288"/>
      <c r="F1744" s="698">
        <f t="shared" si="882"/>
        <v>0</v>
      </c>
      <c r="G1744" s="254"/>
      <c r="H1744" s="287"/>
      <c r="I1744" s="288"/>
      <c r="J1744" s="334">
        <f t="shared" si="883"/>
        <v>0</v>
      </c>
      <c r="K1744" s="254"/>
      <c r="L1744" s="287"/>
      <c r="M1744" s="288"/>
      <c r="N1744" s="334">
        <f t="shared" si="884"/>
        <v>0</v>
      </c>
      <c r="O1744" s="254"/>
      <c r="P1744" s="287"/>
      <c r="Q1744" s="288"/>
      <c r="R1744" s="699">
        <f t="shared" si="881"/>
        <v>0</v>
      </c>
      <c r="S1744" s="700">
        <f t="shared" si="885"/>
        <v>0</v>
      </c>
      <c r="T1744" s="191"/>
      <c r="U1744" s="191"/>
      <c r="V1744" s="191"/>
      <c r="W1744" s="191"/>
    </row>
    <row r="1745" spans="2:23" ht="16.5">
      <c r="B1745" s="710" t="s">
        <v>705</v>
      </c>
      <c r="C1745" s="254"/>
      <c r="D1745" s="287"/>
      <c r="E1745" s="288"/>
      <c r="F1745" s="698">
        <f t="shared" si="882"/>
        <v>0</v>
      </c>
      <c r="G1745" s="254"/>
      <c r="H1745" s="287"/>
      <c r="I1745" s="288"/>
      <c r="J1745" s="334">
        <f t="shared" si="883"/>
        <v>0</v>
      </c>
      <c r="K1745" s="254"/>
      <c r="L1745" s="287"/>
      <c r="M1745" s="288"/>
      <c r="N1745" s="334">
        <f t="shared" si="884"/>
        <v>0</v>
      </c>
      <c r="O1745" s="254"/>
      <c r="P1745" s="287"/>
      <c r="Q1745" s="288"/>
      <c r="R1745" s="699">
        <f t="shared" si="881"/>
        <v>0</v>
      </c>
      <c r="S1745" s="700">
        <f t="shared" si="885"/>
        <v>0</v>
      </c>
      <c r="T1745" s="191"/>
      <c r="U1745" s="191"/>
      <c r="V1745" s="191"/>
      <c r="W1745" s="191"/>
    </row>
    <row r="1746" spans="2:23" ht="16.5">
      <c r="B1746" s="714" t="s">
        <v>706</v>
      </c>
      <c r="C1746" s="254"/>
      <c r="D1746" s="287"/>
      <c r="E1746" s="288"/>
      <c r="F1746" s="698">
        <f t="shared" si="882"/>
        <v>0</v>
      </c>
      <c r="G1746" s="254"/>
      <c r="H1746" s="287"/>
      <c r="I1746" s="288"/>
      <c r="J1746" s="334">
        <f t="shared" si="883"/>
        <v>0</v>
      </c>
      <c r="K1746" s="254"/>
      <c r="L1746" s="287"/>
      <c r="M1746" s="288"/>
      <c r="N1746" s="334">
        <f t="shared" si="884"/>
        <v>0</v>
      </c>
      <c r="O1746" s="254"/>
      <c r="P1746" s="287"/>
      <c r="Q1746" s="288"/>
      <c r="R1746" s="699">
        <f t="shared" si="881"/>
        <v>0</v>
      </c>
      <c r="S1746" s="700">
        <f t="shared" si="885"/>
        <v>0</v>
      </c>
      <c r="T1746" s="191"/>
      <c r="U1746" s="191"/>
      <c r="V1746" s="191"/>
      <c r="W1746" s="191"/>
    </row>
    <row r="1747" spans="2:23" ht="16.5">
      <c r="B1747" s="714" t="s">
        <v>707</v>
      </c>
      <c r="C1747" s="254"/>
      <c r="D1747" s="287"/>
      <c r="E1747" s="288"/>
      <c r="F1747" s="698">
        <f t="shared" si="882"/>
        <v>0</v>
      </c>
      <c r="G1747" s="254"/>
      <c r="H1747" s="287"/>
      <c r="I1747" s="288"/>
      <c r="J1747" s="334">
        <f t="shared" si="883"/>
        <v>0</v>
      </c>
      <c r="K1747" s="254"/>
      <c r="L1747" s="287"/>
      <c r="M1747" s="288"/>
      <c r="N1747" s="334">
        <f t="shared" si="884"/>
        <v>0</v>
      </c>
      <c r="O1747" s="254"/>
      <c r="P1747" s="287"/>
      <c r="Q1747" s="288"/>
      <c r="R1747" s="699">
        <f t="shared" si="881"/>
        <v>0</v>
      </c>
      <c r="S1747" s="700">
        <f t="shared" si="885"/>
        <v>0</v>
      </c>
      <c r="T1747" s="191"/>
      <c r="U1747" s="191"/>
      <c r="V1747" s="191"/>
      <c r="W1747" s="191"/>
    </row>
    <row r="1748" spans="2:23" ht="17.25" thickBot="1">
      <c r="B1748" s="710" t="s">
        <v>708</v>
      </c>
      <c r="C1748" s="271"/>
      <c r="D1748" s="294"/>
      <c r="E1748" s="295"/>
      <c r="F1748" s="698">
        <f t="shared" si="882"/>
        <v>0</v>
      </c>
      <c r="G1748" s="271"/>
      <c r="H1748" s="294"/>
      <c r="I1748" s="295"/>
      <c r="J1748" s="334">
        <f t="shared" si="883"/>
        <v>0</v>
      </c>
      <c r="K1748" s="271"/>
      <c r="L1748" s="294"/>
      <c r="M1748" s="295"/>
      <c r="N1748" s="334">
        <f t="shared" si="884"/>
        <v>0</v>
      </c>
      <c r="O1748" s="271"/>
      <c r="P1748" s="294"/>
      <c r="Q1748" s="295"/>
      <c r="R1748" s="699">
        <f t="shared" si="881"/>
        <v>0</v>
      </c>
      <c r="S1748" s="700">
        <f t="shared" si="885"/>
        <v>0</v>
      </c>
      <c r="T1748" s="191"/>
      <c r="U1748" s="191"/>
      <c r="V1748" s="191"/>
      <c r="W1748" s="191"/>
    </row>
    <row r="1749" spans="2:23" ht="17.25" thickBot="1">
      <c r="B1749" s="715" t="s">
        <v>871</v>
      </c>
      <c r="C1749" s="687" t="s">
        <v>498</v>
      </c>
      <c r="D1749" s="688" t="s">
        <v>499</v>
      </c>
      <c r="E1749" s="689" t="s">
        <v>500</v>
      </c>
      <c r="F1749" s="719" t="s">
        <v>697</v>
      </c>
      <c r="G1749" s="687" t="s">
        <v>502</v>
      </c>
      <c r="H1749" s="688" t="s">
        <v>503</v>
      </c>
      <c r="I1749" s="689" t="s">
        <v>504</v>
      </c>
      <c r="J1749" s="719" t="s">
        <v>698</v>
      </c>
      <c r="K1749" s="687" t="s">
        <v>506</v>
      </c>
      <c r="L1749" s="688" t="s">
        <v>507</v>
      </c>
      <c r="M1749" s="689" t="s">
        <v>508</v>
      </c>
      <c r="N1749" s="719" t="s">
        <v>699</v>
      </c>
      <c r="O1749" s="687" t="s">
        <v>510</v>
      </c>
      <c r="P1749" s="688" t="s">
        <v>511</v>
      </c>
      <c r="Q1749" s="689" t="s">
        <v>512</v>
      </c>
      <c r="R1749" s="720" t="s">
        <v>700</v>
      </c>
      <c r="S1749" s="719" t="s">
        <v>46</v>
      </c>
      <c r="T1749" s="191"/>
      <c r="U1749" s="191"/>
      <c r="V1749" s="191"/>
      <c r="W1749" s="191"/>
    </row>
    <row r="1750" spans="2:23" ht="16.5">
      <c r="B1750" s="710" t="s">
        <v>702</v>
      </c>
      <c r="C1750" s="266"/>
      <c r="D1750" s="280"/>
      <c r="E1750" s="281"/>
      <c r="F1750" s="698">
        <f>SUM(C1750:E1750)</f>
        <v>0</v>
      </c>
      <c r="G1750" s="266"/>
      <c r="H1750" s="280"/>
      <c r="I1750" s="281"/>
      <c r="J1750" s="334">
        <f>SUM(G1750:I1750)</f>
        <v>0</v>
      </c>
      <c r="K1750" s="266"/>
      <c r="L1750" s="280"/>
      <c r="M1750" s="281"/>
      <c r="N1750" s="334">
        <f>SUM(K1750:M1750)</f>
        <v>0</v>
      </c>
      <c r="O1750" s="266"/>
      <c r="P1750" s="280"/>
      <c r="Q1750" s="281"/>
      <c r="R1750" s="699">
        <f t="shared" ref="R1750:R1756" si="886">SUM(O1750:Q1750)</f>
        <v>0</v>
      </c>
      <c r="S1750" s="700">
        <f>N1750+J1750+F1750+R1750</f>
        <v>0</v>
      </c>
      <c r="T1750" s="191"/>
      <c r="U1750" s="191"/>
      <c r="V1750" s="191"/>
      <c r="W1750" s="191"/>
    </row>
    <row r="1751" spans="2:23" ht="16.5">
      <c r="B1751" s="711" t="s">
        <v>703</v>
      </c>
      <c r="C1751" s="712">
        <f>SUM(C1752:C1755)</f>
        <v>0</v>
      </c>
      <c r="D1751" s="712">
        <f>SUM(D1752:D1755)</f>
        <v>0</v>
      </c>
      <c r="E1751" s="712">
        <f>SUM(E1752:E1755)</f>
        <v>0</v>
      </c>
      <c r="F1751" s="334">
        <f t="shared" ref="F1751:F1756" si="887">SUM(C1751:E1751)</f>
        <v>0</v>
      </c>
      <c r="G1751" s="712">
        <f>SUM(G1752:G1755)</f>
        <v>0</v>
      </c>
      <c r="H1751" s="246">
        <f>SUM(H1752:H1755)</f>
        <v>0</v>
      </c>
      <c r="I1751" s="713">
        <f>SUM(I1752:I1755)</f>
        <v>0</v>
      </c>
      <c r="J1751" s="334">
        <f t="shared" ref="J1751:J1756" si="888">SUM(G1751:I1751)</f>
        <v>0</v>
      </c>
      <c r="K1751" s="712">
        <f>SUM(K1752:K1755)</f>
        <v>0</v>
      </c>
      <c r="L1751" s="246">
        <f>SUM(L1752:L1755)</f>
        <v>0</v>
      </c>
      <c r="M1751" s="713">
        <f>SUM(M1752:M1755)</f>
        <v>0</v>
      </c>
      <c r="N1751" s="334">
        <f t="shared" ref="N1751:N1756" si="889">SUM(K1751:M1751)</f>
        <v>0</v>
      </c>
      <c r="O1751" s="712">
        <f>SUM(O1752:O1755)</f>
        <v>0</v>
      </c>
      <c r="P1751" s="246">
        <f>SUM(P1752:P1755)</f>
        <v>0</v>
      </c>
      <c r="Q1751" s="713">
        <f>SUM(Q1752:Q1755)</f>
        <v>0</v>
      </c>
      <c r="R1751" s="699">
        <f t="shared" si="886"/>
        <v>0</v>
      </c>
      <c r="S1751" s="335">
        <f t="shared" ref="S1751:S1756" si="890">N1751+J1751+F1751+R1751</f>
        <v>0</v>
      </c>
      <c r="T1751" s="702"/>
      <c r="U1751" s="702"/>
      <c r="V1751" s="702"/>
      <c r="W1751" s="702"/>
    </row>
    <row r="1752" spans="2:23" ht="16.5">
      <c r="B1752" s="710" t="s">
        <v>704</v>
      </c>
      <c r="C1752" s="254"/>
      <c r="D1752" s="287"/>
      <c r="E1752" s="288"/>
      <c r="F1752" s="698">
        <f t="shared" si="887"/>
        <v>0</v>
      </c>
      <c r="G1752" s="254"/>
      <c r="H1752" s="287"/>
      <c r="I1752" s="288"/>
      <c r="J1752" s="334">
        <f t="shared" si="888"/>
        <v>0</v>
      </c>
      <c r="K1752" s="254"/>
      <c r="L1752" s="287"/>
      <c r="M1752" s="288"/>
      <c r="N1752" s="334">
        <f t="shared" si="889"/>
        <v>0</v>
      </c>
      <c r="O1752" s="254"/>
      <c r="P1752" s="287"/>
      <c r="Q1752" s="288"/>
      <c r="R1752" s="699">
        <f t="shared" si="886"/>
        <v>0</v>
      </c>
      <c r="S1752" s="700">
        <f t="shared" si="890"/>
        <v>0</v>
      </c>
      <c r="T1752" s="191"/>
      <c r="U1752" s="191"/>
      <c r="V1752" s="191"/>
      <c r="W1752" s="191"/>
    </row>
    <row r="1753" spans="2:23" ht="16.5">
      <c r="B1753" s="710" t="s">
        <v>705</v>
      </c>
      <c r="C1753" s="254"/>
      <c r="D1753" s="287"/>
      <c r="E1753" s="288"/>
      <c r="F1753" s="698">
        <f t="shared" si="887"/>
        <v>0</v>
      </c>
      <c r="G1753" s="254"/>
      <c r="H1753" s="287"/>
      <c r="I1753" s="288"/>
      <c r="J1753" s="334">
        <f t="shared" si="888"/>
        <v>0</v>
      </c>
      <c r="K1753" s="254"/>
      <c r="L1753" s="287"/>
      <c r="M1753" s="288"/>
      <c r="N1753" s="334">
        <f t="shared" si="889"/>
        <v>0</v>
      </c>
      <c r="O1753" s="254"/>
      <c r="P1753" s="287"/>
      <c r="Q1753" s="288"/>
      <c r="R1753" s="699">
        <f t="shared" si="886"/>
        <v>0</v>
      </c>
      <c r="S1753" s="700">
        <f t="shared" si="890"/>
        <v>0</v>
      </c>
      <c r="T1753" s="191"/>
      <c r="U1753" s="191"/>
      <c r="V1753" s="191"/>
      <c r="W1753" s="191"/>
    </row>
    <row r="1754" spans="2:23" ht="16.5">
      <c r="B1754" s="714" t="s">
        <v>706</v>
      </c>
      <c r="C1754" s="254"/>
      <c r="D1754" s="287"/>
      <c r="E1754" s="288"/>
      <c r="F1754" s="698">
        <f t="shared" si="887"/>
        <v>0</v>
      </c>
      <c r="G1754" s="254"/>
      <c r="H1754" s="287"/>
      <c r="I1754" s="288"/>
      <c r="J1754" s="334">
        <f t="shared" si="888"/>
        <v>0</v>
      </c>
      <c r="K1754" s="254"/>
      <c r="L1754" s="287"/>
      <c r="M1754" s="288"/>
      <c r="N1754" s="334">
        <f t="shared" si="889"/>
        <v>0</v>
      </c>
      <c r="O1754" s="254"/>
      <c r="P1754" s="287"/>
      <c r="Q1754" s="288"/>
      <c r="R1754" s="699">
        <f t="shared" si="886"/>
        <v>0</v>
      </c>
      <c r="S1754" s="700">
        <f t="shared" si="890"/>
        <v>0</v>
      </c>
      <c r="T1754" s="191"/>
      <c r="U1754" s="191"/>
      <c r="V1754" s="191"/>
      <c r="W1754" s="191"/>
    </row>
    <row r="1755" spans="2:23" ht="16.5">
      <c r="B1755" s="714" t="s">
        <v>707</v>
      </c>
      <c r="C1755" s="254"/>
      <c r="D1755" s="287"/>
      <c r="E1755" s="288"/>
      <c r="F1755" s="698">
        <f t="shared" si="887"/>
        <v>0</v>
      </c>
      <c r="G1755" s="254"/>
      <c r="H1755" s="287"/>
      <c r="I1755" s="288"/>
      <c r="J1755" s="334">
        <f t="shared" si="888"/>
        <v>0</v>
      </c>
      <c r="K1755" s="254"/>
      <c r="L1755" s="287"/>
      <c r="M1755" s="288"/>
      <c r="N1755" s="334">
        <f t="shared" si="889"/>
        <v>0</v>
      </c>
      <c r="O1755" s="254"/>
      <c r="P1755" s="287"/>
      <c r="Q1755" s="288"/>
      <c r="R1755" s="699">
        <f t="shared" si="886"/>
        <v>0</v>
      </c>
      <c r="S1755" s="700">
        <f t="shared" si="890"/>
        <v>0</v>
      </c>
      <c r="T1755" s="191"/>
      <c r="U1755" s="191"/>
      <c r="V1755" s="191"/>
      <c r="W1755" s="191"/>
    </row>
    <row r="1756" spans="2:23" ht="17.25" thickBot="1">
      <c r="B1756" s="710" t="s">
        <v>708</v>
      </c>
      <c r="C1756" s="271"/>
      <c r="D1756" s="294"/>
      <c r="E1756" s="295"/>
      <c r="F1756" s="698">
        <f t="shared" si="887"/>
        <v>0</v>
      </c>
      <c r="G1756" s="271"/>
      <c r="H1756" s="294"/>
      <c r="I1756" s="295"/>
      <c r="J1756" s="334">
        <f t="shared" si="888"/>
        <v>0</v>
      </c>
      <c r="K1756" s="271"/>
      <c r="L1756" s="294"/>
      <c r="M1756" s="295"/>
      <c r="N1756" s="334">
        <f t="shared" si="889"/>
        <v>0</v>
      </c>
      <c r="O1756" s="271"/>
      <c r="P1756" s="294"/>
      <c r="Q1756" s="295"/>
      <c r="R1756" s="699">
        <f t="shared" si="886"/>
        <v>0</v>
      </c>
      <c r="S1756" s="700">
        <f t="shared" si="890"/>
        <v>0</v>
      </c>
      <c r="T1756" s="191"/>
      <c r="U1756" s="191"/>
      <c r="V1756" s="191"/>
      <c r="W1756" s="191"/>
    </row>
    <row r="1757" spans="2:23" ht="17.25" thickBot="1">
      <c r="B1757" s="715" t="s">
        <v>872</v>
      </c>
      <c r="C1757" s="600" t="s">
        <v>498</v>
      </c>
      <c r="D1757" s="708" t="s">
        <v>499</v>
      </c>
      <c r="E1757" s="709" t="s">
        <v>500</v>
      </c>
      <c r="F1757" s="334" t="s">
        <v>697</v>
      </c>
      <c r="G1757" s="600" t="s">
        <v>502</v>
      </c>
      <c r="H1757" s="708" t="s">
        <v>503</v>
      </c>
      <c r="I1757" s="709" t="s">
        <v>504</v>
      </c>
      <c r="J1757" s="334" t="s">
        <v>698</v>
      </c>
      <c r="K1757" s="600" t="s">
        <v>506</v>
      </c>
      <c r="L1757" s="708" t="s">
        <v>507</v>
      </c>
      <c r="M1757" s="709" t="s">
        <v>508</v>
      </c>
      <c r="N1757" s="334" t="s">
        <v>699</v>
      </c>
      <c r="O1757" s="600" t="s">
        <v>510</v>
      </c>
      <c r="P1757" s="708" t="s">
        <v>511</v>
      </c>
      <c r="Q1757" s="709" t="s">
        <v>512</v>
      </c>
      <c r="R1757" s="720" t="s">
        <v>700</v>
      </c>
      <c r="S1757" s="719" t="s">
        <v>46</v>
      </c>
      <c r="T1757" s="191"/>
      <c r="U1757" s="191"/>
      <c r="V1757" s="191"/>
      <c r="W1757" s="191"/>
    </row>
    <row r="1758" spans="2:23" ht="16.5">
      <c r="B1758" s="710" t="s">
        <v>702</v>
      </c>
      <c r="C1758" s="266"/>
      <c r="D1758" s="280"/>
      <c r="E1758" s="281"/>
      <c r="F1758" s="698">
        <v>0</v>
      </c>
      <c r="G1758" s="266"/>
      <c r="H1758" s="280"/>
      <c r="I1758" s="281"/>
      <c r="J1758" s="334">
        <f t="shared" ref="J1758:J1764" si="891">SUM(G1758:I1758)</f>
        <v>0</v>
      </c>
      <c r="K1758" s="266"/>
      <c r="L1758" s="280"/>
      <c r="M1758" s="281"/>
      <c r="N1758" s="334">
        <f t="shared" ref="N1758:N1764" si="892">SUM(K1758:M1758)</f>
        <v>0</v>
      </c>
      <c r="O1758" s="266"/>
      <c r="P1758" s="280"/>
      <c r="Q1758" s="281"/>
      <c r="R1758" s="699">
        <f t="shared" ref="R1758:R1764" si="893">SUM(O1758:Q1758)</f>
        <v>0</v>
      </c>
      <c r="S1758" s="700">
        <f>N1758+J1758+F1758+R1758</f>
        <v>0</v>
      </c>
      <c r="T1758" s="191"/>
      <c r="U1758" s="191"/>
      <c r="V1758" s="191"/>
      <c r="W1758" s="191"/>
    </row>
    <row r="1759" spans="2:23" ht="16.5">
      <c r="B1759" s="711" t="s">
        <v>703</v>
      </c>
      <c r="C1759" s="712">
        <f>SUM(C1760:C1763)</f>
        <v>0</v>
      </c>
      <c r="D1759" s="712">
        <f>SUM(D1760:D1763)</f>
        <v>0</v>
      </c>
      <c r="E1759" s="712">
        <f>SUM(E1760:E1763)</f>
        <v>0</v>
      </c>
      <c r="F1759" s="334">
        <f t="shared" ref="F1759:F1764" si="894">SUM(C1759:E1759)</f>
        <v>0</v>
      </c>
      <c r="G1759" s="712">
        <f>SUM(G1760:G1763)</f>
        <v>0</v>
      </c>
      <c r="H1759" s="246">
        <f>SUM(H1760:H1763)</f>
        <v>0</v>
      </c>
      <c r="I1759" s="713">
        <f>SUM(I1760:I1763)</f>
        <v>0</v>
      </c>
      <c r="J1759" s="334">
        <f t="shared" si="891"/>
        <v>0</v>
      </c>
      <c r="K1759" s="712">
        <f>SUM(K1760:K1763)</f>
        <v>0</v>
      </c>
      <c r="L1759" s="246">
        <f>SUM(L1760:L1763)</f>
        <v>0</v>
      </c>
      <c r="M1759" s="713">
        <f>SUM(M1760:M1763)</f>
        <v>0</v>
      </c>
      <c r="N1759" s="334">
        <f t="shared" si="892"/>
        <v>0</v>
      </c>
      <c r="O1759" s="712">
        <f>SUM(O1760:O1763)</f>
        <v>0</v>
      </c>
      <c r="P1759" s="246">
        <f>SUM(P1760:P1763)</f>
        <v>0</v>
      </c>
      <c r="Q1759" s="713">
        <f>SUM(Q1760:Q1763)</f>
        <v>0</v>
      </c>
      <c r="R1759" s="699">
        <f t="shared" si="893"/>
        <v>0</v>
      </c>
      <c r="S1759" s="335">
        <f t="shared" ref="S1759:S1764" si="895">N1759+J1759+F1759+R1759</f>
        <v>0</v>
      </c>
      <c r="T1759" s="702"/>
      <c r="U1759" s="702"/>
      <c r="V1759" s="702"/>
      <c r="W1759" s="702"/>
    </row>
    <row r="1760" spans="2:23" ht="16.5">
      <c r="B1760" s="710" t="s">
        <v>704</v>
      </c>
      <c r="C1760" s="254"/>
      <c r="D1760" s="287"/>
      <c r="E1760" s="288"/>
      <c r="F1760" s="698">
        <f t="shared" si="894"/>
        <v>0</v>
      </c>
      <c r="G1760" s="254"/>
      <c r="H1760" s="287"/>
      <c r="I1760" s="288"/>
      <c r="J1760" s="334">
        <f t="shared" si="891"/>
        <v>0</v>
      </c>
      <c r="K1760" s="254"/>
      <c r="L1760" s="287"/>
      <c r="M1760" s="288"/>
      <c r="N1760" s="334">
        <f t="shared" si="892"/>
        <v>0</v>
      </c>
      <c r="O1760" s="254"/>
      <c r="P1760" s="287"/>
      <c r="Q1760" s="288"/>
      <c r="R1760" s="699">
        <f t="shared" si="893"/>
        <v>0</v>
      </c>
      <c r="S1760" s="700">
        <f t="shared" si="895"/>
        <v>0</v>
      </c>
      <c r="T1760" s="191"/>
      <c r="U1760" s="191"/>
      <c r="V1760" s="191"/>
      <c r="W1760" s="191"/>
    </row>
    <row r="1761" spans="2:23" ht="16.5">
      <c r="B1761" s="710" t="s">
        <v>705</v>
      </c>
      <c r="C1761" s="254"/>
      <c r="D1761" s="287"/>
      <c r="E1761" s="288"/>
      <c r="F1761" s="698">
        <f t="shared" si="894"/>
        <v>0</v>
      </c>
      <c r="G1761" s="254"/>
      <c r="H1761" s="287"/>
      <c r="I1761" s="288"/>
      <c r="J1761" s="334">
        <f t="shared" si="891"/>
        <v>0</v>
      </c>
      <c r="K1761" s="254"/>
      <c r="L1761" s="287"/>
      <c r="M1761" s="288"/>
      <c r="N1761" s="334">
        <f t="shared" si="892"/>
        <v>0</v>
      </c>
      <c r="O1761" s="254"/>
      <c r="P1761" s="287"/>
      <c r="Q1761" s="288"/>
      <c r="R1761" s="699">
        <f t="shared" si="893"/>
        <v>0</v>
      </c>
      <c r="S1761" s="700">
        <f t="shared" si="895"/>
        <v>0</v>
      </c>
      <c r="T1761" s="191"/>
      <c r="U1761" s="191"/>
      <c r="V1761" s="191"/>
      <c r="W1761" s="191"/>
    </row>
    <row r="1762" spans="2:23" ht="16.5">
      <c r="B1762" s="714" t="s">
        <v>706</v>
      </c>
      <c r="C1762" s="254"/>
      <c r="D1762" s="287"/>
      <c r="E1762" s="288"/>
      <c r="F1762" s="698">
        <f t="shared" si="894"/>
        <v>0</v>
      </c>
      <c r="G1762" s="254"/>
      <c r="H1762" s="287"/>
      <c r="I1762" s="288"/>
      <c r="J1762" s="334">
        <f t="shared" si="891"/>
        <v>0</v>
      </c>
      <c r="K1762" s="254"/>
      <c r="L1762" s="287"/>
      <c r="M1762" s="288"/>
      <c r="N1762" s="334">
        <f t="shared" si="892"/>
        <v>0</v>
      </c>
      <c r="O1762" s="254"/>
      <c r="P1762" s="287"/>
      <c r="Q1762" s="288"/>
      <c r="R1762" s="699">
        <f t="shared" si="893"/>
        <v>0</v>
      </c>
      <c r="S1762" s="700">
        <f t="shared" si="895"/>
        <v>0</v>
      </c>
      <c r="T1762" s="191"/>
      <c r="U1762" s="191"/>
      <c r="V1762" s="191"/>
      <c r="W1762" s="191"/>
    </row>
    <row r="1763" spans="2:23" ht="16.5">
      <c r="B1763" s="714" t="s">
        <v>707</v>
      </c>
      <c r="C1763" s="254"/>
      <c r="D1763" s="287"/>
      <c r="E1763" s="288"/>
      <c r="F1763" s="698">
        <f t="shared" si="894"/>
        <v>0</v>
      </c>
      <c r="G1763" s="254"/>
      <c r="H1763" s="287"/>
      <c r="I1763" s="288"/>
      <c r="J1763" s="334">
        <f t="shared" si="891"/>
        <v>0</v>
      </c>
      <c r="K1763" s="254"/>
      <c r="L1763" s="287"/>
      <c r="M1763" s="288"/>
      <c r="N1763" s="334">
        <f t="shared" si="892"/>
        <v>0</v>
      </c>
      <c r="O1763" s="254"/>
      <c r="P1763" s="287"/>
      <c r="Q1763" s="288"/>
      <c r="R1763" s="699">
        <f t="shared" si="893"/>
        <v>0</v>
      </c>
      <c r="S1763" s="700">
        <f t="shared" si="895"/>
        <v>0</v>
      </c>
      <c r="T1763" s="191"/>
      <c r="U1763" s="191"/>
      <c r="V1763" s="191"/>
      <c r="W1763" s="191"/>
    </row>
    <row r="1764" spans="2:23" ht="17.25" thickBot="1">
      <c r="B1764" s="710" t="s">
        <v>708</v>
      </c>
      <c r="C1764" s="271"/>
      <c r="D1764" s="294"/>
      <c r="E1764" s="295"/>
      <c r="F1764" s="698">
        <f t="shared" si="894"/>
        <v>0</v>
      </c>
      <c r="G1764" s="271"/>
      <c r="H1764" s="294"/>
      <c r="I1764" s="295"/>
      <c r="J1764" s="334">
        <f t="shared" si="891"/>
        <v>0</v>
      </c>
      <c r="K1764" s="271"/>
      <c r="L1764" s="294"/>
      <c r="M1764" s="295"/>
      <c r="N1764" s="334">
        <f t="shared" si="892"/>
        <v>0</v>
      </c>
      <c r="O1764" s="271"/>
      <c r="P1764" s="294"/>
      <c r="Q1764" s="295"/>
      <c r="R1764" s="699">
        <f t="shared" si="893"/>
        <v>0</v>
      </c>
      <c r="S1764" s="700">
        <f t="shared" si="895"/>
        <v>0</v>
      </c>
      <c r="T1764" s="191"/>
      <c r="U1764" s="191"/>
      <c r="V1764" s="191"/>
      <c r="W1764" s="191"/>
    </row>
    <row r="1765" spans="2:23" ht="17.25" thickBot="1">
      <c r="B1765" s="715" t="s">
        <v>873</v>
      </c>
      <c r="C1765" s="600" t="s">
        <v>498</v>
      </c>
      <c r="D1765" s="708" t="s">
        <v>499</v>
      </c>
      <c r="E1765" s="709" t="s">
        <v>500</v>
      </c>
      <c r="F1765" s="334" t="s">
        <v>697</v>
      </c>
      <c r="G1765" s="600" t="s">
        <v>502</v>
      </c>
      <c r="H1765" s="708" t="s">
        <v>503</v>
      </c>
      <c r="I1765" s="709" t="s">
        <v>504</v>
      </c>
      <c r="J1765" s="334" t="s">
        <v>698</v>
      </c>
      <c r="K1765" s="600" t="s">
        <v>506</v>
      </c>
      <c r="L1765" s="708" t="s">
        <v>507</v>
      </c>
      <c r="M1765" s="709" t="s">
        <v>508</v>
      </c>
      <c r="N1765" s="334" t="s">
        <v>699</v>
      </c>
      <c r="O1765" s="600" t="s">
        <v>510</v>
      </c>
      <c r="P1765" s="708" t="s">
        <v>511</v>
      </c>
      <c r="Q1765" s="709" t="s">
        <v>512</v>
      </c>
      <c r="R1765" s="720" t="s">
        <v>700</v>
      </c>
      <c r="S1765" s="719" t="s">
        <v>46</v>
      </c>
      <c r="T1765" s="191"/>
      <c r="U1765" s="191"/>
      <c r="V1765" s="191"/>
      <c r="W1765" s="191"/>
    </row>
    <row r="1766" spans="2:23" ht="16.5">
      <c r="B1766" s="710" t="s">
        <v>702</v>
      </c>
      <c r="C1766" s="266"/>
      <c r="D1766" s="280"/>
      <c r="E1766" s="281"/>
      <c r="F1766" s="698">
        <f>SUM(C1766:E1766)</f>
        <v>0</v>
      </c>
      <c r="G1766" s="266"/>
      <c r="H1766" s="280"/>
      <c r="I1766" s="281"/>
      <c r="J1766" s="334">
        <f>SUM(G1766:I1766)</f>
        <v>0</v>
      </c>
      <c r="K1766" s="266"/>
      <c r="L1766" s="280"/>
      <c r="M1766" s="281"/>
      <c r="N1766" s="334">
        <f>SUM(K1766:M1766)</f>
        <v>0</v>
      </c>
      <c r="O1766" s="266"/>
      <c r="P1766" s="280"/>
      <c r="Q1766" s="281"/>
      <c r="R1766" s="699">
        <f>SUM(O1766:Q1766)</f>
        <v>0</v>
      </c>
      <c r="S1766" s="700">
        <f>C1766+D1766+E1766+G1766+H1766+I1766+K1766+L1766+M1766+O1766+P1766+Q1766</f>
        <v>0</v>
      </c>
      <c r="T1766" s="191"/>
      <c r="U1766" s="191"/>
      <c r="V1766" s="191"/>
      <c r="W1766" s="191"/>
    </row>
    <row r="1767" spans="2:23" ht="16.5">
      <c r="B1767" s="711" t="s">
        <v>703</v>
      </c>
      <c r="C1767" s="712">
        <f>SUM(C1768:C1771)</f>
        <v>0</v>
      </c>
      <c r="D1767" s="712">
        <f>SUM(D1768:D1771)</f>
        <v>0</v>
      </c>
      <c r="E1767" s="712">
        <f>SUM(E1768:E1771)</f>
        <v>0</v>
      </c>
      <c r="F1767" s="334">
        <f t="shared" ref="F1767:F1772" si="896">SUM(C1767:E1767)</f>
        <v>0</v>
      </c>
      <c r="G1767" s="712">
        <f>SUM(G1768:G1771)</f>
        <v>0</v>
      </c>
      <c r="H1767" s="246">
        <f>SUM(H1768:H1771)</f>
        <v>0</v>
      </c>
      <c r="I1767" s="713">
        <f>SUM(I1768:I1771)</f>
        <v>0</v>
      </c>
      <c r="J1767" s="334">
        <f t="shared" ref="J1767:J1772" si="897">SUM(G1767:I1767)</f>
        <v>0</v>
      </c>
      <c r="K1767" s="712">
        <f>SUM(K1768:K1771)</f>
        <v>0</v>
      </c>
      <c r="L1767" s="246">
        <f>SUM(L1768:L1771)</f>
        <v>0</v>
      </c>
      <c r="M1767" s="713">
        <f>SUM(M1768:M1771)</f>
        <v>0</v>
      </c>
      <c r="N1767" s="334">
        <f t="shared" ref="N1767:N1772" si="898">SUM(K1767:M1767)</f>
        <v>0</v>
      </c>
      <c r="O1767" s="712">
        <f>SUM(O1768:O1771)</f>
        <v>0</v>
      </c>
      <c r="P1767" s="246">
        <f>SUM(P1768:P1771)</f>
        <v>0</v>
      </c>
      <c r="Q1767" s="713">
        <f>SUM(Q1768:Q1771)</f>
        <v>0</v>
      </c>
      <c r="R1767" s="699">
        <f t="shared" ref="R1767:R1772" si="899">SUM(O1767:Q1767)</f>
        <v>0</v>
      </c>
      <c r="S1767" s="335">
        <f>F1767+J1767+N1767+R1767</f>
        <v>0</v>
      </c>
      <c r="T1767" s="702"/>
      <c r="U1767" s="702"/>
      <c r="V1767" s="702"/>
      <c r="W1767" s="702"/>
    </row>
    <row r="1768" spans="2:23" ht="16.5">
      <c r="B1768" s="710" t="s">
        <v>704</v>
      </c>
      <c r="C1768" s="254"/>
      <c r="D1768" s="287"/>
      <c r="E1768" s="288"/>
      <c r="F1768" s="698">
        <f t="shared" si="896"/>
        <v>0</v>
      </c>
      <c r="G1768" s="254"/>
      <c r="H1768" s="287"/>
      <c r="I1768" s="288"/>
      <c r="J1768" s="334">
        <f t="shared" si="897"/>
        <v>0</v>
      </c>
      <c r="K1768" s="254"/>
      <c r="L1768" s="287"/>
      <c r="M1768" s="288"/>
      <c r="N1768" s="334">
        <f t="shared" si="898"/>
        <v>0</v>
      </c>
      <c r="O1768" s="254"/>
      <c r="P1768" s="287"/>
      <c r="Q1768" s="288"/>
      <c r="R1768" s="699">
        <f t="shared" si="899"/>
        <v>0</v>
      </c>
      <c r="S1768" s="700">
        <f>C1768+D1768+E1768+G1768+H1768+I1768+K1768+L1768+M1768+O1768+P1768+Q1768</f>
        <v>0</v>
      </c>
      <c r="T1768" s="191"/>
      <c r="U1768" s="191"/>
      <c r="V1768" s="191"/>
      <c r="W1768" s="191"/>
    </row>
    <row r="1769" spans="2:23" ht="16.5">
      <c r="B1769" s="710" t="s">
        <v>705</v>
      </c>
      <c r="C1769" s="254"/>
      <c r="D1769" s="287"/>
      <c r="E1769" s="288"/>
      <c r="F1769" s="698">
        <f t="shared" si="896"/>
        <v>0</v>
      </c>
      <c r="G1769" s="254"/>
      <c r="H1769" s="287"/>
      <c r="I1769" s="288"/>
      <c r="J1769" s="334">
        <f t="shared" si="897"/>
        <v>0</v>
      </c>
      <c r="K1769" s="254"/>
      <c r="L1769" s="287"/>
      <c r="M1769" s="288"/>
      <c r="N1769" s="334">
        <f t="shared" si="898"/>
        <v>0</v>
      </c>
      <c r="O1769" s="254"/>
      <c r="P1769" s="287"/>
      <c r="Q1769" s="288"/>
      <c r="R1769" s="699">
        <f t="shared" si="899"/>
        <v>0</v>
      </c>
      <c r="S1769" s="700">
        <f>C1769+D1769+E1769+G1769+H1769+I1769+K1769+L1769+M1769+O1769+P1769+Q1769</f>
        <v>0</v>
      </c>
      <c r="T1769" s="191"/>
      <c r="U1769" s="191"/>
      <c r="V1769" s="191"/>
      <c r="W1769" s="191"/>
    </row>
    <row r="1770" spans="2:23" ht="16.5">
      <c r="B1770" s="714" t="s">
        <v>706</v>
      </c>
      <c r="C1770" s="254"/>
      <c r="D1770" s="287"/>
      <c r="E1770" s="288"/>
      <c r="F1770" s="698">
        <f t="shared" si="896"/>
        <v>0</v>
      </c>
      <c r="G1770" s="254"/>
      <c r="H1770" s="287"/>
      <c r="I1770" s="288"/>
      <c r="J1770" s="334">
        <f t="shared" si="897"/>
        <v>0</v>
      </c>
      <c r="K1770" s="254"/>
      <c r="L1770" s="287"/>
      <c r="M1770" s="288"/>
      <c r="N1770" s="334">
        <f t="shared" si="898"/>
        <v>0</v>
      </c>
      <c r="O1770" s="254"/>
      <c r="P1770" s="287"/>
      <c r="Q1770" s="288"/>
      <c r="R1770" s="699">
        <f t="shared" si="899"/>
        <v>0</v>
      </c>
      <c r="S1770" s="700">
        <f>C1770+D1770+E1770+G1770+H1770+I1770+K1770+L1770+M1770+O1770+P1770+Q1770</f>
        <v>0</v>
      </c>
      <c r="T1770" s="191"/>
      <c r="U1770" s="191"/>
      <c r="V1770" s="191"/>
      <c r="W1770" s="191"/>
    </row>
    <row r="1771" spans="2:23" ht="16.5">
      <c r="B1771" s="714" t="s">
        <v>707</v>
      </c>
      <c r="C1771" s="254"/>
      <c r="D1771" s="287"/>
      <c r="E1771" s="288"/>
      <c r="F1771" s="698">
        <f t="shared" si="896"/>
        <v>0</v>
      </c>
      <c r="G1771" s="254"/>
      <c r="H1771" s="287"/>
      <c r="I1771" s="288"/>
      <c r="J1771" s="334">
        <f t="shared" si="897"/>
        <v>0</v>
      </c>
      <c r="K1771" s="254"/>
      <c r="L1771" s="287"/>
      <c r="M1771" s="288"/>
      <c r="N1771" s="334">
        <f t="shared" si="898"/>
        <v>0</v>
      </c>
      <c r="O1771" s="254"/>
      <c r="P1771" s="287"/>
      <c r="Q1771" s="288"/>
      <c r="R1771" s="699">
        <f t="shared" si="899"/>
        <v>0</v>
      </c>
      <c r="S1771" s="700">
        <f>C1771+D1771+E1771+G1771+H1771+I1771+K1771+L1771+M1771+O1771+P1771+Q1771</f>
        <v>0</v>
      </c>
      <c r="T1771" s="191"/>
      <c r="U1771" s="191"/>
      <c r="V1771" s="191"/>
      <c r="W1771" s="191"/>
    </row>
    <row r="1772" spans="2:23" ht="17.25" thickBot="1">
      <c r="B1772" s="710" t="s">
        <v>708</v>
      </c>
      <c r="C1772" s="271"/>
      <c r="D1772" s="294"/>
      <c r="E1772" s="295"/>
      <c r="F1772" s="698">
        <f t="shared" si="896"/>
        <v>0</v>
      </c>
      <c r="G1772" s="271"/>
      <c r="H1772" s="294"/>
      <c r="I1772" s="295"/>
      <c r="J1772" s="334">
        <f t="shared" si="897"/>
        <v>0</v>
      </c>
      <c r="K1772" s="271"/>
      <c r="L1772" s="294"/>
      <c r="M1772" s="295"/>
      <c r="N1772" s="334">
        <f t="shared" si="898"/>
        <v>0</v>
      </c>
      <c r="O1772" s="271"/>
      <c r="P1772" s="294"/>
      <c r="Q1772" s="295"/>
      <c r="R1772" s="699">
        <f t="shared" si="899"/>
        <v>0</v>
      </c>
      <c r="S1772" s="700">
        <f>C1772+D1772+E1772+G1772+H1772+I1772+K1772+L1772+M1772+O1772+P1772+Q1772</f>
        <v>0</v>
      </c>
      <c r="T1772" s="191"/>
      <c r="U1772" s="191"/>
      <c r="V1772" s="191"/>
      <c r="W1772" s="191"/>
    </row>
    <row r="1773" spans="2:23" ht="17.25" thickBot="1">
      <c r="B1773" s="715" t="s">
        <v>874</v>
      </c>
      <c r="C1773" s="687" t="s">
        <v>498</v>
      </c>
      <c r="D1773" s="688" t="s">
        <v>499</v>
      </c>
      <c r="E1773" s="689" t="s">
        <v>500</v>
      </c>
      <c r="F1773" s="719" t="s">
        <v>697</v>
      </c>
      <c r="G1773" s="687" t="s">
        <v>502</v>
      </c>
      <c r="H1773" s="688" t="s">
        <v>503</v>
      </c>
      <c r="I1773" s="689" t="s">
        <v>504</v>
      </c>
      <c r="J1773" s="719" t="s">
        <v>698</v>
      </c>
      <c r="K1773" s="687" t="s">
        <v>506</v>
      </c>
      <c r="L1773" s="688" t="s">
        <v>507</v>
      </c>
      <c r="M1773" s="689" t="s">
        <v>508</v>
      </c>
      <c r="N1773" s="719" t="s">
        <v>699</v>
      </c>
      <c r="O1773" s="687" t="s">
        <v>510</v>
      </c>
      <c r="P1773" s="688" t="s">
        <v>511</v>
      </c>
      <c r="Q1773" s="689" t="s">
        <v>512</v>
      </c>
      <c r="R1773" s="720" t="s">
        <v>700</v>
      </c>
      <c r="S1773" s="719" t="s">
        <v>46</v>
      </c>
      <c r="T1773" s="191"/>
      <c r="U1773" s="191"/>
      <c r="V1773" s="191"/>
      <c r="W1773" s="191"/>
    </row>
    <row r="1774" spans="2:23" ht="16.5">
      <c r="B1774" s="710" t="s">
        <v>702</v>
      </c>
      <c r="C1774" s="266"/>
      <c r="D1774" s="280"/>
      <c r="E1774" s="281"/>
      <c r="F1774" s="698">
        <f>SUM(C1774:E1774)</f>
        <v>0</v>
      </c>
      <c r="G1774" s="266"/>
      <c r="H1774" s="280"/>
      <c r="I1774" s="281"/>
      <c r="J1774" s="334">
        <f>SUM(G1774:I1774)</f>
        <v>0</v>
      </c>
      <c r="K1774" s="266"/>
      <c r="L1774" s="280"/>
      <c r="M1774" s="281"/>
      <c r="N1774" s="334">
        <f>SUM(K1774:M1774)</f>
        <v>0</v>
      </c>
      <c r="O1774" s="266"/>
      <c r="P1774" s="280"/>
      <c r="Q1774" s="281"/>
      <c r="R1774" s="699">
        <f t="shared" ref="R1774:R1780" si="900">SUM(O1774:Q1774)</f>
        <v>0</v>
      </c>
      <c r="S1774" s="700">
        <f>N1774+J1774+F1774+R1774</f>
        <v>0</v>
      </c>
      <c r="T1774" s="191"/>
      <c r="U1774" s="191"/>
      <c r="V1774" s="191"/>
      <c r="W1774" s="191"/>
    </row>
    <row r="1775" spans="2:23" ht="16.5">
      <c r="B1775" s="711" t="s">
        <v>703</v>
      </c>
      <c r="C1775" s="712">
        <f>SUM(C1776:C1779)</f>
        <v>0</v>
      </c>
      <c r="D1775" s="712">
        <f>SUM(D1776:D1779)</f>
        <v>0</v>
      </c>
      <c r="E1775" s="712">
        <f>SUM(E1776:E1779)</f>
        <v>0</v>
      </c>
      <c r="F1775" s="334">
        <f t="shared" ref="F1775:F1780" si="901">SUM(C1775:E1775)</f>
        <v>0</v>
      </c>
      <c r="G1775" s="712">
        <f>SUM(G1776:G1779)</f>
        <v>0</v>
      </c>
      <c r="H1775" s="246">
        <f>SUM(H1776:H1779)</f>
        <v>0</v>
      </c>
      <c r="I1775" s="713">
        <f>SUM(I1776:I1779)</f>
        <v>0</v>
      </c>
      <c r="J1775" s="334">
        <f t="shared" ref="J1775:J1780" si="902">SUM(G1775:I1775)</f>
        <v>0</v>
      </c>
      <c r="K1775" s="712">
        <f>SUM(K1776:K1779)</f>
        <v>0</v>
      </c>
      <c r="L1775" s="246">
        <f>SUM(L1776:L1779)</f>
        <v>0</v>
      </c>
      <c r="M1775" s="713">
        <f>SUM(M1776:M1779)</f>
        <v>0</v>
      </c>
      <c r="N1775" s="334">
        <f t="shared" ref="N1775:N1780" si="903">SUM(K1775:M1775)</f>
        <v>0</v>
      </c>
      <c r="O1775" s="712">
        <f>SUM(O1776:O1779)</f>
        <v>0</v>
      </c>
      <c r="P1775" s="246">
        <f>SUM(P1776:P1779)</f>
        <v>0</v>
      </c>
      <c r="Q1775" s="713">
        <f>SUM(Q1776:Q1779)</f>
        <v>0</v>
      </c>
      <c r="R1775" s="699">
        <f t="shared" si="900"/>
        <v>0</v>
      </c>
      <c r="S1775" s="335">
        <f t="shared" ref="S1775:S1780" si="904">N1775+J1775+F1775+R1775</f>
        <v>0</v>
      </c>
      <c r="T1775" s="702"/>
      <c r="U1775" s="702"/>
      <c r="V1775" s="702"/>
      <c r="W1775" s="702"/>
    </row>
    <row r="1776" spans="2:23" ht="16.5">
      <c r="B1776" s="710" t="s">
        <v>704</v>
      </c>
      <c r="C1776" s="254"/>
      <c r="D1776" s="287"/>
      <c r="E1776" s="288"/>
      <c r="F1776" s="698">
        <f t="shared" si="901"/>
        <v>0</v>
      </c>
      <c r="G1776" s="254"/>
      <c r="H1776" s="287"/>
      <c r="I1776" s="288"/>
      <c r="J1776" s="334">
        <f t="shared" si="902"/>
        <v>0</v>
      </c>
      <c r="K1776" s="254"/>
      <c r="L1776" s="287"/>
      <c r="M1776" s="288"/>
      <c r="N1776" s="334">
        <f t="shared" si="903"/>
        <v>0</v>
      </c>
      <c r="O1776" s="254"/>
      <c r="P1776" s="287"/>
      <c r="Q1776" s="288"/>
      <c r="R1776" s="699">
        <f t="shared" si="900"/>
        <v>0</v>
      </c>
      <c r="S1776" s="700">
        <f t="shared" si="904"/>
        <v>0</v>
      </c>
      <c r="T1776" s="191"/>
      <c r="U1776" s="191"/>
      <c r="V1776" s="191"/>
      <c r="W1776" s="191"/>
    </row>
    <row r="1777" spans="2:23" ht="16.5">
      <c r="B1777" s="710" t="s">
        <v>705</v>
      </c>
      <c r="C1777" s="254"/>
      <c r="D1777" s="287"/>
      <c r="E1777" s="288"/>
      <c r="F1777" s="698">
        <f t="shared" si="901"/>
        <v>0</v>
      </c>
      <c r="G1777" s="254"/>
      <c r="H1777" s="287"/>
      <c r="I1777" s="288"/>
      <c r="J1777" s="334">
        <f t="shared" si="902"/>
        <v>0</v>
      </c>
      <c r="K1777" s="254"/>
      <c r="L1777" s="287"/>
      <c r="M1777" s="288"/>
      <c r="N1777" s="334">
        <f t="shared" si="903"/>
        <v>0</v>
      </c>
      <c r="O1777" s="254"/>
      <c r="P1777" s="287"/>
      <c r="Q1777" s="288"/>
      <c r="R1777" s="699">
        <f t="shared" si="900"/>
        <v>0</v>
      </c>
      <c r="S1777" s="700">
        <f t="shared" si="904"/>
        <v>0</v>
      </c>
      <c r="T1777" s="191"/>
      <c r="U1777" s="191"/>
      <c r="V1777" s="191"/>
      <c r="W1777" s="191"/>
    </row>
    <row r="1778" spans="2:23" ht="16.5">
      <c r="B1778" s="714" t="s">
        <v>706</v>
      </c>
      <c r="C1778" s="254"/>
      <c r="D1778" s="287"/>
      <c r="E1778" s="288"/>
      <c r="F1778" s="698">
        <f t="shared" si="901"/>
        <v>0</v>
      </c>
      <c r="G1778" s="254"/>
      <c r="H1778" s="287"/>
      <c r="I1778" s="288"/>
      <c r="J1778" s="334">
        <f t="shared" si="902"/>
        <v>0</v>
      </c>
      <c r="K1778" s="254"/>
      <c r="L1778" s="287"/>
      <c r="M1778" s="288"/>
      <c r="N1778" s="334">
        <f t="shared" si="903"/>
        <v>0</v>
      </c>
      <c r="O1778" s="254"/>
      <c r="P1778" s="287"/>
      <c r="Q1778" s="288"/>
      <c r="R1778" s="699">
        <f t="shared" si="900"/>
        <v>0</v>
      </c>
      <c r="S1778" s="700">
        <f t="shared" si="904"/>
        <v>0</v>
      </c>
      <c r="T1778" s="191"/>
      <c r="U1778" s="191"/>
      <c r="V1778" s="191"/>
      <c r="W1778" s="191"/>
    </row>
    <row r="1779" spans="2:23" ht="16.5">
      <c r="B1779" s="714" t="s">
        <v>707</v>
      </c>
      <c r="C1779" s="254"/>
      <c r="D1779" s="287"/>
      <c r="E1779" s="288"/>
      <c r="F1779" s="698">
        <f t="shared" si="901"/>
        <v>0</v>
      </c>
      <c r="G1779" s="254"/>
      <c r="H1779" s="287"/>
      <c r="I1779" s="288"/>
      <c r="J1779" s="334">
        <f t="shared" si="902"/>
        <v>0</v>
      </c>
      <c r="K1779" s="254"/>
      <c r="L1779" s="287"/>
      <c r="M1779" s="288"/>
      <c r="N1779" s="334">
        <f t="shared" si="903"/>
        <v>0</v>
      </c>
      <c r="O1779" s="254"/>
      <c r="P1779" s="287"/>
      <c r="Q1779" s="288"/>
      <c r="R1779" s="699">
        <f t="shared" si="900"/>
        <v>0</v>
      </c>
      <c r="S1779" s="700">
        <f t="shared" si="904"/>
        <v>0</v>
      </c>
      <c r="T1779" s="191"/>
      <c r="U1779" s="191"/>
      <c r="V1779" s="191"/>
      <c r="W1779" s="191"/>
    </row>
    <row r="1780" spans="2:23" ht="17.25" thickBot="1">
      <c r="B1780" s="710" t="s">
        <v>708</v>
      </c>
      <c r="C1780" s="271"/>
      <c r="D1780" s="294"/>
      <c r="E1780" s="295"/>
      <c r="F1780" s="698">
        <f t="shared" si="901"/>
        <v>0</v>
      </c>
      <c r="G1780" s="271"/>
      <c r="H1780" s="294"/>
      <c r="I1780" s="295"/>
      <c r="J1780" s="334">
        <f t="shared" si="902"/>
        <v>0</v>
      </c>
      <c r="K1780" s="271"/>
      <c r="L1780" s="294"/>
      <c r="M1780" s="295"/>
      <c r="N1780" s="334">
        <f t="shared" si="903"/>
        <v>0</v>
      </c>
      <c r="O1780" s="271"/>
      <c r="P1780" s="294"/>
      <c r="Q1780" s="295"/>
      <c r="R1780" s="699">
        <f t="shared" si="900"/>
        <v>0</v>
      </c>
      <c r="S1780" s="700">
        <f t="shared" si="904"/>
        <v>0</v>
      </c>
      <c r="T1780" s="191"/>
      <c r="U1780" s="191"/>
      <c r="V1780" s="191"/>
      <c r="W1780" s="191"/>
    </row>
    <row r="1781" spans="2:23" ht="17.25" thickBot="1">
      <c r="B1781" s="715" t="s">
        <v>875</v>
      </c>
      <c r="C1781" s="600" t="s">
        <v>498</v>
      </c>
      <c r="D1781" s="708" t="s">
        <v>499</v>
      </c>
      <c r="E1781" s="709" t="s">
        <v>500</v>
      </c>
      <c r="F1781" s="334" t="s">
        <v>697</v>
      </c>
      <c r="G1781" s="600" t="s">
        <v>502</v>
      </c>
      <c r="H1781" s="708" t="s">
        <v>503</v>
      </c>
      <c r="I1781" s="709" t="s">
        <v>504</v>
      </c>
      <c r="J1781" s="334" t="s">
        <v>698</v>
      </c>
      <c r="K1781" s="600" t="s">
        <v>506</v>
      </c>
      <c r="L1781" s="708" t="s">
        <v>507</v>
      </c>
      <c r="M1781" s="709" t="s">
        <v>508</v>
      </c>
      <c r="N1781" s="334" t="s">
        <v>699</v>
      </c>
      <c r="O1781" s="600" t="s">
        <v>510</v>
      </c>
      <c r="P1781" s="708" t="s">
        <v>511</v>
      </c>
      <c r="Q1781" s="709" t="s">
        <v>512</v>
      </c>
      <c r="R1781" s="720" t="s">
        <v>700</v>
      </c>
      <c r="S1781" s="719" t="s">
        <v>46</v>
      </c>
      <c r="T1781" s="191"/>
      <c r="U1781" s="191"/>
      <c r="V1781" s="191"/>
      <c r="W1781" s="191"/>
    </row>
    <row r="1782" spans="2:23" ht="16.5">
      <c r="B1782" s="710" t="s">
        <v>702</v>
      </c>
      <c r="C1782" s="266"/>
      <c r="D1782" s="280"/>
      <c r="E1782" s="281"/>
      <c r="F1782" s="698">
        <f>SUM(C1782:E1782)</f>
        <v>0</v>
      </c>
      <c r="G1782" s="266"/>
      <c r="H1782" s="280"/>
      <c r="I1782" s="281"/>
      <c r="J1782" s="334">
        <f>SUM(G1782:I1782)</f>
        <v>0</v>
      </c>
      <c r="K1782" s="266"/>
      <c r="L1782" s="280"/>
      <c r="M1782" s="281"/>
      <c r="N1782" s="334">
        <f>SUM(K1782:M1782)</f>
        <v>0</v>
      </c>
      <c r="O1782" s="266"/>
      <c r="P1782" s="280"/>
      <c r="Q1782" s="281"/>
      <c r="R1782" s="699">
        <f>SUM(O1782:Q1782)</f>
        <v>0</v>
      </c>
      <c r="S1782" s="700">
        <f>C1782+D1782+E1782+G1782+H1782+I1782+K1782+L1782+M1782+O1782+P1782+Q1782</f>
        <v>0</v>
      </c>
      <c r="T1782" s="191"/>
      <c r="U1782" s="191"/>
      <c r="V1782" s="191"/>
      <c r="W1782" s="191"/>
    </row>
    <row r="1783" spans="2:23" ht="16.5">
      <c r="B1783" s="711" t="s">
        <v>703</v>
      </c>
      <c r="C1783" s="712">
        <f>SUM(C1784:C1787)</f>
        <v>0</v>
      </c>
      <c r="D1783" s="712">
        <f>SUM(D1784:D1787)</f>
        <v>0</v>
      </c>
      <c r="E1783" s="712">
        <f>SUM(E1784:E1787)</f>
        <v>0</v>
      </c>
      <c r="F1783" s="334">
        <f t="shared" ref="F1783:F1788" si="905">SUM(C1783:E1783)</f>
        <v>0</v>
      </c>
      <c r="G1783" s="712">
        <f>SUM(G1784:G1787)</f>
        <v>0</v>
      </c>
      <c r="H1783" s="246">
        <f>SUM(H1784:H1787)</f>
        <v>0</v>
      </c>
      <c r="I1783" s="713">
        <f>SUM(I1784:I1787)</f>
        <v>0</v>
      </c>
      <c r="J1783" s="334">
        <f t="shared" ref="J1783:J1788" si="906">SUM(G1783:I1783)</f>
        <v>0</v>
      </c>
      <c r="K1783" s="712">
        <f>SUM(K1784:K1787)</f>
        <v>0</v>
      </c>
      <c r="L1783" s="246">
        <f>SUM(L1784:L1787)</f>
        <v>0</v>
      </c>
      <c r="M1783" s="713">
        <f>SUM(M1784:M1787)</f>
        <v>0</v>
      </c>
      <c r="N1783" s="334">
        <f t="shared" ref="N1783:N1788" si="907">SUM(K1783:M1783)</f>
        <v>0</v>
      </c>
      <c r="O1783" s="712">
        <f>SUM(O1784:O1787)</f>
        <v>0</v>
      </c>
      <c r="P1783" s="246">
        <f>SUM(P1784:P1787)</f>
        <v>0</v>
      </c>
      <c r="Q1783" s="713">
        <f>SUM(Q1784:Q1787)</f>
        <v>0</v>
      </c>
      <c r="R1783" s="699">
        <f t="shared" ref="R1783:R1788" si="908">SUM(O1783:Q1783)</f>
        <v>0</v>
      </c>
      <c r="S1783" s="335">
        <f>F1783+J1783+N1783+R1783</f>
        <v>0</v>
      </c>
      <c r="T1783" s="702"/>
      <c r="U1783" s="702"/>
      <c r="V1783" s="702"/>
      <c r="W1783" s="702"/>
    </row>
    <row r="1784" spans="2:23" ht="16.5">
      <c r="B1784" s="710" t="s">
        <v>704</v>
      </c>
      <c r="C1784" s="254"/>
      <c r="D1784" s="287"/>
      <c r="E1784" s="288"/>
      <c r="F1784" s="698">
        <f t="shared" si="905"/>
        <v>0</v>
      </c>
      <c r="G1784" s="254"/>
      <c r="H1784" s="287"/>
      <c r="I1784" s="288"/>
      <c r="J1784" s="334">
        <f t="shared" si="906"/>
        <v>0</v>
      </c>
      <c r="K1784" s="254"/>
      <c r="L1784" s="287"/>
      <c r="M1784" s="288"/>
      <c r="N1784" s="334">
        <f t="shared" si="907"/>
        <v>0</v>
      </c>
      <c r="O1784" s="254"/>
      <c r="P1784" s="287"/>
      <c r="Q1784" s="288"/>
      <c r="R1784" s="699">
        <f t="shared" si="908"/>
        <v>0</v>
      </c>
      <c r="S1784" s="700">
        <f>C1784+D1784+E1784+G1784+H1784+I1784+K1784+L1784+M1784+O1784+P1784+Q1784</f>
        <v>0</v>
      </c>
      <c r="T1784" s="191"/>
      <c r="U1784" s="191"/>
      <c r="V1784" s="191"/>
      <c r="W1784" s="191"/>
    </row>
    <row r="1785" spans="2:23" ht="16.5">
      <c r="B1785" s="710" t="s">
        <v>705</v>
      </c>
      <c r="C1785" s="254"/>
      <c r="D1785" s="287"/>
      <c r="E1785" s="288"/>
      <c r="F1785" s="698">
        <f t="shared" si="905"/>
        <v>0</v>
      </c>
      <c r="G1785" s="254"/>
      <c r="H1785" s="287"/>
      <c r="I1785" s="288"/>
      <c r="J1785" s="334">
        <f t="shared" si="906"/>
        <v>0</v>
      </c>
      <c r="K1785" s="254"/>
      <c r="L1785" s="287"/>
      <c r="M1785" s="288"/>
      <c r="N1785" s="334">
        <f t="shared" si="907"/>
        <v>0</v>
      </c>
      <c r="O1785" s="254"/>
      <c r="P1785" s="287"/>
      <c r="Q1785" s="288"/>
      <c r="R1785" s="699">
        <f t="shared" si="908"/>
        <v>0</v>
      </c>
      <c r="S1785" s="700">
        <f>C1785+D1785+E1785+G1785+H1785+I1785+K1785+L1785+M1785+O1785+P1785+Q1785</f>
        <v>0</v>
      </c>
      <c r="T1785" s="191"/>
      <c r="U1785" s="191"/>
      <c r="V1785" s="191"/>
      <c r="W1785" s="191"/>
    </row>
    <row r="1786" spans="2:23" ht="16.5">
      <c r="B1786" s="714" t="s">
        <v>706</v>
      </c>
      <c r="C1786" s="254"/>
      <c r="D1786" s="287"/>
      <c r="E1786" s="288"/>
      <c r="F1786" s="698">
        <f t="shared" si="905"/>
        <v>0</v>
      </c>
      <c r="G1786" s="254"/>
      <c r="H1786" s="287"/>
      <c r="I1786" s="288"/>
      <c r="J1786" s="334">
        <f t="shared" si="906"/>
        <v>0</v>
      </c>
      <c r="K1786" s="254"/>
      <c r="L1786" s="287"/>
      <c r="M1786" s="288"/>
      <c r="N1786" s="334">
        <f t="shared" si="907"/>
        <v>0</v>
      </c>
      <c r="O1786" s="254"/>
      <c r="P1786" s="287"/>
      <c r="Q1786" s="288"/>
      <c r="R1786" s="699">
        <f t="shared" si="908"/>
        <v>0</v>
      </c>
      <c r="S1786" s="700">
        <f>C1786+D1786+E1786+G1786+H1786+I1786+K1786+L1786+M1786+O1786+P1786+Q1786</f>
        <v>0</v>
      </c>
      <c r="T1786" s="191"/>
      <c r="U1786" s="191"/>
      <c r="V1786" s="191"/>
      <c r="W1786" s="191"/>
    </row>
    <row r="1787" spans="2:23" ht="16.5">
      <c r="B1787" s="714" t="s">
        <v>707</v>
      </c>
      <c r="C1787" s="254"/>
      <c r="D1787" s="287"/>
      <c r="E1787" s="288"/>
      <c r="F1787" s="698">
        <f t="shared" si="905"/>
        <v>0</v>
      </c>
      <c r="G1787" s="254"/>
      <c r="H1787" s="287"/>
      <c r="I1787" s="288"/>
      <c r="J1787" s="334">
        <f t="shared" si="906"/>
        <v>0</v>
      </c>
      <c r="K1787" s="254"/>
      <c r="L1787" s="287"/>
      <c r="M1787" s="288"/>
      <c r="N1787" s="334">
        <f t="shared" si="907"/>
        <v>0</v>
      </c>
      <c r="O1787" s="254"/>
      <c r="P1787" s="287"/>
      <c r="Q1787" s="288"/>
      <c r="R1787" s="699">
        <f t="shared" si="908"/>
        <v>0</v>
      </c>
      <c r="S1787" s="700">
        <f>C1787+D1787+E1787+G1787+H1787+I1787+K1787+L1787+M1787+O1787+P1787+Q1787</f>
        <v>0</v>
      </c>
      <c r="T1787" s="191"/>
      <c r="U1787" s="191"/>
      <c r="V1787" s="191"/>
      <c r="W1787" s="191"/>
    </row>
    <row r="1788" spans="2:23" ht="17.25" thickBot="1">
      <c r="B1788" s="710" t="s">
        <v>708</v>
      </c>
      <c r="C1788" s="271"/>
      <c r="D1788" s="294"/>
      <c r="E1788" s="295"/>
      <c r="F1788" s="698">
        <f t="shared" si="905"/>
        <v>0</v>
      </c>
      <c r="G1788" s="271"/>
      <c r="H1788" s="294"/>
      <c r="I1788" s="295"/>
      <c r="J1788" s="334">
        <f t="shared" si="906"/>
        <v>0</v>
      </c>
      <c r="K1788" s="271"/>
      <c r="L1788" s="294"/>
      <c r="M1788" s="295"/>
      <c r="N1788" s="334">
        <f t="shared" si="907"/>
        <v>0</v>
      </c>
      <c r="O1788" s="271"/>
      <c r="P1788" s="294"/>
      <c r="Q1788" s="295"/>
      <c r="R1788" s="699">
        <f t="shared" si="908"/>
        <v>0</v>
      </c>
      <c r="S1788" s="700">
        <f>C1788+D1788+E1788+G1788+H1788+I1788+K1788+L1788+M1788+O1788+P1788+Q1788</f>
        <v>0</v>
      </c>
      <c r="T1788" s="191"/>
      <c r="U1788" s="191"/>
      <c r="V1788" s="191"/>
      <c r="W1788" s="191"/>
    </row>
    <row r="1789" spans="2:23" ht="17.25" thickBot="1">
      <c r="B1789" s="715" t="s">
        <v>876</v>
      </c>
      <c r="C1789" s="600" t="s">
        <v>498</v>
      </c>
      <c r="D1789" s="708" t="s">
        <v>499</v>
      </c>
      <c r="E1789" s="709" t="s">
        <v>500</v>
      </c>
      <c r="F1789" s="334" t="s">
        <v>697</v>
      </c>
      <c r="G1789" s="600" t="s">
        <v>502</v>
      </c>
      <c r="H1789" s="708" t="s">
        <v>503</v>
      </c>
      <c r="I1789" s="709" t="s">
        <v>504</v>
      </c>
      <c r="J1789" s="334" t="s">
        <v>698</v>
      </c>
      <c r="K1789" s="600" t="s">
        <v>506</v>
      </c>
      <c r="L1789" s="708" t="s">
        <v>507</v>
      </c>
      <c r="M1789" s="709" t="s">
        <v>508</v>
      </c>
      <c r="N1789" s="334" t="s">
        <v>699</v>
      </c>
      <c r="O1789" s="600" t="s">
        <v>510</v>
      </c>
      <c r="P1789" s="708" t="s">
        <v>511</v>
      </c>
      <c r="Q1789" s="709" t="s">
        <v>512</v>
      </c>
      <c r="R1789" s="720" t="s">
        <v>700</v>
      </c>
      <c r="S1789" s="719" t="s">
        <v>46</v>
      </c>
      <c r="T1789" s="191"/>
      <c r="U1789" s="191"/>
      <c r="V1789" s="191"/>
      <c r="W1789" s="191"/>
    </row>
    <row r="1790" spans="2:23" ht="16.5">
      <c r="B1790" s="710" t="s">
        <v>702</v>
      </c>
      <c r="C1790" s="266"/>
      <c r="D1790" s="280"/>
      <c r="E1790" s="281"/>
      <c r="F1790" s="698">
        <f>SUM(C1790:E1790)</f>
        <v>0</v>
      </c>
      <c r="G1790" s="266"/>
      <c r="H1790" s="280"/>
      <c r="I1790" s="281"/>
      <c r="J1790" s="334">
        <f>SUM(G1790:I1790)</f>
        <v>0</v>
      </c>
      <c r="K1790" s="266"/>
      <c r="L1790" s="280"/>
      <c r="M1790" s="281"/>
      <c r="N1790" s="334">
        <f>SUM(K1790:M1790)</f>
        <v>0</v>
      </c>
      <c r="O1790" s="266"/>
      <c r="P1790" s="280"/>
      <c r="Q1790" s="281"/>
      <c r="R1790" s="699">
        <f t="shared" ref="R1790:R1796" si="909">SUM(O1790:Q1790)</f>
        <v>0</v>
      </c>
      <c r="S1790" s="700">
        <f>N1790+J1790+F1790+R1790</f>
        <v>0</v>
      </c>
      <c r="T1790" s="191"/>
      <c r="U1790" s="191"/>
      <c r="V1790" s="191"/>
      <c r="W1790" s="191"/>
    </row>
    <row r="1791" spans="2:23" ht="16.5">
      <c r="B1791" s="711" t="s">
        <v>703</v>
      </c>
      <c r="C1791" s="712">
        <f>SUM(C1792:C1795)</f>
        <v>0</v>
      </c>
      <c r="D1791" s="712">
        <f>SUM(D1792:D1795)</f>
        <v>0</v>
      </c>
      <c r="E1791" s="712">
        <f>SUM(E1792:E1795)</f>
        <v>0</v>
      </c>
      <c r="F1791" s="334">
        <f t="shared" ref="F1791:F1796" si="910">SUM(C1791:E1791)</f>
        <v>0</v>
      </c>
      <c r="G1791" s="712">
        <f>SUM(G1792:G1795)</f>
        <v>0</v>
      </c>
      <c r="H1791" s="246">
        <f>SUM(H1792:H1795)</f>
        <v>0</v>
      </c>
      <c r="I1791" s="713">
        <f>SUM(I1792:I1795)</f>
        <v>0</v>
      </c>
      <c r="J1791" s="334">
        <f t="shared" ref="J1791:J1796" si="911">SUM(G1791:I1791)</f>
        <v>0</v>
      </c>
      <c r="K1791" s="712">
        <f>SUM(K1792:K1795)</f>
        <v>0</v>
      </c>
      <c r="L1791" s="246">
        <f>SUM(L1792:L1795)</f>
        <v>0</v>
      </c>
      <c r="M1791" s="713">
        <f>SUM(M1792:M1795)</f>
        <v>0</v>
      </c>
      <c r="N1791" s="334">
        <f t="shared" ref="N1791:N1796" si="912">SUM(K1791:M1791)</f>
        <v>0</v>
      </c>
      <c r="O1791" s="712">
        <f>SUM(O1792:O1795)</f>
        <v>0</v>
      </c>
      <c r="P1791" s="246">
        <f>SUM(P1792:P1795)</f>
        <v>0</v>
      </c>
      <c r="Q1791" s="713">
        <f>SUM(Q1792:Q1795)</f>
        <v>0</v>
      </c>
      <c r="R1791" s="699">
        <f t="shared" si="909"/>
        <v>0</v>
      </c>
      <c r="S1791" s="335">
        <f t="shared" ref="S1791:S1796" si="913">N1791+J1791+F1791+R1791</f>
        <v>0</v>
      </c>
      <c r="T1791" s="702"/>
      <c r="U1791" s="702"/>
      <c r="V1791" s="702"/>
      <c r="W1791" s="702"/>
    </row>
    <row r="1792" spans="2:23" ht="16.5">
      <c r="B1792" s="710" t="s">
        <v>704</v>
      </c>
      <c r="C1792" s="254"/>
      <c r="D1792" s="287"/>
      <c r="E1792" s="288"/>
      <c r="F1792" s="698">
        <f t="shared" si="910"/>
        <v>0</v>
      </c>
      <c r="G1792" s="254"/>
      <c r="H1792" s="287"/>
      <c r="I1792" s="288"/>
      <c r="J1792" s="334">
        <f t="shared" si="911"/>
        <v>0</v>
      </c>
      <c r="K1792" s="254"/>
      <c r="L1792" s="287"/>
      <c r="M1792" s="288"/>
      <c r="N1792" s="334">
        <f t="shared" si="912"/>
        <v>0</v>
      </c>
      <c r="O1792" s="254"/>
      <c r="P1792" s="287"/>
      <c r="Q1792" s="288"/>
      <c r="R1792" s="699">
        <f t="shared" si="909"/>
        <v>0</v>
      </c>
      <c r="S1792" s="700">
        <f t="shared" si="913"/>
        <v>0</v>
      </c>
      <c r="T1792" s="191"/>
      <c r="U1792" s="191"/>
      <c r="V1792" s="191"/>
      <c r="W1792" s="191"/>
    </row>
    <row r="1793" spans="2:23" ht="16.5">
      <c r="B1793" s="710" t="s">
        <v>705</v>
      </c>
      <c r="C1793" s="254"/>
      <c r="D1793" s="287"/>
      <c r="E1793" s="288"/>
      <c r="F1793" s="698">
        <f t="shared" si="910"/>
        <v>0</v>
      </c>
      <c r="G1793" s="254"/>
      <c r="H1793" s="287"/>
      <c r="I1793" s="288"/>
      <c r="J1793" s="334">
        <f t="shared" si="911"/>
        <v>0</v>
      </c>
      <c r="K1793" s="254"/>
      <c r="L1793" s="287"/>
      <c r="M1793" s="288"/>
      <c r="N1793" s="334">
        <f t="shared" si="912"/>
        <v>0</v>
      </c>
      <c r="O1793" s="254"/>
      <c r="P1793" s="287"/>
      <c r="Q1793" s="288"/>
      <c r="R1793" s="699">
        <f t="shared" si="909"/>
        <v>0</v>
      </c>
      <c r="S1793" s="700">
        <f t="shared" si="913"/>
        <v>0</v>
      </c>
      <c r="T1793" s="191"/>
      <c r="U1793" s="191"/>
      <c r="V1793" s="191"/>
      <c r="W1793" s="191"/>
    </row>
    <row r="1794" spans="2:23" ht="16.5">
      <c r="B1794" s="714" t="s">
        <v>706</v>
      </c>
      <c r="C1794" s="254"/>
      <c r="D1794" s="287"/>
      <c r="E1794" s="288"/>
      <c r="F1794" s="698">
        <f t="shared" si="910"/>
        <v>0</v>
      </c>
      <c r="G1794" s="254"/>
      <c r="H1794" s="287"/>
      <c r="I1794" s="288"/>
      <c r="J1794" s="334">
        <f t="shared" si="911"/>
        <v>0</v>
      </c>
      <c r="K1794" s="254"/>
      <c r="L1794" s="287"/>
      <c r="M1794" s="288"/>
      <c r="N1794" s="334">
        <f t="shared" si="912"/>
        <v>0</v>
      </c>
      <c r="O1794" s="254"/>
      <c r="P1794" s="287"/>
      <c r="Q1794" s="288"/>
      <c r="R1794" s="699">
        <f t="shared" si="909"/>
        <v>0</v>
      </c>
      <c r="S1794" s="700">
        <f t="shared" si="913"/>
        <v>0</v>
      </c>
      <c r="T1794" s="191"/>
      <c r="U1794" s="191"/>
      <c r="V1794" s="191"/>
      <c r="W1794" s="191"/>
    </row>
    <row r="1795" spans="2:23" ht="16.5">
      <c r="B1795" s="714" t="s">
        <v>707</v>
      </c>
      <c r="C1795" s="254"/>
      <c r="D1795" s="287"/>
      <c r="E1795" s="288"/>
      <c r="F1795" s="698">
        <f t="shared" si="910"/>
        <v>0</v>
      </c>
      <c r="G1795" s="254"/>
      <c r="H1795" s="287"/>
      <c r="I1795" s="288"/>
      <c r="J1795" s="334">
        <f t="shared" si="911"/>
        <v>0</v>
      </c>
      <c r="K1795" s="254"/>
      <c r="L1795" s="287"/>
      <c r="M1795" s="288"/>
      <c r="N1795" s="334">
        <f t="shared" si="912"/>
        <v>0</v>
      </c>
      <c r="O1795" s="254"/>
      <c r="P1795" s="287"/>
      <c r="Q1795" s="288"/>
      <c r="R1795" s="699">
        <f t="shared" si="909"/>
        <v>0</v>
      </c>
      <c r="S1795" s="700">
        <f t="shared" si="913"/>
        <v>0</v>
      </c>
      <c r="T1795" s="191"/>
      <c r="U1795" s="191"/>
      <c r="V1795" s="191"/>
      <c r="W1795" s="191"/>
    </row>
    <row r="1796" spans="2:23" ht="17.25" thickBot="1">
      <c r="B1796" s="710" t="s">
        <v>708</v>
      </c>
      <c r="C1796" s="271"/>
      <c r="D1796" s="294"/>
      <c r="E1796" s="295"/>
      <c r="F1796" s="698">
        <f t="shared" si="910"/>
        <v>0</v>
      </c>
      <c r="G1796" s="271"/>
      <c r="H1796" s="294"/>
      <c r="I1796" s="295"/>
      <c r="J1796" s="334">
        <f t="shared" si="911"/>
        <v>0</v>
      </c>
      <c r="K1796" s="271"/>
      <c r="L1796" s="294"/>
      <c r="M1796" s="295"/>
      <c r="N1796" s="334">
        <f t="shared" si="912"/>
        <v>0</v>
      </c>
      <c r="O1796" s="271"/>
      <c r="P1796" s="294"/>
      <c r="Q1796" s="295"/>
      <c r="R1796" s="699">
        <f t="shared" si="909"/>
        <v>0</v>
      </c>
      <c r="S1796" s="700">
        <f t="shared" si="913"/>
        <v>0</v>
      </c>
      <c r="T1796" s="191"/>
      <c r="U1796" s="191"/>
      <c r="V1796" s="191"/>
      <c r="W1796" s="191"/>
    </row>
    <row r="1797" spans="2:23" ht="17.25" thickBot="1">
      <c r="B1797" s="715" t="s">
        <v>877</v>
      </c>
      <c r="C1797" s="687" t="s">
        <v>498</v>
      </c>
      <c r="D1797" s="688" t="s">
        <v>499</v>
      </c>
      <c r="E1797" s="689" t="s">
        <v>500</v>
      </c>
      <c r="F1797" s="719" t="s">
        <v>697</v>
      </c>
      <c r="G1797" s="687" t="s">
        <v>502</v>
      </c>
      <c r="H1797" s="688" t="s">
        <v>503</v>
      </c>
      <c r="I1797" s="689" t="s">
        <v>504</v>
      </c>
      <c r="J1797" s="719" t="s">
        <v>698</v>
      </c>
      <c r="K1797" s="687" t="s">
        <v>506</v>
      </c>
      <c r="L1797" s="688" t="s">
        <v>507</v>
      </c>
      <c r="M1797" s="689" t="s">
        <v>508</v>
      </c>
      <c r="N1797" s="719" t="s">
        <v>699</v>
      </c>
      <c r="O1797" s="687" t="s">
        <v>510</v>
      </c>
      <c r="P1797" s="688" t="s">
        <v>511</v>
      </c>
      <c r="Q1797" s="689" t="s">
        <v>512</v>
      </c>
      <c r="R1797" s="720" t="s">
        <v>700</v>
      </c>
      <c r="S1797" s="719" t="s">
        <v>46</v>
      </c>
      <c r="T1797" s="191"/>
      <c r="U1797" s="191"/>
      <c r="V1797" s="191"/>
      <c r="W1797" s="191"/>
    </row>
    <row r="1798" spans="2:23" ht="16.5">
      <c r="B1798" s="710" t="s">
        <v>702</v>
      </c>
      <c r="C1798" s="266"/>
      <c r="D1798" s="280"/>
      <c r="E1798" s="281"/>
      <c r="F1798" s="698">
        <v>0</v>
      </c>
      <c r="G1798" s="266"/>
      <c r="H1798" s="280"/>
      <c r="I1798" s="281"/>
      <c r="J1798" s="334">
        <f t="shared" ref="J1798:J1804" si="914">SUM(G1798:I1798)</f>
        <v>0</v>
      </c>
      <c r="K1798" s="266"/>
      <c r="L1798" s="280"/>
      <c r="M1798" s="281"/>
      <c r="N1798" s="334">
        <f t="shared" ref="N1798:N1804" si="915">SUM(K1798:M1798)</f>
        <v>0</v>
      </c>
      <c r="O1798" s="266"/>
      <c r="P1798" s="280"/>
      <c r="Q1798" s="281"/>
      <c r="R1798" s="699">
        <f t="shared" ref="R1798:R1804" si="916">SUM(O1798:Q1798)</f>
        <v>0</v>
      </c>
      <c r="S1798" s="700">
        <f>N1798+J1798+F1798+R1798</f>
        <v>0</v>
      </c>
      <c r="T1798" s="191"/>
      <c r="U1798" s="191"/>
      <c r="V1798" s="191"/>
      <c r="W1798" s="191"/>
    </row>
    <row r="1799" spans="2:23" ht="16.5">
      <c r="B1799" s="711" t="s">
        <v>703</v>
      </c>
      <c r="C1799" s="712">
        <f>SUM(C1800:C1803)</f>
        <v>0</v>
      </c>
      <c r="D1799" s="712">
        <f>SUM(D1800:D1803)</f>
        <v>0</v>
      </c>
      <c r="E1799" s="712">
        <f>SUM(E1800:E1803)</f>
        <v>0</v>
      </c>
      <c r="F1799" s="334">
        <f t="shared" ref="F1799:F1804" si="917">SUM(C1799:E1799)</f>
        <v>0</v>
      </c>
      <c r="G1799" s="712">
        <f>SUM(G1800:G1803)</f>
        <v>0</v>
      </c>
      <c r="H1799" s="246">
        <f>SUM(H1800:H1803)</f>
        <v>0</v>
      </c>
      <c r="I1799" s="713">
        <f>SUM(I1800:I1803)</f>
        <v>0</v>
      </c>
      <c r="J1799" s="334">
        <f t="shared" si="914"/>
        <v>0</v>
      </c>
      <c r="K1799" s="712">
        <f>SUM(K1800:K1803)</f>
        <v>0</v>
      </c>
      <c r="L1799" s="246">
        <f>SUM(L1800:L1803)</f>
        <v>0</v>
      </c>
      <c r="M1799" s="713">
        <f>SUM(M1800:M1803)</f>
        <v>0</v>
      </c>
      <c r="N1799" s="334">
        <f t="shared" si="915"/>
        <v>0</v>
      </c>
      <c r="O1799" s="712">
        <f>SUM(O1800:O1803)</f>
        <v>0</v>
      </c>
      <c r="P1799" s="246">
        <f>SUM(P1800:P1803)</f>
        <v>0</v>
      </c>
      <c r="Q1799" s="713">
        <f>SUM(Q1800:Q1803)</f>
        <v>0</v>
      </c>
      <c r="R1799" s="699">
        <f t="shared" si="916"/>
        <v>0</v>
      </c>
      <c r="S1799" s="335">
        <f t="shared" ref="S1799:S1804" si="918">N1799+J1799+F1799+R1799</f>
        <v>0</v>
      </c>
      <c r="T1799" s="702"/>
      <c r="U1799" s="702"/>
      <c r="V1799" s="702"/>
      <c r="W1799" s="702"/>
    </row>
    <row r="1800" spans="2:23" ht="16.5">
      <c r="B1800" s="710" t="s">
        <v>704</v>
      </c>
      <c r="C1800" s="254"/>
      <c r="D1800" s="287"/>
      <c r="E1800" s="288"/>
      <c r="F1800" s="698">
        <f t="shared" si="917"/>
        <v>0</v>
      </c>
      <c r="G1800" s="254"/>
      <c r="H1800" s="287"/>
      <c r="I1800" s="288"/>
      <c r="J1800" s="334">
        <f t="shared" si="914"/>
        <v>0</v>
      </c>
      <c r="K1800" s="254"/>
      <c r="L1800" s="287"/>
      <c r="M1800" s="288"/>
      <c r="N1800" s="334">
        <f t="shared" si="915"/>
        <v>0</v>
      </c>
      <c r="O1800" s="254"/>
      <c r="P1800" s="287"/>
      <c r="Q1800" s="288"/>
      <c r="R1800" s="699">
        <f t="shared" si="916"/>
        <v>0</v>
      </c>
      <c r="S1800" s="700">
        <f t="shared" si="918"/>
        <v>0</v>
      </c>
      <c r="T1800" s="191"/>
      <c r="U1800" s="191"/>
      <c r="V1800" s="191"/>
      <c r="W1800" s="191"/>
    </row>
    <row r="1801" spans="2:23" ht="16.5">
      <c r="B1801" s="710" t="s">
        <v>705</v>
      </c>
      <c r="C1801" s="254"/>
      <c r="D1801" s="287"/>
      <c r="E1801" s="288"/>
      <c r="F1801" s="698">
        <f t="shared" si="917"/>
        <v>0</v>
      </c>
      <c r="G1801" s="254"/>
      <c r="H1801" s="287"/>
      <c r="I1801" s="288"/>
      <c r="J1801" s="334">
        <f t="shared" si="914"/>
        <v>0</v>
      </c>
      <c r="K1801" s="254"/>
      <c r="L1801" s="287"/>
      <c r="M1801" s="288"/>
      <c r="N1801" s="334">
        <f t="shared" si="915"/>
        <v>0</v>
      </c>
      <c r="O1801" s="254"/>
      <c r="P1801" s="287"/>
      <c r="Q1801" s="288"/>
      <c r="R1801" s="699">
        <f t="shared" si="916"/>
        <v>0</v>
      </c>
      <c r="S1801" s="700">
        <f t="shared" si="918"/>
        <v>0</v>
      </c>
      <c r="T1801" s="191"/>
      <c r="U1801" s="191"/>
      <c r="V1801" s="191"/>
      <c r="W1801" s="191"/>
    </row>
    <row r="1802" spans="2:23" ht="16.5">
      <c r="B1802" s="714" t="s">
        <v>706</v>
      </c>
      <c r="C1802" s="254"/>
      <c r="D1802" s="287"/>
      <c r="E1802" s="288"/>
      <c r="F1802" s="698">
        <f t="shared" si="917"/>
        <v>0</v>
      </c>
      <c r="G1802" s="254"/>
      <c r="H1802" s="287"/>
      <c r="I1802" s="288"/>
      <c r="J1802" s="334">
        <f t="shared" si="914"/>
        <v>0</v>
      </c>
      <c r="K1802" s="254"/>
      <c r="L1802" s="287"/>
      <c r="M1802" s="288"/>
      <c r="N1802" s="334">
        <f t="shared" si="915"/>
        <v>0</v>
      </c>
      <c r="O1802" s="254"/>
      <c r="P1802" s="287"/>
      <c r="Q1802" s="288"/>
      <c r="R1802" s="699">
        <f t="shared" si="916"/>
        <v>0</v>
      </c>
      <c r="S1802" s="700">
        <f t="shared" si="918"/>
        <v>0</v>
      </c>
      <c r="T1802" s="191"/>
      <c r="U1802" s="191"/>
      <c r="V1802" s="191"/>
      <c r="W1802" s="191"/>
    </row>
    <row r="1803" spans="2:23" ht="16.5">
      <c r="B1803" s="714" t="s">
        <v>707</v>
      </c>
      <c r="C1803" s="254"/>
      <c r="D1803" s="287"/>
      <c r="E1803" s="288"/>
      <c r="F1803" s="698">
        <f t="shared" si="917"/>
        <v>0</v>
      </c>
      <c r="G1803" s="254"/>
      <c r="H1803" s="287"/>
      <c r="I1803" s="288"/>
      <c r="J1803" s="334">
        <f t="shared" si="914"/>
        <v>0</v>
      </c>
      <c r="K1803" s="254"/>
      <c r="L1803" s="287"/>
      <c r="M1803" s="288"/>
      <c r="N1803" s="334">
        <f t="shared" si="915"/>
        <v>0</v>
      </c>
      <c r="O1803" s="254"/>
      <c r="P1803" s="287"/>
      <c r="Q1803" s="288"/>
      <c r="R1803" s="699">
        <f t="shared" si="916"/>
        <v>0</v>
      </c>
      <c r="S1803" s="700">
        <f t="shared" si="918"/>
        <v>0</v>
      </c>
      <c r="T1803" s="191"/>
      <c r="U1803" s="191"/>
      <c r="V1803" s="191"/>
      <c r="W1803" s="191"/>
    </row>
    <row r="1804" spans="2:23" ht="17.25" thickBot="1">
      <c r="B1804" s="710" t="s">
        <v>708</v>
      </c>
      <c r="C1804" s="271"/>
      <c r="D1804" s="294"/>
      <c r="E1804" s="295"/>
      <c r="F1804" s="698">
        <f t="shared" si="917"/>
        <v>0</v>
      </c>
      <c r="G1804" s="271"/>
      <c r="H1804" s="294"/>
      <c r="I1804" s="295"/>
      <c r="J1804" s="334">
        <f t="shared" si="914"/>
        <v>0</v>
      </c>
      <c r="K1804" s="271"/>
      <c r="L1804" s="294"/>
      <c r="M1804" s="295"/>
      <c r="N1804" s="334">
        <f t="shared" si="915"/>
        <v>0</v>
      </c>
      <c r="O1804" s="271"/>
      <c r="P1804" s="294"/>
      <c r="Q1804" s="295"/>
      <c r="R1804" s="699">
        <f t="shared" si="916"/>
        <v>0</v>
      </c>
      <c r="S1804" s="700">
        <f t="shared" si="918"/>
        <v>0</v>
      </c>
      <c r="T1804" s="191"/>
      <c r="U1804" s="191"/>
      <c r="V1804" s="191"/>
      <c r="W1804" s="191"/>
    </row>
    <row r="1805" spans="2:23" ht="17.25" thickBot="1">
      <c r="B1805" s="715" t="s">
        <v>878</v>
      </c>
      <c r="C1805" s="600" t="s">
        <v>498</v>
      </c>
      <c r="D1805" s="708" t="s">
        <v>499</v>
      </c>
      <c r="E1805" s="709" t="s">
        <v>500</v>
      </c>
      <c r="F1805" s="334" t="s">
        <v>697</v>
      </c>
      <c r="G1805" s="600" t="s">
        <v>502</v>
      </c>
      <c r="H1805" s="708" t="s">
        <v>503</v>
      </c>
      <c r="I1805" s="709" t="s">
        <v>504</v>
      </c>
      <c r="J1805" s="334" t="s">
        <v>698</v>
      </c>
      <c r="K1805" s="600" t="s">
        <v>506</v>
      </c>
      <c r="L1805" s="708" t="s">
        <v>507</v>
      </c>
      <c r="M1805" s="709" t="s">
        <v>508</v>
      </c>
      <c r="N1805" s="334" t="s">
        <v>699</v>
      </c>
      <c r="O1805" s="600" t="s">
        <v>510</v>
      </c>
      <c r="P1805" s="708" t="s">
        <v>511</v>
      </c>
      <c r="Q1805" s="709" t="s">
        <v>512</v>
      </c>
      <c r="R1805" s="720" t="s">
        <v>700</v>
      </c>
      <c r="S1805" s="719" t="s">
        <v>46</v>
      </c>
      <c r="T1805" s="191"/>
      <c r="U1805" s="191"/>
      <c r="V1805" s="191"/>
      <c r="W1805" s="191"/>
    </row>
    <row r="1806" spans="2:23" ht="16.5">
      <c r="B1806" s="710" t="s">
        <v>702</v>
      </c>
      <c r="C1806" s="266"/>
      <c r="D1806" s="280"/>
      <c r="E1806" s="281"/>
      <c r="F1806" s="698">
        <f>SUM(C1806:E1806)</f>
        <v>0</v>
      </c>
      <c r="G1806" s="266"/>
      <c r="H1806" s="280"/>
      <c r="I1806" s="281"/>
      <c r="J1806" s="334">
        <f>SUM(G1806:I1806)</f>
        <v>0</v>
      </c>
      <c r="K1806" s="266"/>
      <c r="L1806" s="280"/>
      <c r="M1806" s="281"/>
      <c r="N1806" s="334">
        <f>SUM(K1806:M1806)</f>
        <v>0</v>
      </c>
      <c r="O1806" s="266"/>
      <c r="P1806" s="280"/>
      <c r="Q1806" s="281"/>
      <c r="R1806" s="699">
        <f t="shared" ref="R1806:R1812" si="919">SUM(O1806:Q1806)</f>
        <v>0</v>
      </c>
      <c r="S1806" s="700">
        <f>N1806+J1806+F1806+R1806</f>
        <v>0</v>
      </c>
      <c r="T1806" s="191"/>
      <c r="U1806" s="191"/>
      <c r="V1806" s="191"/>
      <c r="W1806" s="191"/>
    </row>
    <row r="1807" spans="2:23" ht="16.5">
      <c r="B1807" s="711" t="s">
        <v>703</v>
      </c>
      <c r="C1807" s="712">
        <f>SUM(C1808:C1811)</f>
        <v>0</v>
      </c>
      <c r="D1807" s="712">
        <f>SUM(D1808:D1811)</f>
        <v>0</v>
      </c>
      <c r="E1807" s="712">
        <f>SUM(E1808:E1811)</f>
        <v>0</v>
      </c>
      <c r="F1807" s="334">
        <f t="shared" ref="F1807:F1812" si="920">SUM(C1807:E1807)</f>
        <v>0</v>
      </c>
      <c r="G1807" s="712">
        <f>SUM(G1808:G1811)</f>
        <v>0</v>
      </c>
      <c r="H1807" s="246">
        <f>SUM(H1808:H1811)</f>
        <v>0</v>
      </c>
      <c r="I1807" s="713">
        <f>SUM(I1808:I1811)</f>
        <v>0</v>
      </c>
      <c r="J1807" s="334">
        <f t="shared" ref="J1807:J1812" si="921">SUM(G1807:I1807)</f>
        <v>0</v>
      </c>
      <c r="K1807" s="712">
        <f>SUM(K1808:K1811)</f>
        <v>0</v>
      </c>
      <c r="L1807" s="246">
        <f>SUM(L1808:L1811)</f>
        <v>0</v>
      </c>
      <c r="M1807" s="713">
        <f>SUM(M1808:M1811)</f>
        <v>0</v>
      </c>
      <c r="N1807" s="334">
        <f t="shared" ref="N1807:N1812" si="922">SUM(K1807:M1807)</f>
        <v>0</v>
      </c>
      <c r="O1807" s="712">
        <f>SUM(O1808:O1811)</f>
        <v>0</v>
      </c>
      <c r="P1807" s="246">
        <f>SUM(P1808:P1811)</f>
        <v>0</v>
      </c>
      <c r="Q1807" s="713">
        <f>SUM(Q1808:Q1811)</f>
        <v>0</v>
      </c>
      <c r="R1807" s="699">
        <f t="shared" si="919"/>
        <v>0</v>
      </c>
      <c r="S1807" s="335">
        <f t="shared" ref="S1807:S1812" si="923">N1807+J1807+F1807+R1807</f>
        <v>0</v>
      </c>
      <c r="T1807" s="702"/>
      <c r="U1807" s="702"/>
      <c r="V1807" s="702"/>
      <c r="W1807" s="702"/>
    </row>
    <row r="1808" spans="2:23" ht="16.5">
      <c r="B1808" s="710" t="s">
        <v>704</v>
      </c>
      <c r="C1808" s="254"/>
      <c r="D1808" s="287"/>
      <c r="E1808" s="288"/>
      <c r="F1808" s="698">
        <f t="shared" si="920"/>
        <v>0</v>
      </c>
      <c r="G1808" s="254"/>
      <c r="H1808" s="287"/>
      <c r="I1808" s="288"/>
      <c r="J1808" s="334">
        <f t="shared" si="921"/>
        <v>0</v>
      </c>
      <c r="K1808" s="254"/>
      <c r="L1808" s="287"/>
      <c r="M1808" s="288"/>
      <c r="N1808" s="334">
        <f t="shared" si="922"/>
        <v>0</v>
      </c>
      <c r="O1808" s="254"/>
      <c r="P1808" s="287"/>
      <c r="Q1808" s="288"/>
      <c r="R1808" s="699">
        <f t="shared" si="919"/>
        <v>0</v>
      </c>
      <c r="S1808" s="700">
        <f t="shared" si="923"/>
        <v>0</v>
      </c>
      <c r="T1808" s="191"/>
      <c r="U1808" s="191"/>
      <c r="V1808" s="191"/>
      <c r="W1808" s="191"/>
    </row>
    <row r="1809" spans="2:23" ht="16.5">
      <c r="B1809" s="710" t="s">
        <v>705</v>
      </c>
      <c r="C1809" s="254"/>
      <c r="D1809" s="287"/>
      <c r="E1809" s="288"/>
      <c r="F1809" s="698">
        <f t="shared" si="920"/>
        <v>0</v>
      </c>
      <c r="G1809" s="254"/>
      <c r="H1809" s="287"/>
      <c r="I1809" s="288"/>
      <c r="J1809" s="334">
        <f t="shared" si="921"/>
        <v>0</v>
      </c>
      <c r="K1809" s="254"/>
      <c r="L1809" s="287"/>
      <c r="M1809" s="288"/>
      <c r="N1809" s="334">
        <f t="shared" si="922"/>
        <v>0</v>
      </c>
      <c r="O1809" s="254"/>
      <c r="P1809" s="287"/>
      <c r="Q1809" s="288"/>
      <c r="R1809" s="699">
        <f t="shared" si="919"/>
        <v>0</v>
      </c>
      <c r="S1809" s="700">
        <f t="shared" si="923"/>
        <v>0</v>
      </c>
      <c r="T1809" s="191"/>
      <c r="U1809" s="191"/>
      <c r="V1809" s="191"/>
      <c r="W1809" s="191"/>
    </row>
    <row r="1810" spans="2:23" ht="16.5">
      <c r="B1810" s="714" t="s">
        <v>706</v>
      </c>
      <c r="C1810" s="254"/>
      <c r="D1810" s="287"/>
      <c r="E1810" s="288"/>
      <c r="F1810" s="698">
        <f t="shared" si="920"/>
        <v>0</v>
      </c>
      <c r="G1810" s="254"/>
      <c r="H1810" s="287"/>
      <c r="I1810" s="288"/>
      <c r="J1810" s="334">
        <f t="shared" si="921"/>
        <v>0</v>
      </c>
      <c r="K1810" s="254"/>
      <c r="L1810" s="287"/>
      <c r="M1810" s="288"/>
      <c r="N1810" s="334">
        <f t="shared" si="922"/>
        <v>0</v>
      </c>
      <c r="O1810" s="254"/>
      <c r="P1810" s="287"/>
      <c r="Q1810" s="288"/>
      <c r="R1810" s="699">
        <f t="shared" si="919"/>
        <v>0</v>
      </c>
      <c r="S1810" s="700">
        <f t="shared" si="923"/>
        <v>0</v>
      </c>
      <c r="T1810" s="191"/>
      <c r="U1810" s="191"/>
      <c r="V1810" s="191"/>
      <c r="W1810" s="191"/>
    </row>
    <row r="1811" spans="2:23" ht="16.5">
      <c r="B1811" s="714" t="s">
        <v>707</v>
      </c>
      <c r="C1811" s="254"/>
      <c r="D1811" s="287"/>
      <c r="E1811" s="288"/>
      <c r="F1811" s="698">
        <f t="shared" si="920"/>
        <v>0</v>
      </c>
      <c r="G1811" s="254"/>
      <c r="H1811" s="287"/>
      <c r="I1811" s="288"/>
      <c r="J1811" s="334">
        <f t="shared" si="921"/>
        <v>0</v>
      </c>
      <c r="K1811" s="254"/>
      <c r="L1811" s="287"/>
      <c r="M1811" s="288"/>
      <c r="N1811" s="334">
        <f t="shared" si="922"/>
        <v>0</v>
      </c>
      <c r="O1811" s="254"/>
      <c r="P1811" s="287"/>
      <c r="Q1811" s="288"/>
      <c r="R1811" s="699">
        <f t="shared" si="919"/>
        <v>0</v>
      </c>
      <c r="S1811" s="700">
        <f t="shared" si="923"/>
        <v>0</v>
      </c>
      <c r="T1811" s="191"/>
      <c r="U1811" s="191"/>
      <c r="V1811" s="191"/>
      <c r="W1811" s="191"/>
    </row>
    <row r="1812" spans="2:23" ht="17.25" thickBot="1">
      <c r="B1812" s="710" t="s">
        <v>708</v>
      </c>
      <c r="C1812" s="271"/>
      <c r="D1812" s="294"/>
      <c r="E1812" s="295"/>
      <c r="F1812" s="698">
        <f t="shared" si="920"/>
        <v>0</v>
      </c>
      <c r="G1812" s="271"/>
      <c r="H1812" s="294"/>
      <c r="I1812" s="295"/>
      <c r="J1812" s="334">
        <f t="shared" si="921"/>
        <v>0</v>
      </c>
      <c r="K1812" s="271"/>
      <c r="L1812" s="294"/>
      <c r="M1812" s="295"/>
      <c r="N1812" s="334">
        <f t="shared" si="922"/>
        <v>0</v>
      </c>
      <c r="O1812" s="271"/>
      <c r="P1812" s="294"/>
      <c r="Q1812" s="295"/>
      <c r="R1812" s="699">
        <f t="shared" si="919"/>
        <v>0</v>
      </c>
      <c r="S1812" s="700">
        <f t="shared" si="923"/>
        <v>0</v>
      </c>
      <c r="T1812" s="191"/>
      <c r="U1812" s="191"/>
      <c r="V1812" s="191"/>
      <c r="W1812" s="191"/>
    </row>
    <row r="1813" spans="2:23" ht="17.25" thickBot="1">
      <c r="B1813" s="715" t="s">
        <v>879</v>
      </c>
      <c r="C1813" s="600" t="s">
        <v>498</v>
      </c>
      <c r="D1813" s="708" t="s">
        <v>499</v>
      </c>
      <c r="E1813" s="709" t="s">
        <v>500</v>
      </c>
      <c r="F1813" s="334" t="s">
        <v>697</v>
      </c>
      <c r="G1813" s="600" t="s">
        <v>502</v>
      </c>
      <c r="H1813" s="708" t="s">
        <v>503</v>
      </c>
      <c r="I1813" s="709" t="s">
        <v>504</v>
      </c>
      <c r="J1813" s="334" t="s">
        <v>698</v>
      </c>
      <c r="K1813" s="600" t="s">
        <v>506</v>
      </c>
      <c r="L1813" s="708" t="s">
        <v>507</v>
      </c>
      <c r="M1813" s="709" t="s">
        <v>508</v>
      </c>
      <c r="N1813" s="334" t="s">
        <v>699</v>
      </c>
      <c r="O1813" s="600" t="s">
        <v>510</v>
      </c>
      <c r="P1813" s="708" t="s">
        <v>511</v>
      </c>
      <c r="Q1813" s="709" t="s">
        <v>512</v>
      </c>
      <c r="R1813" s="720" t="s">
        <v>700</v>
      </c>
      <c r="S1813" s="719" t="s">
        <v>46</v>
      </c>
      <c r="T1813" s="191"/>
      <c r="U1813" s="191"/>
      <c r="V1813" s="191"/>
      <c r="W1813" s="191"/>
    </row>
    <row r="1814" spans="2:23" ht="16.5">
      <c r="B1814" s="710" t="s">
        <v>702</v>
      </c>
      <c r="C1814" s="266"/>
      <c r="D1814" s="280"/>
      <c r="E1814" s="281"/>
      <c r="F1814" s="698">
        <f>SUM(C1814:E1814)</f>
        <v>0</v>
      </c>
      <c r="G1814" s="266"/>
      <c r="H1814" s="280"/>
      <c r="I1814" s="281"/>
      <c r="J1814" s="334">
        <f>SUM(G1814:I1814)</f>
        <v>0</v>
      </c>
      <c r="K1814" s="266"/>
      <c r="L1814" s="280"/>
      <c r="M1814" s="281"/>
      <c r="N1814" s="334">
        <f>SUM(K1814:M1814)</f>
        <v>0</v>
      </c>
      <c r="O1814" s="266"/>
      <c r="P1814" s="280"/>
      <c r="Q1814" s="281"/>
      <c r="R1814" s="699">
        <f t="shared" ref="R1814:R1820" si="924">SUM(O1814:Q1814)</f>
        <v>0</v>
      </c>
      <c r="S1814" s="700">
        <f>N1814+J1814+F1814+R1814</f>
        <v>0</v>
      </c>
      <c r="T1814" s="191"/>
      <c r="U1814" s="191"/>
      <c r="V1814" s="191"/>
      <c r="W1814" s="191"/>
    </row>
    <row r="1815" spans="2:23" ht="16.5">
      <c r="B1815" s="711" t="s">
        <v>703</v>
      </c>
      <c r="C1815" s="712">
        <f>SUM(C1816:C1819)</f>
        <v>0</v>
      </c>
      <c r="D1815" s="712">
        <f>SUM(D1816:D1819)</f>
        <v>0</v>
      </c>
      <c r="E1815" s="712">
        <f>SUM(E1816:E1819)</f>
        <v>0</v>
      </c>
      <c r="F1815" s="334">
        <f t="shared" ref="F1815:F1820" si="925">SUM(C1815:E1815)</f>
        <v>0</v>
      </c>
      <c r="G1815" s="712">
        <f>SUM(G1816:G1819)</f>
        <v>0</v>
      </c>
      <c r="H1815" s="246">
        <f>SUM(H1816:H1819)</f>
        <v>0</v>
      </c>
      <c r="I1815" s="713">
        <f>SUM(I1816:I1819)</f>
        <v>0</v>
      </c>
      <c r="J1815" s="334">
        <f t="shared" ref="J1815:J1820" si="926">SUM(G1815:I1815)</f>
        <v>0</v>
      </c>
      <c r="K1815" s="712">
        <f>SUM(K1816:K1819)</f>
        <v>0</v>
      </c>
      <c r="L1815" s="246">
        <f>SUM(L1816:L1819)</f>
        <v>0</v>
      </c>
      <c r="M1815" s="713">
        <f>SUM(M1816:M1819)</f>
        <v>0</v>
      </c>
      <c r="N1815" s="334">
        <f t="shared" ref="N1815:N1820" si="927">SUM(K1815:M1815)</f>
        <v>0</v>
      </c>
      <c r="O1815" s="712">
        <f>SUM(O1816:O1819)</f>
        <v>0</v>
      </c>
      <c r="P1815" s="246">
        <f>SUM(P1816:P1819)</f>
        <v>0</v>
      </c>
      <c r="Q1815" s="713">
        <f>SUM(Q1816:Q1819)</f>
        <v>0</v>
      </c>
      <c r="R1815" s="762">
        <f t="shared" si="924"/>
        <v>0</v>
      </c>
      <c r="S1815" s="335">
        <f t="shared" ref="S1815:S1820" si="928">N1815+J1815+F1815+R1815</f>
        <v>0</v>
      </c>
      <c r="T1815" s="702"/>
      <c r="U1815" s="702"/>
      <c r="V1815" s="702"/>
      <c r="W1815" s="702"/>
    </row>
    <row r="1816" spans="2:23" ht="16.5">
      <c r="B1816" s="710" t="s">
        <v>704</v>
      </c>
      <c r="C1816" s="254"/>
      <c r="D1816" s="287"/>
      <c r="E1816" s="288"/>
      <c r="F1816" s="698">
        <f t="shared" si="925"/>
        <v>0</v>
      </c>
      <c r="G1816" s="254"/>
      <c r="H1816" s="287"/>
      <c r="I1816" s="288"/>
      <c r="J1816" s="334">
        <f t="shared" si="926"/>
        <v>0</v>
      </c>
      <c r="K1816" s="254"/>
      <c r="L1816" s="287"/>
      <c r="M1816" s="288"/>
      <c r="N1816" s="334">
        <f t="shared" si="927"/>
        <v>0</v>
      </c>
      <c r="O1816" s="254"/>
      <c r="P1816" s="287"/>
      <c r="Q1816" s="288"/>
      <c r="R1816" s="699">
        <f t="shared" si="924"/>
        <v>0</v>
      </c>
      <c r="S1816" s="700">
        <f t="shared" si="928"/>
        <v>0</v>
      </c>
      <c r="T1816" s="191"/>
      <c r="U1816" s="191"/>
      <c r="V1816" s="191"/>
      <c r="W1816" s="191"/>
    </row>
    <row r="1817" spans="2:23" ht="16.5">
      <c r="B1817" s="710" t="s">
        <v>705</v>
      </c>
      <c r="C1817" s="254"/>
      <c r="D1817" s="287"/>
      <c r="E1817" s="288"/>
      <c r="F1817" s="698">
        <f t="shared" si="925"/>
        <v>0</v>
      </c>
      <c r="G1817" s="254"/>
      <c r="H1817" s="287"/>
      <c r="I1817" s="288"/>
      <c r="J1817" s="334">
        <f t="shared" si="926"/>
        <v>0</v>
      </c>
      <c r="K1817" s="254"/>
      <c r="L1817" s="287"/>
      <c r="M1817" s="288"/>
      <c r="N1817" s="334">
        <f t="shared" si="927"/>
        <v>0</v>
      </c>
      <c r="O1817" s="254"/>
      <c r="P1817" s="287"/>
      <c r="Q1817" s="288"/>
      <c r="R1817" s="699">
        <f t="shared" si="924"/>
        <v>0</v>
      </c>
      <c r="S1817" s="700">
        <f t="shared" si="928"/>
        <v>0</v>
      </c>
      <c r="T1817" s="191"/>
      <c r="U1817" s="191"/>
      <c r="V1817" s="191"/>
      <c r="W1817" s="191"/>
    </row>
    <row r="1818" spans="2:23" ht="16.5">
      <c r="B1818" s="714" t="s">
        <v>706</v>
      </c>
      <c r="C1818" s="254"/>
      <c r="D1818" s="287"/>
      <c r="E1818" s="288"/>
      <c r="F1818" s="698">
        <f t="shared" si="925"/>
        <v>0</v>
      </c>
      <c r="G1818" s="254"/>
      <c r="H1818" s="287"/>
      <c r="I1818" s="288"/>
      <c r="J1818" s="334">
        <f t="shared" si="926"/>
        <v>0</v>
      </c>
      <c r="K1818" s="254"/>
      <c r="L1818" s="287"/>
      <c r="M1818" s="288"/>
      <c r="N1818" s="334">
        <f t="shared" si="927"/>
        <v>0</v>
      </c>
      <c r="O1818" s="254"/>
      <c r="P1818" s="287"/>
      <c r="Q1818" s="288"/>
      <c r="R1818" s="699">
        <f t="shared" si="924"/>
        <v>0</v>
      </c>
      <c r="S1818" s="700">
        <f t="shared" si="928"/>
        <v>0</v>
      </c>
      <c r="T1818" s="191"/>
      <c r="U1818" s="191"/>
      <c r="V1818" s="191"/>
      <c r="W1818" s="191"/>
    </row>
    <row r="1819" spans="2:23" ht="16.5">
      <c r="B1819" s="714" t="s">
        <v>707</v>
      </c>
      <c r="C1819" s="254"/>
      <c r="D1819" s="287"/>
      <c r="E1819" s="288"/>
      <c r="F1819" s="698">
        <f t="shared" si="925"/>
        <v>0</v>
      </c>
      <c r="G1819" s="254"/>
      <c r="H1819" s="287"/>
      <c r="I1819" s="288"/>
      <c r="J1819" s="334">
        <f t="shared" si="926"/>
        <v>0</v>
      </c>
      <c r="K1819" s="254"/>
      <c r="L1819" s="287"/>
      <c r="M1819" s="288"/>
      <c r="N1819" s="334">
        <f t="shared" si="927"/>
        <v>0</v>
      </c>
      <c r="O1819" s="254"/>
      <c r="P1819" s="287"/>
      <c r="Q1819" s="288"/>
      <c r="R1819" s="699">
        <f t="shared" si="924"/>
        <v>0</v>
      </c>
      <c r="S1819" s="700">
        <f t="shared" si="928"/>
        <v>0</v>
      </c>
      <c r="T1819" s="191"/>
      <c r="U1819" s="191"/>
      <c r="V1819" s="191"/>
      <c r="W1819" s="191"/>
    </row>
    <row r="1820" spans="2:23" ht="17.25" thickBot="1">
      <c r="B1820" s="710" t="s">
        <v>708</v>
      </c>
      <c r="C1820" s="271"/>
      <c r="D1820" s="294"/>
      <c r="E1820" s="295"/>
      <c r="F1820" s="698">
        <f t="shared" si="925"/>
        <v>0</v>
      </c>
      <c r="G1820" s="271"/>
      <c r="H1820" s="294"/>
      <c r="I1820" s="295"/>
      <c r="J1820" s="334">
        <f t="shared" si="926"/>
        <v>0</v>
      </c>
      <c r="K1820" s="271"/>
      <c r="L1820" s="294"/>
      <c r="M1820" s="295"/>
      <c r="N1820" s="334">
        <f t="shared" si="927"/>
        <v>0</v>
      </c>
      <c r="O1820" s="271"/>
      <c r="P1820" s="294"/>
      <c r="Q1820" s="295"/>
      <c r="R1820" s="699">
        <f t="shared" si="924"/>
        <v>0</v>
      </c>
      <c r="S1820" s="700">
        <f t="shared" si="928"/>
        <v>0</v>
      </c>
      <c r="T1820" s="191"/>
      <c r="U1820" s="191"/>
      <c r="V1820" s="191"/>
      <c r="W1820" s="191"/>
    </row>
    <row r="1821" spans="2:23" ht="17.25" thickBot="1">
      <c r="B1821" s="715" t="s">
        <v>880</v>
      </c>
      <c r="C1821" s="687" t="s">
        <v>498</v>
      </c>
      <c r="D1821" s="688" t="s">
        <v>499</v>
      </c>
      <c r="E1821" s="689" t="s">
        <v>500</v>
      </c>
      <c r="F1821" s="719" t="s">
        <v>697</v>
      </c>
      <c r="G1821" s="687" t="s">
        <v>502</v>
      </c>
      <c r="H1821" s="688" t="s">
        <v>503</v>
      </c>
      <c r="I1821" s="689" t="s">
        <v>504</v>
      </c>
      <c r="J1821" s="719" t="s">
        <v>698</v>
      </c>
      <c r="K1821" s="687" t="s">
        <v>506</v>
      </c>
      <c r="L1821" s="688" t="s">
        <v>507</v>
      </c>
      <c r="M1821" s="689" t="s">
        <v>508</v>
      </c>
      <c r="N1821" s="719" t="s">
        <v>699</v>
      </c>
      <c r="O1821" s="687" t="s">
        <v>510</v>
      </c>
      <c r="P1821" s="688" t="s">
        <v>511</v>
      </c>
      <c r="Q1821" s="689" t="s">
        <v>512</v>
      </c>
      <c r="R1821" s="720" t="s">
        <v>700</v>
      </c>
      <c r="S1821" s="719" t="s">
        <v>46</v>
      </c>
      <c r="T1821" s="191"/>
      <c r="U1821" s="191"/>
      <c r="V1821" s="191"/>
      <c r="W1821" s="191"/>
    </row>
    <row r="1822" spans="2:23" ht="16.5">
      <c r="B1822" s="710" t="s">
        <v>702</v>
      </c>
      <c r="C1822" s="266"/>
      <c r="D1822" s="280"/>
      <c r="E1822" s="281"/>
      <c r="F1822" s="698">
        <f>SUM(C1822:E1822)</f>
        <v>0</v>
      </c>
      <c r="G1822" s="266"/>
      <c r="H1822" s="280"/>
      <c r="I1822" s="281"/>
      <c r="J1822" s="334">
        <f>SUM(G1822:I1822)</f>
        <v>0</v>
      </c>
      <c r="K1822" s="266"/>
      <c r="L1822" s="280"/>
      <c r="M1822" s="281"/>
      <c r="N1822" s="334">
        <f>SUM(K1822:M1822)</f>
        <v>0</v>
      </c>
      <c r="O1822" s="266"/>
      <c r="P1822" s="280"/>
      <c r="Q1822" s="281"/>
      <c r="R1822" s="699">
        <f t="shared" ref="R1822:R1828" si="929">SUM(O1822:Q1822)</f>
        <v>0</v>
      </c>
      <c r="S1822" s="700">
        <f>N1822+J1822+F1822+R1822</f>
        <v>0</v>
      </c>
      <c r="T1822" s="191"/>
      <c r="U1822" s="191"/>
      <c r="V1822" s="191"/>
      <c r="W1822" s="191"/>
    </row>
    <row r="1823" spans="2:23" ht="16.5">
      <c r="B1823" s="711" t="s">
        <v>703</v>
      </c>
      <c r="C1823" s="712">
        <f>SUM(C1824:C1827)</f>
        <v>0</v>
      </c>
      <c r="D1823" s="712">
        <f>SUM(D1824:D1827)</f>
        <v>0</v>
      </c>
      <c r="E1823" s="712">
        <f>SUM(E1824:E1827)</f>
        <v>0</v>
      </c>
      <c r="F1823" s="334">
        <f t="shared" ref="F1823:F1828" si="930">SUM(C1823:E1823)</f>
        <v>0</v>
      </c>
      <c r="G1823" s="712">
        <f>SUM(G1824:G1827)</f>
        <v>0</v>
      </c>
      <c r="H1823" s="246">
        <f>SUM(H1824:H1827)</f>
        <v>0</v>
      </c>
      <c r="I1823" s="713">
        <f>SUM(I1824:I1827)</f>
        <v>0</v>
      </c>
      <c r="J1823" s="334">
        <f t="shared" ref="J1823:J1828" si="931">SUM(G1823:I1823)</f>
        <v>0</v>
      </c>
      <c r="K1823" s="712">
        <f>SUM(K1824:K1827)</f>
        <v>0</v>
      </c>
      <c r="L1823" s="246">
        <f>SUM(L1824:L1827)</f>
        <v>0</v>
      </c>
      <c r="M1823" s="713">
        <f>SUM(M1824:M1827)</f>
        <v>0</v>
      </c>
      <c r="N1823" s="334">
        <f t="shared" ref="N1823:N1828" si="932">SUM(K1823:M1823)</f>
        <v>0</v>
      </c>
      <c r="O1823" s="712">
        <f>SUM(O1824:O1827)</f>
        <v>0</v>
      </c>
      <c r="P1823" s="246">
        <f>SUM(P1824:P1827)</f>
        <v>0</v>
      </c>
      <c r="Q1823" s="713">
        <f>SUM(Q1824:Q1827)</f>
        <v>0</v>
      </c>
      <c r="R1823" s="699">
        <f t="shared" si="929"/>
        <v>0</v>
      </c>
      <c r="S1823" s="335">
        <f t="shared" ref="S1823:S1828" si="933">N1823+J1823+F1823+R1823</f>
        <v>0</v>
      </c>
      <c r="T1823" s="702"/>
      <c r="U1823" s="702"/>
      <c r="V1823" s="702"/>
      <c r="W1823" s="702"/>
    </row>
    <row r="1824" spans="2:23" ht="16.5">
      <c r="B1824" s="710" t="s">
        <v>704</v>
      </c>
      <c r="C1824" s="254"/>
      <c r="D1824" s="287"/>
      <c r="E1824" s="288"/>
      <c r="F1824" s="698">
        <f t="shared" si="930"/>
        <v>0</v>
      </c>
      <c r="G1824" s="254"/>
      <c r="H1824" s="287"/>
      <c r="I1824" s="288"/>
      <c r="J1824" s="334">
        <f t="shared" si="931"/>
        <v>0</v>
      </c>
      <c r="K1824" s="254"/>
      <c r="L1824" s="287"/>
      <c r="M1824" s="288"/>
      <c r="N1824" s="334">
        <f t="shared" si="932"/>
        <v>0</v>
      </c>
      <c r="O1824" s="254"/>
      <c r="P1824" s="287"/>
      <c r="Q1824" s="288"/>
      <c r="R1824" s="699">
        <f t="shared" si="929"/>
        <v>0</v>
      </c>
      <c r="S1824" s="700">
        <f t="shared" si="933"/>
        <v>0</v>
      </c>
      <c r="T1824" s="191"/>
      <c r="U1824" s="191"/>
      <c r="V1824" s="191"/>
      <c r="W1824" s="191"/>
    </row>
    <row r="1825" spans="2:23" ht="16.5">
      <c r="B1825" s="710" t="s">
        <v>705</v>
      </c>
      <c r="C1825" s="254"/>
      <c r="D1825" s="287"/>
      <c r="E1825" s="288"/>
      <c r="F1825" s="698">
        <f t="shared" si="930"/>
        <v>0</v>
      </c>
      <c r="G1825" s="254"/>
      <c r="H1825" s="287"/>
      <c r="I1825" s="288"/>
      <c r="J1825" s="334">
        <f t="shared" si="931"/>
        <v>0</v>
      </c>
      <c r="K1825" s="254"/>
      <c r="L1825" s="287"/>
      <c r="M1825" s="288"/>
      <c r="N1825" s="334">
        <f t="shared" si="932"/>
        <v>0</v>
      </c>
      <c r="O1825" s="254"/>
      <c r="P1825" s="287"/>
      <c r="Q1825" s="288"/>
      <c r="R1825" s="699">
        <f t="shared" si="929"/>
        <v>0</v>
      </c>
      <c r="S1825" s="700">
        <f t="shared" si="933"/>
        <v>0</v>
      </c>
      <c r="T1825" s="191"/>
      <c r="U1825" s="191"/>
      <c r="V1825" s="191"/>
      <c r="W1825" s="191"/>
    </row>
    <row r="1826" spans="2:23" ht="16.5">
      <c r="B1826" s="714" t="s">
        <v>706</v>
      </c>
      <c r="C1826" s="254"/>
      <c r="D1826" s="287"/>
      <c r="E1826" s="288"/>
      <c r="F1826" s="698">
        <f t="shared" si="930"/>
        <v>0</v>
      </c>
      <c r="G1826" s="254"/>
      <c r="H1826" s="287"/>
      <c r="I1826" s="288"/>
      <c r="J1826" s="334">
        <f t="shared" si="931"/>
        <v>0</v>
      </c>
      <c r="K1826" s="254"/>
      <c r="L1826" s="287"/>
      <c r="M1826" s="288"/>
      <c r="N1826" s="334">
        <f t="shared" si="932"/>
        <v>0</v>
      </c>
      <c r="O1826" s="254"/>
      <c r="P1826" s="287"/>
      <c r="Q1826" s="288"/>
      <c r="R1826" s="699">
        <f t="shared" si="929"/>
        <v>0</v>
      </c>
      <c r="S1826" s="700">
        <f t="shared" si="933"/>
        <v>0</v>
      </c>
      <c r="T1826" s="191"/>
      <c r="U1826" s="191"/>
      <c r="V1826" s="191"/>
      <c r="W1826" s="191"/>
    </row>
    <row r="1827" spans="2:23" ht="16.5">
      <c r="B1827" s="714" t="s">
        <v>707</v>
      </c>
      <c r="C1827" s="254"/>
      <c r="D1827" s="287"/>
      <c r="E1827" s="288"/>
      <c r="F1827" s="698">
        <f t="shared" si="930"/>
        <v>0</v>
      </c>
      <c r="G1827" s="254"/>
      <c r="H1827" s="287"/>
      <c r="I1827" s="288"/>
      <c r="J1827" s="334">
        <f t="shared" si="931"/>
        <v>0</v>
      </c>
      <c r="K1827" s="254"/>
      <c r="L1827" s="287"/>
      <c r="M1827" s="288"/>
      <c r="N1827" s="334">
        <f t="shared" si="932"/>
        <v>0</v>
      </c>
      <c r="O1827" s="254"/>
      <c r="P1827" s="287"/>
      <c r="Q1827" s="288"/>
      <c r="R1827" s="699">
        <f t="shared" si="929"/>
        <v>0</v>
      </c>
      <c r="S1827" s="700">
        <f t="shared" si="933"/>
        <v>0</v>
      </c>
      <c r="T1827" s="191"/>
      <c r="U1827" s="191"/>
      <c r="V1827" s="191"/>
      <c r="W1827" s="191"/>
    </row>
    <row r="1828" spans="2:23" ht="17.25" thickBot="1">
      <c r="B1828" s="710" t="s">
        <v>708</v>
      </c>
      <c r="C1828" s="271"/>
      <c r="D1828" s="294"/>
      <c r="E1828" s="295"/>
      <c r="F1828" s="698">
        <f t="shared" si="930"/>
        <v>0</v>
      </c>
      <c r="G1828" s="271"/>
      <c r="H1828" s="294"/>
      <c r="I1828" s="295"/>
      <c r="J1828" s="334">
        <f t="shared" si="931"/>
        <v>0</v>
      </c>
      <c r="K1828" s="271"/>
      <c r="L1828" s="294"/>
      <c r="M1828" s="295"/>
      <c r="N1828" s="334">
        <f t="shared" si="932"/>
        <v>0</v>
      </c>
      <c r="O1828" s="271"/>
      <c r="P1828" s="294"/>
      <c r="Q1828" s="295"/>
      <c r="R1828" s="699">
        <f t="shared" si="929"/>
        <v>0</v>
      </c>
      <c r="S1828" s="700">
        <f t="shared" si="933"/>
        <v>0</v>
      </c>
      <c r="T1828" s="191"/>
      <c r="U1828" s="191"/>
      <c r="V1828" s="191"/>
      <c r="W1828" s="191"/>
    </row>
    <row r="1829" spans="2:23" ht="17.25" thickBot="1">
      <c r="B1829" s="715" t="s">
        <v>881</v>
      </c>
      <c r="C1829" s="600" t="s">
        <v>498</v>
      </c>
      <c r="D1829" s="708" t="s">
        <v>499</v>
      </c>
      <c r="E1829" s="709" t="s">
        <v>500</v>
      </c>
      <c r="F1829" s="334" t="s">
        <v>697</v>
      </c>
      <c r="G1829" s="600" t="s">
        <v>502</v>
      </c>
      <c r="H1829" s="708" t="s">
        <v>503</v>
      </c>
      <c r="I1829" s="709" t="s">
        <v>504</v>
      </c>
      <c r="J1829" s="334" t="s">
        <v>698</v>
      </c>
      <c r="K1829" s="600" t="s">
        <v>506</v>
      </c>
      <c r="L1829" s="708" t="s">
        <v>507</v>
      </c>
      <c r="M1829" s="709" t="s">
        <v>508</v>
      </c>
      <c r="N1829" s="334" t="s">
        <v>699</v>
      </c>
      <c r="O1829" s="600" t="s">
        <v>510</v>
      </c>
      <c r="P1829" s="708" t="s">
        <v>511</v>
      </c>
      <c r="Q1829" s="709" t="s">
        <v>512</v>
      </c>
      <c r="R1829" s="720" t="s">
        <v>700</v>
      </c>
      <c r="S1829" s="719" t="s">
        <v>46</v>
      </c>
      <c r="T1829" s="191"/>
      <c r="U1829" s="191"/>
      <c r="V1829" s="191"/>
      <c r="W1829" s="191"/>
    </row>
    <row r="1830" spans="2:23" ht="16.5">
      <c r="B1830" s="710" t="s">
        <v>702</v>
      </c>
      <c r="C1830" s="266"/>
      <c r="D1830" s="280"/>
      <c r="E1830" s="281"/>
      <c r="F1830" s="698">
        <f>SUM(C1830:E1830)</f>
        <v>0</v>
      </c>
      <c r="G1830" s="266"/>
      <c r="H1830" s="280"/>
      <c r="I1830" s="281"/>
      <c r="J1830" s="334">
        <f>SUM(G1830:I1830)</f>
        <v>0</v>
      </c>
      <c r="K1830" s="266"/>
      <c r="L1830" s="280"/>
      <c r="M1830" s="281"/>
      <c r="N1830" s="334">
        <f>SUM(K1830:M1830)</f>
        <v>0</v>
      </c>
      <c r="O1830" s="266"/>
      <c r="P1830" s="280"/>
      <c r="Q1830" s="281"/>
      <c r="R1830" s="699">
        <f>SUM(O1830:Q1830)</f>
        <v>0</v>
      </c>
      <c r="S1830" s="700">
        <f>C1830+D1830+E1830+G1830+H1830+I1830+K1830+L1830+M1830+O1830+P1830+Q1830</f>
        <v>0</v>
      </c>
      <c r="T1830" s="191"/>
      <c r="U1830" s="191"/>
      <c r="V1830" s="191"/>
      <c r="W1830" s="191"/>
    </row>
    <row r="1831" spans="2:23" ht="16.5">
      <c r="B1831" s="711" t="s">
        <v>703</v>
      </c>
      <c r="C1831" s="712">
        <f>SUM(C1832:C1835)</f>
        <v>0</v>
      </c>
      <c r="D1831" s="712">
        <f>SUM(D1832:D1835)</f>
        <v>0</v>
      </c>
      <c r="E1831" s="712">
        <f>SUM(E1832:E1835)</f>
        <v>0</v>
      </c>
      <c r="F1831" s="334">
        <f t="shared" ref="F1831:F1836" si="934">SUM(C1831:E1831)</f>
        <v>0</v>
      </c>
      <c r="G1831" s="712">
        <f>SUM(G1832:G1835)</f>
        <v>0</v>
      </c>
      <c r="H1831" s="246">
        <f>SUM(H1832:H1835)</f>
        <v>0</v>
      </c>
      <c r="I1831" s="713">
        <f>SUM(I1832:I1835)</f>
        <v>0</v>
      </c>
      <c r="J1831" s="334">
        <f t="shared" ref="J1831:J1836" si="935">SUM(G1831:I1831)</f>
        <v>0</v>
      </c>
      <c r="K1831" s="712">
        <f>SUM(K1832:K1835)</f>
        <v>0</v>
      </c>
      <c r="L1831" s="246">
        <f>SUM(L1832:L1835)</f>
        <v>0</v>
      </c>
      <c r="M1831" s="713">
        <f>SUM(M1832:M1835)</f>
        <v>0</v>
      </c>
      <c r="N1831" s="334">
        <f t="shared" ref="N1831:N1836" si="936">SUM(K1831:M1831)</f>
        <v>0</v>
      </c>
      <c r="O1831" s="712">
        <f>SUM(O1832:O1835)</f>
        <v>0</v>
      </c>
      <c r="P1831" s="246">
        <f>SUM(P1832:P1835)</f>
        <v>0</v>
      </c>
      <c r="Q1831" s="713">
        <f>SUM(Q1832:Q1835)</f>
        <v>0</v>
      </c>
      <c r="R1831" s="699">
        <f t="shared" ref="R1831:R1836" si="937">SUM(O1831:Q1831)</f>
        <v>0</v>
      </c>
      <c r="S1831" s="335">
        <f>F1831+J1831+N1831+R1831</f>
        <v>0</v>
      </c>
      <c r="T1831" s="702"/>
      <c r="U1831" s="702"/>
      <c r="V1831" s="702"/>
      <c r="W1831" s="702"/>
    </row>
    <row r="1832" spans="2:23" ht="16.5">
      <c r="B1832" s="710" t="s">
        <v>704</v>
      </c>
      <c r="C1832" s="254"/>
      <c r="D1832" s="287"/>
      <c r="E1832" s="288"/>
      <c r="F1832" s="698">
        <f t="shared" si="934"/>
        <v>0</v>
      </c>
      <c r="G1832" s="254"/>
      <c r="H1832" s="287"/>
      <c r="I1832" s="288"/>
      <c r="J1832" s="334">
        <f t="shared" si="935"/>
        <v>0</v>
      </c>
      <c r="K1832" s="254"/>
      <c r="L1832" s="287"/>
      <c r="M1832" s="288"/>
      <c r="N1832" s="334">
        <f t="shared" si="936"/>
        <v>0</v>
      </c>
      <c r="O1832" s="254"/>
      <c r="P1832" s="287"/>
      <c r="Q1832" s="288"/>
      <c r="R1832" s="699">
        <f t="shared" si="937"/>
        <v>0</v>
      </c>
      <c r="S1832" s="700">
        <f>C1832+D1832+E1832+G1832+H1832+I1832+K1832+L1832+M1832+O1832+P1832+Q1832</f>
        <v>0</v>
      </c>
      <c r="T1832" s="191"/>
      <c r="U1832" s="191"/>
      <c r="V1832" s="191"/>
      <c r="W1832" s="191"/>
    </row>
    <row r="1833" spans="2:23" ht="16.5">
      <c r="B1833" s="710" t="s">
        <v>705</v>
      </c>
      <c r="C1833" s="254"/>
      <c r="D1833" s="287"/>
      <c r="E1833" s="288"/>
      <c r="F1833" s="698">
        <f t="shared" si="934"/>
        <v>0</v>
      </c>
      <c r="G1833" s="254"/>
      <c r="H1833" s="287"/>
      <c r="I1833" s="288"/>
      <c r="J1833" s="334">
        <f t="shared" si="935"/>
        <v>0</v>
      </c>
      <c r="K1833" s="254"/>
      <c r="L1833" s="287"/>
      <c r="M1833" s="288"/>
      <c r="N1833" s="334">
        <f t="shared" si="936"/>
        <v>0</v>
      </c>
      <c r="O1833" s="254"/>
      <c r="P1833" s="287"/>
      <c r="Q1833" s="288"/>
      <c r="R1833" s="699">
        <f t="shared" si="937"/>
        <v>0</v>
      </c>
      <c r="S1833" s="700">
        <f>C1833+D1833+E1833+G1833+H1833+I1833+K1833+L1833+M1833+O1833+P1833+Q1833</f>
        <v>0</v>
      </c>
      <c r="T1833" s="191"/>
      <c r="U1833" s="191"/>
      <c r="V1833" s="191"/>
      <c r="W1833" s="191"/>
    </row>
    <row r="1834" spans="2:23" ht="16.5">
      <c r="B1834" s="714" t="s">
        <v>706</v>
      </c>
      <c r="C1834" s="254"/>
      <c r="D1834" s="287"/>
      <c r="E1834" s="288"/>
      <c r="F1834" s="698">
        <f t="shared" si="934"/>
        <v>0</v>
      </c>
      <c r="G1834" s="254"/>
      <c r="H1834" s="287"/>
      <c r="I1834" s="288"/>
      <c r="J1834" s="334">
        <f t="shared" si="935"/>
        <v>0</v>
      </c>
      <c r="K1834" s="254"/>
      <c r="L1834" s="287"/>
      <c r="M1834" s="288"/>
      <c r="N1834" s="334">
        <f t="shared" si="936"/>
        <v>0</v>
      </c>
      <c r="O1834" s="254"/>
      <c r="P1834" s="287"/>
      <c r="Q1834" s="288"/>
      <c r="R1834" s="699">
        <f t="shared" si="937"/>
        <v>0</v>
      </c>
      <c r="S1834" s="700">
        <f>C1834+D1834+E1834+G1834+H1834+I1834+K1834+L1834+M1834+O1834+P1834+Q1834</f>
        <v>0</v>
      </c>
      <c r="T1834" s="191"/>
      <c r="U1834" s="191"/>
      <c r="V1834" s="191"/>
      <c r="W1834" s="191"/>
    </row>
    <row r="1835" spans="2:23" ht="16.5">
      <c r="B1835" s="714" t="s">
        <v>707</v>
      </c>
      <c r="C1835" s="254"/>
      <c r="D1835" s="287"/>
      <c r="E1835" s="288"/>
      <c r="F1835" s="698">
        <f t="shared" si="934"/>
        <v>0</v>
      </c>
      <c r="G1835" s="254"/>
      <c r="H1835" s="287"/>
      <c r="I1835" s="288"/>
      <c r="J1835" s="334">
        <f t="shared" si="935"/>
        <v>0</v>
      </c>
      <c r="K1835" s="254"/>
      <c r="L1835" s="287"/>
      <c r="M1835" s="288"/>
      <c r="N1835" s="334">
        <f t="shared" si="936"/>
        <v>0</v>
      </c>
      <c r="O1835" s="254"/>
      <c r="P1835" s="287"/>
      <c r="Q1835" s="288"/>
      <c r="R1835" s="699">
        <f t="shared" si="937"/>
        <v>0</v>
      </c>
      <c r="S1835" s="700">
        <f>C1835+D1835+E1835+G1835+H1835+I1835+K1835+L1835+M1835+O1835+P1835+Q1835</f>
        <v>0</v>
      </c>
      <c r="T1835" s="191"/>
      <c r="U1835" s="191"/>
      <c r="V1835" s="191"/>
      <c r="W1835" s="191"/>
    </row>
    <row r="1836" spans="2:23" ht="17.25" thickBot="1">
      <c r="B1836" s="710" t="s">
        <v>708</v>
      </c>
      <c r="C1836" s="271"/>
      <c r="D1836" s="294"/>
      <c r="E1836" s="295"/>
      <c r="F1836" s="698">
        <f t="shared" si="934"/>
        <v>0</v>
      </c>
      <c r="G1836" s="271"/>
      <c r="H1836" s="294"/>
      <c r="I1836" s="295"/>
      <c r="J1836" s="334">
        <f t="shared" si="935"/>
        <v>0</v>
      </c>
      <c r="K1836" s="271"/>
      <c r="L1836" s="294"/>
      <c r="M1836" s="295"/>
      <c r="N1836" s="334">
        <f t="shared" si="936"/>
        <v>0</v>
      </c>
      <c r="O1836" s="271"/>
      <c r="P1836" s="294"/>
      <c r="Q1836" s="295"/>
      <c r="R1836" s="699">
        <f t="shared" si="937"/>
        <v>0</v>
      </c>
      <c r="S1836" s="700">
        <f>C1836+D1836+E1836+G1836+H1836+I1836+K1836+L1836+M1836+O1836+P1836+Q1836</f>
        <v>0</v>
      </c>
      <c r="T1836" s="191"/>
      <c r="U1836" s="191"/>
      <c r="V1836" s="191"/>
      <c r="W1836" s="191"/>
    </row>
    <row r="1837" spans="2:23" ht="17.25" thickBot="1">
      <c r="B1837" s="715" t="s">
        <v>882</v>
      </c>
      <c r="C1837" s="600" t="s">
        <v>498</v>
      </c>
      <c r="D1837" s="708" t="s">
        <v>499</v>
      </c>
      <c r="E1837" s="709" t="s">
        <v>500</v>
      </c>
      <c r="F1837" s="334" t="s">
        <v>697</v>
      </c>
      <c r="G1837" s="600" t="s">
        <v>502</v>
      </c>
      <c r="H1837" s="708" t="s">
        <v>503</v>
      </c>
      <c r="I1837" s="709" t="s">
        <v>504</v>
      </c>
      <c r="J1837" s="334" t="s">
        <v>698</v>
      </c>
      <c r="K1837" s="600" t="s">
        <v>506</v>
      </c>
      <c r="L1837" s="708" t="s">
        <v>507</v>
      </c>
      <c r="M1837" s="709" t="s">
        <v>508</v>
      </c>
      <c r="N1837" s="334" t="s">
        <v>699</v>
      </c>
      <c r="O1837" s="600" t="s">
        <v>510</v>
      </c>
      <c r="P1837" s="708" t="s">
        <v>511</v>
      </c>
      <c r="Q1837" s="709" t="s">
        <v>512</v>
      </c>
      <c r="R1837" s="720" t="s">
        <v>700</v>
      </c>
      <c r="S1837" s="719" t="s">
        <v>46</v>
      </c>
      <c r="T1837" s="191"/>
      <c r="U1837" s="191"/>
      <c r="V1837" s="191"/>
      <c r="W1837" s="191"/>
    </row>
    <row r="1838" spans="2:23" ht="16.5">
      <c r="B1838" s="710" t="s">
        <v>702</v>
      </c>
      <c r="C1838" s="266">
        <v>70</v>
      </c>
      <c r="D1838" s="280">
        <v>64</v>
      </c>
      <c r="E1838" s="281">
        <v>74</v>
      </c>
      <c r="F1838" s="698">
        <v>0</v>
      </c>
      <c r="G1838" s="266">
        <v>54</v>
      </c>
      <c r="H1838" s="280">
        <v>70</v>
      </c>
      <c r="I1838" s="281">
        <v>70</v>
      </c>
      <c r="J1838" s="334">
        <f t="shared" ref="J1838:J1844" si="938">SUM(G1838:I1838)</f>
        <v>194</v>
      </c>
      <c r="K1838" s="266">
        <v>58</v>
      </c>
      <c r="L1838" s="280">
        <v>74</v>
      </c>
      <c r="M1838" s="281">
        <v>61</v>
      </c>
      <c r="N1838" s="334">
        <f t="shared" ref="N1838:N1844" si="939">SUM(K1838:M1838)</f>
        <v>193</v>
      </c>
      <c r="O1838" s="266">
        <v>67</v>
      </c>
      <c r="P1838" s="280"/>
      <c r="Q1838" s="281"/>
      <c r="R1838" s="699">
        <f>SUM(O1838:Q1838)</f>
        <v>67</v>
      </c>
      <c r="S1838" s="700">
        <f>C1838+D1838+E1838+G1838+H1838+I1838+K1838+L1838+M1838+O1838+P1838+Q1838</f>
        <v>662</v>
      </c>
      <c r="T1838" s="191"/>
      <c r="U1838" s="191"/>
      <c r="V1838" s="191"/>
      <c r="W1838" s="191"/>
    </row>
    <row r="1839" spans="2:23" ht="16.5">
      <c r="B1839" s="711" t="s">
        <v>703</v>
      </c>
      <c r="C1839" s="712">
        <f>SUM(C1840:C1843)</f>
        <v>22</v>
      </c>
      <c r="D1839" s="712">
        <f>SUM(D1840:D1843)</f>
        <v>23</v>
      </c>
      <c r="E1839" s="712">
        <f>SUM(E1840:E1843)</f>
        <v>43</v>
      </c>
      <c r="F1839" s="334">
        <f t="shared" ref="F1839:F1844" si="940">SUM(C1839:E1839)</f>
        <v>88</v>
      </c>
      <c r="G1839" s="712">
        <f>SUM(G1840:G1843)</f>
        <v>32</v>
      </c>
      <c r="H1839" s="246">
        <f>SUM(H1840:H1843)</f>
        <v>50</v>
      </c>
      <c r="I1839" s="713">
        <f>SUM(I1840:I1843)</f>
        <v>48</v>
      </c>
      <c r="J1839" s="334">
        <f t="shared" si="938"/>
        <v>130</v>
      </c>
      <c r="K1839" s="712">
        <f>SUM(K1840:K1843)</f>
        <v>27</v>
      </c>
      <c r="L1839" s="246">
        <f>SUM(L1840:L1843)</f>
        <v>97</v>
      </c>
      <c r="M1839" s="713">
        <f>SUM(M1840:M1843)</f>
        <v>84</v>
      </c>
      <c r="N1839" s="334">
        <f t="shared" si="939"/>
        <v>208</v>
      </c>
      <c r="O1839" s="712">
        <f>SUM(O1840:O1843)</f>
        <v>81</v>
      </c>
      <c r="P1839" s="246">
        <f>SUM(P1840:P1843)</f>
        <v>0</v>
      </c>
      <c r="Q1839" s="713">
        <f>SUM(Q1840:Q1843)</f>
        <v>0</v>
      </c>
      <c r="R1839" s="699">
        <f t="shared" ref="R1839:R1844" si="941">SUM(O1839:Q1839)</f>
        <v>81</v>
      </c>
      <c r="S1839" s="335">
        <f>F1839+J1839+N1839+R1839</f>
        <v>507</v>
      </c>
      <c r="T1839" s="702"/>
      <c r="U1839" s="702"/>
      <c r="V1839" s="702"/>
      <c r="W1839" s="702"/>
    </row>
    <row r="1840" spans="2:23" ht="16.5">
      <c r="B1840" s="710" t="s">
        <v>704</v>
      </c>
      <c r="C1840" s="254">
        <v>19</v>
      </c>
      <c r="D1840" s="287">
        <v>10</v>
      </c>
      <c r="E1840" s="288">
        <v>42</v>
      </c>
      <c r="F1840" s="698">
        <f t="shared" si="940"/>
        <v>71</v>
      </c>
      <c r="G1840" s="254">
        <v>32</v>
      </c>
      <c r="H1840" s="287">
        <v>40</v>
      </c>
      <c r="I1840" s="288">
        <v>36</v>
      </c>
      <c r="J1840" s="334">
        <f t="shared" si="938"/>
        <v>108</v>
      </c>
      <c r="K1840" s="254">
        <v>25</v>
      </c>
      <c r="L1840" s="287">
        <v>89</v>
      </c>
      <c r="M1840" s="288">
        <v>55</v>
      </c>
      <c r="N1840" s="334">
        <f t="shared" si="939"/>
        <v>169</v>
      </c>
      <c r="O1840" s="254">
        <v>59</v>
      </c>
      <c r="P1840" s="287"/>
      <c r="Q1840" s="288"/>
      <c r="R1840" s="699">
        <f t="shared" si="941"/>
        <v>59</v>
      </c>
      <c r="S1840" s="700">
        <f>C1840+D1840+E1840+G1840+H1840+I1840+K1840+L1840+M1840+O1840+P1840+Q1840</f>
        <v>407</v>
      </c>
      <c r="T1840" s="191"/>
      <c r="U1840" s="191"/>
      <c r="V1840" s="191"/>
      <c r="W1840" s="191"/>
    </row>
    <row r="1841" spans="2:23" ht="16.5">
      <c r="B1841" s="710" t="s">
        <v>705</v>
      </c>
      <c r="C1841" s="254">
        <v>3</v>
      </c>
      <c r="D1841" s="287">
        <v>13</v>
      </c>
      <c r="E1841" s="288">
        <v>1</v>
      </c>
      <c r="F1841" s="698">
        <f t="shared" si="940"/>
        <v>17</v>
      </c>
      <c r="G1841" s="254">
        <v>0</v>
      </c>
      <c r="H1841" s="287">
        <v>10</v>
      </c>
      <c r="I1841" s="288">
        <v>12</v>
      </c>
      <c r="J1841" s="334">
        <f t="shared" si="938"/>
        <v>22</v>
      </c>
      <c r="K1841" s="254">
        <v>2</v>
      </c>
      <c r="L1841" s="287">
        <v>8</v>
      </c>
      <c r="M1841" s="288">
        <v>29</v>
      </c>
      <c r="N1841" s="334">
        <f t="shared" si="939"/>
        <v>39</v>
      </c>
      <c r="O1841" s="254">
        <v>22</v>
      </c>
      <c r="P1841" s="287"/>
      <c r="Q1841" s="288"/>
      <c r="R1841" s="699">
        <f t="shared" si="941"/>
        <v>22</v>
      </c>
      <c r="S1841" s="700">
        <f>C1841+D1841+E1841+G1841+H1841+I1841+K1841+L1841+M1841+O1841+P1841+Q1841</f>
        <v>100</v>
      </c>
      <c r="T1841" s="191"/>
      <c r="U1841" s="191"/>
      <c r="V1841" s="191"/>
      <c r="W1841" s="191"/>
    </row>
    <row r="1842" spans="2:23" ht="16.5">
      <c r="B1842" s="714" t="s">
        <v>706</v>
      </c>
      <c r="C1842" s="254">
        <v>0</v>
      </c>
      <c r="D1842" s="287">
        <v>0</v>
      </c>
      <c r="E1842" s="288">
        <v>0</v>
      </c>
      <c r="F1842" s="698">
        <f t="shared" si="940"/>
        <v>0</v>
      </c>
      <c r="G1842" s="254">
        <v>0</v>
      </c>
      <c r="H1842" s="287">
        <v>0</v>
      </c>
      <c r="I1842" s="288">
        <v>0</v>
      </c>
      <c r="J1842" s="334">
        <f t="shared" si="938"/>
        <v>0</v>
      </c>
      <c r="K1842" s="254">
        <v>0</v>
      </c>
      <c r="L1842" s="287">
        <v>0</v>
      </c>
      <c r="M1842" s="288">
        <v>0</v>
      </c>
      <c r="N1842" s="334">
        <f t="shared" si="939"/>
        <v>0</v>
      </c>
      <c r="O1842" s="254">
        <v>0</v>
      </c>
      <c r="P1842" s="287"/>
      <c r="Q1842" s="288"/>
      <c r="R1842" s="699">
        <f t="shared" si="941"/>
        <v>0</v>
      </c>
      <c r="S1842" s="700">
        <f>C1842+D1842+E1842+G1842+H1842+I1842+K1842+L1842+M1842+O1842+P1842+Q1842</f>
        <v>0</v>
      </c>
      <c r="T1842" s="191"/>
      <c r="U1842" s="191"/>
      <c r="V1842" s="191"/>
      <c r="W1842" s="191"/>
    </row>
    <row r="1843" spans="2:23" ht="16.5">
      <c r="B1843" s="714" t="s">
        <v>707</v>
      </c>
      <c r="C1843" s="254">
        <v>0</v>
      </c>
      <c r="D1843" s="287">
        <v>0</v>
      </c>
      <c r="E1843" s="288">
        <v>0</v>
      </c>
      <c r="F1843" s="698">
        <f t="shared" si="940"/>
        <v>0</v>
      </c>
      <c r="G1843" s="254">
        <v>0</v>
      </c>
      <c r="H1843" s="287">
        <v>0</v>
      </c>
      <c r="I1843" s="288">
        <v>0</v>
      </c>
      <c r="J1843" s="334">
        <f t="shared" si="938"/>
        <v>0</v>
      </c>
      <c r="K1843" s="254">
        <v>0</v>
      </c>
      <c r="L1843" s="287">
        <v>0</v>
      </c>
      <c r="M1843" s="288">
        <v>0</v>
      </c>
      <c r="N1843" s="334">
        <f t="shared" si="939"/>
        <v>0</v>
      </c>
      <c r="O1843" s="254">
        <v>0</v>
      </c>
      <c r="P1843" s="287"/>
      <c r="Q1843" s="288"/>
      <c r="R1843" s="699">
        <f t="shared" si="941"/>
        <v>0</v>
      </c>
      <c r="S1843" s="700">
        <f>C1843+D1843+E1843+G1843+H1843+I1843+K1843+L1843+M1843+O1843+P1843+Q1843</f>
        <v>0</v>
      </c>
      <c r="T1843" s="191"/>
      <c r="U1843" s="191"/>
      <c r="V1843" s="191"/>
      <c r="W1843" s="191"/>
    </row>
    <row r="1844" spans="2:23" ht="17.25" thickBot="1">
      <c r="B1844" s="710" t="s">
        <v>708</v>
      </c>
      <c r="C1844" s="271">
        <v>0</v>
      </c>
      <c r="D1844" s="294">
        <v>0</v>
      </c>
      <c r="E1844" s="295">
        <v>0</v>
      </c>
      <c r="F1844" s="698">
        <f t="shared" si="940"/>
        <v>0</v>
      </c>
      <c r="G1844" s="271">
        <v>0</v>
      </c>
      <c r="H1844" s="294">
        <v>0</v>
      </c>
      <c r="I1844" s="295">
        <v>0</v>
      </c>
      <c r="J1844" s="334">
        <f t="shared" si="938"/>
        <v>0</v>
      </c>
      <c r="K1844" s="271">
        <v>0</v>
      </c>
      <c r="L1844" s="294">
        <v>0</v>
      </c>
      <c r="M1844" s="295">
        <v>0</v>
      </c>
      <c r="N1844" s="334">
        <f t="shared" si="939"/>
        <v>0</v>
      </c>
      <c r="O1844" s="271">
        <v>0</v>
      </c>
      <c r="P1844" s="294"/>
      <c r="Q1844" s="295"/>
      <c r="R1844" s="699">
        <f t="shared" si="941"/>
        <v>0</v>
      </c>
      <c r="S1844" s="700">
        <f>C1844+D1844+E1844+G1844+H1844+I1844+K1844+L1844+M1844+O1844+P1844+Q1844</f>
        <v>0</v>
      </c>
      <c r="T1844" s="191"/>
      <c r="U1844" s="191"/>
      <c r="V1844" s="191"/>
      <c r="W1844" s="191"/>
    </row>
    <row r="1845" spans="2:23" ht="17.25" thickBot="1">
      <c r="B1845" s="715" t="s">
        <v>883</v>
      </c>
      <c r="C1845" s="687" t="s">
        <v>498</v>
      </c>
      <c r="D1845" s="688" t="s">
        <v>499</v>
      </c>
      <c r="E1845" s="689" t="s">
        <v>500</v>
      </c>
      <c r="F1845" s="719" t="s">
        <v>697</v>
      </c>
      <c r="G1845" s="687" t="s">
        <v>502</v>
      </c>
      <c r="H1845" s="688" t="s">
        <v>503</v>
      </c>
      <c r="I1845" s="689" t="s">
        <v>504</v>
      </c>
      <c r="J1845" s="719" t="s">
        <v>698</v>
      </c>
      <c r="K1845" s="687" t="s">
        <v>506</v>
      </c>
      <c r="L1845" s="688" t="s">
        <v>507</v>
      </c>
      <c r="M1845" s="689" t="s">
        <v>508</v>
      </c>
      <c r="N1845" s="719" t="s">
        <v>699</v>
      </c>
      <c r="O1845" s="687" t="s">
        <v>510</v>
      </c>
      <c r="P1845" s="688" t="s">
        <v>511</v>
      </c>
      <c r="Q1845" s="689" t="s">
        <v>512</v>
      </c>
      <c r="R1845" s="720" t="s">
        <v>700</v>
      </c>
      <c r="S1845" s="719" t="s">
        <v>46</v>
      </c>
      <c r="T1845" s="191"/>
      <c r="U1845" s="191"/>
      <c r="V1845" s="191"/>
      <c r="W1845" s="191"/>
    </row>
    <row r="1846" spans="2:23" ht="16.5">
      <c r="B1846" s="710" t="s">
        <v>702</v>
      </c>
      <c r="C1846" s="266"/>
      <c r="D1846" s="280"/>
      <c r="E1846" s="281"/>
      <c r="F1846" s="698">
        <f>SUM(C1846:E1846)</f>
        <v>0</v>
      </c>
      <c r="G1846" s="266"/>
      <c r="H1846" s="280"/>
      <c r="I1846" s="281"/>
      <c r="J1846" s="334">
        <f>SUM(G1846:I1846)</f>
        <v>0</v>
      </c>
      <c r="K1846" s="266"/>
      <c r="L1846" s="280"/>
      <c r="M1846" s="281"/>
      <c r="N1846" s="334">
        <f>SUM(K1846:M1846)</f>
        <v>0</v>
      </c>
      <c r="O1846" s="266"/>
      <c r="P1846" s="280"/>
      <c r="Q1846" s="281"/>
      <c r="R1846" s="699">
        <f>SUM(O1846:Q1846)</f>
        <v>0</v>
      </c>
      <c r="S1846" s="700">
        <f>C1846+D1846+E1846+G1846+H1846+I1846+K1846+L1846+M1846+O1846+P1846+Q1846</f>
        <v>0</v>
      </c>
      <c r="T1846" s="191"/>
      <c r="U1846" s="191"/>
      <c r="V1846" s="191"/>
      <c r="W1846" s="191"/>
    </row>
    <row r="1847" spans="2:23" ht="16.5">
      <c r="B1847" s="711" t="s">
        <v>703</v>
      </c>
      <c r="C1847" s="712">
        <f>SUM(C1848:C1851)</f>
        <v>0</v>
      </c>
      <c r="D1847" s="712">
        <f>SUM(D1848:D1851)</f>
        <v>0</v>
      </c>
      <c r="E1847" s="712">
        <f>SUM(E1848:E1851)</f>
        <v>0</v>
      </c>
      <c r="F1847" s="334">
        <f t="shared" ref="F1847:F1852" si="942">SUM(C1847:E1847)</f>
        <v>0</v>
      </c>
      <c r="G1847" s="712">
        <f>SUM(G1848:G1851)</f>
        <v>0</v>
      </c>
      <c r="H1847" s="246">
        <f>SUM(H1848:H1851)</f>
        <v>0</v>
      </c>
      <c r="I1847" s="713">
        <f>SUM(I1848:I1851)</f>
        <v>0</v>
      </c>
      <c r="J1847" s="334">
        <f t="shared" ref="J1847:J1852" si="943">SUM(G1847:I1847)</f>
        <v>0</v>
      </c>
      <c r="K1847" s="712">
        <f>SUM(K1848:K1851)</f>
        <v>0</v>
      </c>
      <c r="L1847" s="246">
        <f>SUM(L1848:L1851)</f>
        <v>0</v>
      </c>
      <c r="M1847" s="713">
        <f>SUM(M1848:M1851)</f>
        <v>0</v>
      </c>
      <c r="N1847" s="334">
        <f t="shared" ref="N1847:N1852" si="944">SUM(K1847:M1847)</f>
        <v>0</v>
      </c>
      <c r="O1847" s="712">
        <f>SUM(O1848:O1851)</f>
        <v>0</v>
      </c>
      <c r="P1847" s="246">
        <f>SUM(P1848:P1851)</f>
        <v>0</v>
      </c>
      <c r="Q1847" s="713">
        <f>SUM(Q1848:Q1851)</f>
        <v>0</v>
      </c>
      <c r="R1847" s="699">
        <f t="shared" ref="R1847:R1852" si="945">SUM(O1847:Q1847)</f>
        <v>0</v>
      </c>
      <c r="S1847" s="335">
        <f>F1847+J1847+N1847+R1847</f>
        <v>0</v>
      </c>
      <c r="T1847" s="702"/>
      <c r="U1847" s="702"/>
      <c r="V1847" s="702"/>
      <c r="W1847" s="702"/>
    </row>
    <row r="1848" spans="2:23" ht="16.5">
      <c r="B1848" s="710" t="s">
        <v>704</v>
      </c>
      <c r="C1848" s="254"/>
      <c r="D1848" s="287"/>
      <c r="E1848" s="288"/>
      <c r="F1848" s="698">
        <f t="shared" si="942"/>
        <v>0</v>
      </c>
      <c r="G1848" s="254"/>
      <c r="H1848" s="287"/>
      <c r="I1848" s="288"/>
      <c r="J1848" s="334">
        <f t="shared" si="943"/>
        <v>0</v>
      </c>
      <c r="K1848" s="254"/>
      <c r="L1848" s="287"/>
      <c r="M1848" s="288"/>
      <c r="N1848" s="334">
        <f t="shared" si="944"/>
        <v>0</v>
      </c>
      <c r="O1848" s="254"/>
      <c r="P1848" s="287"/>
      <c r="Q1848" s="288"/>
      <c r="R1848" s="699">
        <f t="shared" si="945"/>
        <v>0</v>
      </c>
      <c r="S1848" s="700">
        <f>C1848+D1848+E1848+G1848+H1848+I1848+K1848+L1848+M1848+O1848+P1848+Q1848</f>
        <v>0</v>
      </c>
      <c r="T1848" s="191"/>
      <c r="U1848" s="191"/>
      <c r="V1848" s="191"/>
      <c r="W1848" s="191"/>
    </row>
    <row r="1849" spans="2:23" ht="16.5">
      <c r="B1849" s="710" t="s">
        <v>705</v>
      </c>
      <c r="C1849" s="254"/>
      <c r="D1849" s="287"/>
      <c r="E1849" s="288"/>
      <c r="F1849" s="698">
        <f t="shared" si="942"/>
        <v>0</v>
      </c>
      <c r="G1849" s="254"/>
      <c r="H1849" s="287"/>
      <c r="I1849" s="288"/>
      <c r="J1849" s="334">
        <f t="shared" si="943"/>
        <v>0</v>
      </c>
      <c r="K1849" s="254"/>
      <c r="L1849" s="287"/>
      <c r="M1849" s="288"/>
      <c r="N1849" s="334">
        <f t="shared" si="944"/>
        <v>0</v>
      </c>
      <c r="O1849" s="254"/>
      <c r="P1849" s="287"/>
      <c r="Q1849" s="288"/>
      <c r="R1849" s="699">
        <f t="shared" si="945"/>
        <v>0</v>
      </c>
      <c r="S1849" s="700">
        <f>C1849+D1849+E1849+G1849+H1849+I1849+K1849+L1849+M1849+O1849+P1849+Q1849</f>
        <v>0</v>
      </c>
      <c r="T1849" s="191"/>
      <c r="U1849" s="191"/>
      <c r="V1849" s="191"/>
      <c r="W1849" s="191"/>
    </row>
    <row r="1850" spans="2:23" ht="16.5">
      <c r="B1850" s="714" t="s">
        <v>706</v>
      </c>
      <c r="C1850" s="254"/>
      <c r="D1850" s="287"/>
      <c r="E1850" s="288"/>
      <c r="F1850" s="698">
        <f t="shared" si="942"/>
        <v>0</v>
      </c>
      <c r="G1850" s="254"/>
      <c r="H1850" s="287"/>
      <c r="I1850" s="288"/>
      <c r="J1850" s="334">
        <f t="shared" si="943"/>
        <v>0</v>
      </c>
      <c r="K1850" s="254"/>
      <c r="L1850" s="287"/>
      <c r="M1850" s="288"/>
      <c r="N1850" s="334">
        <f t="shared" si="944"/>
        <v>0</v>
      </c>
      <c r="O1850" s="254"/>
      <c r="P1850" s="287"/>
      <c r="Q1850" s="288"/>
      <c r="R1850" s="699">
        <f t="shared" si="945"/>
        <v>0</v>
      </c>
      <c r="S1850" s="700">
        <f>C1850+D1850+E1850+G1850+H1850+I1850+K1850+L1850+M1850+O1850+P1850+Q1850</f>
        <v>0</v>
      </c>
      <c r="T1850" s="191"/>
      <c r="U1850" s="191"/>
      <c r="V1850" s="191"/>
      <c r="W1850" s="191"/>
    </row>
    <row r="1851" spans="2:23" ht="16.5">
      <c r="B1851" s="714" t="s">
        <v>707</v>
      </c>
      <c r="C1851" s="254"/>
      <c r="D1851" s="287"/>
      <c r="E1851" s="288"/>
      <c r="F1851" s="698">
        <f t="shared" si="942"/>
        <v>0</v>
      </c>
      <c r="G1851" s="254"/>
      <c r="H1851" s="287"/>
      <c r="I1851" s="288"/>
      <c r="J1851" s="334">
        <f t="shared" si="943"/>
        <v>0</v>
      </c>
      <c r="K1851" s="254"/>
      <c r="L1851" s="287"/>
      <c r="M1851" s="288"/>
      <c r="N1851" s="334">
        <f t="shared" si="944"/>
        <v>0</v>
      </c>
      <c r="O1851" s="254"/>
      <c r="P1851" s="287"/>
      <c r="Q1851" s="288"/>
      <c r="R1851" s="699">
        <f t="shared" si="945"/>
        <v>0</v>
      </c>
      <c r="S1851" s="700">
        <f>C1851+D1851+E1851+G1851+H1851+I1851+K1851+L1851+M1851+O1851+P1851+Q1851</f>
        <v>0</v>
      </c>
      <c r="T1851" s="191"/>
      <c r="U1851" s="191"/>
      <c r="V1851" s="191"/>
      <c r="W1851" s="191"/>
    </row>
    <row r="1852" spans="2:23" ht="17.25" thickBot="1">
      <c r="B1852" s="710" t="s">
        <v>708</v>
      </c>
      <c r="C1852" s="271"/>
      <c r="D1852" s="294"/>
      <c r="E1852" s="295"/>
      <c r="F1852" s="698">
        <f t="shared" si="942"/>
        <v>0</v>
      </c>
      <c r="G1852" s="271"/>
      <c r="H1852" s="294"/>
      <c r="I1852" s="295"/>
      <c r="J1852" s="334">
        <f t="shared" si="943"/>
        <v>0</v>
      </c>
      <c r="K1852" s="271"/>
      <c r="L1852" s="294"/>
      <c r="M1852" s="295"/>
      <c r="N1852" s="334">
        <f t="shared" si="944"/>
        <v>0</v>
      </c>
      <c r="O1852" s="271"/>
      <c r="P1852" s="294"/>
      <c r="Q1852" s="295"/>
      <c r="R1852" s="699">
        <f t="shared" si="945"/>
        <v>0</v>
      </c>
      <c r="S1852" s="700">
        <f>C1852+D1852+E1852+G1852+H1852+I1852+K1852+L1852+M1852+O1852+P1852+Q1852</f>
        <v>0</v>
      </c>
      <c r="T1852" s="191"/>
      <c r="U1852" s="191"/>
      <c r="V1852" s="191"/>
      <c r="W1852" s="191"/>
    </row>
    <row r="1853" spans="2:23" ht="17.25" thickBot="1">
      <c r="B1853" s="715" t="s">
        <v>884</v>
      </c>
      <c r="C1853" s="600" t="s">
        <v>498</v>
      </c>
      <c r="D1853" s="708" t="s">
        <v>499</v>
      </c>
      <c r="E1853" s="709" t="s">
        <v>500</v>
      </c>
      <c r="F1853" s="334" t="s">
        <v>697</v>
      </c>
      <c r="G1853" s="600" t="s">
        <v>502</v>
      </c>
      <c r="H1853" s="708" t="s">
        <v>503</v>
      </c>
      <c r="I1853" s="709" t="s">
        <v>504</v>
      </c>
      <c r="J1853" s="334" t="s">
        <v>698</v>
      </c>
      <c r="K1853" s="600" t="s">
        <v>506</v>
      </c>
      <c r="L1853" s="708" t="s">
        <v>507</v>
      </c>
      <c r="M1853" s="709" t="s">
        <v>508</v>
      </c>
      <c r="N1853" s="334" t="s">
        <v>699</v>
      </c>
      <c r="O1853" s="600" t="s">
        <v>510</v>
      </c>
      <c r="P1853" s="708" t="s">
        <v>511</v>
      </c>
      <c r="Q1853" s="709" t="s">
        <v>512</v>
      </c>
      <c r="R1853" s="720" t="s">
        <v>700</v>
      </c>
      <c r="S1853" s="719" t="s">
        <v>46</v>
      </c>
      <c r="T1853" s="191"/>
      <c r="U1853" s="191"/>
      <c r="V1853" s="191"/>
      <c r="W1853" s="191"/>
    </row>
    <row r="1854" spans="2:23" ht="16.5">
      <c r="B1854" s="710" t="s">
        <v>702</v>
      </c>
      <c r="C1854" s="266"/>
      <c r="D1854" s="280"/>
      <c r="E1854" s="281"/>
      <c r="F1854" s="698">
        <f>SUM(C1854:E1854)</f>
        <v>0</v>
      </c>
      <c r="G1854" s="266"/>
      <c r="H1854" s="280"/>
      <c r="I1854" s="281"/>
      <c r="J1854" s="334">
        <f>SUM(G1854:I1854)</f>
        <v>0</v>
      </c>
      <c r="K1854" s="266"/>
      <c r="L1854" s="280"/>
      <c r="M1854" s="281"/>
      <c r="N1854" s="334">
        <f>SUM(K1854:M1854)</f>
        <v>0</v>
      </c>
      <c r="O1854" s="266"/>
      <c r="P1854" s="280"/>
      <c r="Q1854" s="281"/>
      <c r="R1854" s="699">
        <f t="shared" ref="R1854:R1860" si="946">SUM(O1854:Q1854)</f>
        <v>0</v>
      </c>
      <c r="S1854" s="700">
        <f>N1854+J1854+F1854+R1854</f>
        <v>0</v>
      </c>
      <c r="T1854" s="191"/>
      <c r="U1854" s="191"/>
      <c r="V1854" s="191"/>
      <c r="W1854" s="191"/>
    </row>
    <row r="1855" spans="2:23" ht="16.5">
      <c r="B1855" s="711" t="s">
        <v>703</v>
      </c>
      <c r="C1855" s="712">
        <f>SUM(C1856:C1859)</f>
        <v>0</v>
      </c>
      <c r="D1855" s="712">
        <f>SUM(D1856:D1859)</f>
        <v>0</v>
      </c>
      <c r="E1855" s="712">
        <f>SUM(E1856:E1859)</f>
        <v>0</v>
      </c>
      <c r="F1855" s="334">
        <f t="shared" ref="F1855:F1860" si="947">SUM(C1855:E1855)</f>
        <v>0</v>
      </c>
      <c r="G1855" s="712">
        <f>SUM(G1856:G1859)</f>
        <v>0</v>
      </c>
      <c r="H1855" s="246">
        <f>SUM(H1856:H1859)</f>
        <v>0</v>
      </c>
      <c r="I1855" s="713">
        <f>SUM(I1856:I1859)</f>
        <v>0</v>
      </c>
      <c r="J1855" s="334">
        <f t="shared" ref="J1855:J1860" si="948">SUM(G1855:I1855)</f>
        <v>0</v>
      </c>
      <c r="K1855" s="712">
        <f>SUM(K1856:K1859)</f>
        <v>0</v>
      </c>
      <c r="L1855" s="246">
        <f>SUM(L1856:L1859)</f>
        <v>0</v>
      </c>
      <c r="M1855" s="713">
        <f>SUM(M1856:M1859)</f>
        <v>0</v>
      </c>
      <c r="N1855" s="334">
        <f t="shared" ref="N1855:N1860" si="949">SUM(K1855:M1855)</f>
        <v>0</v>
      </c>
      <c r="O1855" s="712">
        <f>SUM(O1856:O1859)</f>
        <v>0</v>
      </c>
      <c r="P1855" s="246">
        <f>SUM(P1856:P1859)</f>
        <v>0</v>
      </c>
      <c r="Q1855" s="713">
        <f>SUM(Q1856:Q1859)</f>
        <v>0</v>
      </c>
      <c r="R1855" s="699">
        <f t="shared" si="946"/>
        <v>0</v>
      </c>
      <c r="S1855" s="335">
        <f t="shared" ref="S1855:S1860" si="950">N1855+J1855+F1855+R1855</f>
        <v>0</v>
      </c>
      <c r="T1855" s="702"/>
      <c r="U1855" s="702"/>
      <c r="V1855" s="702"/>
      <c r="W1855" s="702"/>
    </row>
    <row r="1856" spans="2:23" ht="16.5">
      <c r="B1856" s="710" t="s">
        <v>704</v>
      </c>
      <c r="C1856" s="254"/>
      <c r="D1856" s="287"/>
      <c r="E1856" s="288"/>
      <c r="F1856" s="698">
        <f t="shared" si="947"/>
        <v>0</v>
      </c>
      <c r="G1856" s="254"/>
      <c r="H1856" s="287"/>
      <c r="I1856" s="288"/>
      <c r="J1856" s="334">
        <f t="shared" si="948"/>
        <v>0</v>
      </c>
      <c r="K1856" s="254"/>
      <c r="L1856" s="287"/>
      <c r="M1856" s="288"/>
      <c r="N1856" s="334">
        <f t="shared" si="949"/>
        <v>0</v>
      </c>
      <c r="O1856" s="254"/>
      <c r="P1856" s="287"/>
      <c r="Q1856" s="288"/>
      <c r="R1856" s="699">
        <f t="shared" si="946"/>
        <v>0</v>
      </c>
      <c r="S1856" s="700">
        <f t="shared" si="950"/>
        <v>0</v>
      </c>
      <c r="T1856" s="191"/>
      <c r="U1856" s="191"/>
      <c r="V1856" s="191"/>
      <c r="W1856" s="191"/>
    </row>
    <row r="1857" spans="2:23" ht="16.5">
      <c r="B1857" s="710" t="s">
        <v>705</v>
      </c>
      <c r="C1857" s="254"/>
      <c r="D1857" s="287"/>
      <c r="E1857" s="288"/>
      <c r="F1857" s="698">
        <f t="shared" si="947"/>
        <v>0</v>
      </c>
      <c r="G1857" s="254"/>
      <c r="H1857" s="287"/>
      <c r="I1857" s="288"/>
      <c r="J1857" s="334">
        <f t="shared" si="948"/>
        <v>0</v>
      </c>
      <c r="K1857" s="254"/>
      <c r="L1857" s="287"/>
      <c r="M1857" s="288"/>
      <c r="N1857" s="334">
        <f t="shared" si="949"/>
        <v>0</v>
      </c>
      <c r="O1857" s="254"/>
      <c r="P1857" s="287"/>
      <c r="Q1857" s="288"/>
      <c r="R1857" s="699">
        <f t="shared" si="946"/>
        <v>0</v>
      </c>
      <c r="S1857" s="700">
        <f t="shared" si="950"/>
        <v>0</v>
      </c>
      <c r="T1857" s="191"/>
      <c r="U1857" s="191"/>
      <c r="V1857" s="191"/>
      <c r="W1857" s="191"/>
    </row>
    <row r="1858" spans="2:23" ht="16.5">
      <c r="B1858" s="714" t="s">
        <v>706</v>
      </c>
      <c r="C1858" s="254"/>
      <c r="D1858" s="287"/>
      <c r="E1858" s="288"/>
      <c r="F1858" s="698">
        <f t="shared" si="947"/>
        <v>0</v>
      </c>
      <c r="G1858" s="254"/>
      <c r="H1858" s="287"/>
      <c r="I1858" s="288"/>
      <c r="J1858" s="334">
        <f t="shared" si="948"/>
        <v>0</v>
      </c>
      <c r="K1858" s="254"/>
      <c r="L1858" s="287"/>
      <c r="M1858" s="288"/>
      <c r="N1858" s="334">
        <f t="shared" si="949"/>
        <v>0</v>
      </c>
      <c r="O1858" s="254"/>
      <c r="P1858" s="287"/>
      <c r="Q1858" s="288"/>
      <c r="R1858" s="699">
        <f t="shared" si="946"/>
        <v>0</v>
      </c>
      <c r="S1858" s="700">
        <f t="shared" si="950"/>
        <v>0</v>
      </c>
      <c r="T1858" s="191"/>
      <c r="U1858" s="191"/>
      <c r="V1858" s="191"/>
      <c r="W1858" s="191"/>
    </row>
    <row r="1859" spans="2:23" ht="16.5">
      <c r="B1859" s="714" t="s">
        <v>707</v>
      </c>
      <c r="C1859" s="254"/>
      <c r="D1859" s="287"/>
      <c r="E1859" s="288"/>
      <c r="F1859" s="698">
        <f t="shared" si="947"/>
        <v>0</v>
      </c>
      <c r="G1859" s="254"/>
      <c r="H1859" s="287"/>
      <c r="I1859" s="288"/>
      <c r="J1859" s="334">
        <f t="shared" si="948"/>
        <v>0</v>
      </c>
      <c r="K1859" s="254"/>
      <c r="L1859" s="287"/>
      <c r="M1859" s="288"/>
      <c r="N1859" s="334">
        <f t="shared" si="949"/>
        <v>0</v>
      </c>
      <c r="O1859" s="254"/>
      <c r="P1859" s="287"/>
      <c r="Q1859" s="288"/>
      <c r="R1859" s="699">
        <f t="shared" si="946"/>
        <v>0</v>
      </c>
      <c r="S1859" s="700">
        <f t="shared" si="950"/>
        <v>0</v>
      </c>
      <c r="T1859" s="191"/>
      <c r="U1859" s="191"/>
      <c r="V1859" s="191"/>
      <c r="W1859" s="191"/>
    </row>
    <row r="1860" spans="2:23" ht="17.25" thickBot="1">
      <c r="B1860" s="710" t="s">
        <v>708</v>
      </c>
      <c r="C1860" s="271"/>
      <c r="D1860" s="294"/>
      <c r="E1860" s="295"/>
      <c r="F1860" s="698">
        <f t="shared" si="947"/>
        <v>0</v>
      </c>
      <c r="G1860" s="271"/>
      <c r="H1860" s="294"/>
      <c r="I1860" s="295"/>
      <c r="J1860" s="334">
        <f t="shared" si="948"/>
        <v>0</v>
      </c>
      <c r="K1860" s="271"/>
      <c r="L1860" s="294"/>
      <c r="M1860" s="295"/>
      <c r="N1860" s="334">
        <f t="shared" si="949"/>
        <v>0</v>
      </c>
      <c r="O1860" s="271"/>
      <c r="P1860" s="294"/>
      <c r="Q1860" s="295"/>
      <c r="R1860" s="699">
        <f t="shared" si="946"/>
        <v>0</v>
      </c>
      <c r="S1860" s="700">
        <f t="shared" si="950"/>
        <v>0</v>
      </c>
      <c r="T1860" s="191"/>
      <c r="U1860" s="191"/>
      <c r="V1860" s="191"/>
      <c r="W1860" s="191"/>
    </row>
    <row r="1861" spans="2:23" ht="17.25" thickBot="1">
      <c r="B1861" s="715" t="s">
        <v>885</v>
      </c>
      <c r="C1861" s="600" t="s">
        <v>498</v>
      </c>
      <c r="D1861" s="708" t="s">
        <v>499</v>
      </c>
      <c r="E1861" s="709" t="s">
        <v>500</v>
      </c>
      <c r="F1861" s="334" t="s">
        <v>697</v>
      </c>
      <c r="G1861" s="600" t="s">
        <v>502</v>
      </c>
      <c r="H1861" s="708" t="s">
        <v>503</v>
      </c>
      <c r="I1861" s="709" t="s">
        <v>504</v>
      </c>
      <c r="J1861" s="334" t="s">
        <v>698</v>
      </c>
      <c r="K1861" s="600" t="s">
        <v>506</v>
      </c>
      <c r="L1861" s="708" t="s">
        <v>507</v>
      </c>
      <c r="M1861" s="709" t="s">
        <v>508</v>
      </c>
      <c r="N1861" s="334" t="s">
        <v>699</v>
      </c>
      <c r="O1861" s="600" t="s">
        <v>510</v>
      </c>
      <c r="P1861" s="708" t="s">
        <v>511</v>
      </c>
      <c r="Q1861" s="709" t="s">
        <v>512</v>
      </c>
      <c r="R1861" s="720" t="s">
        <v>700</v>
      </c>
      <c r="S1861" s="719" t="s">
        <v>46</v>
      </c>
      <c r="T1861" s="191"/>
      <c r="U1861" s="191"/>
      <c r="V1861" s="191"/>
      <c r="W1861" s="191"/>
    </row>
    <row r="1862" spans="2:23" ht="16.5">
      <c r="B1862" s="710" t="s">
        <v>702</v>
      </c>
      <c r="C1862" s="266"/>
      <c r="D1862" s="280"/>
      <c r="E1862" s="281"/>
      <c r="F1862" s="698">
        <f>SUM(C1862:E1862)</f>
        <v>0</v>
      </c>
      <c r="G1862" s="266"/>
      <c r="H1862" s="280"/>
      <c r="I1862" s="281"/>
      <c r="J1862" s="334">
        <f>SUM(G1862:I1862)</f>
        <v>0</v>
      </c>
      <c r="K1862" s="266"/>
      <c r="L1862" s="280"/>
      <c r="M1862" s="281"/>
      <c r="N1862" s="334">
        <f>SUM(K1862:M1862)</f>
        <v>0</v>
      </c>
      <c r="O1862" s="266"/>
      <c r="P1862" s="280"/>
      <c r="Q1862" s="281"/>
      <c r="R1862" s="699">
        <f>SUM(O1862:Q1862)</f>
        <v>0</v>
      </c>
      <c r="S1862" s="700">
        <f>C1862+D1862+E1862+G1862+H1862+I1862+K1862+L1862+M1862+O1862+P1862+Q1862</f>
        <v>0</v>
      </c>
      <c r="T1862" s="191"/>
      <c r="U1862" s="191"/>
      <c r="V1862" s="191"/>
      <c r="W1862" s="191"/>
    </row>
    <row r="1863" spans="2:23" ht="16.5">
      <c r="B1863" s="711" t="s">
        <v>703</v>
      </c>
      <c r="C1863" s="712">
        <f>SUM(C1864:C1867)</f>
        <v>0</v>
      </c>
      <c r="D1863" s="712">
        <f>SUM(D1864:D1867)</f>
        <v>0</v>
      </c>
      <c r="E1863" s="712">
        <f>SUM(E1864:E1867)</f>
        <v>0</v>
      </c>
      <c r="F1863" s="334">
        <f t="shared" ref="F1863:F1868" si="951">SUM(C1863:E1863)</f>
        <v>0</v>
      </c>
      <c r="G1863" s="712">
        <f>SUM(G1864:G1867)</f>
        <v>0</v>
      </c>
      <c r="H1863" s="246">
        <f>SUM(H1864:H1867)</f>
        <v>0</v>
      </c>
      <c r="I1863" s="713">
        <f>SUM(I1864:I1867)</f>
        <v>0</v>
      </c>
      <c r="J1863" s="334">
        <f t="shared" ref="J1863:J1868" si="952">SUM(G1863:I1863)</f>
        <v>0</v>
      </c>
      <c r="K1863" s="712">
        <f>SUM(K1864:K1867)</f>
        <v>0</v>
      </c>
      <c r="L1863" s="246">
        <f>SUM(L1864:L1867)</f>
        <v>0</v>
      </c>
      <c r="M1863" s="713">
        <f>SUM(M1864:M1867)</f>
        <v>0</v>
      </c>
      <c r="N1863" s="334">
        <f t="shared" ref="N1863:N1868" si="953">SUM(K1863:M1863)</f>
        <v>0</v>
      </c>
      <c r="O1863" s="712">
        <f>SUM(O1864:O1867)</f>
        <v>0</v>
      </c>
      <c r="P1863" s="246">
        <f>SUM(P1864:P1867)</f>
        <v>0</v>
      </c>
      <c r="Q1863" s="713">
        <f>SUM(Q1864:Q1867)</f>
        <v>0</v>
      </c>
      <c r="R1863" s="699">
        <f t="shared" ref="R1863:R1868" si="954">SUM(O1863:Q1863)</f>
        <v>0</v>
      </c>
      <c r="S1863" s="335">
        <f>F1863+J1863+N1863+R1863</f>
        <v>0</v>
      </c>
      <c r="T1863" s="702"/>
      <c r="U1863" s="702"/>
      <c r="V1863" s="702"/>
      <c r="W1863" s="702"/>
    </row>
    <row r="1864" spans="2:23" ht="16.5">
      <c r="B1864" s="710" t="s">
        <v>704</v>
      </c>
      <c r="C1864" s="254"/>
      <c r="D1864" s="287"/>
      <c r="E1864" s="288"/>
      <c r="F1864" s="698">
        <f t="shared" si="951"/>
        <v>0</v>
      </c>
      <c r="G1864" s="254"/>
      <c r="H1864" s="287"/>
      <c r="I1864" s="288"/>
      <c r="J1864" s="334">
        <f t="shared" si="952"/>
        <v>0</v>
      </c>
      <c r="K1864" s="254"/>
      <c r="L1864" s="287"/>
      <c r="M1864" s="288"/>
      <c r="N1864" s="334">
        <f t="shared" si="953"/>
        <v>0</v>
      </c>
      <c r="O1864" s="254"/>
      <c r="P1864" s="287"/>
      <c r="Q1864" s="288"/>
      <c r="R1864" s="699">
        <f t="shared" si="954"/>
        <v>0</v>
      </c>
      <c r="S1864" s="700">
        <f>C1864+D1864+E1864+G1864+H1864+I1864+K1864+L1864+M1864+O1864+P1864+Q1864</f>
        <v>0</v>
      </c>
      <c r="T1864" s="191"/>
      <c r="U1864" s="191"/>
      <c r="V1864" s="191"/>
      <c r="W1864" s="191"/>
    </row>
    <row r="1865" spans="2:23" ht="16.5">
      <c r="B1865" s="710" t="s">
        <v>705</v>
      </c>
      <c r="C1865" s="254"/>
      <c r="D1865" s="287"/>
      <c r="E1865" s="288"/>
      <c r="F1865" s="698">
        <f t="shared" si="951"/>
        <v>0</v>
      </c>
      <c r="G1865" s="254"/>
      <c r="H1865" s="287"/>
      <c r="I1865" s="288"/>
      <c r="J1865" s="334">
        <f t="shared" si="952"/>
        <v>0</v>
      </c>
      <c r="K1865" s="254"/>
      <c r="L1865" s="287"/>
      <c r="M1865" s="288"/>
      <c r="N1865" s="334">
        <f t="shared" si="953"/>
        <v>0</v>
      </c>
      <c r="O1865" s="254"/>
      <c r="P1865" s="287"/>
      <c r="Q1865" s="288"/>
      <c r="R1865" s="699">
        <f t="shared" si="954"/>
        <v>0</v>
      </c>
      <c r="S1865" s="700">
        <f>C1865+D1865+E1865+G1865+H1865+I1865+K1865+L1865+M1865+O1865+P1865+Q1865</f>
        <v>0</v>
      </c>
      <c r="T1865" s="191"/>
      <c r="U1865" s="191"/>
      <c r="V1865" s="191"/>
      <c r="W1865" s="191"/>
    </row>
    <row r="1866" spans="2:23" ht="16.5">
      <c r="B1866" s="714" t="s">
        <v>706</v>
      </c>
      <c r="C1866" s="254"/>
      <c r="D1866" s="287"/>
      <c r="E1866" s="288"/>
      <c r="F1866" s="698">
        <f t="shared" si="951"/>
        <v>0</v>
      </c>
      <c r="G1866" s="254"/>
      <c r="H1866" s="287"/>
      <c r="I1866" s="288"/>
      <c r="J1866" s="334">
        <f t="shared" si="952"/>
        <v>0</v>
      </c>
      <c r="K1866" s="254"/>
      <c r="L1866" s="287"/>
      <c r="M1866" s="288"/>
      <c r="N1866" s="334">
        <f t="shared" si="953"/>
        <v>0</v>
      </c>
      <c r="O1866" s="254"/>
      <c r="P1866" s="287"/>
      <c r="Q1866" s="288"/>
      <c r="R1866" s="699">
        <f t="shared" si="954"/>
        <v>0</v>
      </c>
      <c r="S1866" s="700">
        <f>C1866+D1866+E1866+G1866+H1866+I1866+K1866+L1866+M1866+O1866+P1866+Q1866</f>
        <v>0</v>
      </c>
      <c r="T1866" s="191"/>
      <c r="U1866" s="191"/>
      <c r="V1866" s="191"/>
      <c r="W1866" s="191"/>
    </row>
    <row r="1867" spans="2:23" ht="16.5">
      <c r="B1867" s="714" t="s">
        <v>707</v>
      </c>
      <c r="C1867" s="254"/>
      <c r="D1867" s="287"/>
      <c r="E1867" s="288"/>
      <c r="F1867" s="698">
        <f t="shared" si="951"/>
        <v>0</v>
      </c>
      <c r="G1867" s="254"/>
      <c r="H1867" s="287"/>
      <c r="I1867" s="288"/>
      <c r="J1867" s="334">
        <f t="shared" si="952"/>
        <v>0</v>
      </c>
      <c r="K1867" s="254"/>
      <c r="L1867" s="287"/>
      <c r="M1867" s="288"/>
      <c r="N1867" s="334">
        <f t="shared" si="953"/>
        <v>0</v>
      </c>
      <c r="O1867" s="254"/>
      <c r="P1867" s="287"/>
      <c r="Q1867" s="288"/>
      <c r="R1867" s="699">
        <f t="shared" si="954"/>
        <v>0</v>
      </c>
      <c r="S1867" s="700">
        <f>C1867+D1867+E1867+G1867+H1867+I1867+K1867+L1867+M1867+O1867+P1867+Q1867</f>
        <v>0</v>
      </c>
      <c r="T1867" s="191"/>
      <c r="U1867" s="191"/>
      <c r="V1867" s="191"/>
      <c r="W1867" s="191"/>
    </row>
    <row r="1868" spans="2:23" ht="17.25" thickBot="1">
      <c r="B1868" s="710" t="s">
        <v>708</v>
      </c>
      <c r="C1868" s="271"/>
      <c r="D1868" s="294"/>
      <c r="E1868" s="295"/>
      <c r="F1868" s="698">
        <f t="shared" si="951"/>
        <v>0</v>
      </c>
      <c r="G1868" s="271"/>
      <c r="H1868" s="294"/>
      <c r="I1868" s="295"/>
      <c r="J1868" s="334">
        <f t="shared" si="952"/>
        <v>0</v>
      </c>
      <c r="K1868" s="271"/>
      <c r="L1868" s="294"/>
      <c r="M1868" s="295"/>
      <c r="N1868" s="334">
        <f t="shared" si="953"/>
        <v>0</v>
      </c>
      <c r="O1868" s="271"/>
      <c r="P1868" s="294"/>
      <c r="Q1868" s="295"/>
      <c r="R1868" s="699">
        <f t="shared" si="954"/>
        <v>0</v>
      </c>
      <c r="S1868" s="700">
        <f>C1868+D1868+E1868+G1868+H1868+I1868+K1868+L1868+M1868+O1868+P1868+Q1868</f>
        <v>0</v>
      </c>
      <c r="T1868" s="191"/>
      <c r="U1868" s="191"/>
      <c r="V1868" s="191"/>
      <c r="W1868" s="191"/>
    </row>
    <row r="1869" spans="2:23" ht="17.25" thickBot="1">
      <c r="B1869" s="715" t="s">
        <v>886</v>
      </c>
      <c r="C1869" s="687" t="s">
        <v>498</v>
      </c>
      <c r="D1869" s="688" t="s">
        <v>499</v>
      </c>
      <c r="E1869" s="689" t="s">
        <v>500</v>
      </c>
      <c r="F1869" s="719" t="s">
        <v>697</v>
      </c>
      <c r="G1869" s="687" t="s">
        <v>502</v>
      </c>
      <c r="H1869" s="688" t="s">
        <v>503</v>
      </c>
      <c r="I1869" s="689" t="s">
        <v>504</v>
      </c>
      <c r="J1869" s="719" t="s">
        <v>698</v>
      </c>
      <c r="K1869" s="687" t="s">
        <v>506</v>
      </c>
      <c r="L1869" s="688" t="s">
        <v>507</v>
      </c>
      <c r="M1869" s="689" t="s">
        <v>508</v>
      </c>
      <c r="N1869" s="719" t="s">
        <v>699</v>
      </c>
      <c r="O1869" s="687" t="s">
        <v>510</v>
      </c>
      <c r="P1869" s="688" t="s">
        <v>511</v>
      </c>
      <c r="Q1869" s="689" t="s">
        <v>512</v>
      </c>
      <c r="R1869" s="720" t="s">
        <v>700</v>
      </c>
      <c r="S1869" s="719" t="s">
        <v>46</v>
      </c>
      <c r="T1869" s="191"/>
      <c r="U1869" s="191"/>
      <c r="V1869" s="191"/>
      <c r="W1869" s="191"/>
    </row>
    <row r="1870" spans="2:23" ht="16.5">
      <c r="B1870" s="710" t="s">
        <v>702</v>
      </c>
      <c r="C1870" s="266"/>
      <c r="D1870" s="280"/>
      <c r="E1870" s="281"/>
      <c r="F1870" s="698">
        <f>SUM(C1870:E1870)</f>
        <v>0</v>
      </c>
      <c r="G1870" s="266"/>
      <c r="H1870" s="280"/>
      <c r="I1870" s="281"/>
      <c r="J1870" s="334">
        <f>SUM(G1870:I1870)</f>
        <v>0</v>
      </c>
      <c r="K1870" s="266"/>
      <c r="L1870" s="280"/>
      <c r="M1870" s="281"/>
      <c r="N1870" s="334">
        <f>SUM(K1870:M1870)</f>
        <v>0</v>
      </c>
      <c r="O1870" s="266"/>
      <c r="P1870" s="280"/>
      <c r="Q1870" s="281"/>
      <c r="R1870" s="699">
        <f t="shared" ref="R1870:R1876" si="955">SUM(O1870:Q1870)</f>
        <v>0</v>
      </c>
      <c r="S1870" s="700">
        <f>N1870+J1870+F1870+R1870</f>
        <v>0</v>
      </c>
      <c r="T1870" s="191"/>
      <c r="U1870" s="191"/>
      <c r="V1870" s="191"/>
      <c r="W1870" s="191"/>
    </row>
    <row r="1871" spans="2:23" ht="16.5">
      <c r="B1871" s="711" t="s">
        <v>703</v>
      </c>
      <c r="C1871" s="712">
        <f>SUM(C1872:C1875)</f>
        <v>0</v>
      </c>
      <c r="D1871" s="712">
        <f>SUM(D1872:D1875)</f>
        <v>0</v>
      </c>
      <c r="E1871" s="712">
        <f>SUM(E1872:E1875)</f>
        <v>0</v>
      </c>
      <c r="F1871" s="334">
        <f t="shared" ref="F1871:F1876" si="956">SUM(C1871:E1871)</f>
        <v>0</v>
      </c>
      <c r="G1871" s="712">
        <f>SUM(G1872:G1875)</f>
        <v>0</v>
      </c>
      <c r="H1871" s="246">
        <f>SUM(H1872:H1875)</f>
        <v>0</v>
      </c>
      <c r="I1871" s="713">
        <f>SUM(I1872:I1875)</f>
        <v>0</v>
      </c>
      <c r="J1871" s="334">
        <f t="shared" ref="J1871:J1876" si="957">SUM(G1871:I1871)</f>
        <v>0</v>
      </c>
      <c r="K1871" s="712">
        <f>SUM(K1872:K1875)</f>
        <v>0</v>
      </c>
      <c r="L1871" s="246">
        <f>SUM(L1872:L1875)</f>
        <v>0</v>
      </c>
      <c r="M1871" s="713">
        <f>SUM(M1872:M1875)</f>
        <v>0</v>
      </c>
      <c r="N1871" s="334">
        <f t="shared" ref="N1871:N1876" si="958">SUM(K1871:M1871)</f>
        <v>0</v>
      </c>
      <c r="O1871" s="712">
        <f>SUM(O1872:O1875)</f>
        <v>0</v>
      </c>
      <c r="P1871" s="246">
        <f>SUM(P1872:P1875)</f>
        <v>0</v>
      </c>
      <c r="Q1871" s="713">
        <f>SUM(Q1872:Q1875)</f>
        <v>0</v>
      </c>
      <c r="R1871" s="699">
        <f t="shared" si="955"/>
        <v>0</v>
      </c>
      <c r="S1871" s="335">
        <f t="shared" ref="S1871:S1876" si="959">N1871+J1871+F1871+R1871</f>
        <v>0</v>
      </c>
      <c r="T1871" s="702"/>
      <c r="U1871" s="702"/>
      <c r="V1871" s="702"/>
      <c r="W1871" s="702"/>
    </row>
    <row r="1872" spans="2:23" ht="16.5">
      <c r="B1872" s="710" t="s">
        <v>704</v>
      </c>
      <c r="C1872" s="254"/>
      <c r="D1872" s="287"/>
      <c r="E1872" s="288"/>
      <c r="F1872" s="698">
        <f t="shared" si="956"/>
        <v>0</v>
      </c>
      <c r="G1872" s="254"/>
      <c r="H1872" s="287"/>
      <c r="I1872" s="288"/>
      <c r="J1872" s="334">
        <f t="shared" si="957"/>
        <v>0</v>
      </c>
      <c r="K1872" s="254"/>
      <c r="L1872" s="287"/>
      <c r="M1872" s="288"/>
      <c r="N1872" s="334">
        <f t="shared" si="958"/>
        <v>0</v>
      </c>
      <c r="O1872" s="254"/>
      <c r="P1872" s="287"/>
      <c r="Q1872" s="288"/>
      <c r="R1872" s="699">
        <f t="shared" si="955"/>
        <v>0</v>
      </c>
      <c r="S1872" s="700">
        <f t="shared" si="959"/>
        <v>0</v>
      </c>
      <c r="T1872" s="191"/>
      <c r="U1872" s="191"/>
      <c r="V1872" s="191"/>
      <c r="W1872" s="191"/>
    </row>
    <row r="1873" spans="2:23" ht="16.5">
      <c r="B1873" s="710" t="s">
        <v>705</v>
      </c>
      <c r="C1873" s="254"/>
      <c r="D1873" s="287"/>
      <c r="E1873" s="288"/>
      <c r="F1873" s="698">
        <f t="shared" si="956"/>
        <v>0</v>
      </c>
      <c r="G1873" s="254"/>
      <c r="H1873" s="287"/>
      <c r="I1873" s="288"/>
      <c r="J1873" s="334">
        <f t="shared" si="957"/>
        <v>0</v>
      </c>
      <c r="K1873" s="254"/>
      <c r="L1873" s="287"/>
      <c r="M1873" s="288"/>
      <c r="N1873" s="334">
        <f t="shared" si="958"/>
        <v>0</v>
      </c>
      <c r="O1873" s="254"/>
      <c r="P1873" s="287"/>
      <c r="Q1873" s="288"/>
      <c r="R1873" s="699">
        <f t="shared" si="955"/>
        <v>0</v>
      </c>
      <c r="S1873" s="700">
        <f t="shared" si="959"/>
        <v>0</v>
      </c>
      <c r="T1873" s="191"/>
      <c r="U1873" s="191"/>
      <c r="V1873" s="191"/>
      <c r="W1873" s="191"/>
    </row>
    <row r="1874" spans="2:23" ht="16.5">
      <c r="B1874" s="714" t="s">
        <v>706</v>
      </c>
      <c r="C1874" s="254"/>
      <c r="D1874" s="287"/>
      <c r="E1874" s="288"/>
      <c r="F1874" s="698">
        <f t="shared" si="956"/>
        <v>0</v>
      </c>
      <c r="G1874" s="254"/>
      <c r="H1874" s="287"/>
      <c r="I1874" s="288"/>
      <c r="J1874" s="334">
        <f t="shared" si="957"/>
        <v>0</v>
      </c>
      <c r="K1874" s="254"/>
      <c r="L1874" s="287"/>
      <c r="M1874" s="288"/>
      <c r="N1874" s="334">
        <f t="shared" si="958"/>
        <v>0</v>
      </c>
      <c r="O1874" s="254"/>
      <c r="P1874" s="287"/>
      <c r="Q1874" s="288"/>
      <c r="R1874" s="699">
        <f t="shared" si="955"/>
        <v>0</v>
      </c>
      <c r="S1874" s="700">
        <f t="shared" si="959"/>
        <v>0</v>
      </c>
      <c r="T1874" s="191"/>
      <c r="U1874" s="191"/>
      <c r="V1874" s="191"/>
      <c r="W1874" s="191"/>
    </row>
    <row r="1875" spans="2:23" ht="16.5">
      <c r="B1875" s="714" t="s">
        <v>707</v>
      </c>
      <c r="C1875" s="254"/>
      <c r="D1875" s="287"/>
      <c r="E1875" s="288"/>
      <c r="F1875" s="698">
        <f t="shared" si="956"/>
        <v>0</v>
      </c>
      <c r="G1875" s="254"/>
      <c r="H1875" s="287"/>
      <c r="I1875" s="288"/>
      <c r="J1875" s="334">
        <f t="shared" si="957"/>
        <v>0</v>
      </c>
      <c r="K1875" s="254"/>
      <c r="L1875" s="287"/>
      <c r="M1875" s="288"/>
      <c r="N1875" s="334">
        <f t="shared" si="958"/>
        <v>0</v>
      </c>
      <c r="O1875" s="254"/>
      <c r="P1875" s="287"/>
      <c r="Q1875" s="288"/>
      <c r="R1875" s="699">
        <f t="shared" si="955"/>
        <v>0</v>
      </c>
      <c r="S1875" s="700">
        <f t="shared" si="959"/>
        <v>0</v>
      </c>
      <c r="T1875" s="191"/>
      <c r="U1875" s="191"/>
      <c r="V1875" s="191"/>
      <c r="W1875" s="191"/>
    </row>
    <row r="1876" spans="2:23" ht="17.25" thickBot="1">
      <c r="B1876" s="710" t="s">
        <v>708</v>
      </c>
      <c r="C1876" s="271"/>
      <c r="D1876" s="294"/>
      <c r="E1876" s="295"/>
      <c r="F1876" s="698">
        <f t="shared" si="956"/>
        <v>0</v>
      </c>
      <c r="G1876" s="271"/>
      <c r="H1876" s="294"/>
      <c r="I1876" s="295"/>
      <c r="J1876" s="334">
        <f t="shared" si="957"/>
        <v>0</v>
      </c>
      <c r="K1876" s="271"/>
      <c r="L1876" s="294"/>
      <c r="M1876" s="295"/>
      <c r="N1876" s="334">
        <f t="shared" si="958"/>
        <v>0</v>
      </c>
      <c r="O1876" s="271"/>
      <c r="P1876" s="294"/>
      <c r="Q1876" s="295"/>
      <c r="R1876" s="699">
        <f t="shared" si="955"/>
        <v>0</v>
      </c>
      <c r="S1876" s="700">
        <f t="shared" si="959"/>
        <v>0</v>
      </c>
      <c r="T1876" s="191"/>
      <c r="U1876" s="191"/>
      <c r="V1876" s="191"/>
      <c r="W1876" s="191"/>
    </row>
    <row r="1877" spans="2:23" ht="17.25" thickBot="1">
      <c r="B1877" s="715" t="s">
        <v>887</v>
      </c>
      <c r="C1877" s="600" t="s">
        <v>498</v>
      </c>
      <c r="D1877" s="708" t="s">
        <v>499</v>
      </c>
      <c r="E1877" s="709" t="s">
        <v>500</v>
      </c>
      <c r="F1877" s="334" t="s">
        <v>697</v>
      </c>
      <c r="G1877" s="600" t="s">
        <v>502</v>
      </c>
      <c r="H1877" s="708" t="s">
        <v>503</v>
      </c>
      <c r="I1877" s="709" t="s">
        <v>504</v>
      </c>
      <c r="J1877" s="334" t="s">
        <v>698</v>
      </c>
      <c r="K1877" s="600" t="s">
        <v>506</v>
      </c>
      <c r="L1877" s="708" t="s">
        <v>507</v>
      </c>
      <c r="M1877" s="709" t="s">
        <v>508</v>
      </c>
      <c r="N1877" s="334" t="s">
        <v>699</v>
      </c>
      <c r="O1877" s="600" t="s">
        <v>510</v>
      </c>
      <c r="P1877" s="708" t="s">
        <v>511</v>
      </c>
      <c r="Q1877" s="709" t="s">
        <v>512</v>
      </c>
      <c r="R1877" s="720" t="s">
        <v>700</v>
      </c>
      <c r="S1877" s="719" t="s">
        <v>46</v>
      </c>
      <c r="T1877" s="191"/>
      <c r="U1877" s="191"/>
      <c r="V1877" s="191"/>
      <c r="W1877" s="191"/>
    </row>
    <row r="1878" spans="2:23" ht="16.5">
      <c r="B1878" s="710" t="s">
        <v>702</v>
      </c>
      <c r="C1878" s="266"/>
      <c r="D1878" s="280"/>
      <c r="E1878" s="281"/>
      <c r="F1878" s="698">
        <v>0</v>
      </c>
      <c r="G1878" s="266"/>
      <c r="H1878" s="280"/>
      <c r="I1878" s="281"/>
      <c r="J1878" s="334">
        <f t="shared" ref="J1878:J1884" si="960">SUM(G1878:I1878)</f>
        <v>0</v>
      </c>
      <c r="K1878" s="266"/>
      <c r="L1878" s="280"/>
      <c r="M1878" s="281"/>
      <c r="N1878" s="334">
        <f t="shared" ref="N1878:N1884" si="961">SUM(K1878:M1878)</f>
        <v>0</v>
      </c>
      <c r="O1878" s="266"/>
      <c r="P1878" s="280"/>
      <c r="Q1878" s="281"/>
      <c r="R1878" s="699">
        <f t="shared" ref="R1878:R1884" si="962">SUM(O1878:Q1878)</f>
        <v>0</v>
      </c>
      <c r="S1878" s="700">
        <f>N1878+J1878+F1878+R1878</f>
        <v>0</v>
      </c>
      <c r="T1878" s="191"/>
      <c r="U1878" s="191"/>
      <c r="V1878" s="191"/>
      <c r="W1878" s="191"/>
    </row>
    <row r="1879" spans="2:23" ht="16.5">
      <c r="B1879" s="711" t="s">
        <v>703</v>
      </c>
      <c r="C1879" s="712">
        <f>SUM(C1880:C1883)</f>
        <v>0</v>
      </c>
      <c r="D1879" s="712">
        <f>SUM(D1880:D1883)</f>
        <v>0</v>
      </c>
      <c r="E1879" s="712">
        <f>SUM(E1880:E1883)</f>
        <v>0</v>
      </c>
      <c r="F1879" s="334">
        <f t="shared" ref="F1879:F1884" si="963">SUM(C1879:E1879)</f>
        <v>0</v>
      </c>
      <c r="G1879" s="712">
        <f>SUM(G1880:G1883)</f>
        <v>0</v>
      </c>
      <c r="H1879" s="246">
        <f>SUM(H1880:H1883)</f>
        <v>0</v>
      </c>
      <c r="I1879" s="713">
        <f>SUM(I1880:I1883)</f>
        <v>0</v>
      </c>
      <c r="J1879" s="334">
        <f t="shared" si="960"/>
        <v>0</v>
      </c>
      <c r="K1879" s="712">
        <f>SUM(K1880:K1883)</f>
        <v>0</v>
      </c>
      <c r="L1879" s="246">
        <f>SUM(L1880:L1883)</f>
        <v>0</v>
      </c>
      <c r="M1879" s="713">
        <f>SUM(M1880:M1883)</f>
        <v>0</v>
      </c>
      <c r="N1879" s="334">
        <f t="shared" si="961"/>
        <v>0</v>
      </c>
      <c r="O1879" s="712">
        <f>SUM(O1880:O1883)</f>
        <v>0</v>
      </c>
      <c r="P1879" s="246">
        <f>SUM(P1880:P1883)</f>
        <v>0</v>
      </c>
      <c r="Q1879" s="713">
        <f>SUM(Q1880:Q1883)</f>
        <v>0</v>
      </c>
      <c r="R1879" s="699">
        <f t="shared" si="962"/>
        <v>0</v>
      </c>
      <c r="S1879" s="335">
        <f t="shared" ref="S1879:S1884" si="964">N1879+J1879+F1879+R1879</f>
        <v>0</v>
      </c>
      <c r="T1879" s="702"/>
      <c r="U1879" s="702"/>
      <c r="V1879" s="702"/>
      <c r="W1879" s="702"/>
    </row>
    <row r="1880" spans="2:23" ht="16.5">
      <c r="B1880" s="710" t="s">
        <v>704</v>
      </c>
      <c r="C1880" s="254"/>
      <c r="D1880" s="287"/>
      <c r="E1880" s="288"/>
      <c r="F1880" s="698">
        <f t="shared" si="963"/>
        <v>0</v>
      </c>
      <c r="G1880" s="254"/>
      <c r="H1880" s="287"/>
      <c r="I1880" s="288"/>
      <c r="J1880" s="334">
        <f t="shared" si="960"/>
        <v>0</v>
      </c>
      <c r="K1880" s="254"/>
      <c r="L1880" s="287"/>
      <c r="M1880" s="288"/>
      <c r="N1880" s="334">
        <f t="shared" si="961"/>
        <v>0</v>
      </c>
      <c r="O1880" s="254"/>
      <c r="P1880" s="287"/>
      <c r="Q1880" s="288"/>
      <c r="R1880" s="699">
        <f t="shared" si="962"/>
        <v>0</v>
      </c>
      <c r="S1880" s="700">
        <f t="shared" si="964"/>
        <v>0</v>
      </c>
      <c r="T1880" s="191"/>
      <c r="U1880" s="191"/>
      <c r="V1880" s="191"/>
      <c r="W1880" s="191"/>
    </row>
    <row r="1881" spans="2:23" ht="16.5">
      <c r="B1881" s="710" t="s">
        <v>705</v>
      </c>
      <c r="C1881" s="254"/>
      <c r="D1881" s="287"/>
      <c r="E1881" s="288"/>
      <c r="F1881" s="698">
        <f t="shared" si="963"/>
        <v>0</v>
      </c>
      <c r="G1881" s="254"/>
      <c r="H1881" s="287"/>
      <c r="I1881" s="288"/>
      <c r="J1881" s="334">
        <f t="shared" si="960"/>
        <v>0</v>
      </c>
      <c r="K1881" s="254"/>
      <c r="L1881" s="287"/>
      <c r="M1881" s="288"/>
      <c r="N1881" s="334">
        <f t="shared" si="961"/>
        <v>0</v>
      </c>
      <c r="O1881" s="254"/>
      <c r="P1881" s="287"/>
      <c r="Q1881" s="288"/>
      <c r="R1881" s="699">
        <f t="shared" si="962"/>
        <v>0</v>
      </c>
      <c r="S1881" s="700">
        <f t="shared" si="964"/>
        <v>0</v>
      </c>
      <c r="T1881" s="191"/>
      <c r="U1881" s="191"/>
      <c r="V1881" s="191"/>
      <c r="W1881" s="191"/>
    </row>
    <row r="1882" spans="2:23" ht="16.5">
      <c r="B1882" s="714" t="s">
        <v>706</v>
      </c>
      <c r="C1882" s="254"/>
      <c r="D1882" s="287"/>
      <c r="E1882" s="288"/>
      <c r="F1882" s="698">
        <f t="shared" si="963"/>
        <v>0</v>
      </c>
      <c r="G1882" s="254"/>
      <c r="H1882" s="287"/>
      <c r="I1882" s="288"/>
      <c r="J1882" s="334">
        <f t="shared" si="960"/>
        <v>0</v>
      </c>
      <c r="K1882" s="254"/>
      <c r="L1882" s="287"/>
      <c r="M1882" s="288"/>
      <c r="N1882" s="334">
        <f t="shared" si="961"/>
        <v>0</v>
      </c>
      <c r="O1882" s="254"/>
      <c r="P1882" s="287"/>
      <c r="Q1882" s="288"/>
      <c r="R1882" s="699">
        <f t="shared" si="962"/>
        <v>0</v>
      </c>
      <c r="S1882" s="700">
        <f t="shared" si="964"/>
        <v>0</v>
      </c>
      <c r="T1882" s="191"/>
      <c r="U1882" s="191"/>
      <c r="V1882" s="191"/>
      <c r="W1882" s="191"/>
    </row>
    <row r="1883" spans="2:23" ht="16.5">
      <c r="B1883" s="714" t="s">
        <v>707</v>
      </c>
      <c r="C1883" s="254"/>
      <c r="D1883" s="287"/>
      <c r="E1883" s="288"/>
      <c r="F1883" s="698">
        <f t="shared" si="963"/>
        <v>0</v>
      </c>
      <c r="G1883" s="254"/>
      <c r="H1883" s="287"/>
      <c r="I1883" s="288"/>
      <c r="J1883" s="334">
        <f t="shared" si="960"/>
        <v>0</v>
      </c>
      <c r="K1883" s="254"/>
      <c r="L1883" s="287"/>
      <c r="M1883" s="288"/>
      <c r="N1883" s="334">
        <f t="shared" si="961"/>
        <v>0</v>
      </c>
      <c r="O1883" s="254"/>
      <c r="P1883" s="287"/>
      <c r="Q1883" s="288"/>
      <c r="R1883" s="699">
        <f t="shared" si="962"/>
        <v>0</v>
      </c>
      <c r="S1883" s="700">
        <f t="shared" si="964"/>
        <v>0</v>
      </c>
      <c r="T1883" s="191"/>
      <c r="U1883" s="191"/>
      <c r="V1883" s="191"/>
      <c r="W1883" s="191"/>
    </row>
    <row r="1884" spans="2:23" ht="17.25" thickBot="1">
      <c r="B1884" s="710" t="s">
        <v>708</v>
      </c>
      <c r="C1884" s="271"/>
      <c r="D1884" s="294"/>
      <c r="E1884" s="295"/>
      <c r="F1884" s="698">
        <f t="shared" si="963"/>
        <v>0</v>
      </c>
      <c r="G1884" s="271"/>
      <c r="H1884" s="294"/>
      <c r="I1884" s="295"/>
      <c r="J1884" s="334">
        <f t="shared" si="960"/>
        <v>0</v>
      </c>
      <c r="K1884" s="271"/>
      <c r="L1884" s="294"/>
      <c r="M1884" s="295"/>
      <c r="N1884" s="334">
        <f t="shared" si="961"/>
        <v>0</v>
      </c>
      <c r="O1884" s="271"/>
      <c r="P1884" s="294"/>
      <c r="Q1884" s="295"/>
      <c r="R1884" s="699">
        <f t="shared" si="962"/>
        <v>0</v>
      </c>
      <c r="S1884" s="700">
        <f t="shared" si="964"/>
        <v>0</v>
      </c>
      <c r="T1884" s="191"/>
      <c r="U1884" s="191"/>
      <c r="V1884" s="191"/>
      <c r="W1884" s="191"/>
    </row>
    <row r="1885" spans="2:23" ht="17.25" thickBot="1">
      <c r="B1885" s="715" t="s">
        <v>888</v>
      </c>
      <c r="C1885" s="600" t="s">
        <v>498</v>
      </c>
      <c r="D1885" s="708" t="s">
        <v>499</v>
      </c>
      <c r="E1885" s="709" t="s">
        <v>500</v>
      </c>
      <c r="F1885" s="334" t="s">
        <v>697</v>
      </c>
      <c r="G1885" s="600" t="s">
        <v>502</v>
      </c>
      <c r="H1885" s="708" t="s">
        <v>503</v>
      </c>
      <c r="I1885" s="709" t="s">
        <v>504</v>
      </c>
      <c r="J1885" s="334" t="s">
        <v>698</v>
      </c>
      <c r="K1885" s="600" t="s">
        <v>506</v>
      </c>
      <c r="L1885" s="708" t="s">
        <v>507</v>
      </c>
      <c r="M1885" s="709" t="s">
        <v>508</v>
      </c>
      <c r="N1885" s="334" t="s">
        <v>699</v>
      </c>
      <c r="O1885" s="600" t="s">
        <v>510</v>
      </c>
      <c r="P1885" s="708" t="s">
        <v>511</v>
      </c>
      <c r="Q1885" s="709" t="s">
        <v>512</v>
      </c>
      <c r="R1885" s="720" t="s">
        <v>700</v>
      </c>
      <c r="S1885" s="719" t="s">
        <v>46</v>
      </c>
      <c r="T1885" s="191"/>
      <c r="U1885" s="191"/>
      <c r="V1885" s="191"/>
      <c r="W1885" s="191"/>
    </row>
    <row r="1886" spans="2:23" ht="16.5">
      <c r="B1886" s="710" t="s">
        <v>702</v>
      </c>
      <c r="C1886" s="266"/>
      <c r="D1886" s="280"/>
      <c r="E1886" s="281"/>
      <c r="F1886" s="698">
        <f>SUM(C1886:E1886)</f>
        <v>0</v>
      </c>
      <c r="G1886" s="266"/>
      <c r="H1886" s="280"/>
      <c r="I1886" s="281"/>
      <c r="J1886" s="334">
        <f>SUM(G1886:I1886)</f>
        <v>0</v>
      </c>
      <c r="K1886" s="266"/>
      <c r="L1886" s="280"/>
      <c r="M1886" s="281"/>
      <c r="N1886" s="334">
        <f>SUM(K1886:M1886)</f>
        <v>0</v>
      </c>
      <c r="O1886" s="266"/>
      <c r="P1886" s="280"/>
      <c r="Q1886" s="281"/>
      <c r="R1886" s="699">
        <f>SUM(O1886:Q1886)</f>
        <v>0</v>
      </c>
      <c r="S1886" s="700">
        <f>C1886+D1886+E1886+G1886+H1886+I1886+K1886+L1886+M1886+O1886+P1886+Q1886</f>
        <v>0</v>
      </c>
      <c r="T1886" s="191"/>
      <c r="U1886" s="191"/>
      <c r="V1886" s="191"/>
      <c r="W1886" s="191"/>
    </row>
    <row r="1887" spans="2:23" ht="16.5">
      <c r="B1887" s="711" t="s">
        <v>703</v>
      </c>
      <c r="C1887" s="712">
        <f>SUM(C1888:C1891)</f>
        <v>0</v>
      </c>
      <c r="D1887" s="712">
        <f>SUM(D1888:D1891)</f>
        <v>0</v>
      </c>
      <c r="E1887" s="712">
        <f>SUM(E1888:E1891)</f>
        <v>0</v>
      </c>
      <c r="F1887" s="334">
        <f t="shared" ref="F1887:F1892" si="965">SUM(C1887:E1887)</f>
        <v>0</v>
      </c>
      <c r="G1887" s="712">
        <f>SUM(G1888:G1891)</f>
        <v>0</v>
      </c>
      <c r="H1887" s="246">
        <f>SUM(H1888:H1891)</f>
        <v>0</v>
      </c>
      <c r="I1887" s="713">
        <f>SUM(I1888:I1891)</f>
        <v>0</v>
      </c>
      <c r="J1887" s="334">
        <f t="shared" ref="J1887:J1892" si="966">SUM(G1887:I1887)</f>
        <v>0</v>
      </c>
      <c r="K1887" s="712">
        <f>SUM(K1888:K1891)</f>
        <v>0</v>
      </c>
      <c r="L1887" s="246">
        <f>SUM(L1888:L1891)</f>
        <v>0</v>
      </c>
      <c r="M1887" s="713">
        <f>SUM(M1888:M1891)</f>
        <v>0</v>
      </c>
      <c r="N1887" s="334">
        <f t="shared" ref="N1887:N1892" si="967">SUM(K1887:M1887)</f>
        <v>0</v>
      </c>
      <c r="O1887" s="712">
        <f>SUM(O1888:O1891)</f>
        <v>0</v>
      </c>
      <c r="P1887" s="246">
        <f>SUM(P1888:P1891)</f>
        <v>0</v>
      </c>
      <c r="Q1887" s="713">
        <f>SUM(Q1888:Q1891)</f>
        <v>0</v>
      </c>
      <c r="R1887" s="699">
        <f t="shared" ref="R1887:R1892" si="968">SUM(O1887:Q1887)</f>
        <v>0</v>
      </c>
      <c r="S1887" s="335">
        <f>F1887+J1887+N1887+R1887</f>
        <v>0</v>
      </c>
      <c r="T1887" s="702"/>
      <c r="U1887" s="702"/>
      <c r="V1887" s="702"/>
      <c r="W1887" s="702"/>
    </row>
    <row r="1888" spans="2:23" ht="16.5">
      <c r="B1888" s="710" t="s">
        <v>704</v>
      </c>
      <c r="C1888" s="254"/>
      <c r="D1888" s="287"/>
      <c r="E1888" s="288"/>
      <c r="F1888" s="698">
        <f t="shared" si="965"/>
        <v>0</v>
      </c>
      <c r="G1888" s="254"/>
      <c r="H1888" s="287"/>
      <c r="I1888" s="288"/>
      <c r="J1888" s="334">
        <f t="shared" si="966"/>
        <v>0</v>
      </c>
      <c r="K1888" s="254"/>
      <c r="L1888" s="287"/>
      <c r="M1888" s="288"/>
      <c r="N1888" s="334">
        <f t="shared" si="967"/>
        <v>0</v>
      </c>
      <c r="O1888" s="254"/>
      <c r="P1888" s="287"/>
      <c r="Q1888" s="288"/>
      <c r="R1888" s="699">
        <f t="shared" si="968"/>
        <v>0</v>
      </c>
      <c r="S1888" s="700">
        <f>C1888+D1888+E1888+G1888+H1888+I1888+K1888+L1888+M1888+O1888+P1888+Q1888</f>
        <v>0</v>
      </c>
      <c r="T1888" s="191"/>
      <c r="U1888" s="191"/>
      <c r="V1888" s="191"/>
      <c r="W1888" s="191"/>
    </row>
    <row r="1889" spans="2:23" ht="16.5">
      <c r="B1889" s="710" t="s">
        <v>705</v>
      </c>
      <c r="C1889" s="254"/>
      <c r="D1889" s="287"/>
      <c r="E1889" s="288"/>
      <c r="F1889" s="698">
        <f t="shared" si="965"/>
        <v>0</v>
      </c>
      <c r="G1889" s="254"/>
      <c r="H1889" s="287"/>
      <c r="I1889" s="288"/>
      <c r="J1889" s="334">
        <f t="shared" si="966"/>
        <v>0</v>
      </c>
      <c r="K1889" s="254"/>
      <c r="L1889" s="287"/>
      <c r="M1889" s="288"/>
      <c r="N1889" s="334">
        <f t="shared" si="967"/>
        <v>0</v>
      </c>
      <c r="O1889" s="254"/>
      <c r="P1889" s="287"/>
      <c r="Q1889" s="288"/>
      <c r="R1889" s="699">
        <f t="shared" si="968"/>
        <v>0</v>
      </c>
      <c r="S1889" s="700">
        <f>C1889+D1889+E1889+G1889+H1889+I1889+K1889+L1889+M1889+O1889+P1889+Q1889</f>
        <v>0</v>
      </c>
      <c r="T1889" s="191"/>
      <c r="U1889" s="191"/>
      <c r="V1889" s="191"/>
      <c r="W1889" s="191"/>
    </row>
    <row r="1890" spans="2:23" ht="16.5">
      <c r="B1890" s="714" t="s">
        <v>706</v>
      </c>
      <c r="C1890" s="254"/>
      <c r="D1890" s="287"/>
      <c r="E1890" s="288"/>
      <c r="F1890" s="698">
        <f t="shared" si="965"/>
        <v>0</v>
      </c>
      <c r="G1890" s="254"/>
      <c r="H1890" s="287"/>
      <c r="I1890" s="288"/>
      <c r="J1890" s="334">
        <f t="shared" si="966"/>
        <v>0</v>
      </c>
      <c r="K1890" s="254"/>
      <c r="L1890" s="287"/>
      <c r="M1890" s="288"/>
      <c r="N1890" s="334">
        <f t="shared" si="967"/>
        <v>0</v>
      </c>
      <c r="O1890" s="254"/>
      <c r="P1890" s="287"/>
      <c r="Q1890" s="288"/>
      <c r="R1890" s="699">
        <f t="shared" si="968"/>
        <v>0</v>
      </c>
      <c r="S1890" s="700">
        <f>C1890+D1890+E1890+G1890+H1890+I1890+K1890+L1890+M1890+O1890+P1890+Q1890</f>
        <v>0</v>
      </c>
      <c r="T1890" s="191"/>
      <c r="U1890" s="191"/>
      <c r="V1890" s="191"/>
      <c r="W1890" s="191"/>
    </row>
    <row r="1891" spans="2:23" ht="16.5">
      <c r="B1891" s="714" t="s">
        <v>707</v>
      </c>
      <c r="C1891" s="254"/>
      <c r="D1891" s="287"/>
      <c r="E1891" s="288"/>
      <c r="F1891" s="698">
        <f t="shared" si="965"/>
        <v>0</v>
      </c>
      <c r="G1891" s="254"/>
      <c r="H1891" s="287"/>
      <c r="I1891" s="288"/>
      <c r="J1891" s="334">
        <f t="shared" si="966"/>
        <v>0</v>
      </c>
      <c r="K1891" s="254"/>
      <c r="L1891" s="287"/>
      <c r="M1891" s="288"/>
      <c r="N1891" s="334">
        <f t="shared" si="967"/>
        <v>0</v>
      </c>
      <c r="O1891" s="254"/>
      <c r="P1891" s="287"/>
      <c r="Q1891" s="288"/>
      <c r="R1891" s="699">
        <f t="shared" si="968"/>
        <v>0</v>
      </c>
      <c r="S1891" s="700">
        <f>C1891+D1891+E1891+G1891+H1891+I1891+K1891+L1891+M1891+O1891+P1891+Q1891</f>
        <v>0</v>
      </c>
      <c r="T1891" s="191"/>
      <c r="U1891" s="191"/>
      <c r="V1891" s="191"/>
      <c r="W1891" s="191"/>
    </row>
    <row r="1892" spans="2:23" ht="17.25" thickBot="1">
      <c r="B1892" s="710" t="s">
        <v>708</v>
      </c>
      <c r="C1892" s="271"/>
      <c r="D1892" s="294"/>
      <c r="E1892" s="295"/>
      <c r="F1892" s="698">
        <f t="shared" si="965"/>
        <v>0</v>
      </c>
      <c r="G1892" s="271"/>
      <c r="H1892" s="294"/>
      <c r="I1892" s="295"/>
      <c r="J1892" s="334">
        <f t="shared" si="966"/>
        <v>0</v>
      </c>
      <c r="K1892" s="271"/>
      <c r="L1892" s="294"/>
      <c r="M1892" s="295"/>
      <c r="N1892" s="334">
        <f t="shared" si="967"/>
        <v>0</v>
      </c>
      <c r="O1892" s="271"/>
      <c r="P1892" s="294"/>
      <c r="Q1892" s="295"/>
      <c r="R1892" s="699">
        <f t="shared" si="968"/>
        <v>0</v>
      </c>
      <c r="S1892" s="700">
        <f>C1892+D1892+E1892+G1892+H1892+I1892+K1892+L1892+M1892+O1892+P1892+Q1892</f>
        <v>0</v>
      </c>
      <c r="T1892" s="191"/>
      <c r="U1892" s="191"/>
      <c r="V1892" s="191"/>
      <c r="W1892" s="191"/>
    </row>
    <row r="1893" spans="2:23" ht="17.25" thickBot="1">
      <c r="B1893" s="715" t="s">
        <v>889</v>
      </c>
      <c r="C1893" s="687" t="s">
        <v>498</v>
      </c>
      <c r="D1893" s="688" t="s">
        <v>499</v>
      </c>
      <c r="E1893" s="689" t="s">
        <v>500</v>
      </c>
      <c r="F1893" s="719" t="s">
        <v>697</v>
      </c>
      <c r="G1893" s="687" t="s">
        <v>502</v>
      </c>
      <c r="H1893" s="688" t="s">
        <v>503</v>
      </c>
      <c r="I1893" s="689" t="s">
        <v>504</v>
      </c>
      <c r="J1893" s="719" t="s">
        <v>698</v>
      </c>
      <c r="K1893" s="687" t="s">
        <v>506</v>
      </c>
      <c r="L1893" s="688" t="s">
        <v>507</v>
      </c>
      <c r="M1893" s="689" t="s">
        <v>508</v>
      </c>
      <c r="N1893" s="719" t="s">
        <v>699</v>
      </c>
      <c r="O1893" s="687" t="s">
        <v>510</v>
      </c>
      <c r="P1893" s="688" t="s">
        <v>511</v>
      </c>
      <c r="Q1893" s="689" t="s">
        <v>512</v>
      </c>
      <c r="R1893" s="720" t="s">
        <v>700</v>
      </c>
      <c r="S1893" s="719" t="s">
        <v>46</v>
      </c>
      <c r="T1893" s="191"/>
      <c r="U1893" s="191"/>
      <c r="V1893" s="191"/>
      <c r="W1893" s="191"/>
    </row>
    <row r="1894" spans="2:23" ht="16.5">
      <c r="B1894" s="710" t="s">
        <v>702</v>
      </c>
      <c r="C1894" s="266"/>
      <c r="D1894" s="280"/>
      <c r="E1894" s="281"/>
      <c r="F1894" s="698">
        <f>SUM(C1894:E1894)</f>
        <v>0</v>
      </c>
      <c r="G1894" s="266"/>
      <c r="H1894" s="280"/>
      <c r="I1894" s="281"/>
      <c r="J1894" s="334">
        <f>SUM(G1894:I1894)</f>
        <v>0</v>
      </c>
      <c r="K1894" s="266"/>
      <c r="L1894" s="280"/>
      <c r="M1894" s="281"/>
      <c r="N1894" s="334">
        <f>SUM(K1894:M1894)</f>
        <v>0</v>
      </c>
      <c r="O1894" s="266"/>
      <c r="P1894" s="280"/>
      <c r="Q1894" s="281"/>
      <c r="R1894" s="699">
        <f t="shared" ref="R1894:R1900" si="969">SUM(O1894:Q1894)</f>
        <v>0</v>
      </c>
      <c r="S1894" s="700">
        <f>N1894+J1894+F1894+R1894</f>
        <v>0</v>
      </c>
      <c r="T1894" s="191"/>
      <c r="U1894" s="191"/>
      <c r="V1894" s="191"/>
      <c r="W1894" s="191"/>
    </row>
    <row r="1895" spans="2:23" ht="16.5">
      <c r="B1895" s="711" t="s">
        <v>703</v>
      </c>
      <c r="C1895" s="712">
        <f>SUM(C1896:C1899)</f>
        <v>0</v>
      </c>
      <c r="D1895" s="712">
        <f>SUM(D1896:D1899)</f>
        <v>0</v>
      </c>
      <c r="E1895" s="712">
        <f>SUM(E1896:E1899)</f>
        <v>0</v>
      </c>
      <c r="F1895" s="334">
        <f t="shared" ref="F1895:F1900" si="970">SUM(C1895:E1895)</f>
        <v>0</v>
      </c>
      <c r="G1895" s="712">
        <f>SUM(G1896:G1899)</f>
        <v>0</v>
      </c>
      <c r="H1895" s="246">
        <f>SUM(H1896:H1899)</f>
        <v>0</v>
      </c>
      <c r="I1895" s="713">
        <f>SUM(I1896:I1899)</f>
        <v>0</v>
      </c>
      <c r="J1895" s="334">
        <f t="shared" ref="J1895:J1900" si="971">SUM(G1895:I1895)</f>
        <v>0</v>
      </c>
      <c r="K1895" s="712">
        <f>SUM(K1896:K1899)</f>
        <v>0</v>
      </c>
      <c r="L1895" s="246">
        <f>SUM(L1896:L1899)</f>
        <v>0</v>
      </c>
      <c r="M1895" s="713">
        <f>SUM(M1896:M1899)</f>
        <v>0</v>
      </c>
      <c r="N1895" s="334">
        <f t="shared" ref="N1895:N1900" si="972">SUM(K1895:M1895)</f>
        <v>0</v>
      </c>
      <c r="O1895" s="712">
        <f>SUM(O1896:O1899)</f>
        <v>0</v>
      </c>
      <c r="P1895" s="246">
        <f>SUM(P1896:P1899)</f>
        <v>0</v>
      </c>
      <c r="Q1895" s="713">
        <f>SUM(Q1896:Q1899)</f>
        <v>0</v>
      </c>
      <c r="R1895" s="699">
        <f t="shared" si="969"/>
        <v>0</v>
      </c>
      <c r="S1895" s="335">
        <f t="shared" ref="S1895:S1900" si="973">N1895+J1895+F1895+R1895</f>
        <v>0</v>
      </c>
      <c r="T1895" s="702"/>
      <c r="U1895" s="702"/>
      <c r="V1895" s="702"/>
      <c r="W1895" s="702"/>
    </row>
    <row r="1896" spans="2:23" ht="16.5">
      <c r="B1896" s="710" t="s">
        <v>704</v>
      </c>
      <c r="C1896" s="254"/>
      <c r="D1896" s="287"/>
      <c r="E1896" s="288"/>
      <c r="F1896" s="698">
        <f t="shared" si="970"/>
        <v>0</v>
      </c>
      <c r="G1896" s="254"/>
      <c r="H1896" s="287"/>
      <c r="I1896" s="288"/>
      <c r="J1896" s="334">
        <f t="shared" si="971"/>
        <v>0</v>
      </c>
      <c r="K1896" s="254"/>
      <c r="L1896" s="287"/>
      <c r="M1896" s="288"/>
      <c r="N1896" s="334">
        <f t="shared" si="972"/>
        <v>0</v>
      </c>
      <c r="O1896" s="254"/>
      <c r="P1896" s="287"/>
      <c r="Q1896" s="288"/>
      <c r="R1896" s="699">
        <f t="shared" si="969"/>
        <v>0</v>
      </c>
      <c r="S1896" s="700">
        <f t="shared" si="973"/>
        <v>0</v>
      </c>
      <c r="T1896" s="191"/>
      <c r="U1896" s="191"/>
      <c r="V1896" s="191"/>
      <c r="W1896" s="191"/>
    </row>
    <row r="1897" spans="2:23" ht="16.5">
      <c r="B1897" s="710" t="s">
        <v>705</v>
      </c>
      <c r="C1897" s="254"/>
      <c r="D1897" s="287"/>
      <c r="E1897" s="288"/>
      <c r="F1897" s="698">
        <f t="shared" si="970"/>
        <v>0</v>
      </c>
      <c r="G1897" s="254"/>
      <c r="H1897" s="287"/>
      <c r="I1897" s="288"/>
      <c r="J1897" s="334">
        <f t="shared" si="971"/>
        <v>0</v>
      </c>
      <c r="K1897" s="254"/>
      <c r="L1897" s="287"/>
      <c r="M1897" s="288"/>
      <c r="N1897" s="334">
        <f t="shared" si="972"/>
        <v>0</v>
      </c>
      <c r="O1897" s="254"/>
      <c r="P1897" s="287"/>
      <c r="Q1897" s="288"/>
      <c r="R1897" s="699">
        <f t="shared" si="969"/>
        <v>0</v>
      </c>
      <c r="S1897" s="700">
        <f t="shared" si="973"/>
        <v>0</v>
      </c>
      <c r="T1897" s="191"/>
      <c r="U1897" s="191"/>
      <c r="V1897" s="191"/>
      <c r="W1897" s="191"/>
    </row>
    <row r="1898" spans="2:23" ht="16.5">
      <c r="B1898" s="714" t="s">
        <v>706</v>
      </c>
      <c r="C1898" s="254"/>
      <c r="D1898" s="287"/>
      <c r="E1898" s="288"/>
      <c r="F1898" s="698">
        <f t="shared" si="970"/>
        <v>0</v>
      </c>
      <c r="G1898" s="254"/>
      <c r="H1898" s="287"/>
      <c r="I1898" s="288"/>
      <c r="J1898" s="334">
        <f t="shared" si="971"/>
        <v>0</v>
      </c>
      <c r="K1898" s="254"/>
      <c r="L1898" s="287"/>
      <c r="M1898" s="288"/>
      <c r="N1898" s="334">
        <f t="shared" si="972"/>
        <v>0</v>
      </c>
      <c r="O1898" s="254"/>
      <c r="P1898" s="287"/>
      <c r="Q1898" s="288"/>
      <c r="R1898" s="699">
        <f t="shared" si="969"/>
        <v>0</v>
      </c>
      <c r="S1898" s="700">
        <f t="shared" si="973"/>
        <v>0</v>
      </c>
      <c r="T1898" s="191"/>
      <c r="U1898" s="191"/>
      <c r="V1898" s="191"/>
      <c r="W1898" s="191"/>
    </row>
    <row r="1899" spans="2:23" ht="16.5">
      <c r="B1899" s="714" t="s">
        <v>707</v>
      </c>
      <c r="C1899" s="254"/>
      <c r="D1899" s="287"/>
      <c r="E1899" s="288"/>
      <c r="F1899" s="698">
        <f t="shared" si="970"/>
        <v>0</v>
      </c>
      <c r="G1899" s="254"/>
      <c r="H1899" s="287"/>
      <c r="I1899" s="288"/>
      <c r="J1899" s="334">
        <f t="shared" si="971"/>
        <v>0</v>
      </c>
      <c r="K1899" s="254"/>
      <c r="L1899" s="287"/>
      <c r="M1899" s="288"/>
      <c r="N1899" s="334">
        <f t="shared" si="972"/>
        <v>0</v>
      </c>
      <c r="O1899" s="254"/>
      <c r="P1899" s="287"/>
      <c r="Q1899" s="288"/>
      <c r="R1899" s="699">
        <f t="shared" si="969"/>
        <v>0</v>
      </c>
      <c r="S1899" s="700">
        <f t="shared" si="973"/>
        <v>0</v>
      </c>
      <c r="T1899" s="191"/>
      <c r="U1899" s="191"/>
      <c r="V1899" s="191"/>
      <c r="W1899" s="191"/>
    </row>
    <row r="1900" spans="2:23" ht="17.25" thickBot="1">
      <c r="B1900" s="710" t="s">
        <v>708</v>
      </c>
      <c r="C1900" s="271"/>
      <c r="D1900" s="294"/>
      <c r="E1900" s="295"/>
      <c r="F1900" s="698">
        <f t="shared" si="970"/>
        <v>0</v>
      </c>
      <c r="G1900" s="271"/>
      <c r="H1900" s="294"/>
      <c r="I1900" s="295"/>
      <c r="J1900" s="334">
        <f t="shared" si="971"/>
        <v>0</v>
      </c>
      <c r="K1900" s="271"/>
      <c r="L1900" s="294"/>
      <c r="M1900" s="295"/>
      <c r="N1900" s="334">
        <f t="shared" si="972"/>
        <v>0</v>
      </c>
      <c r="O1900" s="271"/>
      <c r="P1900" s="294"/>
      <c r="Q1900" s="295"/>
      <c r="R1900" s="699">
        <f t="shared" si="969"/>
        <v>0</v>
      </c>
      <c r="S1900" s="700">
        <f t="shared" si="973"/>
        <v>0</v>
      </c>
      <c r="T1900" s="191"/>
      <c r="U1900" s="191"/>
      <c r="V1900" s="191"/>
      <c r="W1900" s="191"/>
    </row>
    <row r="1901" spans="2:23" ht="17.25" thickBot="1">
      <c r="B1901" s="715" t="s">
        <v>890</v>
      </c>
      <c r="C1901" s="600" t="s">
        <v>498</v>
      </c>
      <c r="D1901" s="708" t="s">
        <v>499</v>
      </c>
      <c r="E1901" s="709" t="s">
        <v>500</v>
      </c>
      <c r="F1901" s="334" t="s">
        <v>697</v>
      </c>
      <c r="G1901" s="600" t="s">
        <v>502</v>
      </c>
      <c r="H1901" s="708" t="s">
        <v>503</v>
      </c>
      <c r="I1901" s="709" t="s">
        <v>504</v>
      </c>
      <c r="J1901" s="334" t="s">
        <v>698</v>
      </c>
      <c r="K1901" s="600" t="s">
        <v>506</v>
      </c>
      <c r="L1901" s="708" t="s">
        <v>507</v>
      </c>
      <c r="M1901" s="709" t="s">
        <v>508</v>
      </c>
      <c r="N1901" s="334" t="s">
        <v>699</v>
      </c>
      <c r="O1901" s="600" t="s">
        <v>510</v>
      </c>
      <c r="P1901" s="708" t="s">
        <v>511</v>
      </c>
      <c r="Q1901" s="709" t="s">
        <v>512</v>
      </c>
      <c r="R1901" s="720" t="s">
        <v>700</v>
      </c>
      <c r="S1901" s="719" t="s">
        <v>46</v>
      </c>
      <c r="T1901" s="191"/>
      <c r="U1901" s="191"/>
      <c r="V1901" s="191"/>
      <c r="W1901" s="191"/>
    </row>
    <row r="1902" spans="2:23" ht="16.5">
      <c r="B1902" s="710" t="s">
        <v>702</v>
      </c>
      <c r="C1902" s="266"/>
      <c r="D1902" s="280"/>
      <c r="E1902" s="281"/>
      <c r="F1902" s="698">
        <f>SUM(C1902:E1902)</f>
        <v>0</v>
      </c>
      <c r="G1902" s="266"/>
      <c r="H1902" s="280"/>
      <c r="I1902" s="281"/>
      <c r="J1902" s="334">
        <f>SUM(G1902:I1902)</f>
        <v>0</v>
      </c>
      <c r="K1902" s="266"/>
      <c r="L1902" s="280"/>
      <c r="M1902" s="281"/>
      <c r="N1902" s="334">
        <f>SUM(K1902:M1902)</f>
        <v>0</v>
      </c>
      <c r="O1902" s="266"/>
      <c r="P1902" s="280"/>
      <c r="Q1902" s="281"/>
      <c r="R1902" s="699">
        <f t="shared" ref="R1902:R1908" si="974">SUM(O1902:Q1902)</f>
        <v>0</v>
      </c>
      <c r="S1902" s="700">
        <f>N1902+J1902+F1902+R1902</f>
        <v>0</v>
      </c>
      <c r="T1902" s="191"/>
      <c r="U1902" s="191"/>
      <c r="V1902" s="191"/>
      <c r="W1902" s="191"/>
    </row>
    <row r="1903" spans="2:23" ht="16.5">
      <c r="B1903" s="711" t="s">
        <v>703</v>
      </c>
      <c r="C1903" s="712">
        <f>SUM(C1904:C1907)</f>
        <v>0</v>
      </c>
      <c r="D1903" s="712">
        <f>SUM(D1904:D1907)</f>
        <v>0</v>
      </c>
      <c r="E1903" s="712">
        <f>SUM(E1904:E1907)</f>
        <v>0</v>
      </c>
      <c r="F1903" s="334">
        <f t="shared" ref="F1903:F1908" si="975">SUM(C1903:E1903)</f>
        <v>0</v>
      </c>
      <c r="G1903" s="712">
        <f>SUM(G1904:G1907)</f>
        <v>0</v>
      </c>
      <c r="H1903" s="246">
        <f>SUM(H1904:H1907)</f>
        <v>0</v>
      </c>
      <c r="I1903" s="713">
        <f>SUM(I1904:I1907)</f>
        <v>0</v>
      </c>
      <c r="J1903" s="334">
        <f t="shared" ref="J1903:J1908" si="976">SUM(G1903:I1903)</f>
        <v>0</v>
      </c>
      <c r="K1903" s="712">
        <f>SUM(K1904:K1907)</f>
        <v>0</v>
      </c>
      <c r="L1903" s="246">
        <f>SUM(L1904:L1907)</f>
        <v>0</v>
      </c>
      <c r="M1903" s="713">
        <f>SUM(M1904:M1907)</f>
        <v>0</v>
      </c>
      <c r="N1903" s="334">
        <f t="shared" ref="N1903:N1908" si="977">SUM(K1903:M1903)</f>
        <v>0</v>
      </c>
      <c r="O1903" s="712">
        <f>SUM(O1904:O1907)</f>
        <v>0</v>
      </c>
      <c r="P1903" s="246">
        <f>SUM(P1904:P1907)</f>
        <v>0</v>
      </c>
      <c r="Q1903" s="713">
        <f>SUM(Q1904:Q1907)</f>
        <v>0</v>
      </c>
      <c r="R1903" s="699">
        <f t="shared" si="974"/>
        <v>0</v>
      </c>
      <c r="S1903" s="335">
        <f t="shared" ref="S1903:S1908" si="978">N1903+J1903+F1903+R1903</f>
        <v>0</v>
      </c>
      <c r="T1903" s="702"/>
      <c r="U1903" s="702"/>
      <c r="V1903" s="702"/>
      <c r="W1903" s="702"/>
    </row>
    <row r="1904" spans="2:23" ht="16.5">
      <c r="B1904" s="710" t="s">
        <v>704</v>
      </c>
      <c r="C1904" s="254"/>
      <c r="D1904" s="287"/>
      <c r="E1904" s="288"/>
      <c r="F1904" s="698">
        <f t="shared" si="975"/>
        <v>0</v>
      </c>
      <c r="G1904" s="254"/>
      <c r="H1904" s="287"/>
      <c r="I1904" s="288"/>
      <c r="J1904" s="334">
        <f t="shared" si="976"/>
        <v>0</v>
      </c>
      <c r="K1904" s="254"/>
      <c r="L1904" s="287"/>
      <c r="M1904" s="288"/>
      <c r="N1904" s="334">
        <f t="shared" si="977"/>
        <v>0</v>
      </c>
      <c r="O1904" s="254"/>
      <c r="P1904" s="287"/>
      <c r="Q1904" s="288"/>
      <c r="R1904" s="699">
        <f t="shared" si="974"/>
        <v>0</v>
      </c>
      <c r="S1904" s="700">
        <f t="shared" si="978"/>
        <v>0</v>
      </c>
      <c r="T1904" s="191"/>
      <c r="U1904" s="191"/>
      <c r="V1904" s="191"/>
      <c r="W1904" s="191"/>
    </row>
    <row r="1905" spans="2:23" ht="16.5">
      <c r="B1905" s="710" t="s">
        <v>705</v>
      </c>
      <c r="C1905" s="254"/>
      <c r="D1905" s="287"/>
      <c r="E1905" s="288"/>
      <c r="F1905" s="698">
        <f t="shared" si="975"/>
        <v>0</v>
      </c>
      <c r="G1905" s="254"/>
      <c r="H1905" s="287"/>
      <c r="I1905" s="288"/>
      <c r="J1905" s="334">
        <f t="shared" si="976"/>
        <v>0</v>
      </c>
      <c r="K1905" s="254"/>
      <c r="L1905" s="287"/>
      <c r="M1905" s="288"/>
      <c r="N1905" s="334">
        <f t="shared" si="977"/>
        <v>0</v>
      </c>
      <c r="O1905" s="254"/>
      <c r="P1905" s="287"/>
      <c r="Q1905" s="288"/>
      <c r="R1905" s="699">
        <f t="shared" si="974"/>
        <v>0</v>
      </c>
      <c r="S1905" s="700">
        <f t="shared" si="978"/>
        <v>0</v>
      </c>
      <c r="T1905" s="191"/>
      <c r="U1905" s="191"/>
      <c r="V1905" s="191"/>
      <c r="W1905" s="191"/>
    </row>
    <row r="1906" spans="2:23" ht="16.5">
      <c r="B1906" s="714" t="s">
        <v>706</v>
      </c>
      <c r="C1906" s="254"/>
      <c r="D1906" s="287"/>
      <c r="E1906" s="288"/>
      <c r="F1906" s="698">
        <f t="shared" si="975"/>
        <v>0</v>
      </c>
      <c r="G1906" s="254"/>
      <c r="H1906" s="287"/>
      <c r="I1906" s="288"/>
      <c r="J1906" s="334">
        <f t="shared" si="976"/>
        <v>0</v>
      </c>
      <c r="K1906" s="254"/>
      <c r="L1906" s="287"/>
      <c r="M1906" s="288"/>
      <c r="N1906" s="334">
        <f t="shared" si="977"/>
        <v>0</v>
      </c>
      <c r="O1906" s="254"/>
      <c r="P1906" s="287"/>
      <c r="Q1906" s="288"/>
      <c r="R1906" s="699">
        <f t="shared" si="974"/>
        <v>0</v>
      </c>
      <c r="S1906" s="700">
        <f t="shared" si="978"/>
        <v>0</v>
      </c>
      <c r="T1906" s="191"/>
      <c r="U1906" s="191"/>
      <c r="V1906" s="191"/>
      <c r="W1906" s="191"/>
    </row>
    <row r="1907" spans="2:23" ht="16.5">
      <c r="B1907" s="714" t="s">
        <v>707</v>
      </c>
      <c r="C1907" s="254"/>
      <c r="D1907" s="287"/>
      <c r="E1907" s="288"/>
      <c r="F1907" s="698">
        <f t="shared" si="975"/>
        <v>0</v>
      </c>
      <c r="G1907" s="254"/>
      <c r="H1907" s="287"/>
      <c r="I1907" s="288"/>
      <c r="J1907" s="334">
        <f t="shared" si="976"/>
        <v>0</v>
      </c>
      <c r="K1907" s="254"/>
      <c r="L1907" s="287"/>
      <c r="M1907" s="288"/>
      <c r="N1907" s="334">
        <f t="shared" si="977"/>
        <v>0</v>
      </c>
      <c r="O1907" s="254"/>
      <c r="P1907" s="287"/>
      <c r="Q1907" s="288"/>
      <c r="R1907" s="699">
        <f t="shared" si="974"/>
        <v>0</v>
      </c>
      <c r="S1907" s="700">
        <f t="shared" si="978"/>
        <v>0</v>
      </c>
      <c r="T1907" s="191"/>
      <c r="U1907" s="191"/>
      <c r="V1907" s="191"/>
      <c r="W1907" s="191"/>
    </row>
    <row r="1908" spans="2:23" ht="17.25" thickBot="1">
      <c r="B1908" s="710" t="s">
        <v>708</v>
      </c>
      <c r="C1908" s="271"/>
      <c r="D1908" s="294"/>
      <c r="E1908" s="295"/>
      <c r="F1908" s="698">
        <f t="shared" si="975"/>
        <v>0</v>
      </c>
      <c r="G1908" s="271"/>
      <c r="H1908" s="294"/>
      <c r="I1908" s="295"/>
      <c r="J1908" s="334">
        <f t="shared" si="976"/>
        <v>0</v>
      </c>
      <c r="K1908" s="271"/>
      <c r="L1908" s="294"/>
      <c r="M1908" s="295"/>
      <c r="N1908" s="334">
        <f t="shared" si="977"/>
        <v>0</v>
      </c>
      <c r="O1908" s="271"/>
      <c r="P1908" s="294"/>
      <c r="Q1908" s="295"/>
      <c r="R1908" s="699">
        <f t="shared" si="974"/>
        <v>0</v>
      </c>
      <c r="S1908" s="700">
        <f t="shared" si="978"/>
        <v>0</v>
      </c>
      <c r="T1908" s="191"/>
      <c r="U1908" s="191"/>
      <c r="V1908" s="191"/>
      <c r="W1908" s="191"/>
    </row>
    <row r="1909" spans="2:23" ht="17.25" thickBot="1">
      <c r="B1909" s="715" t="s">
        <v>891</v>
      </c>
      <c r="C1909" s="600" t="s">
        <v>498</v>
      </c>
      <c r="D1909" s="708" t="s">
        <v>499</v>
      </c>
      <c r="E1909" s="709" t="s">
        <v>500</v>
      </c>
      <c r="F1909" s="334" t="s">
        <v>697</v>
      </c>
      <c r="G1909" s="600" t="s">
        <v>502</v>
      </c>
      <c r="H1909" s="708" t="s">
        <v>503</v>
      </c>
      <c r="I1909" s="709" t="s">
        <v>504</v>
      </c>
      <c r="J1909" s="334" t="s">
        <v>698</v>
      </c>
      <c r="K1909" s="600" t="s">
        <v>506</v>
      </c>
      <c r="L1909" s="708" t="s">
        <v>507</v>
      </c>
      <c r="M1909" s="709" t="s">
        <v>508</v>
      </c>
      <c r="N1909" s="334" t="s">
        <v>699</v>
      </c>
      <c r="O1909" s="600" t="s">
        <v>510</v>
      </c>
      <c r="P1909" s="708" t="s">
        <v>511</v>
      </c>
      <c r="Q1909" s="709" t="s">
        <v>512</v>
      </c>
      <c r="R1909" s="720" t="s">
        <v>700</v>
      </c>
      <c r="S1909" s="719" t="s">
        <v>46</v>
      </c>
      <c r="T1909" s="191"/>
      <c r="U1909" s="191"/>
      <c r="V1909" s="191"/>
      <c r="W1909" s="191"/>
    </row>
    <row r="1910" spans="2:23" ht="16.5">
      <c r="B1910" s="710" t="s">
        <v>702</v>
      </c>
      <c r="C1910" s="266"/>
      <c r="D1910" s="280"/>
      <c r="E1910" s="281"/>
      <c r="F1910" s="698">
        <f>SUM(C1910:E1910)</f>
        <v>0</v>
      </c>
      <c r="G1910" s="266"/>
      <c r="H1910" s="280"/>
      <c r="I1910" s="281"/>
      <c r="J1910" s="334">
        <f>SUM(G1910:I1910)</f>
        <v>0</v>
      </c>
      <c r="K1910" s="266"/>
      <c r="L1910" s="280"/>
      <c r="M1910" s="281"/>
      <c r="N1910" s="334">
        <f>SUM(K1910:M1910)</f>
        <v>0</v>
      </c>
      <c r="O1910" s="266"/>
      <c r="P1910" s="280"/>
      <c r="Q1910" s="281"/>
      <c r="R1910" s="699">
        <f t="shared" ref="R1910:R1916" si="979">SUM(O1910:Q1910)</f>
        <v>0</v>
      </c>
      <c r="S1910" s="700">
        <f>N1910+J1910+F1910+R1910</f>
        <v>0</v>
      </c>
      <c r="T1910" s="191"/>
      <c r="U1910" s="191"/>
      <c r="V1910" s="191"/>
      <c r="W1910" s="191"/>
    </row>
    <row r="1911" spans="2:23" ht="16.5">
      <c r="B1911" s="711" t="s">
        <v>703</v>
      </c>
      <c r="C1911" s="712">
        <f>SUM(C1912:C1915)</f>
        <v>0</v>
      </c>
      <c r="D1911" s="712">
        <f>SUM(D1912:D1915)</f>
        <v>0</v>
      </c>
      <c r="E1911" s="712">
        <f>SUM(E1912:E1915)</f>
        <v>0</v>
      </c>
      <c r="F1911" s="334">
        <f t="shared" ref="F1911:F1916" si="980">SUM(C1911:E1911)</f>
        <v>0</v>
      </c>
      <c r="G1911" s="712">
        <f>SUM(G1912:G1915)</f>
        <v>0</v>
      </c>
      <c r="H1911" s="246">
        <f>SUM(H1912:H1915)</f>
        <v>0</v>
      </c>
      <c r="I1911" s="713">
        <f>SUM(I1912:I1915)</f>
        <v>0</v>
      </c>
      <c r="J1911" s="334">
        <f t="shared" ref="J1911:J1916" si="981">SUM(G1911:I1911)</f>
        <v>0</v>
      </c>
      <c r="K1911" s="712">
        <f>SUM(K1912:K1915)</f>
        <v>0</v>
      </c>
      <c r="L1911" s="246">
        <f>SUM(L1912:L1915)</f>
        <v>0</v>
      </c>
      <c r="M1911" s="713">
        <f>SUM(M1912:M1915)</f>
        <v>0</v>
      </c>
      <c r="N1911" s="334">
        <f t="shared" ref="N1911:N1916" si="982">SUM(K1911:M1911)</f>
        <v>0</v>
      </c>
      <c r="O1911" s="712">
        <f>SUM(O1912:O1915)</f>
        <v>0</v>
      </c>
      <c r="P1911" s="246">
        <f>SUM(P1912:P1915)</f>
        <v>0</v>
      </c>
      <c r="Q1911" s="713">
        <f>SUM(Q1912:Q1915)</f>
        <v>0</v>
      </c>
      <c r="R1911" s="762">
        <f t="shared" si="979"/>
        <v>0</v>
      </c>
      <c r="S1911" s="335">
        <f t="shared" ref="S1911:S1916" si="983">N1911+J1911+F1911+R1911</f>
        <v>0</v>
      </c>
      <c r="T1911" s="702"/>
      <c r="U1911" s="702"/>
      <c r="V1911" s="702"/>
      <c r="W1911" s="702"/>
    </row>
    <row r="1912" spans="2:23" ht="16.5">
      <c r="B1912" s="710" t="s">
        <v>704</v>
      </c>
      <c r="C1912" s="254"/>
      <c r="D1912" s="287"/>
      <c r="E1912" s="288"/>
      <c r="F1912" s="698">
        <f t="shared" si="980"/>
        <v>0</v>
      </c>
      <c r="G1912" s="254"/>
      <c r="H1912" s="287"/>
      <c r="I1912" s="288"/>
      <c r="J1912" s="334">
        <f t="shared" si="981"/>
        <v>0</v>
      </c>
      <c r="K1912" s="254"/>
      <c r="L1912" s="287"/>
      <c r="M1912" s="288"/>
      <c r="N1912" s="334">
        <f t="shared" si="982"/>
        <v>0</v>
      </c>
      <c r="O1912" s="254"/>
      <c r="P1912" s="287"/>
      <c r="Q1912" s="288"/>
      <c r="R1912" s="699">
        <f t="shared" si="979"/>
        <v>0</v>
      </c>
      <c r="S1912" s="700">
        <f t="shared" si="983"/>
        <v>0</v>
      </c>
      <c r="T1912" s="191"/>
      <c r="U1912" s="191"/>
      <c r="V1912" s="191"/>
      <c r="W1912" s="191"/>
    </row>
    <row r="1913" spans="2:23" ht="16.5">
      <c r="B1913" s="710" t="s">
        <v>705</v>
      </c>
      <c r="C1913" s="254"/>
      <c r="D1913" s="287"/>
      <c r="E1913" s="288"/>
      <c r="F1913" s="698">
        <f t="shared" si="980"/>
        <v>0</v>
      </c>
      <c r="G1913" s="254"/>
      <c r="H1913" s="287"/>
      <c r="I1913" s="288"/>
      <c r="J1913" s="334">
        <f t="shared" si="981"/>
        <v>0</v>
      </c>
      <c r="K1913" s="254"/>
      <c r="L1913" s="287"/>
      <c r="M1913" s="288"/>
      <c r="N1913" s="334">
        <f t="shared" si="982"/>
        <v>0</v>
      </c>
      <c r="O1913" s="254"/>
      <c r="P1913" s="287"/>
      <c r="Q1913" s="288"/>
      <c r="R1913" s="699">
        <f t="shared" si="979"/>
        <v>0</v>
      </c>
      <c r="S1913" s="700">
        <f t="shared" si="983"/>
        <v>0</v>
      </c>
      <c r="T1913" s="191"/>
      <c r="U1913" s="191"/>
      <c r="V1913" s="191"/>
      <c r="W1913" s="191"/>
    </row>
    <row r="1914" spans="2:23" ht="16.5">
      <c r="B1914" s="714" t="s">
        <v>706</v>
      </c>
      <c r="C1914" s="254"/>
      <c r="D1914" s="287"/>
      <c r="E1914" s="288"/>
      <c r="F1914" s="698">
        <f t="shared" si="980"/>
        <v>0</v>
      </c>
      <c r="G1914" s="254"/>
      <c r="H1914" s="287"/>
      <c r="I1914" s="288"/>
      <c r="J1914" s="334">
        <f t="shared" si="981"/>
        <v>0</v>
      </c>
      <c r="K1914" s="254"/>
      <c r="L1914" s="287"/>
      <c r="M1914" s="288"/>
      <c r="N1914" s="334">
        <f t="shared" si="982"/>
        <v>0</v>
      </c>
      <c r="O1914" s="254"/>
      <c r="P1914" s="287"/>
      <c r="Q1914" s="288"/>
      <c r="R1914" s="699">
        <f t="shared" si="979"/>
        <v>0</v>
      </c>
      <c r="S1914" s="700">
        <f t="shared" si="983"/>
        <v>0</v>
      </c>
      <c r="T1914" s="191"/>
      <c r="U1914" s="191"/>
      <c r="V1914" s="191"/>
      <c r="W1914" s="191"/>
    </row>
    <row r="1915" spans="2:23" ht="16.5">
      <c r="B1915" s="714" t="s">
        <v>707</v>
      </c>
      <c r="C1915" s="254"/>
      <c r="D1915" s="287"/>
      <c r="E1915" s="288"/>
      <c r="F1915" s="698">
        <f t="shared" si="980"/>
        <v>0</v>
      </c>
      <c r="G1915" s="254"/>
      <c r="H1915" s="287"/>
      <c r="I1915" s="288"/>
      <c r="J1915" s="334">
        <f t="shared" si="981"/>
        <v>0</v>
      </c>
      <c r="K1915" s="254"/>
      <c r="L1915" s="287"/>
      <c r="M1915" s="288"/>
      <c r="N1915" s="334">
        <f t="shared" si="982"/>
        <v>0</v>
      </c>
      <c r="O1915" s="254"/>
      <c r="P1915" s="287"/>
      <c r="Q1915" s="288"/>
      <c r="R1915" s="699">
        <f t="shared" si="979"/>
        <v>0</v>
      </c>
      <c r="S1915" s="700">
        <f t="shared" si="983"/>
        <v>0</v>
      </c>
      <c r="T1915" s="191"/>
      <c r="U1915" s="191"/>
      <c r="V1915" s="191"/>
      <c r="W1915" s="191"/>
    </row>
    <row r="1916" spans="2:23" ht="17.25" thickBot="1">
      <c r="B1916" s="710" t="s">
        <v>708</v>
      </c>
      <c r="C1916" s="271"/>
      <c r="D1916" s="294"/>
      <c r="E1916" s="295"/>
      <c r="F1916" s="698">
        <f t="shared" si="980"/>
        <v>0</v>
      </c>
      <c r="G1916" s="271"/>
      <c r="H1916" s="294"/>
      <c r="I1916" s="295"/>
      <c r="J1916" s="334">
        <f t="shared" si="981"/>
        <v>0</v>
      </c>
      <c r="K1916" s="271"/>
      <c r="L1916" s="294"/>
      <c r="M1916" s="295"/>
      <c r="N1916" s="334">
        <f t="shared" si="982"/>
        <v>0</v>
      </c>
      <c r="O1916" s="271"/>
      <c r="P1916" s="294"/>
      <c r="Q1916" s="295"/>
      <c r="R1916" s="699">
        <f t="shared" si="979"/>
        <v>0</v>
      </c>
      <c r="S1916" s="700">
        <f t="shared" si="983"/>
        <v>0</v>
      </c>
      <c r="T1916" s="191"/>
      <c r="U1916" s="191"/>
      <c r="V1916" s="191"/>
      <c r="W1916" s="191"/>
    </row>
    <row r="1917" spans="2:23" ht="17.25" thickBot="1">
      <c r="B1917" s="715" t="s">
        <v>892</v>
      </c>
      <c r="C1917" s="687" t="s">
        <v>498</v>
      </c>
      <c r="D1917" s="688" t="s">
        <v>499</v>
      </c>
      <c r="E1917" s="689" t="s">
        <v>500</v>
      </c>
      <c r="F1917" s="719" t="s">
        <v>697</v>
      </c>
      <c r="G1917" s="687" t="s">
        <v>502</v>
      </c>
      <c r="H1917" s="688" t="s">
        <v>503</v>
      </c>
      <c r="I1917" s="689" t="s">
        <v>504</v>
      </c>
      <c r="J1917" s="719" t="s">
        <v>698</v>
      </c>
      <c r="K1917" s="687" t="s">
        <v>506</v>
      </c>
      <c r="L1917" s="688" t="s">
        <v>507</v>
      </c>
      <c r="M1917" s="689" t="s">
        <v>508</v>
      </c>
      <c r="N1917" s="719" t="s">
        <v>699</v>
      </c>
      <c r="O1917" s="687" t="s">
        <v>510</v>
      </c>
      <c r="P1917" s="688" t="s">
        <v>511</v>
      </c>
      <c r="Q1917" s="689" t="s">
        <v>512</v>
      </c>
      <c r="R1917" s="720" t="s">
        <v>700</v>
      </c>
      <c r="S1917" s="719" t="s">
        <v>46</v>
      </c>
      <c r="T1917" s="191"/>
      <c r="U1917" s="191"/>
      <c r="V1917" s="191"/>
      <c r="W1917" s="191"/>
    </row>
    <row r="1918" spans="2:23" ht="16.5">
      <c r="B1918" s="710" t="s">
        <v>702</v>
      </c>
      <c r="C1918" s="266"/>
      <c r="D1918" s="280"/>
      <c r="E1918" s="281"/>
      <c r="F1918" s="698">
        <v>0</v>
      </c>
      <c r="G1918" s="266"/>
      <c r="H1918" s="280"/>
      <c r="I1918" s="281"/>
      <c r="J1918" s="334">
        <f t="shared" ref="J1918:J1924" si="984">SUM(G1918:I1918)</f>
        <v>0</v>
      </c>
      <c r="K1918" s="266"/>
      <c r="L1918" s="280"/>
      <c r="M1918" s="281"/>
      <c r="N1918" s="334">
        <f t="shared" ref="N1918:N1924" si="985">SUM(K1918:M1918)</f>
        <v>0</v>
      </c>
      <c r="O1918" s="266"/>
      <c r="P1918" s="280"/>
      <c r="Q1918" s="281"/>
      <c r="R1918" s="699">
        <f>SUM(O1918:Q1918)</f>
        <v>0</v>
      </c>
      <c r="S1918" s="700">
        <f>C1918+D1918+E1918+G1918+H1918+I1918+K1918+L1918+M1918+O1918+P1918+Q1918</f>
        <v>0</v>
      </c>
      <c r="T1918" s="191"/>
      <c r="U1918" s="191"/>
      <c r="V1918" s="191"/>
      <c r="W1918" s="191"/>
    </row>
    <row r="1919" spans="2:23" ht="16.5">
      <c r="B1919" s="711" t="s">
        <v>703</v>
      </c>
      <c r="C1919" s="712">
        <f>SUM(C1920:C1923)</f>
        <v>0</v>
      </c>
      <c r="D1919" s="712">
        <f>SUM(D1920:D1923)</f>
        <v>0</v>
      </c>
      <c r="E1919" s="712">
        <f>SUM(E1920:E1923)</f>
        <v>0</v>
      </c>
      <c r="F1919" s="334">
        <f t="shared" ref="F1919:F1924" si="986">SUM(C1919:E1919)</f>
        <v>0</v>
      </c>
      <c r="G1919" s="712">
        <f>SUM(G1920:G1923)</f>
        <v>0</v>
      </c>
      <c r="H1919" s="246">
        <f>SUM(H1920:H1923)</f>
        <v>0</v>
      </c>
      <c r="I1919" s="713">
        <f>SUM(I1920:I1923)</f>
        <v>0</v>
      </c>
      <c r="J1919" s="334">
        <f t="shared" si="984"/>
        <v>0</v>
      </c>
      <c r="K1919" s="712">
        <f>SUM(K1920:K1923)</f>
        <v>0</v>
      </c>
      <c r="L1919" s="246">
        <f>SUM(L1920:L1923)</f>
        <v>0</v>
      </c>
      <c r="M1919" s="713">
        <f>SUM(M1920:M1923)</f>
        <v>0</v>
      </c>
      <c r="N1919" s="334">
        <f t="shared" si="985"/>
        <v>0</v>
      </c>
      <c r="O1919" s="712">
        <f>SUM(O1920:O1923)</f>
        <v>0</v>
      </c>
      <c r="P1919" s="246">
        <f>SUM(P1920:P1923)</f>
        <v>0</v>
      </c>
      <c r="Q1919" s="713">
        <f>SUM(Q1920:Q1923)</f>
        <v>0</v>
      </c>
      <c r="R1919" s="699">
        <f t="shared" ref="R1919:R1924" si="987">SUM(O1919:Q1919)</f>
        <v>0</v>
      </c>
      <c r="S1919" s="335">
        <f>F1919+J1919+N1919+R1919</f>
        <v>0</v>
      </c>
      <c r="T1919" s="702"/>
      <c r="U1919" s="702"/>
      <c r="V1919" s="702"/>
      <c r="W1919" s="702"/>
    </row>
    <row r="1920" spans="2:23" ht="16.5">
      <c r="B1920" s="710" t="s">
        <v>704</v>
      </c>
      <c r="C1920" s="254"/>
      <c r="D1920" s="287"/>
      <c r="E1920" s="288"/>
      <c r="F1920" s="698">
        <f t="shared" si="986"/>
        <v>0</v>
      </c>
      <c r="G1920" s="254"/>
      <c r="H1920" s="287"/>
      <c r="I1920" s="288"/>
      <c r="J1920" s="334">
        <f t="shared" si="984"/>
        <v>0</v>
      </c>
      <c r="K1920" s="254"/>
      <c r="L1920" s="287"/>
      <c r="M1920" s="288"/>
      <c r="N1920" s="334">
        <f t="shared" si="985"/>
        <v>0</v>
      </c>
      <c r="O1920" s="254"/>
      <c r="P1920" s="287"/>
      <c r="Q1920" s="288"/>
      <c r="R1920" s="699">
        <f t="shared" si="987"/>
        <v>0</v>
      </c>
      <c r="S1920" s="700">
        <f>C1920+D1920+E1920+G1920+H1920+I1920+K1920+L1920+M1920+O1920+P1920+Q1920</f>
        <v>0</v>
      </c>
      <c r="T1920" s="191"/>
      <c r="U1920" s="191"/>
      <c r="V1920" s="191"/>
      <c r="W1920" s="191"/>
    </row>
    <row r="1921" spans="2:23" ht="16.5">
      <c r="B1921" s="710" t="s">
        <v>705</v>
      </c>
      <c r="C1921" s="254"/>
      <c r="D1921" s="287"/>
      <c r="E1921" s="288"/>
      <c r="F1921" s="698">
        <f t="shared" si="986"/>
        <v>0</v>
      </c>
      <c r="G1921" s="254"/>
      <c r="H1921" s="287"/>
      <c r="I1921" s="288"/>
      <c r="J1921" s="334">
        <f t="shared" si="984"/>
        <v>0</v>
      </c>
      <c r="K1921" s="254"/>
      <c r="L1921" s="287"/>
      <c r="M1921" s="288"/>
      <c r="N1921" s="334">
        <f t="shared" si="985"/>
        <v>0</v>
      </c>
      <c r="O1921" s="254"/>
      <c r="P1921" s="287"/>
      <c r="Q1921" s="288"/>
      <c r="R1921" s="699">
        <f t="shared" si="987"/>
        <v>0</v>
      </c>
      <c r="S1921" s="700">
        <f>C1921+D1921+E1921+G1921+H1921+I1921+K1921+L1921+M1921+O1921+P1921+Q1921</f>
        <v>0</v>
      </c>
      <c r="T1921" s="191"/>
      <c r="U1921" s="191"/>
      <c r="V1921" s="191"/>
      <c r="W1921" s="191"/>
    </row>
    <row r="1922" spans="2:23" ht="16.5">
      <c r="B1922" s="714" t="s">
        <v>706</v>
      </c>
      <c r="C1922" s="254"/>
      <c r="D1922" s="287"/>
      <c r="E1922" s="288"/>
      <c r="F1922" s="698">
        <f t="shared" si="986"/>
        <v>0</v>
      </c>
      <c r="G1922" s="254"/>
      <c r="H1922" s="287"/>
      <c r="I1922" s="288"/>
      <c r="J1922" s="334">
        <f t="shared" si="984"/>
        <v>0</v>
      </c>
      <c r="K1922" s="254"/>
      <c r="L1922" s="287"/>
      <c r="M1922" s="288"/>
      <c r="N1922" s="334">
        <f t="shared" si="985"/>
        <v>0</v>
      </c>
      <c r="O1922" s="254"/>
      <c r="P1922" s="287"/>
      <c r="Q1922" s="288"/>
      <c r="R1922" s="699">
        <f t="shared" si="987"/>
        <v>0</v>
      </c>
      <c r="S1922" s="700">
        <f>C1922+D1922+E1922+G1922+H1922+I1922+K1922+L1922+M1922+O1922+P1922+Q1922</f>
        <v>0</v>
      </c>
      <c r="T1922" s="191"/>
      <c r="U1922" s="191"/>
      <c r="V1922" s="191"/>
      <c r="W1922" s="191"/>
    </row>
    <row r="1923" spans="2:23" ht="16.5">
      <c r="B1923" s="714" t="s">
        <v>707</v>
      </c>
      <c r="C1923" s="254"/>
      <c r="D1923" s="287"/>
      <c r="E1923" s="288"/>
      <c r="F1923" s="698">
        <f t="shared" si="986"/>
        <v>0</v>
      </c>
      <c r="G1923" s="254"/>
      <c r="H1923" s="287"/>
      <c r="I1923" s="288"/>
      <c r="J1923" s="334">
        <f t="shared" si="984"/>
        <v>0</v>
      </c>
      <c r="K1923" s="254"/>
      <c r="L1923" s="287"/>
      <c r="M1923" s="288"/>
      <c r="N1923" s="334">
        <f t="shared" si="985"/>
        <v>0</v>
      </c>
      <c r="O1923" s="254"/>
      <c r="P1923" s="287"/>
      <c r="Q1923" s="288"/>
      <c r="R1923" s="699">
        <f t="shared" si="987"/>
        <v>0</v>
      </c>
      <c r="S1923" s="700">
        <f>C1923+D1923+E1923+G1923+H1923+I1923+K1923+L1923+M1923+O1923+P1923+Q1923</f>
        <v>0</v>
      </c>
      <c r="T1923" s="191"/>
      <c r="U1923" s="191"/>
      <c r="V1923" s="191"/>
      <c r="W1923" s="191"/>
    </row>
    <row r="1924" spans="2:23" ht="17.25" thickBot="1">
      <c r="B1924" s="710" t="s">
        <v>708</v>
      </c>
      <c r="C1924" s="271"/>
      <c r="D1924" s="294"/>
      <c r="E1924" s="295"/>
      <c r="F1924" s="698">
        <f t="shared" si="986"/>
        <v>0</v>
      </c>
      <c r="G1924" s="271"/>
      <c r="H1924" s="294"/>
      <c r="I1924" s="295"/>
      <c r="J1924" s="334">
        <f t="shared" si="984"/>
        <v>0</v>
      </c>
      <c r="K1924" s="271"/>
      <c r="L1924" s="294"/>
      <c r="M1924" s="295"/>
      <c r="N1924" s="334">
        <f t="shared" si="985"/>
        <v>0</v>
      </c>
      <c r="O1924" s="271"/>
      <c r="P1924" s="294"/>
      <c r="Q1924" s="295"/>
      <c r="R1924" s="699">
        <f t="shared" si="987"/>
        <v>0</v>
      </c>
      <c r="S1924" s="700">
        <f>C1924+D1924+E1924+G1924+H1924+I1924+K1924+L1924+M1924+O1924+P1924+Q1924</f>
        <v>0</v>
      </c>
      <c r="T1924" s="191"/>
      <c r="U1924" s="191"/>
      <c r="V1924" s="191"/>
      <c r="W1924" s="191"/>
    </row>
    <row r="1925" spans="2:23" ht="17.25" thickBot="1">
      <c r="B1925" s="715" t="s">
        <v>893</v>
      </c>
      <c r="C1925" s="600" t="s">
        <v>498</v>
      </c>
      <c r="D1925" s="708" t="s">
        <v>499</v>
      </c>
      <c r="E1925" s="709" t="s">
        <v>500</v>
      </c>
      <c r="F1925" s="334" t="s">
        <v>697</v>
      </c>
      <c r="G1925" s="600" t="s">
        <v>502</v>
      </c>
      <c r="H1925" s="708" t="s">
        <v>503</v>
      </c>
      <c r="I1925" s="709" t="s">
        <v>504</v>
      </c>
      <c r="J1925" s="334" t="s">
        <v>698</v>
      </c>
      <c r="K1925" s="600" t="s">
        <v>506</v>
      </c>
      <c r="L1925" s="708" t="s">
        <v>507</v>
      </c>
      <c r="M1925" s="709" t="s">
        <v>508</v>
      </c>
      <c r="N1925" s="334" t="s">
        <v>699</v>
      </c>
      <c r="O1925" s="600" t="s">
        <v>510</v>
      </c>
      <c r="P1925" s="708" t="s">
        <v>511</v>
      </c>
      <c r="Q1925" s="709" t="s">
        <v>512</v>
      </c>
      <c r="R1925" s="720" t="s">
        <v>700</v>
      </c>
      <c r="S1925" s="719" t="s">
        <v>46</v>
      </c>
      <c r="T1925" s="191"/>
      <c r="U1925" s="191"/>
      <c r="V1925" s="191"/>
      <c r="W1925" s="191"/>
    </row>
    <row r="1926" spans="2:23" ht="16.5">
      <c r="B1926" s="710" t="s">
        <v>702</v>
      </c>
      <c r="C1926" s="266"/>
      <c r="D1926" s="280"/>
      <c r="E1926" s="281"/>
      <c r="F1926" s="698">
        <f>SUM(C1926:E1926)</f>
        <v>0</v>
      </c>
      <c r="G1926" s="266"/>
      <c r="H1926" s="280"/>
      <c r="I1926" s="281"/>
      <c r="J1926" s="334">
        <f>SUM(G1926:I1926)</f>
        <v>0</v>
      </c>
      <c r="K1926" s="266"/>
      <c r="L1926" s="280"/>
      <c r="M1926" s="281"/>
      <c r="N1926" s="334">
        <f>SUM(K1926:M1926)</f>
        <v>0</v>
      </c>
      <c r="O1926" s="266"/>
      <c r="P1926" s="280"/>
      <c r="Q1926" s="281"/>
      <c r="R1926" s="699">
        <f t="shared" ref="R1926:R1932" si="988">SUM(O1926:Q1926)</f>
        <v>0</v>
      </c>
      <c r="S1926" s="700">
        <f>N1926+J1926+F1926+R1926</f>
        <v>0</v>
      </c>
      <c r="T1926" s="191"/>
      <c r="U1926" s="191"/>
      <c r="V1926" s="191"/>
      <c r="W1926" s="191"/>
    </row>
    <row r="1927" spans="2:23" ht="16.5">
      <c r="B1927" s="711" t="s">
        <v>703</v>
      </c>
      <c r="C1927" s="712">
        <f>SUM(C1928:C1931)</f>
        <v>0</v>
      </c>
      <c r="D1927" s="712">
        <f>SUM(D1928:D1931)</f>
        <v>0</v>
      </c>
      <c r="E1927" s="712">
        <f>SUM(E1928:E1931)</f>
        <v>0</v>
      </c>
      <c r="F1927" s="334">
        <f t="shared" ref="F1927:F1932" si="989">SUM(C1927:E1927)</f>
        <v>0</v>
      </c>
      <c r="G1927" s="712">
        <f>SUM(G1928:G1931)</f>
        <v>0</v>
      </c>
      <c r="H1927" s="246">
        <f>SUM(H1928:H1931)</f>
        <v>0</v>
      </c>
      <c r="I1927" s="713">
        <f>SUM(I1928:I1931)</f>
        <v>0</v>
      </c>
      <c r="J1927" s="334">
        <f t="shared" ref="J1927:J1932" si="990">SUM(G1927:I1927)</f>
        <v>0</v>
      </c>
      <c r="K1927" s="712">
        <f>SUM(K1928:K1931)</f>
        <v>0</v>
      </c>
      <c r="L1927" s="246">
        <f>SUM(L1928:L1931)</f>
        <v>0</v>
      </c>
      <c r="M1927" s="713">
        <f>SUM(M1928:M1931)</f>
        <v>0</v>
      </c>
      <c r="N1927" s="334">
        <f t="shared" ref="N1927:N1932" si="991">SUM(K1927:M1927)</f>
        <v>0</v>
      </c>
      <c r="O1927" s="712">
        <f>SUM(O1928:O1931)</f>
        <v>0</v>
      </c>
      <c r="P1927" s="246">
        <f>SUM(P1928:P1931)</f>
        <v>0</v>
      </c>
      <c r="Q1927" s="713">
        <f>SUM(Q1928:Q1931)</f>
        <v>0</v>
      </c>
      <c r="R1927" s="699">
        <f t="shared" si="988"/>
        <v>0</v>
      </c>
      <c r="S1927" s="335">
        <f t="shared" ref="S1927:S1932" si="992">N1927+J1927+F1927+R1927</f>
        <v>0</v>
      </c>
      <c r="T1927" s="702"/>
      <c r="U1927" s="702"/>
      <c r="V1927" s="702"/>
      <c r="W1927" s="702"/>
    </row>
    <row r="1928" spans="2:23" ht="16.5">
      <c r="B1928" s="710" t="s">
        <v>704</v>
      </c>
      <c r="C1928" s="254"/>
      <c r="D1928" s="287"/>
      <c r="E1928" s="288"/>
      <c r="F1928" s="698">
        <f t="shared" si="989"/>
        <v>0</v>
      </c>
      <c r="G1928" s="254"/>
      <c r="H1928" s="287"/>
      <c r="I1928" s="288"/>
      <c r="J1928" s="334">
        <f t="shared" si="990"/>
        <v>0</v>
      </c>
      <c r="K1928" s="254"/>
      <c r="L1928" s="287"/>
      <c r="M1928" s="288"/>
      <c r="N1928" s="334">
        <f t="shared" si="991"/>
        <v>0</v>
      </c>
      <c r="O1928" s="254"/>
      <c r="P1928" s="287"/>
      <c r="Q1928" s="288"/>
      <c r="R1928" s="699">
        <f t="shared" si="988"/>
        <v>0</v>
      </c>
      <c r="S1928" s="700">
        <f t="shared" si="992"/>
        <v>0</v>
      </c>
      <c r="T1928" s="191"/>
      <c r="U1928" s="191"/>
      <c r="V1928" s="191"/>
      <c r="W1928" s="191"/>
    </row>
    <row r="1929" spans="2:23" ht="16.5">
      <c r="B1929" s="710" t="s">
        <v>705</v>
      </c>
      <c r="C1929" s="254"/>
      <c r="D1929" s="287"/>
      <c r="E1929" s="288"/>
      <c r="F1929" s="698">
        <f t="shared" si="989"/>
        <v>0</v>
      </c>
      <c r="G1929" s="254"/>
      <c r="H1929" s="287"/>
      <c r="I1929" s="288"/>
      <c r="J1929" s="334">
        <f t="shared" si="990"/>
        <v>0</v>
      </c>
      <c r="K1929" s="254"/>
      <c r="L1929" s="287"/>
      <c r="M1929" s="288"/>
      <c r="N1929" s="334">
        <f t="shared" si="991"/>
        <v>0</v>
      </c>
      <c r="O1929" s="254"/>
      <c r="P1929" s="287"/>
      <c r="Q1929" s="288"/>
      <c r="R1929" s="699">
        <f t="shared" si="988"/>
        <v>0</v>
      </c>
      <c r="S1929" s="700">
        <f t="shared" si="992"/>
        <v>0</v>
      </c>
      <c r="T1929" s="191"/>
      <c r="U1929" s="191"/>
      <c r="V1929" s="191"/>
      <c r="W1929" s="191"/>
    </row>
    <row r="1930" spans="2:23" ht="16.5">
      <c r="B1930" s="714" t="s">
        <v>706</v>
      </c>
      <c r="C1930" s="254"/>
      <c r="D1930" s="287"/>
      <c r="E1930" s="288"/>
      <c r="F1930" s="698">
        <f t="shared" si="989"/>
        <v>0</v>
      </c>
      <c r="G1930" s="254"/>
      <c r="H1930" s="287"/>
      <c r="I1930" s="288"/>
      <c r="J1930" s="334">
        <f t="shared" si="990"/>
        <v>0</v>
      </c>
      <c r="K1930" s="254"/>
      <c r="L1930" s="287"/>
      <c r="M1930" s="288"/>
      <c r="N1930" s="334">
        <f t="shared" si="991"/>
        <v>0</v>
      </c>
      <c r="O1930" s="254"/>
      <c r="P1930" s="287"/>
      <c r="Q1930" s="288"/>
      <c r="R1930" s="699">
        <f t="shared" si="988"/>
        <v>0</v>
      </c>
      <c r="S1930" s="700">
        <f t="shared" si="992"/>
        <v>0</v>
      </c>
      <c r="T1930" s="191"/>
      <c r="U1930" s="191"/>
      <c r="V1930" s="191"/>
      <c r="W1930" s="191"/>
    </row>
    <row r="1931" spans="2:23" ht="16.5">
      <c r="B1931" s="714" t="s">
        <v>707</v>
      </c>
      <c r="C1931" s="254"/>
      <c r="D1931" s="287"/>
      <c r="E1931" s="288"/>
      <c r="F1931" s="698">
        <f t="shared" si="989"/>
        <v>0</v>
      </c>
      <c r="G1931" s="254"/>
      <c r="H1931" s="287"/>
      <c r="I1931" s="288"/>
      <c r="J1931" s="334">
        <f t="shared" si="990"/>
        <v>0</v>
      </c>
      <c r="K1931" s="254"/>
      <c r="L1931" s="287"/>
      <c r="M1931" s="288"/>
      <c r="N1931" s="334">
        <f t="shared" si="991"/>
        <v>0</v>
      </c>
      <c r="O1931" s="254"/>
      <c r="P1931" s="287"/>
      <c r="Q1931" s="288"/>
      <c r="R1931" s="699">
        <f t="shared" si="988"/>
        <v>0</v>
      </c>
      <c r="S1931" s="700">
        <f t="shared" si="992"/>
        <v>0</v>
      </c>
      <c r="T1931" s="191"/>
      <c r="U1931" s="191"/>
      <c r="V1931" s="191"/>
      <c r="W1931" s="191"/>
    </row>
    <row r="1932" spans="2:23" ht="17.25" thickBot="1">
      <c r="B1932" s="710" t="s">
        <v>708</v>
      </c>
      <c r="C1932" s="271"/>
      <c r="D1932" s="294"/>
      <c r="E1932" s="295"/>
      <c r="F1932" s="698">
        <f t="shared" si="989"/>
        <v>0</v>
      </c>
      <c r="G1932" s="271"/>
      <c r="H1932" s="294"/>
      <c r="I1932" s="295"/>
      <c r="J1932" s="334">
        <f t="shared" si="990"/>
        <v>0</v>
      </c>
      <c r="K1932" s="271"/>
      <c r="L1932" s="294"/>
      <c r="M1932" s="295"/>
      <c r="N1932" s="334">
        <f t="shared" si="991"/>
        <v>0</v>
      </c>
      <c r="O1932" s="271"/>
      <c r="P1932" s="294"/>
      <c r="Q1932" s="295"/>
      <c r="R1932" s="699">
        <f t="shared" si="988"/>
        <v>0</v>
      </c>
      <c r="S1932" s="700">
        <f t="shared" si="992"/>
        <v>0</v>
      </c>
      <c r="T1932" s="191"/>
      <c r="U1932" s="191"/>
      <c r="V1932" s="191"/>
      <c r="W1932" s="191"/>
    </row>
    <row r="1933" spans="2:23" ht="17.25" thickBot="1">
      <c r="B1933" s="715" t="s">
        <v>894</v>
      </c>
      <c r="C1933" s="600" t="s">
        <v>498</v>
      </c>
      <c r="D1933" s="708" t="s">
        <v>499</v>
      </c>
      <c r="E1933" s="709" t="s">
        <v>500</v>
      </c>
      <c r="F1933" s="334" t="s">
        <v>697</v>
      </c>
      <c r="G1933" s="600" t="s">
        <v>502</v>
      </c>
      <c r="H1933" s="708" t="s">
        <v>503</v>
      </c>
      <c r="I1933" s="709" t="s">
        <v>504</v>
      </c>
      <c r="J1933" s="334" t="s">
        <v>698</v>
      </c>
      <c r="K1933" s="600" t="s">
        <v>506</v>
      </c>
      <c r="L1933" s="708" t="s">
        <v>507</v>
      </c>
      <c r="M1933" s="709" t="s">
        <v>508</v>
      </c>
      <c r="N1933" s="334" t="s">
        <v>699</v>
      </c>
      <c r="O1933" s="600" t="s">
        <v>510</v>
      </c>
      <c r="P1933" s="708" t="s">
        <v>511</v>
      </c>
      <c r="Q1933" s="709" t="s">
        <v>512</v>
      </c>
      <c r="R1933" s="720" t="s">
        <v>700</v>
      </c>
      <c r="S1933" s="719" t="s">
        <v>46</v>
      </c>
      <c r="T1933" s="191"/>
      <c r="U1933" s="191"/>
      <c r="V1933" s="191"/>
      <c r="W1933" s="191"/>
    </row>
    <row r="1934" spans="2:23" ht="16.5">
      <c r="B1934" s="710" t="s">
        <v>702</v>
      </c>
      <c r="C1934" s="266"/>
      <c r="D1934" s="280"/>
      <c r="E1934" s="281"/>
      <c r="F1934" s="698">
        <f>SUM(C1934:E1934)</f>
        <v>0</v>
      </c>
      <c r="G1934" s="266"/>
      <c r="H1934" s="280"/>
      <c r="I1934" s="281"/>
      <c r="J1934" s="334">
        <f>SUM(G1934:I1934)</f>
        <v>0</v>
      </c>
      <c r="K1934" s="266"/>
      <c r="L1934" s="280"/>
      <c r="M1934" s="281"/>
      <c r="N1934" s="334">
        <f>SUM(K1934:M1934)</f>
        <v>0</v>
      </c>
      <c r="O1934" s="266"/>
      <c r="P1934" s="280"/>
      <c r="Q1934" s="281"/>
      <c r="R1934" s="699">
        <f t="shared" ref="R1934:R1940" si="993">SUM(O1934:Q1934)</f>
        <v>0</v>
      </c>
      <c r="S1934" s="700">
        <f>N1934+J1934+F1934+R1934</f>
        <v>0</v>
      </c>
      <c r="T1934" s="191"/>
      <c r="U1934" s="191"/>
      <c r="V1934" s="191"/>
      <c r="W1934" s="191"/>
    </row>
    <row r="1935" spans="2:23" ht="16.5">
      <c r="B1935" s="711" t="s">
        <v>703</v>
      </c>
      <c r="C1935" s="712">
        <f>SUM(C1936:C1939)</f>
        <v>0</v>
      </c>
      <c r="D1935" s="712">
        <f>SUM(D1936:D1939)</f>
        <v>0</v>
      </c>
      <c r="E1935" s="712">
        <f>SUM(E1936:E1939)</f>
        <v>0</v>
      </c>
      <c r="F1935" s="334">
        <f t="shared" ref="F1935:F1940" si="994">SUM(C1935:E1935)</f>
        <v>0</v>
      </c>
      <c r="G1935" s="712">
        <f>SUM(G1936:G1939)</f>
        <v>0</v>
      </c>
      <c r="H1935" s="246">
        <f>SUM(H1936:H1939)</f>
        <v>0</v>
      </c>
      <c r="I1935" s="713">
        <f>SUM(I1936:I1939)</f>
        <v>0</v>
      </c>
      <c r="J1935" s="334">
        <f t="shared" ref="J1935:J1940" si="995">SUM(G1935:I1935)</f>
        <v>0</v>
      </c>
      <c r="K1935" s="712">
        <f>SUM(K1936:K1939)</f>
        <v>0</v>
      </c>
      <c r="L1935" s="246">
        <f>SUM(L1936:L1939)</f>
        <v>0</v>
      </c>
      <c r="M1935" s="713">
        <f>SUM(M1936:M1939)</f>
        <v>0</v>
      </c>
      <c r="N1935" s="334">
        <f t="shared" ref="N1935:N1940" si="996">SUM(K1935:M1935)</f>
        <v>0</v>
      </c>
      <c r="O1935" s="712">
        <f>SUM(O1936:O1939)</f>
        <v>0</v>
      </c>
      <c r="P1935" s="246">
        <f>SUM(P1936:P1939)</f>
        <v>0</v>
      </c>
      <c r="Q1935" s="713">
        <f>SUM(Q1936:Q1939)</f>
        <v>0</v>
      </c>
      <c r="R1935" s="699">
        <f t="shared" si="993"/>
        <v>0</v>
      </c>
      <c r="S1935" s="335">
        <f t="shared" ref="S1935:S1940" si="997">N1935+J1935+F1935+R1935</f>
        <v>0</v>
      </c>
      <c r="T1935" s="702"/>
      <c r="U1935" s="702"/>
      <c r="V1935" s="702"/>
      <c r="W1935" s="702"/>
    </row>
    <row r="1936" spans="2:23" ht="16.5">
      <c r="B1936" s="744" t="s">
        <v>704</v>
      </c>
      <c r="C1936" s="726"/>
      <c r="D1936" s="727"/>
      <c r="E1936" s="728"/>
      <c r="F1936" s="698">
        <f t="shared" si="994"/>
        <v>0</v>
      </c>
      <c r="G1936" s="254"/>
      <c r="H1936" s="287"/>
      <c r="I1936" s="288"/>
      <c r="J1936" s="334">
        <f t="shared" si="995"/>
        <v>0</v>
      </c>
      <c r="K1936" s="254"/>
      <c r="L1936" s="287"/>
      <c r="M1936" s="288"/>
      <c r="N1936" s="334">
        <f t="shared" si="996"/>
        <v>0</v>
      </c>
      <c r="O1936" s="254"/>
      <c r="P1936" s="287"/>
      <c r="Q1936" s="288"/>
      <c r="R1936" s="699">
        <f t="shared" si="993"/>
        <v>0</v>
      </c>
      <c r="S1936" s="700">
        <f t="shared" si="997"/>
        <v>0</v>
      </c>
      <c r="T1936" s="191"/>
      <c r="U1936" s="191"/>
      <c r="V1936" s="191"/>
      <c r="W1936" s="191"/>
    </row>
    <row r="1937" spans="2:23" ht="16.5">
      <c r="B1937" s="710" t="s">
        <v>705</v>
      </c>
      <c r="C1937" s="254"/>
      <c r="D1937" s="287"/>
      <c r="E1937" s="288"/>
      <c r="F1937" s="698">
        <f t="shared" si="994"/>
        <v>0</v>
      </c>
      <c r="G1937" s="254"/>
      <c r="H1937" s="287"/>
      <c r="I1937" s="288"/>
      <c r="J1937" s="334">
        <f t="shared" si="995"/>
        <v>0</v>
      </c>
      <c r="K1937" s="254"/>
      <c r="L1937" s="287"/>
      <c r="M1937" s="288"/>
      <c r="N1937" s="334">
        <f t="shared" si="996"/>
        <v>0</v>
      </c>
      <c r="O1937" s="254"/>
      <c r="P1937" s="287"/>
      <c r="Q1937" s="288"/>
      <c r="R1937" s="699">
        <f t="shared" si="993"/>
        <v>0</v>
      </c>
      <c r="S1937" s="700">
        <f t="shared" si="997"/>
        <v>0</v>
      </c>
      <c r="T1937" s="191"/>
      <c r="U1937" s="191"/>
      <c r="V1937" s="191"/>
      <c r="W1937" s="191"/>
    </row>
    <row r="1938" spans="2:23" ht="16.5">
      <c r="B1938" s="714" t="s">
        <v>706</v>
      </c>
      <c r="C1938" s="254"/>
      <c r="D1938" s="287"/>
      <c r="E1938" s="288"/>
      <c r="F1938" s="698">
        <f t="shared" si="994"/>
        <v>0</v>
      </c>
      <c r="G1938" s="254"/>
      <c r="H1938" s="287"/>
      <c r="I1938" s="288"/>
      <c r="J1938" s="334">
        <f t="shared" si="995"/>
        <v>0</v>
      </c>
      <c r="K1938" s="254"/>
      <c r="L1938" s="287"/>
      <c r="M1938" s="288"/>
      <c r="N1938" s="334">
        <f t="shared" si="996"/>
        <v>0</v>
      </c>
      <c r="O1938" s="254"/>
      <c r="P1938" s="287"/>
      <c r="Q1938" s="288"/>
      <c r="R1938" s="699">
        <f t="shared" si="993"/>
        <v>0</v>
      </c>
      <c r="S1938" s="700">
        <f t="shared" si="997"/>
        <v>0</v>
      </c>
      <c r="T1938" s="191"/>
      <c r="U1938" s="191"/>
      <c r="V1938" s="191"/>
      <c r="W1938" s="191"/>
    </row>
    <row r="1939" spans="2:23" ht="16.5">
      <c r="B1939" s="714" t="s">
        <v>707</v>
      </c>
      <c r="C1939" s="254"/>
      <c r="D1939" s="287"/>
      <c r="E1939" s="288"/>
      <c r="F1939" s="698">
        <f t="shared" si="994"/>
        <v>0</v>
      </c>
      <c r="G1939" s="254"/>
      <c r="H1939" s="287"/>
      <c r="I1939" s="288"/>
      <c r="J1939" s="334">
        <f t="shared" si="995"/>
        <v>0</v>
      </c>
      <c r="K1939" s="254"/>
      <c r="L1939" s="287"/>
      <c r="M1939" s="288"/>
      <c r="N1939" s="334">
        <f t="shared" si="996"/>
        <v>0</v>
      </c>
      <c r="O1939" s="254"/>
      <c r="P1939" s="287"/>
      <c r="Q1939" s="288"/>
      <c r="R1939" s="699">
        <f t="shared" si="993"/>
        <v>0</v>
      </c>
      <c r="S1939" s="700">
        <f t="shared" si="997"/>
        <v>0</v>
      </c>
      <c r="T1939" s="191"/>
      <c r="U1939" s="191"/>
      <c r="V1939" s="191"/>
      <c r="W1939" s="191"/>
    </row>
    <row r="1940" spans="2:23" ht="17.25" thickBot="1">
      <c r="B1940" s="710" t="s">
        <v>708</v>
      </c>
      <c r="C1940" s="271"/>
      <c r="D1940" s="294"/>
      <c r="E1940" s="295"/>
      <c r="F1940" s="698">
        <f t="shared" si="994"/>
        <v>0</v>
      </c>
      <c r="G1940" s="271"/>
      <c r="H1940" s="294"/>
      <c r="I1940" s="295"/>
      <c r="J1940" s="334">
        <f t="shared" si="995"/>
        <v>0</v>
      </c>
      <c r="K1940" s="271"/>
      <c r="L1940" s="294"/>
      <c r="M1940" s="295"/>
      <c r="N1940" s="334">
        <f t="shared" si="996"/>
        <v>0</v>
      </c>
      <c r="O1940" s="271"/>
      <c r="P1940" s="294"/>
      <c r="Q1940" s="295"/>
      <c r="R1940" s="699">
        <f t="shared" si="993"/>
        <v>0</v>
      </c>
      <c r="S1940" s="700">
        <f t="shared" si="997"/>
        <v>0</v>
      </c>
      <c r="T1940" s="191"/>
      <c r="U1940" s="191"/>
      <c r="V1940" s="191"/>
      <c r="W1940" s="191"/>
    </row>
    <row r="1941" spans="2:23" ht="17.25" thickBot="1">
      <c r="B1941" s="715" t="s">
        <v>895</v>
      </c>
      <c r="C1941" s="687" t="s">
        <v>498</v>
      </c>
      <c r="D1941" s="688" t="s">
        <v>499</v>
      </c>
      <c r="E1941" s="689" t="s">
        <v>500</v>
      </c>
      <c r="F1941" s="719" t="s">
        <v>697</v>
      </c>
      <c r="G1941" s="687" t="s">
        <v>502</v>
      </c>
      <c r="H1941" s="688" t="s">
        <v>503</v>
      </c>
      <c r="I1941" s="689" t="s">
        <v>504</v>
      </c>
      <c r="J1941" s="719" t="s">
        <v>698</v>
      </c>
      <c r="K1941" s="687" t="s">
        <v>506</v>
      </c>
      <c r="L1941" s="688" t="s">
        <v>507</v>
      </c>
      <c r="M1941" s="689" t="s">
        <v>508</v>
      </c>
      <c r="N1941" s="719" t="s">
        <v>699</v>
      </c>
      <c r="O1941" s="687" t="s">
        <v>510</v>
      </c>
      <c r="P1941" s="688" t="s">
        <v>511</v>
      </c>
      <c r="Q1941" s="689" t="s">
        <v>512</v>
      </c>
      <c r="R1941" s="720" t="s">
        <v>700</v>
      </c>
      <c r="S1941" s="719" t="s">
        <v>46</v>
      </c>
      <c r="T1941" s="191"/>
      <c r="U1941" s="191"/>
      <c r="V1941" s="191"/>
      <c r="W1941" s="191"/>
    </row>
    <row r="1942" spans="2:23" ht="16.5">
      <c r="B1942" s="710" t="s">
        <v>702</v>
      </c>
      <c r="C1942" s="266"/>
      <c r="D1942" s="280"/>
      <c r="E1942" s="281"/>
      <c r="F1942" s="698">
        <f>SUM(C1942:E1942)</f>
        <v>0</v>
      </c>
      <c r="G1942" s="266"/>
      <c r="H1942" s="280"/>
      <c r="I1942" s="281"/>
      <c r="J1942" s="334">
        <f>SUM(G1942:I1942)</f>
        <v>0</v>
      </c>
      <c r="K1942" s="266"/>
      <c r="L1942" s="280"/>
      <c r="M1942" s="281"/>
      <c r="N1942" s="334">
        <f>SUM(K1942:M1942)</f>
        <v>0</v>
      </c>
      <c r="O1942" s="266"/>
      <c r="P1942" s="280"/>
      <c r="Q1942" s="281"/>
      <c r="R1942" s="699">
        <f t="shared" ref="R1942:R1948" si="998">SUM(O1942:Q1942)</f>
        <v>0</v>
      </c>
      <c r="S1942" s="700">
        <f>N1942+J1942+F1942+R1942</f>
        <v>0</v>
      </c>
      <c r="T1942" s="191"/>
      <c r="U1942" s="191"/>
      <c r="V1942" s="191"/>
      <c r="W1942" s="191"/>
    </row>
    <row r="1943" spans="2:23" ht="16.5">
      <c r="B1943" s="711" t="s">
        <v>703</v>
      </c>
      <c r="C1943" s="712">
        <f>SUM(C1944:C1947)</f>
        <v>0</v>
      </c>
      <c r="D1943" s="712">
        <f>SUM(D1944:D1947)</f>
        <v>0</v>
      </c>
      <c r="E1943" s="712">
        <f>SUM(E1944:E1947)</f>
        <v>0</v>
      </c>
      <c r="F1943" s="334">
        <f t="shared" ref="F1943:F1948" si="999">SUM(C1943:E1943)</f>
        <v>0</v>
      </c>
      <c r="G1943" s="712">
        <f>SUM(G1944:G1947)</f>
        <v>0</v>
      </c>
      <c r="H1943" s="246">
        <f>SUM(H1944:H1947)</f>
        <v>0</v>
      </c>
      <c r="I1943" s="713">
        <f>SUM(I1944:I1947)</f>
        <v>0</v>
      </c>
      <c r="J1943" s="334">
        <f t="shared" ref="J1943:J1948" si="1000">SUM(G1943:I1943)</f>
        <v>0</v>
      </c>
      <c r="K1943" s="712">
        <f>SUM(K1944:K1947)</f>
        <v>0</v>
      </c>
      <c r="L1943" s="246">
        <f>SUM(L1944:L1947)</f>
        <v>0</v>
      </c>
      <c r="M1943" s="713">
        <f>SUM(M1944:M1947)</f>
        <v>0</v>
      </c>
      <c r="N1943" s="334">
        <f t="shared" ref="N1943:N1948" si="1001">SUM(K1943:M1943)</f>
        <v>0</v>
      </c>
      <c r="O1943" s="712">
        <f>SUM(O1944:O1947)</f>
        <v>0</v>
      </c>
      <c r="P1943" s="246">
        <f>SUM(P1944:P1947)</f>
        <v>0</v>
      </c>
      <c r="Q1943" s="713">
        <f>SUM(Q1944:Q1947)</f>
        <v>0</v>
      </c>
      <c r="R1943" s="699">
        <f t="shared" si="998"/>
        <v>0</v>
      </c>
      <c r="S1943" s="335">
        <f t="shared" ref="S1943:S1948" si="1002">N1943+J1943+F1943+R1943</f>
        <v>0</v>
      </c>
      <c r="T1943" s="702"/>
      <c r="U1943" s="702"/>
      <c r="V1943" s="702"/>
      <c r="W1943" s="702"/>
    </row>
    <row r="1944" spans="2:23" ht="16.5">
      <c r="B1944" s="710" t="s">
        <v>704</v>
      </c>
      <c r="C1944" s="254"/>
      <c r="D1944" s="287"/>
      <c r="E1944" s="288"/>
      <c r="F1944" s="698">
        <f t="shared" si="999"/>
        <v>0</v>
      </c>
      <c r="G1944" s="254"/>
      <c r="H1944" s="287"/>
      <c r="I1944" s="288"/>
      <c r="J1944" s="334">
        <f t="shared" si="1000"/>
        <v>0</v>
      </c>
      <c r="K1944" s="254"/>
      <c r="L1944" s="287"/>
      <c r="M1944" s="288"/>
      <c r="N1944" s="334">
        <f t="shared" si="1001"/>
        <v>0</v>
      </c>
      <c r="O1944" s="254"/>
      <c r="P1944" s="287"/>
      <c r="Q1944" s="288"/>
      <c r="R1944" s="699">
        <f t="shared" si="998"/>
        <v>0</v>
      </c>
      <c r="S1944" s="700">
        <f t="shared" si="1002"/>
        <v>0</v>
      </c>
      <c r="T1944" s="191"/>
      <c r="U1944" s="191"/>
      <c r="V1944" s="191"/>
      <c r="W1944" s="191"/>
    </row>
    <row r="1945" spans="2:23" ht="16.5">
      <c r="B1945" s="710" t="s">
        <v>705</v>
      </c>
      <c r="C1945" s="254"/>
      <c r="D1945" s="287"/>
      <c r="E1945" s="288"/>
      <c r="F1945" s="698">
        <f t="shared" si="999"/>
        <v>0</v>
      </c>
      <c r="G1945" s="254"/>
      <c r="H1945" s="287"/>
      <c r="I1945" s="288"/>
      <c r="J1945" s="334">
        <f t="shared" si="1000"/>
        <v>0</v>
      </c>
      <c r="K1945" s="254"/>
      <c r="L1945" s="287"/>
      <c r="M1945" s="288"/>
      <c r="N1945" s="334">
        <f t="shared" si="1001"/>
        <v>0</v>
      </c>
      <c r="O1945" s="254"/>
      <c r="P1945" s="287"/>
      <c r="Q1945" s="288"/>
      <c r="R1945" s="699">
        <f t="shared" si="998"/>
        <v>0</v>
      </c>
      <c r="S1945" s="700">
        <f t="shared" si="1002"/>
        <v>0</v>
      </c>
      <c r="T1945" s="191"/>
      <c r="U1945" s="191"/>
      <c r="V1945" s="191"/>
      <c r="W1945" s="191"/>
    </row>
    <row r="1946" spans="2:23" ht="16.5">
      <c r="B1946" s="714" t="s">
        <v>706</v>
      </c>
      <c r="C1946" s="254"/>
      <c r="D1946" s="287"/>
      <c r="E1946" s="288"/>
      <c r="F1946" s="698">
        <f t="shared" si="999"/>
        <v>0</v>
      </c>
      <c r="G1946" s="254"/>
      <c r="H1946" s="287"/>
      <c r="I1946" s="288"/>
      <c r="J1946" s="334">
        <f t="shared" si="1000"/>
        <v>0</v>
      </c>
      <c r="K1946" s="254"/>
      <c r="L1946" s="287"/>
      <c r="M1946" s="288"/>
      <c r="N1946" s="334">
        <f t="shared" si="1001"/>
        <v>0</v>
      </c>
      <c r="O1946" s="254"/>
      <c r="P1946" s="287"/>
      <c r="Q1946" s="288"/>
      <c r="R1946" s="699">
        <f t="shared" si="998"/>
        <v>0</v>
      </c>
      <c r="S1946" s="700">
        <f t="shared" si="1002"/>
        <v>0</v>
      </c>
      <c r="T1946" s="191"/>
      <c r="U1946" s="191"/>
      <c r="V1946" s="191"/>
      <c r="W1946" s="191"/>
    </row>
    <row r="1947" spans="2:23" ht="16.5">
      <c r="B1947" s="714" t="s">
        <v>707</v>
      </c>
      <c r="C1947" s="254"/>
      <c r="D1947" s="287"/>
      <c r="E1947" s="288"/>
      <c r="F1947" s="698">
        <f t="shared" si="999"/>
        <v>0</v>
      </c>
      <c r="G1947" s="254"/>
      <c r="H1947" s="287"/>
      <c r="I1947" s="288"/>
      <c r="J1947" s="334">
        <f t="shared" si="1000"/>
        <v>0</v>
      </c>
      <c r="K1947" s="254"/>
      <c r="L1947" s="287"/>
      <c r="M1947" s="288"/>
      <c r="N1947" s="334">
        <f t="shared" si="1001"/>
        <v>0</v>
      </c>
      <c r="O1947" s="254"/>
      <c r="P1947" s="287"/>
      <c r="Q1947" s="288"/>
      <c r="R1947" s="699">
        <f t="shared" si="998"/>
        <v>0</v>
      </c>
      <c r="S1947" s="700">
        <f t="shared" si="1002"/>
        <v>0</v>
      </c>
      <c r="T1947" s="191"/>
      <c r="U1947" s="191"/>
      <c r="V1947" s="191"/>
      <c r="W1947" s="191"/>
    </row>
    <row r="1948" spans="2:23" ht="17.25" thickBot="1">
      <c r="B1948" s="710" t="s">
        <v>708</v>
      </c>
      <c r="C1948" s="271"/>
      <c r="D1948" s="294"/>
      <c r="E1948" s="295"/>
      <c r="F1948" s="698">
        <f t="shared" si="999"/>
        <v>0</v>
      </c>
      <c r="G1948" s="271"/>
      <c r="H1948" s="294"/>
      <c r="I1948" s="295"/>
      <c r="J1948" s="334">
        <f t="shared" si="1000"/>
        <v>0</v>
      </c>
      <c r="K1948" s="271"/>
      <c r="L1948" s="294"/>
      <c r="M1948" s="295"/>
      <c r="N1948" s="334">
        <f t="shared" si="1001"/>
        <v>0</v>
      </c>
      <c r="O1948" s="271"/>
      <c r="P1948" s="294"/>
      <c r="Q1948" s="295"/>
      <c r="R1948" s="699">
        <f t="shared" si="998"/>
        <v>0</v>
      </c>
      <c r="S1948" s="700">
        <f t="shared" si="1002"/>
        <v>0</v>
      </c>
      <c r="T1948" s="191"/>
      <c r="U1948" s="191"/>
      <c r="V1948" s="191"/>
      <c r="W1948" s="191"/>
    </row>
    <row r="1949" spans="2:23" ht="17.25" thickBot="1">
      <c r="B1949" s="715" t="s">
        <v>896</v>
      </c>
      <c r="C1949" s="600" t="s">
        <v>498</v>
      </c>
      <c r="D1949" s="708" t="s">
        <v>499</v>
      </c>
      <c r="E1949" s="709" t="s">
        <v>500</v>
      </c>
      <c r="F1949" s="334" t="s">
        <v>697</v>
      </c>
      <c r="G1949" s="600" t="s">
        <v>502</v>
      </c>
      <c r="H1949" s="708" t="s">
        <v>503</v>
      </c>
      <c r="I1949" s="709" t="s">
        <v>504</v>
      </c>
      <c r="J1949" s="334" t="s">
        <v>698</v>
      </c>
      <c r="K1949" s="600" t="s">
        <v>506</v>
      </c>
      <c r="L1949" s="708" t="s">
        <v>507</v>
      </c>
      <c r="M1949" s="709" t="s">
        <v>508</v>
      </c>
      <c r="N1949" s="334" t="s">
        <v>699</v>
      </c>
      <c r="O1949" s="600" t="s">
        <v>510</v>
      </c>
      <c r="P1949" s="708" t="s">
        <v>511</v>
      </c>
      <c r="Q1949" s="709" t="s">
        <v>512</v>
      </c>
      <c r="R1949" s="720" t="s">
        <v>700</v>
      </c>
      <c r="S1949" s="719" t="s">
        <v>46</v>
      </c>
      <c r="T1949" s="191"/>
      <c r="U1949" s="191"/>
      <c r="V1949" s="191"/>
      <c r="W1949" s="191"/>
    </row>
    <row r="1950" spans="2:23" ht="16.5">
      <c r="B1950" s="710" t="s">
        <v>702</v>
      </c>
      <c r="C1950" s="266"/>
      <c r="D1950" s="280"/>
      <c r="E1950" s="281"/>
      <c r="F1950" s="698">
        <f>SUM(C1950:E1950)</f>
        <v>0</v>
      </c>
      <c r="G1950" s="266"/>
      <c r="H1950" s="280"/>
      <c r="I1950" s="281"/>
      <c r="J1950" s="334">
        <f>SUM(G1950:I1950)</f>
        <v>0</v>
      </c>
      <c r="K1950" s="266"/>
      <c r="L1950" s="280"/>
      <c r="M1950" s="281"/>
      <c r="N1950" s="334">
        <f>SUM(K1950:M1950)</f>
        <v>0</v>
      </c>
      <c r="O1950" s="266"/>
      <c r="P1950" s="280"/>
      <c r="Q1950" s="281"/>
      <c r="R1950" s="699">
        <f t="shared" ref="R1950:R1956" si="1003">SUM(O1950:Q1950)</f>
        <v>0</v>
      </c>
      <c r="S1950" s="700">
        <f>N1950+J1950+F1950+R1950</f>
        <v>0</v>
      </c>
      <c r="T1950" s="191"/>
      <c r="U1950" s="191"/>
      <c r="V1950" s="191"/>
      <c r="W1950" s="191"/>
    </row>
    <row r="1951" spans="2:23" ht="16.5">
      <c r="B1951" s="711" t="s">
        <v>703</v>
      </c>
      <c r="C1951" s="712">
        <f>SUM(C1952:C1955)</f>
        <v>0</v>
      </c>
      <c r="D1951" s="712">
        <f>SUM(D1952:D1955)</f>
        <v>0</v>
      </c>
      <c r="E1951" s="712">
        <f>SUM(E1952:E1955)</f>
        <v>0</v>
      </c>
      <c r="F1951" s="334">
        <f t="shared" ref="F1951:F1956" si="1004">SUM(C1951:E1951)</f>
        <v>0</v>
      </c>
      <c r="G1951" s="712">
        <f>SUM(G1952:G1955)</f>
        <v>0</v>
      </c>
      <c r="H1951" s="246">
        <f>SUM(H1952:H1955)</f>
        <v>0</v>
      </c>
      <c r="I1951" s="713">
        <f>SUM(I1952:I1955)</f>
        <v>0</v>
      </c>
      <c r="J1951" s="334">
        <f t="shared" ref="J1951:J1956" si="1005">SUM(G1951:I1951)</f>
        <v>0</v>
      </c>
      <c r="K1951" s="712">
        <f>SUM(K1952:K1955)</f>
        <v>0</v>
      </c>
      <c r="L1951" s="246">
        <f>SUM(L1952:L1955)</f>
        <v>0</v>
      </c>
      <c r="M1951" s="713">
        <f>SUM(M1952:M1955)</f>
        <v>0</v>
      </c>
      <c r="N1951" s="334">
        <f t="shared" ref="N1951:N1956" si="1006">SUM(K1951:M1951)</f>
        <v>0</v>
      </c>
      <c r="O1951" s="712">
        <f>SUM(O1952:O1955)</f>
        <v>0</v>
      </c>
      <c r="P1951" s="246">
        <f>SUM(P1952:P1955)</f>
        <v>0</v>
      </c>
      <c r="Q1951" s="713">
        <f>SUM(Q1952:Q1955)</f>
        <v>0</v>
      </c>
      <c r="R1951" s="699">
        <f t="shared" si="1003"/>
        <v>0</v>
      </c>
      <c r="S1951" s="335">
        <f t="shared" ref="S1951:S1956" si="1007">N1951+J1951+F1951+R1951</f>
        <v>0</v>
      </c>
      <c r="T1951" s="702"/>
      <c r="U1951" s="702"/>
      <c r="V1951" s="702"/>
      <c r="W1951" s="702"/>
    </row>
    <row r="1952" spans="2:23" ht="16.5">
      <c r="B1952" s="710" t="s">
        <v>704</v>
      </c>
      <c r="C1952" s="254"/>
      <c r="D1952" s="287"/>
      <c r="E1952" s="288"/>
      <c r="F1952" s="698">
        <f t="shared" si="1004"/>
        <v>0</v>
      </c>
      <c r="G1952" s="254"/>
      <c r="H1952" s="287"/>
      <c r="I1952" s="288"/>
      <c r="J1952" s="334">
        <f t="shared" si="1005"/>
        <v>0</v>
      </c>
      <c r="K1952" s="254"/>
      <c r="L1952" s="287"/>
      <c r="M1952" s="288"/>
      <c r="N1952" s="334">
        <f t="shared" si="1006"/>
        <v>0</v>
      </c>
      <c r="O1952" s="254"/>
      <c r="P1952" s="287"/>
      <c r="Q1952" s="288"/>
      <c r="R1952" s="699">
        <f t="shared" si="1003"/>
        <v>0</v>
      </c>
      <c r="S1952" s="700">
        <f t="shared" si="1007"/>
        <v>0</v>
      </c>
      <c r="T1952" s="191"/>
      <c r="U1952" s="191"/>
      <c r="V1952" s="191"/>
      <c r="W1952" s="191"/>
    </row>
    <row r="1953" spans="2:23" ht="16.5">
      <c r="B1953" s="710" t="s">
        <v>705</v>
      </c>
      <c r="C1953" s="254"/>
      <c r="D1953" s="287"/>
      <c r="E1953" s="288"/>
      <c r="F1953" s="698">
        <f t="shared" si="1004"/>
        <v>0</v>
      </c>
      <c r="G1953" s="254"/>
      <c r="H1953" s="287"/>
      <c r="I1953" s="288"/>
      <c r="J1953" s="334">
        <f t="shared" si="1005"/>
        <v>0</v>
      </c>
      <c r="K1953" s="254"/>
      <c r="L1953" s="287"/>
      <c r="M1953" s="288"/>
      <c r="N1953" s="334">
        <f t="shared" si="1006"/>
        <v>0</v>
      </c>
      <c r="O1953" s="254"/>
      <c r="P1953" s="287"/>
      <c r="Q1953" s="288"/>
      <c r="R1953" s="699">
        <f t="shared" si="1003"/>
        <v>0</v>
      </c>
      <c r="S1953" s="700">
        <f t="shared" si="1007"/>
        <v>0</v>
      </c>
      <c r="T1953" s="191"/>
      <c r="U1953" s="191"/>
      <c r="V1953" s="191"/>
      <c r="W1953" s="191"/>
    </row>
    <row r="1954" spans="2:23" ht="16.5">
      <c r="B1954" s="714" t="s">
        <v>706</v>
      </c>
      <c r="C1954" s="254"/>
      <c r="D1954" s="287"/>
      <c r="E1954" s="288"/>
      <c r="F1954" s="698">
        <f t="shared" si="1004"/>
        <v>0</v>
      </c>
      <c r="G1954" s="254"/>
      <c r="H1954" s="287"/>
      <c r="I1954" s="288"/>
      <c r="J1954" s="334">
        <f t="shared" si="1005"/>
        <v>0</v>
      </c>
      <c r="K1954" s="254"/>
      <c r="L1954" s="287"/>
      <c r="M1954" s="288"/>
      <c r="N1954" s="334">
        <f t="shared" si="1006"/>
        <v>0</v>
      </c>
      <c r="O1954" s="254"/>
      <c r="P1954" s="287"/>
      <c r="Q1954" s="288"/>
      <c r="R1954" s="699">
        <f t="shared" si="1003"/>
        <v>0</v>
      </c>
      <c r="S1954" s="700">
        <f t="shared" si="1007"/>
        <v>0</v>
      </c>
      <c r="T1954" s="191"/>
      <c r="U1954" s="191"/>
      <c r="V1954" s="191"/>
      <c r="W1954" s="191"/>
    </row>
    <row r="1955" spans="2:23" ht="16.5">
      <c r="B1955" s="714" t="s">
        <v>707</v>
      </c>
      <c r="C1955" s="254"/>
      <c r="D1955" s="287"/>
      <c r="E1955" s="288"/>
      <c r="F1955" s="698">
        <f t="shared" si="1004"/>
        <v>0</v>
      </c>
      <c r="G1955" s="254"/>
      <c r="H1955" s="287"/>
      <c r="I1955" s="288"/>
      <c r="J1955" s="334">
        <f t="shared" si="1005"/>
        <v>0</v>
      </c>
      <c r="K1955" s="254"/>
      <c r="L1955" s="287"/>
      <c r="M1955" s="288"/>
      <c r="N1955" s="334">
        <f t="shared" si="1006"/>
        <v>0</v>
      </c>
      <c r="O1955" s="254"/>
      <c r="P1955" s="287"/>
      <c r="Q1955" s="288"/>
      <c r="R1955" s="699">
        <f t="shared" si="1003"/>
        <v>0</v>
      </c>
      <c r="S1955" s="700">
        <f t="shared" si="1007"/>
        <v>0</v>
      </c>
      <c r="T1955" s="191"/>
      <c r="U1955" s="191"/>
      <c r="V1955" s="191"/>
      <c r="W1955" s="191"/>
    </row>
    <row r="1956" spans="2:23" ht="17.25" thickBot="1">
      <c r="B1956" s="710" t="s">
        <v>708</v>
      </c>
      <c r="C1956" s="271"/>
      <c r="D1956" s="294"/>
      <c r="E1956" s="295"/>
      <c r="F1956" s="698">
        <f t="shared" si="1004"/>
        <v>0</v>
      </c>
      <c r="G1956" s="271"/>
      <c r="H1956" s="294"/>
      <c r="I1956" s="295"/>
      <c r="J1956" s="334">
        <f t="shared" si="1005"/>
        <v>0</v>
      </c>
      <c r="K1956" s="271"/>
      <c r="L1956" s="294"/>
      <c r="M1956" s="295"/>
      <c r="N1956" s="334">
        <f t="shared" si="1006"/>
        <v>0</v>
      </c>
      <c r="O1956" s="271"/>
      <c r="P1956" s="294"/>
      <c r="Q1956" s="295"/>
      <c r="R1956" s="699">
        <f t="shared" si="1003"/>
        <v>0</v>
      </c>
      <c r="S1956" s="700">
        <f t="shared" si="1007"/>
        <v>0</v>
      </c>
      <c r="T1956" s="191"/>
      <c r="U1956" s="191"/>
      <c r="V1956" s="191"/>
      <c r="W1956" s="191"/>
    </row>
    <row r="1957" spans="2:23" ht="17.25" thickBot="1">
      <c r="B1957" s="715" t="s">
        <v>897</v>
      </c>
      <c r="C1957" s="600" t="s">
        <v>498</v>
      </c>
      <c r="D1957" s="708" t="s">
        <v>499</v>
      </c>
      <c r="E1957" s="709" t="s">
        <v>500</v>
      </c>
      <c r="F1957" s="334" t="s">
        <v>697</v>
      </c>
      <c r="G1957" s="600" t="s">
        <v>502</v>
      </c>
      <c r="H1957" s="708" t="s">
        <v>503</v>
      </c>
      <c r="I1957" s="709" t="s">
        <v>504</v>
      </c>
      <c r="J1957" s="334" t="s">
        <v>698</v>
      </c>
      <c r="K1957" s="600" t="s">
        <v>506</v>
      </c>
      <c r="L1957" s="708" t="s">
        <v>507</v>
      </c>
      <c r="M1957" s="709" t="s">
        <v>508</v>
      </c>
      <c r="N1957" s="334" t="s">
        <v>699</v>
      </c>
      <c r="O1957" s="600" t="s">
        <v>510</v>
      </c>
      <c r="P1957" s="708" t="s">
        <v>511</v>
      </c>
      <c r="Q1957" s="709" t="s">
        <v>512</v>
      </c>
      <c r="R1957" s="720" t="s">
        <v>700</v>
      </c>
      <c r="S1957" s="719" t="s">
        <v>46</v>
      </c>
      <c r="T1957" s="191"/>
      <c r="U1957" s="191"/>
      <c r="V1957" s="191"/>
      <c r="W1957" s="191"/>
    </row>
    <row r="1958" spans="2:23" ht="16.5">
      <c r="B1958" s="710" t="s">
        <v>702</v>
      </c>
      <c r="C1958" s="266"/>
      <c r="D1958" s="280"/>
      <c r="E1958" s="281"/>
      <c r="F1958" s="698">
        <v>0</v>
      </c>
      <c r="G1958" s="266"/>
      <c r="H1958" s="280"/>
      <c r="I1958" s="281"/>
      <c r="J1958" s="334">
        <f t="shared" ref="J1958:J1964" si="1008">SUM(G1958:I1958)</f>
        <v>0</v>
      </c>
      <c r="K1958" s="266"/>
      <c r="L1958" s="280"/>
      <c r="M1958" s="281"/>
      <c r="N1958" s="334">
        <f t="shared" ref="N1958:N1964" si="1009">SUM(K1958:M1958)</f>
        <v>0</v>
      </c>
      <c r="O1958" s="266"/>
      <c r="P1958" s="280"/>
      <c r="Q1958" s="281"/>
      <c r="R1958" s="699">
        <f t="shared" ref="R1958:R1964" si="1010">SUM(O1958:Q1958)</f>
        <v>0</v>
      </c>
      <c r="S1958" s="700">
        <f>N1958+J1958+F1958+R1958</f>
        <v>0</v>
      </c>
      <c r="T1958" s="191"/>
      <c r="U1958" s="191"/>
      <c r="V1958" s="191"/>
      <c r="W1958" s="191"/>
    </row>
    <row r="1959" spans="2:23" ht="16.5">
      <c r="B1959" s="711" t="s">
        <v>703</v>
      </c>
      <c r="C1959" s="712">
        <f>SUM(C1960:C1963)</f>
        <v>0</v>
      </c>
      <c r="D1959" s="712">
        <f>SUM(D1960:D1963)</f>
        <v>0</v>
      </c>
      <c r="E1959" s="712">
        <f>SUM(E1960:E1963)</f>
        <v>0</v>
      </c>
      <c r="F1959" s="334">
        <f t="shared" ref="F1959:F1964" si="1011">SUM(C1959:E1959)</f>
        <v>0</v>
      </c>
      <c r="G1959" s="712">
        <f>SUM(G1960:G1963)</f>
        <v>0</v>
      </c>
      <c r="H1959" s="246">
        <f>SUM(H1960:H1963)</f>
        <v>0</v>
      </c>
      <c r="I1959" s="713">
        <f>SUM(I1960:I1963)</f>
        <v>0</v>
      </c>
      <c r="J1959" s="334">
        <f t="shared" si="1008"/>
        <v>0</v>
      </c>
      <c r="K1959" s="712">
        <f>SUM(K1960:K1963)</f>
        <v>0</v>
      </c>
      <c r="L1959" s="246">
        <f>SUM(L1960:L1963)</f>
        <v>0</v>
      </c>
      <c r="M1959" s="713">
        <f>SUM(M1960:M1963)</f>
        <v>0</v>
      </c>
      <c r="N1959" s="334">
        <f t="shared" si="1009"/>
        <v>0</v>
      </c>
      <c r="O1959" s="712">
        <f>SUM(O1960:O1963)</f>
        <v>0</v>
      </c>
      <c r="P1959" s="246">
        <f>SUM(P1960:P1963)</f>
        <v>0</v>
      </c>
      <c r="Q1959" s="713">
        <f>SUM(Q1960:Q1963)</f>
        <v>0</v>
      </c>
      <c r="R1959" s="699">
        <f t="shared" si="1010"/>
        <v>0</v>
      </c>
      <c r="S1959" s="335">
        <f t="shared" ref="S1959:S1964" si="1012">N1959+J1959+F1959+R1959</f>
        <v>0</v>
      </c>
      <c r="T1959" s="702"/>
      <c r="U1959" s="702"/>
      <c r="V1959" s="702"/>
      <c r="W1959" s="702"/>
    </row>
    <row r="1960" spans="2:23" ht="16.5">
      <c r="B1960" s="710" t="s">
        <v>704</v>
      </c>
      <c r="C1960" s="254"/>
      <c r="D1960" s="287"/>
      <c r="E1960" s="288"/>
      <c r="F1960" s="698">
        <f t="shared" si="1011"/>
        <v>0</v>
      </c>
      <c r="G1960" s="254"/>
      <c r="H1960" s="287"/>
      <c r="I1960" s="288"/>
      <c r="J1960" s="334">
        <f t="shared" si="1008"/>
        <v>0</v>
      </c>
      <c r="K1960" s="254"/>
      <c r="L1960" s="287"/>
      <c r="M1960" s="288"/>
      <c r="N1960" s="334">
        <f t="shared" si="1009"/>
        <v>0</v>
      </c>
      <c r="O1960" s="254"/>
      <c r="P1960" s="287"/>
      <c r="Q1960" s="288"/>
      <c r="R1960" s="699">
        <f t="shared" si="1010"/>
        <v>0</v>
      </c>
      <c r="S1960" s="700">
        <f t="shared" si="1012"/>
        <v>0</v>
      </c>
      <c r="T1960" s="191"/>
      <c r="U1960" s="191"/>
      <c r="V1960" s="191"/>
      <c r="W1960" s="191"/>
    </row>
    <row r="1961" spans="2:23" ht="16.5">
      <c r="B1961" s="710" t="s">
        <v>705</v>
      </c>
      <c r="C1961" s="254"/>
      <c r="D1961" s="287"/>
      <c r="E1961" s="288"/>
      <c r="F1961" s="698">
        <f t="shared" si="1011"/>
        <v>0</v>
      </c>
      <c r="G1961" s="254"/>
      <c r="H1961" s="287"/>
      <c r="I1961" s="288"/>
      <c r="J1961" s="334">
        <f t="shared" si="1008"/>
        <v>0</v>
      </c>
      <c r="K1961" s="254"/>
      <c r="L1961" s="287"/>
      <c r="M1961" s="288"/>
      <c r="N1961" s="334">
        <f t="shared" si="1009"/>
        <v>0</v>
      </c>
      <c r="O1961" s="254"/>
      <c r="P1961" s="287"/>
      <c r="Q1961" s="288"/>
      <c r="R1961" s="699">
        <f t="shared" si="1010"/>
        <v>0</v>
      </c>
      <c r="S1961" s="700">
        <f t="shared" si="1012"/>
        <v>0</v>
      </c>
      <c r="T1961" s="191"/>
      <c r="U1961" s="191"/>
      <c r="V1961" s="191"/>
      <c r="W1961" s="191"/>
    </row>
    <row r="1962" spans="2:23" ht="16.5">
      <c r="B1962" s="714" t="s">
        <v>706</v>
      </c>
      <c r="C1962" s="254"/>
      <c r="D1962" s="287"/>
      <c r="E1962" s="288"/>
      <c r="F1962" s="698">
        <f t="shared" si="1011"/>
        <v>0</v>
      </c>
      <c r="G1962" s="254"/>
      <c r="H1962" s="287"/>
      <c r="I1962" s="288"/>
      <c r="J1962" s="334">
        <f t="shared" si="1008"/>
        <v>0</v>
      </c>
      <c r="K1962" s="254"/>
      <c r="L1962" s="287"/>
      <c r="M1962" s="288"/>
      <c r="N1962" s="334">
        <f t="shared" si="1009"/>
        <v>0</v>
      </c>
      <c r="O1962" s="254"/>
      <c r="P1962" s="287"/>
      <c r="Q1962" s="288"/>
      <c r="R1962" s="699">
        <f t="shared" si="1010"/>
        <v>0</v>
      </c>
      <c r="S1962" s="700">
        <f t="shared" si="1012"/>
        <v>0</v>
      </c>
      <c r="T1962" s="191"/>
      <c r="U1962" s="191"/>
      <c r="V1962" s="191"/>
      <c r="W1962" s="191"/>
    </row>
    <row r="1963" spans="2:23" ht="16.5">
      <c r="B1963" s="714" t="s">
        <v>707</v>
      </c>
      <c r="C1963" s="254"/>
      <c r="D1963" s="287"/>
      <c r="E1963" s="288"/>
      <c r="F1963" s="698">
        <f t="shared" si="1011"/>
        <v>0</v>
      </c>
      <c r="G1963" s="254"/>
      <c r="H1963" s="287"/>
      <c r="I1963" s="288"/>
      <c r="J1963" s="334">
        <f t="shared" si="1008"/>
        <v>0</v>
      </c>
      <c r="K1963" s="254"/>
      <c r="L1963" s="287"/>
      <c r="M1963" s="288"/>
      <c r="N1963" s="334">
        <f t="shared" si="1009"/>
        <v>0</v>
      </c>
      <c r="O1963" s="254"/>
      <c r="P1963" s="287"/>
      <c r="Q1963" s="288"/>
      <c r="R1963" s="699">
        <f t="shared" si="1010"/>
        <v>0</v>
      </c>
      <c r="S1963" s="700">
        <f t="shared" si="1012"/>
        <v>0</v>
      </c>
      <c r="T1963" s="191"/>
      <c r="U1963" s="191"/>
      <c r="V1963" s="191"/>
      <c r="W1963" s="191"/>
    </row>
    <row r="1964" spans="2:23" ht="17.25" thickBot="1">
      <c r="B1964" s="710" t="s">
        <v>708</v>
      </c>
      <c r="C1964" s="271"/>
      <c r="D1964" s="294"/>
      <c r="E1964" s="295"/>
      <c r="F1964" s="698">
        <f t="shared" si="1011"/>
        <v>0</v>
      </c>
      <c r="G1964" s="271"/>
      <c r="H1964" s="294"/>
      <c r="I1964" s="295"/>
      <c r="J1964" s="334">
        <f t="shared" si="1008"/>
        <v>0</v>
      </c>
      <c r="K1964" s="271"/>
      <c r="L1964" s="294"/>
      <c r="M1964" s="295"/>
      <c r="N1964" s="334">
        <f t="shared" si="1009"/>
        <v>0</v>
      </c>
      <c r="O1964" s="271"/>
      <c r="P1964" s="294"/>
      <c r="Q1964" s="295"/>
      <c r="R1964" s="699">
        <f t="shared" si="1010"/>
        <v>0</v>
      </c>
      <c r="S1964" s="700">
        <f t="shared" si="1012"/>
        <v>0</v>
      </c>
      <c r="T1964" s="191"/>
      <c r="U1964" s="191"/>
      <c r="V1964" s="191"/>
      <c r="W1964" s="191"/>
    </row>
    <row r="1965" spans="2:23" ht="17.25" thickBot="1">
      <c r="B1965" s="715" t="s">
        <v>898</v>
      </c>
      <c r="C1965" s="687" t="s">
        <v>498</v>
      </c>
      <c r="D1965" s="688" t="s">
        <v>499</v>
      </c>
      <c r="E1965" s="689" t="s">
        <v>500</v>
      </c>
      <c r="F1965" s="719" t="s">
        <v>697</v>
      </c>
      <c r="G1965" s="687" t="s">
        <v>502</v>
      </c>
      <c r="H1965" s="688" t="s">
        <v>503</v>
      </c>
      <c r="I1965" s="689" t="s">
        <v>504</v>
      </c>
      <c r="J1965" s="719" t="s">
        <v>698</v>
      </c>
      <c r="K1965" s="687" t="s">
        <v>506</v>
      </c>
      <c r="L1965" s="688" t="s">
        <v>507</v>
      </c>
      <c r="M1965" s="689" t="s">
        <v>508</v>
      </c>
      <c r="N1965" s="719" t="s">
        <v>699</v>
      </c>
      <c r="O1965" s="687" t="s">
        <v>510</v>
      </c>
      <c r="P1965" s="688" t="s">
        <v>511</v>
      </c>
      <c r="Q1965" s="689" t="s">
        <v>512</v>
      </c>
      <c r="R1965" s="720" t="s">
        <v>700</v>
      </c>
      <c r="S1965" s="719" t="s">
        <v>46</v>
      </c>
      <c r="T1965" s="191"/>
      <c r="U1965" s="191"/>
      <c r="V1965" s="191"/>
      <c r="W1965" s="191"/>
    </row>
    <row r="1966" spans="2:23" ht="16.5">
      <c r="B1966" s="710" t="s">
        <v>702</v>
      </c>
      <c r="C1966" s="266"/>
      <c r="D1966" s="280"/>
      <c r="E1966" s="281"/>
      <c r="F1966" s="698">
        <f>SUM(C1966:E1966)</f>
        <v>0</v>
      </c>
      <c r="G1966" s="266"/>
      <c r="H1966" s="280"/>
      <c r="I1966" s="281"/>
      <c r="J1966" s="334">
        <f>SUM(G1966:I1966)</f>
        <v>0</v>
      </c>
      <c r="K1966" s="266"/>
      <c r="L1966" s="280"/>
      <c r="M1966" s="281"/>
      <c r="N1966" s="334">
        <f>SUM(K1966:M1966)</f>
        <v>0</v>
      </c>
      <c r="O1966" s="266"/>
      <c r="P1966" s="280"/>
      <c r="Q1966" s="281"/>
      <c r="R1966" s="699">
        <f>SUM(O1966:Q1966)</f>
        <v>0</v>
      </c>
      <c r="S1966" s="700">
        <f>C1966+D1966+E1966+G1966+H1966+I1966+K1966+L1966+M1966+O1966+P1966+Q1966</f>
        <v>0</v>
      </c>
      <c r="T1966" s="191"/>
      <c r="U1966" s="191"/>
      <c r="V1966" s="191"/>
      <c r="W1966" s="191"/>
    </row>
    <row r="1967" spans="2:23" ht="16.5">
      <c r="B1967" s="711" t="s">
        <v>703</v>
      </c>
      <c r="C1967" s="712">
        <f>SUM(C1968:C1971)</f>
        <v>0</v>
      </c>
      <c r="D1967" s="712">
        <f>SUM(D1968:D1971)</f>
        <v>0</v>
      </c>
      <c r="E1967" s="712">
        <f>SUM(E1968:E1971)</f>
        <v>0</v>
      </c>
      <c r="F1967" s="334">
        <f t="shared" ref="F1967:F1972" si="1013">SUM(C1967:E1967)</f>
        <v>0</v>
      </c>
      <c r="G1967" s="712">
        <f>SUM(G1968:G1971)</f>
        <v>0</v>
      </c>
      <c r="H1967" s="246">
        <f>SUM(H1968:H1971)</f>
        <v>0</v>
      </c>
      <c r="I1967" s="713">
        <f>SUM(I1968:I1971)</f>
        <v>0</v>
      </c>
      <c r="J1967" s="334">
        <f t="shared" ref="J1967:J1972" si="1014">SUM(G1967:I1967)</f>
        <v>0</v>
      </c>
      <c r="K1967" s="712">
        <f>SUM(K1968:K1971)</f>
        <v>0</v>
      </c>
      <c r="L1967" s="246">
        <f>SUM(L1968:L1971)</f>
        <v>0</v>
      </c>
      <c r="M1967" s="713">
        <f>SUM(M1968:M1971)</f>
        <v>0</v>
      </c>
      <c r="N1967" s="334">
        <f t="shared" ref="N1967:N1972" si="1015">SUM(K1967:M1967)</f>
        <v>0</v>
      </c>
      <c r="O1967" s="712">
        <f>SUM(O1968:O1971)</f>
        <v>0</v>
      </c>
      <c r="P1967" s="246">
        <f>SUM(P1968:P1971)</f>
        <v>0</v>
      </c>
      <c r="Q1967" s="713">
        <f>SUM(Q1968:Q1971)</f>
        <v>0</v>
      </c>
      <c r="R1967" s="699">
        <f t="shared" ref="R1967:R1972" si="1016">SUM(O1967:Q1967)</f>
        <v>0</v>
      </c>
      <c r="S1967" s="335">
        <f>F1967+J1967+N1967+R1967</f>
        <v>0</v>
      </c>
      <c r="T1967" s="702"/>
      <c r="U1967" s="702"/>
      <c r="V1967" s="702"/>
      <c r="W1967" s="702"/>
    </row>
    <row r="1968" spans="2:23" ht="16.5">
      <c r="B1968" s="710" t="s">
        <v>704</v>
      </c>
      <c r="C1968" s="254"/>
      <c r="D1968" s="287"/>
      <c r="E1968" s="288"/>
      <c r="F1968" s="698">
        <f t="shared" si="1013"/>
        <v>0</v>
      </c>
      <c r="G1968" s="254"/>
      <c r="H1968" s="287"/>
      <c r="I1968" s="288"/>
      <c r="J1968" s="334">
        <f t="shared" si="1014"/>
        <v>0</v>
      </c>
      <c r="K1968" s="254"/>
      <c r="L1968" s="287"/>
      <c r="M1968" s="288"/>
      <c r="N1968" s="334">
        <f t="shared" si="1015"/>
        <v>0</v>
      </c>
      <c r="O1968" s="254"/>
      <c r="P1968" s="287"/>
      <c r="Q1968" s="288"/>
      <c r="R1968" s="699">
        <f t="shared" si="1016"/>
        <v>0</v>
      </c>
      <c r="S1968" s="700">
        <f>C1968+D1968+E1968+G1968+H1968+I1968+K1968+L1968+M1968+O1968+P1968+Q1968</f>
        <v>0</v>
      </c>
      <c r="T1968" s="191"/>
      <c r="U1968" s="191"/>
      <c r="V1968" s="191"/>
      <c r="W1968" s="191"/>
    </row>
    <row r="1969" spans="2:23" ht="16.5">
      <c r="B1969" s="710" t="s">
        <v>705</v>
      </c>
      <c r="C1969" s="254"/>
      <c r="D1969" s="287"/>
      <c r="E1969" s="288"/>
      <c r="F1969" s="698">
        <f t="shared" si="1013"/>
        <v>0</v>
      </c>
      <c r="G1969" s="254"/>
      <c r="H1969" s="287"/>
      <c r="I1969" s="288"/>
      <c r="J1969" s="334">
        <f t="shared" si="1014"/>
        <v>0</v>
      </c>
      <c r="K1969" s="254"/>
      <c r="L1969" s="287"/>
      <c r="M1969" s="288"/>
      <c r="N1969" s="334">
        <f t="shared" si="1015"/>
        <v>0</v>
      </c>
      <c r="O1969" s="254"/>
      <c r="P1969" s="287"/>
      <c r="Q1969" s="288"/>
      <c r="R1969" s="699">
        <f t="shared" si="1016"/>
        <v>0</v>
      </c>
      <c r="S1969" s="700">
        <f>C1969+D1969+E1969+G1969+H1969+I1969+K1969+L1969+M1969+O1969+P1969+Q1969</f>
        <v>0</v>
      </c>
      <c r="T1969" s="191"/>
      <c r="U1969" s="191"/>
      <c r="V1969" s="191"/>
      <c r="W1969" s="191"/>
    </row>
    <row r="1970" spans="2:23" ht="16.5">
      <c r="B1970" s="714" t="s">
        <v>706</v>
      </c>
      <c r="C1970" s="254"/>
      <c r="D1970" s="287"/>
      <c r="E1970" s="288"/>
      <c r="F1970" s="698">
        <f t="shared" si="1013"/>
        <v>0</v>
      </c>
      <c r="G1970" s="254"/>
      <c r="H1970" s="287"/>
      <c r="I1970" s="288"/>
      <c r="J1970" s="334">
        <f t="shared" si="1014"/>
        <v>0</v>
      </c>
      <c r="K1970" s="254"/>
      <c r="L1970" s="287"/>
      <c r="M1970" s="288"/>
      <c r="N1970" s="334">
        <f t="shared" si="1015"/>
        <v>0</v>
      </c>
      <c r="O1970" s="254"/>
      <c r="P1970" s="287"/>
      <c r="Q1970" s="288"/>
      <c r="R1970" s="699">
        <f t="shared" si="1016"/>
        <v>0</v>
      </c>
      <c r="S1970" s="700">
        <f>C1970+D1970+E1970+G1970+H1970+I1970+K1970+L1970+M1970+O1970+P1970+Q1970</f>
        <v>0</v>
      </c>
      <c r="T1970" s="191"/>
      <c r="U1970" s="191"/>
      <c r="V1970" s="191"/>
      <c r="W1970" s="191"/>
    </row>
    <row r="1971" spans="2:23" ht="16.5">
      <c r="B1971" s="714" t="s">
        <v>707</v>
      </c>
      <c r="C1971" s="254"/>
      <c r="D1971" s="287"/>
      <c r="E1971" s="288"/>
      <c r="F1971" s="698">
        <f t="shared" si="1013"/>
        <v>0</v>
      </c>
      <c r="G1971" s="254"/>
      <c r="H1971" s="287"/>
      <c r="I1971" s="288"/>
      <c r="J1971" s="334">
        <f t="shared" si="1014"/>
        <v>0</v>
      </c>
      <c r="K1971" s="254"/>
      <c r="L1971" s="287"/>
      <c r="M1971" s="288"/>
      <c r="N1971" s="334">
        <f t="shared" si="1015"/>
        <v>0</v>
      </c>
      <c r="O1971" s="254"/>
      <c r="P1971" s="287"/>
      <c r="Q1971" s="288"/>
      <c r="R1971" s="699">
        <f t="shared" si="1016"/>
        <v>0</v>
      </c>
      <c r="S1971" s="700">
        <f>C1971+D1971+E1971+G1971+H1971+I1971+K1971+L1971+M1971+O1971+P1971+Q1971</f>
        <v>0</v>
      </c>
      <c r="T1971" s="191"/>
      <c r="U1971" s="191"/>
      <c r="V1971" s="191"/>
      <c r="W1971" s="191"/>
    </row>
    <row r="1972" spans="2:23" ht="17.25" thickBot="1">
      <c r="B1972" s="710" t="s">
        <v>708</v>
      </c>
      <c r="C1972" s="271"/>
      <c r="D1972" s="294"/>
      <c r="E1972" s="295"/>
      <c r="F1972" s="698">
        <f t="shared" si="1013"/>
        <v>0</v>
      </c>
      <c r="G1972" s="271"/>
      <c r="H1972" s="294"/>
      <c r="I1972" s="295"/>
      <c r="J1972" s="334">
        <f t="shared" si="1014"/>
        <v>0</v>
      </c>
      <c r="K1972" s="271"/>
      <c r="L1972" s="294"/>
      <c r="M1972" s="295"/>
      <c r="N1972" s="334">
        <f t="shared" si="1015"/>
        <v>0</v>
      </c>
      <c r="O1972" s="271"/>
      <c r="P1972" s="294"/>
      <c r="Q1972" s="295"/>
      <c r="R1972" s="699">
        <f t="shared" si="1016"/>
        <v>0</v>
      </c>
      <c r="S1972" s="700">
        <f>C1972+D1972+E1972+G1972+H1972+I1972+K1972+L1972+M1972+O1972+P1972+Q1972</f>
        <v>0</v>
      </c>
      <c r="T1972" s="191"/>
      <c r="U1972" s="191"/>
      <c r="V1972" s="191"/>
      <c r="W1972" s="191"/>
    </row>
    <row r="1973" spans="2:23" ht="17.25" thickBot="1">
      <c r="B1973" s="715" t="s">
        <v>808</v>
      </c>
      <c r="C1973" s="600" t="s">
        <v>498</v>
      </c>
      <c r="D1973" s="708" t="s">
        <v>499</v>
      </c>
      <c r="E1973" s="709" t="s">
        <v>500</v>
      </c>
      <c r="F1973" s="334" t="s">
        <v>697</v>
      </c>
      <c r="G1973" s="600" t="s">
        <v>502</v>
      </c>
      <c r="H1973" s="708" t="s">
        <v>503</v>
      </c>
      <c r="I1973" s="709" t="s">
        <v>504</v>
      </c>
      <c r="J1973" s="334" t="s">
        <v>698</v>
      </c>
      <c r="K1973" s="600" t="s">
        <v>506</v>
      </c>
      <c r="L1973" s="708" t="s">
        <v>507</v>
      </c>
      <c r="M1973" s="709" t="s">
        <v>508</v>
      </c>
      <c r="N1973" s="334" t="s">
        <v>699</v>
      </c>
      <c r="O1973" s="600" t="s">
        <v>510</v>
      </c>
      <c r="P1973" s="708" t="s">
        <v>511</v>
      </c>
      <c r="Q1973" s="709" t="s">
        <v>512</v>
      </c>
      <c r="R1973" s="720" t="s">
        <v>700</v>
      </c>
      <c r="S1973" s="719" t="s">
        <v>46</v>
      </c>
      <c r="T1973" s="191"/>
      <c r="U1973" s="191"/>
      <c r="V1973" s="191"/>
      <c r="W1973" s="191"/>
    </row>
    <row r="1974" spans="2:23" ht="16.5">
      <c r="B1974" s="710" t="s">
        <v>702</v>
      </c>
      <c r="C1974" s="266"/>
      <c r="D1974" s="280"/>
      <c r="E1974" s="281"/>
      <c r="F1974" s="698">
        <f>SUM(C1974:E1974)</f>
        <v>0</v>
      </c>
      <c r="G1974" s="266"/>
      <c r="H1974" s="280"/>
      <c r="I1974" s="281"/>
      <c r="J1974" s="334">
        <f>SUM(G1974:I1974)</f>
        <v>0</v>
      </c>
      <c r="K1974" s="266"/>
      <c r="L1974" s="280"/>
      <c r="M1974" s="281"/>
      <c r="N1974" s="334">
        <f>SUM(K1974:M1974)</f>
        <v>0</v>
      </c>
      <c r="O1974" s="266"/>
      <c r="P1974" s="280"/>
      <c r="Q1974" s="281"/>
      <c r="R1974" s="699">
        <f t="shared" ref="R1974:R1980" si="1017">SUM(O1974:Q1974)</f>
        <v>0</v>
      </c>
      <c r="S1974" s="700">
        <f>N1974+J1974+F1974+R1974</f>
        <v>0</v>
      </c>
      <c r="T1974" s="191"/>
      <c r="U1974" s="191"/>
      <c r="V1974" s="191"/>
      <c r="W1974" s="191"/>
    </row>
    <row r="1975" spans="2:23" ht="16.5">
      <c r="B1975" s="711" t="s">
        <v>703</v>
      </c>
      <c r="C1975" s="712">
        <f>SUM(C1976:C1979)</f>
        <v>0</v>
      </c>
      <c r="D1975" s="712">
        <f>SUM(D1976:D1979)</f>
        <v>0</v>
      </c>
      <c r="E1975" s="712">
        <f>SUM(E1976:E1979)</f>
        <v>0</v>
      </c>
      <c r="F1975" s="334">
        <f t="shared" ref="F1975:F1980" si="1018">SUM(C1975:E1975)</f>
        <v>0</v>
      </c>
      <c r="G1975" s="712">
        <f>SUM(G1976:G1979)</f>
        <v>0</v>
      </c>
      <c r="H1975" s="246">
        <f>SUM(H1976:H1979)</f>
        <v>0</v>
      </c>
      <c r="I1975" s="713">
        <f>SUM(I1976:I1979)</f>
        <v>0</v>
      </c>
      <c r="J1975" s="334">
        <f t="shared" ref="J1975:J1980" si="1019">SUM(G1975:I1975)</f>
        <v>0</v>
      </c>
      <c r="K1975" s="712">
        <f>SUM(K1976:K1979)</f>
        <v>0</v>
      </c>
      <c r="L1975" s="246">
        <f>SUM(L1976:L1979)</f>
        <v>0</v>
      </c>
      <c r="M1975" s="713">
        <f>SUM(M1976:M1979)</f>
        <v>0</v>
      </c>
      <c r="N1975" s="334">
        <f t="shared" ref="N1975:N1980" si="1020">SUM(K1975:M1975)</f>
        <v>0</v>
      </c>
      <c r="O1975" s="712">
        <f>SUM(O1976:O1979)</f>
        <v>0</v>
      </c>
      <c r="P1975" s="246">
        <f>SUM(P1976:P1979)</f>
        <v>0</v>
      </c>
      <c r="Q1975" s="713">
        <f>SUM(Q1976:Q1979)</f>
        <v>0</v>
      </c>
      <c r="R1975" s="699">
        <f t="shared" si="1017"/>
        <v>0</v>
      </c>
      <c r="S1975" s="335">
        <f t="shared" ref="S1975:S1980" si="1021">N1975+J1975+F1975+R1975</f>
        <v>0</v>
      </c>
      <c r="T1975" s="702"/>
      <c r="U1975" s="702"/>
      <c r="V1975" s="702"/>
      <c r="W1975" s="702"/>
    </row>
    <row r="1976" spans="2:23" ht="16.5">
      <c r="B1976" s="710" t="s">
        <v>704</v>
      </c>
      <c r="C1976" s="254"/>
      <c r="D1976" s="287"/>
      <c r="E1976" s="288"/>
      <c r="F1976" s="698">
        <f t="shared" si="1018"/>
        <v>0</v>
      </c>
      <c r="G1976" s="254"/>
      <c r="H1976" s="287"/>
      <c r="I1976" s="288"/>
      <c r="J1976" s="334">
        <f t="shared" si="1019"/>
        <v>0</v>
      </c>
      <c r="K1976" s="254"/>
      <c r="L1976" s="287"/>
      <c r="M1976" s="288"/>
      <c r="N1976" s="334">
        <f t="shared" si="1020"/>
        <v>0</v>
      </c>
      <c r="O1976" s="254"/>
      <c r="P1976" s="287"/>
      <c r="Q1976" s="288"/>
      <c r="R1976" s="699">
        <f t="shared" si="1017"/>
        <v>0</v>
      </c>
      <c r="S1976" s="700">
        <f t="shared" si="1021"/>
        <v>0</v>
      </c>
      <c r="T1976" s="191"/>
      <c r="U1976" s="191"/>
      <c r="V1976" s="191"/>
      <c r="W1976" s="191"/>
    </row>
    <row r="1977" spans="2:23" ht="16.5">
      <c r="B1977" s="710" t="s">
        <v>705</v>
      </c>
      <c r="C1977" s="254"/>
      <c r="D1977" s="287"/>
      <c r="E1977" s="288"/>
      <c r="F1977" s="698">
        <f t="shared" si="1018"/>
        <v>0</v>
      </c>
      <c r="G1977" s="254"/>
      <c r="H1977" s="287"/>
      <c r="I1977" s="288"/>
      <c r="J1977" s="334">
        <f t="shared" si="1019"/>
        <v>0</v>
      </c>
      <c r="K1977" s="254"/>
      <c r="L1977" s="287"/>
      <c r="M1977" s="288"/>
      <c r="N1977" s="334">
        <f t="shared" si="1020"/>
        <v>0</v>
      </c>
      <c r="O1977" s="254"/>
      <c r="P1977" s="287"/>
      <c r="Q1977" s="288"/>
      <c r="R1977" s="699">
        <f t="shared" si="1017"/>
        <v>0</v>
      </c>
      <c r="S1977" s="700">
        <f t="shared" si="1021"/>
        <v>0</v>
      </c>
      <c r="T1977" s="191"/>
      <c r="U1977" s="191"/>
      <c r="V1977" s="191"/>
      <c r="W1977" s="191"/>
    </row>
    <row r="1978" spans="2:23" ht="16.5">
      <c r="B1978" s="714" t="s">
        <v>706</v>
      </c>
      <c r="C1978" s="254"/>
      <c r="D1978" s="287"/>
      <c r="E1978" s="288"/>
      <c r="F1978" s="698">
        <f t="shared" si="1018"/>
        <v>0</v>
      </c>
      <c r="G1978" s="254"/>
      <c r="H1978" s="287"/>
      <c r="I1978" s="288"/>
      <c r="J1978" s="334">
        <f t="shared" si="1019"/>
        <v>0</v>
      </c>
      <c r="K1978" s="254"/>
      <c r="L1978" s="287"/>
      <c r="M1978" s="288"/>
      <c r="N1978" s="334">
        <f t="shared" si="1020"/>
        <v>0</v>
      </c>
      <c r="O1978" s="254"/>
      <c r="P1978" s="287"/>
      <c r="Q1978" s="288"/>
      <c r="R1978" s="699">
        <f t="shared" si="1017"/>
        <v>0</v>
      </c>
      <c r="S1978" s="700">
        <f t="shared" si="1021"/>
        <v>0</v>
      </c>
      <c r="T1978" s="191"/>
      <c r="U1978" s="191"/>
      <c r="V1978" s="191"/>
      <c r="W1978" s="191"/>
    </row>
    <row r="1979" spans="2:23" ht="16.5">
      <c r="B1979" s="714" t="s">
        <v>707</v>
      </c>
      <c r="C1979" s="254"/>
      <c r="D1979" s="287"/>
      <c r="E1979" s="288"/>
      <c r="F1979" s="698">
        <f t="shared" si="1018"/>
        <v>0</v>
      </c>
      <c r="G1979" s="254"/>
      <c r="H1979" s="287"/>
      <c r="I1979" s="288"/>
      <c r="J1979" s="334">
        <f t="shared" si="1019"/>
        <v>0</v>
      </c>
      <c r="K1979" s="254"/>
      <c r="L1979" s="287"/>
      <c r="M1979" s="288"/>
      <c r="N1979" s="334">
        <f t="shared" si="1020"/>
        <v>0</v>
      </c>
      <c r="O1979" s="254"/>
      <c r="P1979" s="287"/>
      <c r="Q1979" s="288"/>
      <c r="R1979" s="699">
        <f t="shared" si="1017"/>
        <v>0</v>
      </c>
      <c r="S1979" s="700">
        <f t="shared" si="1021"/>
        <v>0</v>
      </c>
      <c r="T1979" s="191"/>
      <c r="U1979" s="191"/>
      <c r="V1979" s="191"/>
      <c r="W1979" s="191"/>
    </row>
    <row r="1980" spans="2:23" ht="17.25" thickBot="1">
      <c r="B1980" s="710" t="s">
        <v>708</v>
      </c>
      <c r="C1980" s="271"/>
      <c r="D1980" s="294"/>
      <c r="E1980" s="295"/>
      <c r="F1980" s="698">
        <f t="shared" si="1018"/>
        <v>0</v>
      </c>
      <c r="G1980" s="271"/>
      <c r="H1980" s="294"/>
      <c r="I1980" s="295"/>
      <c r="J1980" s="334">
        <f t="shared" si="1019"/>
        <v>0</v>
      </c>
      <c r="K1980" s="271"/>
      <c r="L1980" s="294"/>
      <c r="M1980" s="295"/>
      <c r="N1980" s="334">
        <f t="shared" si="1020"/>
        <v>0</v>
      </c>
      <c r="O1980" s="271"/>
      <c r="P1980" s="294"/>
      <c r="Q1980" s="295"/>
      <c r="R1980" s="699">
        <f t="shared" si="1017"/>
        <v>0</v>
      </c>
      <c r="S1980" s="700">
        <f t="shared" si="1021"/>
        <v>0</v>
      </c>
      <c r="T1980" s="191"/>
      <c r="U1980" s="191"/>
      <c r="V1980" s="191"/>
      <c r="W1980" s="191"/>
    </row>
    <row r="1981" spans="2:23" ht="17.25" thickBot="1">
      <c r="B1981" s="715" t="s">
        <v>899</v>
      </c>
      <c r="C1981" s="600" t="s">
        <v>498</v>
      </c>
      <c r="D1981" s="708" t="s">
        <v>499</v>
      </c>
      <c r="E1981" s="709" t="s">
        <v>500</v>
      </c>
      <c r="F1981" s="334" t="s">
        <v>697</v>
      </c>
      <c r="G1981" s="600" t="s">
        <v>502</v>
      </c>
      <c r="H1981" s="708" t="s">
        <v>503</v>
      </c>
      <c r="I1981" s="709" t="s">
        <v>504</v>
      </c>
      <c r="J1981" s="334" t="s">
        <v>698</v>
      </c>
      <c r="K1981" s="600" t="s">
        <v>506</v>
      </c>
      <c r="L1981" s="708" t="s">
        <v>507</v>
      </c>
      <c r="M1981" s="709" t="s">
        <v>508</v>
      </c>
      <c r="N1981" s="334" t="s">
        <v>699</v>
      </c>
      <c r="O1981" s="600" t="s">
        <v>510</v>
      </c>
      <c r="P1981" s="708" t="s">
        <v>511</v>
      </c>
      <c r="Q1981" s="709" t="s">
        <v>512</v>
      </c>
      <c r="R1981" s="720" t="s">
        <v>700</v>
      </c>
      <c r="S1981" s="719" t="s">
        <v>46</v>
      </c>
      <c r="T1981" s="191"/>
      <c r="U1981" s="191"/>
      <c r="V1981" s="191"/>
      <c r="W1981" s="191"/>
    </row>
    <row r="1982" spans="2:23" ht="16.5">
      <c r="B1982" s="710" t="s">
        <v>702</v>
      </c>
      <c r="C1982" s="266"/>
      <c r="D1982" s="280"/>
      <c r="E1982" s="281"/>
      <c r="F1982" s="698">
        <f>SUM(C1982:E1982)</f>
        <v>0</v>
      </c>
      <c r="G1982" s="266"/>
      <c r="H1982" s="280"/>
      <c r="I1982" s="281"/>
      <c r="J1982" s="334">
        <f>SUM(G1982:I1982)</f>
        <v>0</v>
      </c>
      <c r="K1982" s="266"/>
      <c r="L1982" s="280"/>
      <c r="M1982" s="281"/>
      <c r="N1982" s="334">
        <f>SUM(K1982:M1982)</f>
        <v>0</v>
      </c>
      <c r="O1982" s="266"/>
      <c r="P1982" s="280"/>
      <c r="Q1982" s="281"/>
      <c r="R1982" s="699">
        <f t="shared" ref="R1982:R1988" si="1022">SUM(O1982:Q1982)</f>
        <v>0</v>
      </c>
      <c r="S1982" s="700">
        <f>N1982+J1982+F1982+R1982</f>
        <v>0</v>
      </c>
      <c r="T1982" s="191"/>
      <c r="U1982" s="191"/>
      <c r="V1982" s="191"/>
      <c r="W1982" s="191"/>
    </row>
    <row r="1983" spans="2:23" ht="16.5">
      <c r="B1983" s="711" t="s">
        <v>703</v>
      </c>
      <c r="C1983" s="712">
        <f>SUM(C1984:C1987)</f>
        <v>0</v>
      </c>
      <c r="D1983" s="712">
        <f>SUM(D1984:D1987)</f>
        <v>0</v>
      </c>
      <c r="E1983" s="712">
        <f>SUM(E1984:E1987)</f>
        <v>0</v>
      </c>
      <c r="F1983" s="334">
        <f t="shared" ref="F1983:F1988" si="1023">SUM(C1983:E1983)</f>
        <v>0</v>
      </c>
      <c r="G1983" s="712">
        <f>SUM(G1984:G1987)</f>
        <v>0</v>
      </c>
      <c r="H1983" s="246">
        <f>SUM(H1984:H1987)</f>
        <v>0</v>
      </c>
      <c r="I1983" s="713">
        <f>SUM(I1984:I1987)</f>
        <v>0</v>
      </c>
      <c r="J1983" s="334">
        <f t="shared" ref="J1983:J1988" si="1024">SUM(G1983:I1983)</f>
        <v>0</v>
      </c>
      <c r="K1983" s="712">
        <f>SUM(K1984:K1987)</f>
        <v>0</v>
      </c>
      <c r="L1983" s="246">
        <f>SUM(L1984:L1987)</f>
        <v>0</v>
      </c>
      <c r="M1983" s="713">
        <f>SUM(M1984:M1987)</f>
        <v>0</v>
      </c>
      <c r="N1983" s="334">
        <f t="shared" ref="N1983:N1988" si="1025">SUM(K1983:M1983)</f>
        <v>0</v>
      </c>
      <c r="O1983" s="712">
        <f>SUM(O1984:O1987)</f>
        <v>0</v>
      </c>
      <c r="P1983" s="246">
        <f>SUM(P1984:P1987)</f>
        <v>0</v>
      </c>
      <c r="Q1983" s="713">
        <f>SUM(Q1984:Q1987)</f>
        <v>0</v>
      </c>
      <c r="R1983" s="699">
        <f t="shared" si="1022"/>
        <v>0</v>
      </c>
      <c r="S1983" s="335">
        <f t="shared" ref="S1983:S1988" si="1026">N1983+J1983+F1983+R1983</f>
        <v>0</v>
      </c>
      <c r="T1983" s="702"/>
      <c r="U1983" s="702"/>
      <c r="V1983" s="702"/>
      <c r="W1983" s="702"/>
    </row>
    <row r="1984" spans="2:23" ht="16.5">
      <c r="B1984" s="710" t="s">
        <v>704</v>
      </c>
      <c r="C1984" s="254"/>
      <c r="D1984" s="287"/>
      <c r="E1984" s="288"/>
      <c r="F1984" s="698">
        <f t="shared" si="1023"/>
        <v>0</v>
      </c>
      <c r="G1984" s="254"/>
      <c r="H1984" s="287"/>
      <c r="I1984" s="288"/>
      <c r="J1984" s="334">
        <f t="shared" si="1024"/>
        <v>0</v>
      </c>
      <c r="K1984" s="254"/>
      <c r="L1984" s="287"/>
      <c r="M1984" s="288"/>
      <c r="N1984" s="334">
        <f t="shared" si="1025"/>
        <v>0</v>
      </c>
      <c r="O1984" s="254"/>
      <c r="P1984" s="287"/>
      <c r="Q1984" s="288"/>
      <c r="R1984" s="699">
        <f t="shared" si="1022"/>
        <v>0</v>
      </c>
      <c r="S1984" s="700">
        <f t="shared" si="1026"/>
        <v>0</v>
      </c>
      <c r="T1984" s="191"/>
      <c r="U1984" s="191"/>
      <c r="V1984" s="191"/>
      <c r="W1984" s="191"/>
    </row>
    <row r="1985" spans="2:23" ht="16.5">
      <c r="B1985" s="710" t="s">
        <v>705</v>
      </c>
      <c r="C1985" s="254"/>
      <c r="D1985" s="287"/>
      <c r="E1985" s="288"/>
      <c r="F1985" s="698">
        <f t="shared" si="1023"/>
        <v>0</v>
      </c>
      <c r="G1985" s="254"/>
      <c r="H1985" s="287"/>
      <c r="I1985" s="288"/>
      <c r="J1985" s="334">
        <f t="shared" si="1024"/>
        <v>0</v>
      </c>
      <c r="K1985" s="254"/>
      <c r="L1985" s="287"/>
      <c r="M1985" s="288"/>
      <c r="N1985" s="334">
        <f t="shared" si="1025"/>
        <v>0</v>
      </c>
      <c r="O1985" s="254"/>
      <c r="P1985" s="287"/>
      <c r="Q1985" s="288"/>
      <c r="R1985" s="699">
        <f t="shared" si="1022"/>
        <v>0</v>
      </c>
      <c r="S1985" s="700">
        <f t="shared" si="1026"/>
        <v>0</v>
      </c>
      <c r="T1985" s="191"/>
      <c r="U1985" s="191"/>
      <c r="V1985" s="191"/>
      <c r="W1985" s="191"/>
    </row>
    <row r="1986" spans="2:23" ht="16.5">
      <c r="B1986" s="714" t="s">
        <v>706</v>
      </c>
      <c r="C1986" s="254"/>
      <c r="D1986" s="287"/>
      <c r="E1986" s="288"/>
      <c r="F1986" s="698">
        <f t="shared" si="1023"/>
        <v>0</v>
      </c>
      <c r="G1986" s="254"/>
      <c r="H1986" s="287"/>
      <c r="I1986" s="288"/>
      <c r="J1986" s="334">
        <f t="shared" si="1024"/>
        <v>0</v>
      </c>
      <c r="K1986" s="254"/>
      <c r="L1986" s="287"/>
      <c r="M1986" s="288"/>
      <c r="N1986" s="334">
        <f t="shared" si="1025"/>
        <v>0</v>
      </c>
      <c r="O1986" s="254"/>
      <c r="P1986" s="287"/>
      <c r="Q1986" s="288"/>
      <c r="R1986" s="699">
        <f t="shared" si="1022"/>
        <v>0</v>
      </c>
      <c r="S1986" s="700">
        <f t="shared" si="1026"/>
        <v>0</v>
      </c>
      <c r="T1986" s="191"/>
      <c r="U1986" s="191"/>
      <c r="V1986" s="191"/>
      <c r="W1986" s="191"/>
    </row>
    <row r="1987" spans="2:23" ht="16.5">
      <c r="B1987" s="714" t="s">
        <v>707</v>
      </c>
      <c r="C1987" s="254"/>
      <c r="D1987" s="287"/>
      <c r="E1987" s="288"/>
      <c r="F1987" s="698">
        <f t="shared" si="1023"/>
        <v>0</v>
      </c>
      <c r="G1987" s="254"/>
      <c r="H1987" s="287"/>
      <c r="I1987" s="288"/>
      <c r="J1987" s="334">
        <f t="shared" si="1024"/>
        <v>0</v>
      </c>
      <c r="K1987" s="254"/>
      <c r="L1987" s="287"/>
      <c r="M1987" s="288"/>
      <c r="N1987" s="334">
        <f t="shared" si="1025"/>
        <v>0</v>
      </c>
      <c r="O1987" s="254"/>
      <c r="P1987" s="287"/>
      <c r="Q1987" s="288"/>
      <c r="R1987" s="699">
        <f t="shared" si="1022"/>
        <v>0</v>
      </c>
      <c r="S1987" s="700">
        <f t="shared" si="1026"/>
        <v>0</v>
      </c>
      <c r="T1987" s="191"/>
      <c r="U1987" s="191"/>
      <c r="V1987" s="191"/>
      <c r="W1987" s="191"/>
    </row>
    <row r="1988" spans="2:23" ht="17.25" thickBot="1">
      <c r="B1988" s="710" t="s">
        <v>708</v>
      </c>
      <c r="C1988" s="271"/>
      <c r="D1988" s="294"/>
      <c r="E1988" s="295"/>
      <c r="F1988" s="698">
        <f t="shared" si="1023"/>
        <v>0</v>
      </c>
      <c r="G1988" s="271"/>
      <c r="H1988" s="294"/>
      <c r="I1988" s="295"/>
      <c r="J1988" s="334">
        <f t="shared" si="1024"/>
        <v>0</v>
      </c>
      <c r="K1988" s="271"/>
      <c r="L1988" s="294"/>
      <c r="M1988" s="295"/>
      <c r="N1988" s="334">
        <f t="shared" si="1025"/>
        <v>0</v>
      </c>
      <c r="O1988" s="271"/>
      <c r="P1988" s="294"/>
      <c r="Q1988" s="295"/>
      <c r="R1988" s="699">
        <f t="shared" si="1022"/>
        <v>0</v>
      </c>
      <c r="S1988" s="700">
        <f t="shared" si="1026"/>
        <v>0</v>
      </c>
      <c r="T1988" s="191"/>
      <c r="U1988" s="191"/>
      <c r="V1988" s="191"/>
      <c r="W1988" s="191"/>
    </row>
    <row r="1989" spans="2:23" ht="17.25" thickBot="1">
      <c r="B1989" s="715" t="s">
        <v>900</v>
      </c>
      <c r="C1989" s="687" t="s">
        <v>498</v>
      </c>
      <c r="D1989" s="688" t="s">
        <v>499</v>
      </c>
      <c r="E1989" s="689" t="s">
        <v>500</v>
      </c>
      <c r="F1989" s="719" t="s">
        <v>697</v>
      </c>
      <c r="G1989" s="687" t="s">
        <v>502</v>
      </c>
      <c r="H1989" s="688" t="s">
        <v>503</v>
      </c>
      <c r="I1989" s="689" t="s">
        <v>504</v>
      </c>
      <c r="J1989" s="719" t="s">
        <v>698</v>
      </c>
      <c r="K1989" s="687" t="s">
        <v>506</v>
      </c>
      <c r="L1989" s="688" t="s">
        <v>507</v>
      </c>
      <c r="M1989" s="689" t="s">
        <v>508</v>
      </c>
      <c r="N1989" s="719" t="s">
        <v>699</v>
      </c>
      <c r="O1989" s="687" t="s">
        <v>510</v>
      </c>
      <c r="P1989" s="688" t="s">
        <v>511</v>
      </c>
      <c r="Q1989" s="689" t="s">
        <v>512</v>
      </c>
      <c r="R1989" s="720" t="s">
        <v>700</v>
      </c>
      <c r="S1989" s="719" t="s">
        <v>46</v>
      </c>
      <c r="T1989" s="191"/>
      <c r="U1989" s="191"/>
      <c r="V1989" s="191"/>
      <c r="W1989" s="191"/>
    </row>
    <row r="1990" spans="2:23" ht="16.5">
      <c r="B1990" s="710" t="s">
        <v>702</v>
      </c>
      <c r="C1990" s="266"/>
      <c r="D1990" s="280"/>
      <c r="E1990" s="281"/>
      <c r="F1990" s="698">
        <f>SUM(C1990:E1990)</f>
        <v>0</v>
      </c>
      <c r="G1990" s="266"/>
      <c r="H1990" s="280"/>
      <c r="I1990" s="281"/>
      <c r="J1990" s="334">
        <f>SUM(G1990:I1990)</f>
        <v>0</v>
      </c>
      <c r="K1990" s="266"/>
      <c r="L1990" s="280"/>
      <c r="M1990" s="281"/>
      <c r="N1990" s="334">
        <f>SUM(K1990:M1990)</f>
        <v>0</v>
      </c>
      <c r="O1990" s="266"/>
      <c r="P1990" s="280"/>
      <c r="Q1990" s="281"/>
      <c r="R1990" s="699">
        <f>SUM(O1990:Q1990)</f>
        <v>0</v>
      </c>
      <c r="S1990" s="700">
        <f>N1990+J1990+F1990+R1990</f>
        <v>0</v>
      </c>
      <c r="T1990" s="191"/>
      <c r="U1990" s="191"/>
      <c r="V1990" s="191"/>
      <c r="W1990" s="191"/>
    </row>
    <row r="1991" spans="2:23" ht="16.5">
      <c r="B1991" s="711" t="s">
        <v>703</v>
      </c>
      <c r="C1991" s="712">
        <f>SUM(C1992:C1995)</f>
        <v>0</v>
      </c>
      <c r="D1991" s="712">
        <f>SUM(D1992:D1995)</f>
        <v>0</v>
      </c>
      <c r="E1991" s="712">
        <f>SUM(E1992:E1995)</f>
        <v>0</v>
      </c>
      <c r="F1991" s="334">
        <f t="shared" ref="F1991:F1996" si="1027">SUM(C1991:E1991)</f>
        <v>0</v>
      </c>
      <c r="G1991" s="712">
        <f>SUM(G1992:G1995)</f>
        <v>0</v>
      </c>
      <c r="H1991" s="246">
        <f>SUM(H1992:H1995)</f>
        <v>0</v>
      </c>
      <c r="I1991" s="713">
        <f>SUM(I1992:I1995)</f>
        <v>0</v>
      </c>
      <c r="J1991" s="334">
        <f t="shared" ref="J1991:J1996" si="1028">SUM(G1991:I1991)</f>
        <v>0</v>
      </c>
      <c r="K1991" s="712">
        <f>SUM(K1992:K1995)</f>
        <v>0</v>
      </c>
      <c r="L1991" s="246">
        <f>SUM(L1992:L1995)</f>
        <v>0</v>
      </c>
      <c r="M1991" s="713">
        <f>SUM(M1992:M1995)</f>
        <v>0</v>
      </c>
      <c r="N1991" s="334">
        <f t="shared" ref="N1991:N1996" si="1029">SUM(K1991:M1991)</f>
        <v>0</v>
      </c>
      <c r="O1991" s="712">
        <f>SUM(O1992:O1995)</f>
        <v>0</v>
      </c>
      <c r="P1991" s="246">
        <f>SUM(P1992:P1995)</f>
        <v>0</v>
      </c>
      <c r="Q1991" s="713">
        <f>SUM(Q1992:Q1995)</f>
        <v>0</v>
      </c>
      <c r="R1991" s="699">
        <f t="shared" ref="R1991:R1996" si="1030">SUM(O1991:Q1991)</f>
        <v>0</v>
      </c>
      <c r="S1991" s="335">
        <f t="shared" ref="S1991:S1996" si="1031">N1991+J1991+F1991+R1991</f>
        <v>0</v>
      </c>
      <c r="T1991" s="702"/>
      <c r="U1991" s="702"/>
      <c r="V1991" s="702"/>
      <c r="W1991" s="702"/>
    </row>
    <row r="1992" spans="2:23" ht="16.5">
      <c r="B1992" s="710" t="s">
        <v>704</v>
      </c>
      <c r="C1992" s="254"/>
      <c r="D1992" s="287"/>
      <c r="E1992" s="288"/>
      <c r="F1992" s="698">
        <f t="shared" si="1027"/>
        <v>0</v>
      </c>
      <c r="G1992" s="254"/>
      <c r="H1992" s="287"/>
      <c r="I1992" s="288"/>
      <c r="J1992" s="334">
        <f t="shared" si="1028"/>
        <v>0</v>
      </c>
      <c r="K1992" s="254"/>
      <c r="L1992" s="287"/>
      <c r="M1992" s="288"/>
      <c r="N1992" s="334">
        <f t="shared" si="1029"/>
        <v>0</v>
      </c>
      <c r="O1992" s="254"/>
      <c r="P1992" s="287"/>
      <c r="Q1992" s="288"/>
      <c r="R1992" s="699">
        <f t="shared" si="1030"/>
        <v>0</v>
      </c>
      <c r="S1992" s="700">
        <f t="shared" si="1031"/>
        <v>0</v>
      </c>
      <c r="T1992" s="191"/>
      <c r="U1992" s="191"/>
      <c r="V1992" s="191"/>
      <c r="W1992" s="191"/>
    </row>
    <row r="1993" spans="2:23" ht="16.5">
      <c r="B1993" s="710" t="s">
        <v>705</v>
      </c>
      <c r="C1993" s="254"/>
      <c r="D1993" s="287"/>
      <c r="E1993" s="288"/>
      <c r="F1993" s="698">
        <f t="shared" si="1027"/>
        <v>0</v>
      </c>
      <c r="G1993" s="254"/>
      <c r="H1993" s="287"/>
      <c r="I1993" s="288"/>
      <c r="J1993" s="334">
        <f t="shared" si="1028"/>
        <v>0</v>
      </c>
      <c r="K1993" s="254"/>
      <c r="L1993" s="287"/>
      <c r="M1993" s="288"/>
      <c r="N1993" s="334">
        <f t="shared" si="1029"/>
        <v>0</v>
      </c>
      <c r="O1993" s="254"/>
      <c r="P1993" s="287"/>
      <c r="Q1993" s="288"/>
      <c r="R1993" s="699">
        <f t="shared" si="1030"/>
        <v>0</v>
      </c>
      <c r="S1993" s="700">
        <f t="shared" si="1031"/>
        <v>0</v>
      </c>
      <c r="T1993" s="191"/>
      <c r="U1993" s="191"/>
      <c r="V1993" s="191"/>
      <c r="W1993" s="191"/>
    </row>
    <row r="1994" spans="2:23" ht="16.5">
      <c r="B1994" s="714" t="s">
        <v>706</v>
      </c>
      <c r="C1994" s="254"/>
      <c r="D1994" s="287"/>
      <c r="E1994" s="288"/>
      <c r="F1994" s="698">
        <f t="shared" si="1027"/>
        <v>0</v>
      </c>
      <c r="G1994" s="254"/>
      <c r="H1994" s="287"/>
      <c r="I1994" s="288"/>
      <c r="J1994" s="334">
        <f t="shared" si="1028"/>
        <v>0</v>
      </c>
      <c r="K1994" s="254"/>
      <c r="L1994" s="287"/>
      <c r="M1994" s="288"/>
      <c r="N1994" s="334">
        <f t="shared" si="1029"/>
        <v>0</v>
      </c>
      <c r="O1994" s="254"/>
      <c r="P1994" s="287"/>
      <c r="Q1994" s="288"/>
      <c r="R1994" s="699">
        <f t="shared" si="1030"/>
        <v>0</v>
      </c>
      <c r="S1994" s="700">
        <f t="shared" si="1031"/>
        <v>0</v>
      </c>
      <c r="T1994" s="191"/>
      <c r="U1994" s="191"/>
      <c r="V1994" s="191"/>
      <c r="W1994" s="191"/>
    </row>
    <row r="1995" spans="2:23" ht="16.5">
      <c r="B1995" s="714" t="s">
        <v>707</v>
      </c>
      <c r="C1995" s="254"/>
      <c r="D1995" s="287"/>
      <c r="E1995" s="288"/>
      <c r="F1995" s="698">
        <f t="shared" si="1027"/>
        <v>0</v>
      </c>
      <c r="G1995" s="254"/>
      <c r="H1995" s="287"/>
      <c r="I1995" s="288"/>
      <c r="J1995" s="334">
        <f t="shared" si="1028"/>
        <v>0</v>
      </c>
      <c r="K1995" s="254"/>
      <c r="L1995" s="287"/>
      <c r="M1995" s="288"/>
      <c r="N1995" s="334">
        <f t="shared" si="1029"/>
        <v>0</v>
      </c>
      <c r="O1995" s="254"/>
      <c r="P1995" s="287"/>
      <c r="Q1995" s="288"/>
      <c r="R1995" s="699">
        <f t="shared" si="1030"/>
        <v>0</v>
      </c>
      <c r="S1995" s="700">
        <f t="shared" si="1031"/>
        <v>0</v>
      </c>
      <c r="T1995" s="191"/>
      <c r="U1995" s="191"/>
      <c r="V1995" s="191"/>
      <c r="W1995" s="191"/>
    </row>
    <row r="1996" spans="2:23" ht="17.25" thickBot="1">
      <c r="B1996" s="710" t="s">
        <v>708</v>
      </c>
      <c r="C1996" s="271"/>
      <c r="D1996" s="294"/>
      <c r="E1996" s="295"/>
      <c r="F1996" s="698">
        <f t="shared" si="1027"/>
        <v>0</v>
      </c>
      <c r="G1996" s="271"/>
      <c r="H1996" s="294"/>
      <c r="I1996" s="295"/>
      <c r="J1996" s="334">
        <f t="shared" si="1028"/>
        <v>0</v>
      </c>
      <c r="K1996" s="271"/>
      <c r="L1996" s="294"/>
      <c r="M1996" s="295"/>
      <c r="N1996" s="334">
        <f t="shared" si="1029"/>
        <v>0</v>
      </c>
      <c r="O1996" s="271"/>
      <c r="P1996" s="294"/>
      <c r="Q1996" s="295"/>
      <c r="R1996" s="699">
        <f t="shared" si="1030"/>
        <v>0</v>
      </c>
      <c r="S1996" s="700">
        <f t="shared" si="1031"/>
        <v>0</v>
      </c>
      <c r="T1996" s="191"/>
      <c r="U1996" s="191"/>
      <c r="V1996" s="191"/>
      <c r="W1996" s="191"/>
    </row>
    <row r="1997" spans="2:23" ht="17.25" thickBot="1">
      <c r="B1997" s="715" t="s">
        <v>901</v>
      </c>
      <c r="C1997" s="600" t="s">
        <v>498</v>
      </c>
      <c r="D1997" s="708" t="s">
        <v>499</v>
      </c>
      <c r="E1997" s="709" t="s">
        <v>500</v>
      </c>
      <c r="F1997" s="334" t="s">
        <v>697</v>
      </c>
      <c r="G1997" s="600" t="s">
        <v>502</v>
      </c>
      <c r="H1997" s="708" t="s">
        <v>503</v>
      </c>
      <c r="I1997" s="709" t="s">
        <v>504</v>
      </c>
      <c r="J1997" s="334" t="s">
        <v>698</v>
      </c>
      <c r="K1997" s="600" t="s">
        <v>506</v>
      </c>
      <c r="L1997" s="708" t="s">
        <v>507</v>
      </c>
      <c r="M1997" s="709" t="s">
        <v>508</v>
      </c>
      <c r="N1997" s="334" t="s">
        <v>699</v>
      </c>
      <c r="O1997" s="600" t="s">
        <v>510</v>
      </c>
      <c r="P1997" s="708" t="s">
        <v>511</v>
      </c>
      <c r="Q1997" s="709" t="s">
        <v>512</v>
      </c>
      <c r="R1997" s="720" t="s">
        <v>700</v>
      </c>
      <c r="S1997" s="719" t="s">
        <v>46</v>
      </c>
      <c r="T1997" s="191"/>
      <c r="U1997" s="191"/>
      <c r="V1997" s="191"/>
      <c r="W1997" s="191"/>
    </row>
    <row r="1998" spans="2:23" ht="16.5">
      <c r="B1998" s="710" t="s">
        <v>702</v>
      </c>
      <c r="C1998" s="266"/>
      <c r="D1998" s="280"/>
      <c r="E1998" s="281"/>
      <c r="F1998" s="698">
        <v>0</v>
      </c>
      <c r="G1998" s="266"/>
      <c r="H1998" s="280"/>
      <c r="I1998" s="281"/>
      <c r="J1998" s="334">
        <f t="shared" ref="J1998:J2004" si="1032">SUM(G1998:I1998)</f>
        <v>0</v>
      </c>
      <c r="K1998" s="266"/>
      <c r="L1998" s="280"/>
      <c r="M1998" s="281"/>
      <c r="N1998" s="334">
        <f t="shared" ref="N1998:N2004" si="1033">SUM(K1998:M1998)</f>
        <v>0</v>
      </c>
      <c r="O1998" s="266"/>
      <c r="P1998" s="280"/>
      <c r="Q1998" s="281"/>
      <c r="R1998" s="699">
        <f>SUM(O1998:Q1998)</f>
        <v>0</v>
      </c>
      <c r="S1998" s="700">
        <f>C1998+D1998+E1998+G1998+H1998+I1998+K1998+L1998+M1998+O1998+P1998+Q1998</f>
        <v>0</v>
      </c>
      <c r="T1998" s="191"/>
      <c r="U1998" s="191"/>
      <c r="V1998" s="191"/>
      <c r="W1998" s="191"/>
    </row>
    <row r="1999" spans="2:23" ht="16.5">
      <c r="B1999" s="711" t="s">
        <v>703</v>
      </c>
      <c r="C1999" s="712">
        <f>SUM(C2000:C2003)</f>
        <v>0</v>
      </c>
      <c r="D1999" s="712">
        <f>SUM(D2000:D2003)</f>
        <v>0</v>
      </c>
      <c r="E1999" s="712">
        <f>SUM(E2000:E2003)</f>
        <v>0</v>
      </c>
      <c r="F1999" s="334">
        <f t="shared" ref="F1999:F2004" si="1034">SUM(C1999:E1999)</f>
        <v>0</v>
      </c>
      <c r="G1999" s="712">
        <f>SUM(G2000:G2003)</f>
        <v>0</v>
      </c>
      <c r="H1999" s="246">
        <f>SUM(H2000:H2003)</f>
        <v>0</v>
      </c>
      <c r="I1999" s="713">
        <f>SUM(I2000:I2003)</f>
        <v>0</v>
      </c>
      <c r="J1999" s="334">
        <f t="shared" si="1032"/>
        <v>0</v>
      </c>
      <c r="K1999" s="712">
        <f>SUM(K2000:K2003)</f>
        <v>0</v>
      </c>
      <c r="L1999" s="246">
        <f>SUM(L2000:L2003)</f>
        <v>0</v>
      </c>
      <c r="M1999" s="713">
        <f>SUM(M2000:M2003)</f>
        <v>0</v>
      </c>
      <c r="N1999" s="334">
        <f t="shared" si="1033"/>
        <v>0</v>
      </c>
      <c r="O1999" s="712">
        <f>SUM(O2000:O2003)</f>
        <v>0</v>
      </c>
      <c r="P1999" s="246">
        <f>SUM(P2000:P2003)</f>
        <v>0</v>
      </c>
      <c r="Q1999" s="713">
        <f>SUM(Q2000:Q2003)</f>
        <v>0</v>
      </c>
      <c r="R1999" s="699">
        <f t="shared" ref="R1999:R2004" si="1035">SUM(O1999:Q1999)</f>
        <v>0</v>
      </c>
      <c r="S1999" s="335">
        <f>F1999+J1999+N1999+R1999</f>
        <v>0</v>
      </c>
      <c r="T1999" s="702"/>
      <c r="U1999" s="702"/>
      <c r="V1999" s="702"/>
      <c r="W1999" s="702"/>
    </row>
    <row r="2000" spans="2:23" ht="16.5">
      <c r="B2000" s="710" t="s">
        <v>704</v>
      </c>
      <c r="C2000" s="254"/>
      <c r="D2000" s="287"/>
      <c r="E2000" s="288"/>
      <c r="F2000" s="698">
        <f t="shared" si="1034"/>
        <v>0</v>
      </c>
      <c r="G2000" s="254"/>
      <c r="H2000" s="287"/>
      <c r="I2000" s="288"/>
      <c r="J2000" s="334">
        <f t="shared" si="1032"/>
        <v>0</v>
      </c>
      <c r="K2000" s="254"/>
      <c r="L2000" s="287"/>
      <c r="M2000" s="288"/>
      <c r="N2000" s="334">
        <f t="shared" si="1033"/>
        <v>0</v>
      </c>
      <c r="O2000" s="254"/>
      <c r="P2000" s="287"/>
      <c r="Q2000" s="288"/>
      <c r="R2000" s="699">
        <f t="shared" si="1035"/>
        <v>0</v>
      </c>
      <c r="S2000" s="700">
        <f>C2000+D2000+E2000+G2000+H2000+I2000+K2000+L2000+M2000+O2000+P2000+Q2000</f>
        <v>0</v>
      </c>
      <c r="T2000" s="191"/>
      <c r="U2000" s="191"/>
      <c r="V2000" s="191"/>
      <c r="W2000" s="191"/>
    </row>
    <row r="2001" spans="2:23" ht="16.5">
      <c r="B2001" s="710" t="s">
        <v>705</v>
      </c>
      <c r="C2001" s="254"/>
      <c r="D2001" s="287"/>
      <c r="E2001" s="288"/>
      <c r="F2001" s="698">
        <f t="shared" si="1034"/>
        <v>0</v>
      </c>
      <c r="G2001" s="254"/>
      <c r="H2001" s="287"/>
      <c r="I2001" s="288"/>
      <c r="J2001" s="334">
        <f t="shared" si="1032"/>
        <v>0</v>
      </c>
      <c r="K2001" s="254"/>
      <c r="L2001" s="287"/>
      <c r="M2001" s="288"/>
      <c r="N2001" s="334">
        <f t="shared" si="1033"/>
        <v>0</v>
      </c>
      <c r="O2001" s="254"/>
      <c r="P2001" s="287"/>
      <c r="Q2001" s="288"/>
      <c r="R2001" s="699">
        <f t="shared" si="1035"/>
        <v>0</v>
      </c>
      <c r="S2001" s="700">
        <f>C2001+D2001+E2001+G2001+H2001+I2001+K2001+L2001+M2001+O2001+P2001+Q2001</f>
        <v>0</v>
      </c>
      <c r="T2001" s="191"/>
      <c r="U2001" s="191"/>
      <c r="V2001" s="191"/>
      <c r="W2001" s="191"/>
    </row>
    <row r="2002" spans="2:23" ht="16.5">
      <c r="B2002" s="714" t="s">
        <v>706</v>
      </c>
      <c r="C2002" s="254"/>
      <c r="D2002" s="287"/>
      <c r="E2002" s="288"/>
      <c r="F2002" s="698">
        <f t="shared" si="1034"/>
        <v>0</v>
      </c>
      <c r="G2002" s="254"/>
      <c r="H2002" s="287"/>
      <c r="I2002" s="288"/>
      <c r="J2002" s="334">
        <f t="shared" si="1032"/>
        <v>0</v>
      </c>
      <c r="K2002" s="254"/>
      <c r="L2002" s="287"/>
      <c r="M2002" s="288"/>
      <c r="N2002" s="334">
        <f t="shared" si="1033"/>
        <v>0</v>
      </c>
      <c r="O2002" s="254"/>
      <c r="P2002" s="287"/>
      <c r="Q2002" s="288"/>
      <c r="R2002" s="699">
        <f t="shared" si="1035"/>
        <v>0</v>
      </c>
      <c r="S2002" s="700">
        <f>C2002+D2002+E2002+G2002+H2002+I2002+K2002+L2002+M2002+O2002+P2002+Q2002</f>
        <v>0</v>
      </c>
      <c r="T2002" s="191"/>
      <c r="U2002" s="191"/>
      <c r="V2002" s="191"/>
      <c r="W2002" s="191"/>
    </row>
    <row r="2003" spans="2:23" ht="16.5">
      <c r="B2003" s="714" t="s">
        <v>707</v>
      </c>
      <c r="C2003" s="254"/>
      <c r="D2003" s="287"/>
      <c r="E2003" s="288"/>
      <c r="F2003" s="698">
        <f t="shared" si="1034"/>
        <v>0</v>
      </c>
      <c r="G2003" s="254"/>
      <c r="H2003" s="287"/>
      <c r="I2003" s="288"/>
      <c r="J2003" s="334">
        <f t="shared" si="1032"/>
        <v>0</v>
      </c>
      <c r="K2003" s="254"/>
      <c r="L2003" s="287"/>
      <c r="M2003" s="288"/>
      <c r="N2003" s="334">
        <f t="shared" si="1033"/>
        <v>0</v>
      </c>
      <c r="O2003" s="254"/>
      <c r="P2003" s="287"/>
      <c r="Q2003" s="288"/>
      <c r="R2003" s="699">
        <f t="shared" si="1035"/>
        <v>0</v>
      </c>
      <c r="S2003" s="700">
        <f>C2003+D2003+E2003+G2003+H2003+I2003+K2003+L2003+M2003+O2003+P2003+Q2003</f>
        <v>0</v>
      </c>
      <c r="T2003" s="191"/>
      <c r="U2003" s="191"/>
      <c r="V2003" s="191"/>
      <c r="W2003" s="191"/>
    </row>
    <row r="2004" spans="2:23" ht="17.25" thickBot="1">
      <c r="B2004" s="710" t="s">
        <v>708</v>
      </c>
      <c r="C2004" s="271"/>
      <c r="D2004" s="294"/>
      <c r="E2004" s="295"/>
      <c r="F2004" s="698">
        <f t="shared" si="1034"/>
        <v>0</v>
      </c>
      <c r="G2004" s="271"/>
      <c r="H2004" s="294"/>
      <c r="I2004" s="295"/>
      <c r="J2004" s="334">
        <f t="shared" si="1032"/>
        <v>0</v>
      </c>
      <c r="K2004" s="271"/>
      <c r="L2004" s="294"/>
      <c r="M2004" s="295"/>
      <c r="N2004" s="334">
        <f t="shared" si="1033"/>
        <v>0</v>
      </c>
      <c r="O2004" s="271"/>
      <c r="P2004" s="294"/>
      <c r="Q2004" s="295"/>
      <c r="R2004" s="699">
        <f t="shared" si="1035"/>
        <v>0</v>
      </c>
      <c r="S2004" s="700">
        <f>C2004+D2004+E2004+G2004+H2004+I2004+K2004+L2004+M2004+O2004+P2004+Q2004</f>
        <v>0</v>
      </c>
      <c r="T2004" s="191"/>
      <c r="U2004" s="191"/>
      <c r="V2004" s="191"/>
      <c r="W2004" s="191"/>
    </row>
    <row r="2005" spans="2:23" ht="17.25" thickBot="1">
      <c r="B2005" s="715" t="s">
        <v>902</v>
      </c>
      <c r="C2005" s="600" t="s">
        <v>498</v>
      </c>
      <c r="D2005" s="708" t="s">
        <v>499</v>
      </c>
      <c r="E2005" s="709" t="s">
        <v>500</v>
      </c>
      <c r="F2005" s="334" t="s">
        <v>697</v>
      </c>
      <c r="G2005" s="600" t="s">
        <v>502</v>
      </c>
      <c r="H2005" s="708" t="s">
        <v>503</v>
      </c>
      <c r="I2005" s="709" t="s">
        <v>504</v>
      </c>
      <c r="J2005" s="334" t="s">
        <v>698</v>
      </c>
      <c r="K2005" s="600" t="s">
        <v>506</v>
      </c>
      <c r="L2005" s="708" t="s">
        <v>507</v>
      </c>
      <c r="M2005" s="709" t="s">
        <v>508</v>
      </c>
      <c r="N2005" s="334" t="s">
        <v>699</v>
      </c>
      <c r="O2005" s="600" t="s">
        <v>510</v>
      </c>
      <c r="P2005" s="708" t="s">
        <v>511</v>
      </c>
      <c r="Q2005" s="709" t="s">
        <v>512</v>
      </c>
      <c r="R2005" s="720" t="s">
        <v>700</v>
      </c>
      <c r="S2005" s="719" t="s">
        <v>46</v>
      </c>
      <c r="T2005" s="191"/>
      <c r="U2005" s="191"/>
      <c r="V2005" s="191"/>
      <c r="W2005" s="191"/>
    </row>
    <row r="2006" spans="2:23" ht="16.5">
      <c r="B2006" s="710" t="s">
        <v>702</v>
      </c>
      <c r="C2006" s="266"/>
      <c r="D2006" s="280"/>
      <c r="E2006" s="281"/>
      <c r="F2006" s="698">
        <f>SUM(C2006:E2006)</f>
        <v>0</v>
      </c>
      <c r="G2006" s="266"/>
      <c r="H2006" s="280"/>
      <c r="I2006" s="281"/>
      <c r="J2006" s="334">
        <f>SUM(G2006:I2006)</f>
        <v>0</v>
      </c>
      <c r="K2006" s="266"/>
      <c r="L2006" s="280"/>
      <c r="M2006" s="281"/>
      <c r="N2006" s="334">
        <f>SUM(K2006:M2006)</f>
        <v>0</v>
      </c>
      <c r="O2006" s="266"/>
      <c r="P2006" s="280"/>
      <c r="Q2006" s="281"/>
      <c r="R2006" s="699">
        <f t="shared" ref="R2006:R2012" si="1036">SUM(O2006:Q2006)</f>
        <v>0</v>
      </c>
      <c r="S2006" s="700">
        <f>N2006+J2006+F2006+R2006</f>
        <v>0</v>
      </c>
      <c r="T2006" s="191"/>
      <c r="U2006" s="191"/>
      <c r="V2006" s="191"/>
      <c r="W2006" s="191"/>
    </row>
    <row r="2007" spans="2:23" ht="16.5">
      <c r="B2007" s="711" t="s">
        <v>703</v>
      </c>
      <c r="C2007" s="712">
        <f>SUM(C2008:C2011)</f>
        <v>0</v>
      </c>
      <c r="D2007" s="712">
        <f>SUM(D2008:D2011)</f>
        <v>0</v>
      </c>
      <c r="E2007" s="712">
        <f>SUM(E2008:E2011)</f>
        <v>0</v>
      </c>
      <c r="F2007" s="334">
        <f t="shared" ref="F2007:F2012" si="1037">SUM(C2007:E2007)</f>
        <v>0</v>
      </c>
      <c r="G2007" s="712">
        <f>SUM(G2008:G2011)</f>
        <v>0</v>
      </c>
      <c r="H2007" s="246">
        <f>SUM(H2008:H2011)</f>
        <v>0</v>
      </c>
      <c r="I2007" s="713">
        <f>SUM(I2008:I2011)</f>
        <v>0</v>
      </c>
      <c r="J2007" s="334">
        <f t="shared" ref="J2007:J2012" si="1038">SUM(G2007:I2007)</f>
        <v>0</v>
      </c>
      <c r="K2007" s="712">
        <f>SUM(K2008:K2011)</f>
        <v>0</v>
      </c>
      <c r="L2007" s="246">
        <f>SUM(L2008:L2011)</f>
        <v>0</v>
      </c>
      <c r="M2007" s="713">
        <f>SUM(M2008:M2011)</f>
        <v>0</v>
      </c>
      <c r="N2007" s="334">
        <f t="shared" ref="N2007:N2012" si="1039">SUM(K2007:M2007)</f>
        <v>0</v>
      </c>
      <c r="O2007" s="712">
        <f>SUM(O2008:O2011)</f>
        <v>0</v>
      </c>
      <c r="P2007" s="246">
        <f>SUM(P2008:P2011)</f>
        <v>0</v>
      </c>
      <c r="Q2007" s="713">
        <f>SUM(Q2008:Q2011)</f>
        <v>0</v>
      </c>
      <c r="R2007" s="699">
        <f t="shared" si="1036"/>
        <v>0</v>
      </c>
      <c r="S2007" s="335">
        <f t="shared" ref="S2007:S2012" si="1040">N2007+J2007+F2007+R2007</f>
        <v>0</v>
      </c>
      <c r="T2007" s="702"/>
      <c r="U2007" s="702"/>
      <c r="V2007" s="702"/>
      <c r="W2007" s="702"/>
    </row>
    <row r="2008" spans="2:23" ht="16.5">
      <c r="B2008" s="710" t="s">
        <v>704</v>
      </c>
      <c r="C2008" s="254"/>
      <c r="D2008" s="287"/>
      <c r="E2008" s="288"/>
      <c r="F2008" s="698">
        <f t="shared" si="1037"/>
        <v>0</v>
      </c>
      <c r="G2008" s="254"/>
      <c r="H2008" s="287"/>
      <c r="I2008" s="288"/>
      <c r="J2008" s="334">
        <f t="shared" si="1038"/>
        <v>0</v>
      </c>
      <c r="K2008" s="254"/>
      <c r="L2008" s="287"/>
      <c r="M2008" s="288"/>
      <c r="N2008" s="334">
        <f t="shared" si="1039"/>
        <v>0</v>
      </c>
      <c r="O2008" s="254"/>
      <c r="P2008" s="287"/>
      <c r="Q2008" s="288"/>
      <c r="R2008" s="699">
        <f t="shared" si="1036"/>
        <v>0</v>
      </c>
      <c r="S2008" s="700">
        <f t="shared" si="1040"/>
        <v>0</v>
      </c>
      <c r="T2008" s="191"/>
      <c r="U2008" s="191"/>
      <c r="V2008" s="191"/>
      <c r="W2008" s="191"/>
    </row>
    <row r="2009" spans="2:23" ht="16.5">
      <c r="B2009" s="710" t="s">
        <v>705</v>
      </c>
      <c r="C2009" s="254"/>
      <c r="D2009" s="287"/>
      <c r="E2009" s="288"/>
      <c r="F2009" s="698">
        <f t="shared" si="1037"/>
        <v>0</v>
      </c>
      <c r="G2009" s="254"/>
      <c r="H2009" s="287"/>
      <c r="I2009" s="288"/>
      <c r="J2009" s="334">
        <f t="shared" si="1038"/>
        <v>0</v>
      </c>
      <c r="K2009" s="254"/>
      <c r="L2009" s="287"/>
      <c r="M2009" s="288"/>
      <c r="N2009" s="334">
        <f t="shared" si="1039"/>
        <v>0</v>
      </c>
      <c r="O2009" s="254"/>
      <c r="P2009" s="287"/>
      <c r="Q2009" s="288"/>
      <c r="R2009" s="699">
        <f t="shared" si="1036"/>
        <v>0</v>
      </c>
      <c r="S2009" s="700">
        <f t="shared" si="1040"/>
        <v>0</v>
      </c>
      <c r="T2009" s="191"/>
      <c r="U2009" s="191"/>
      <c r="V2009" s="191"/>
      <c r="W2009" s="191"/>
    </row>
    <row r="2010" spans="2:23" ht="16.5">
      <c r="B2010" s="714" t="s">
        <v>706</v>
      </c>
      <c r="C2010" s="254"/>
      <c r="D2010" s="287"/>
      <c r="E2010" s="288"/>
      <c r="F2010" s="698">
        <f t="shared" si="1037"/>
        <v>0</v>
      </c>
      <c r="G2010" s="254"/>
      <c r="H2010" s="287"/>
      <c r="I2010" s="288"/>
      <c r="J2010" s="334">
        <f t="shared" si="1038"/>
        <v>0</v>
      </c>
      <c r="K2010" s="254"/>
      <c r="L2010" s="287"/>
      <c r="M2010" s="288"/>
      <c r="N2010" s="334">
        <f t="shared" si="1039"/>
        <v>0</v>
      </c>
      <c r="O2010" s="254"/>
      <c r="P2010" s="287"/>
      <c r="Q2010" s="288"/>
      <c r="R2010" s="699">
        <f t="shared" si="1036"/>
        <v>0</v>
      </c>
      <c r="S2010" s="700">
        <f t="shared" si="1040"/>
        <v>0</v>
      </c>
      <c r="T2010" s="191"/>
      <c r="U2010" s="191"/>
      <c r="V2010" s="191"/>
      <c r="W2010" s="191"/>
    </row>
    <row r="2011" spans="2:23" ht="16.5">
      <c r="B2011" s="714" t="s">
        <v>707</v>
      </c>
      <c r="C2011" s="254"/>
      <c r="D2011" s="287"/>
      <c r="E2011" s="288"/>
      <c r="F2011" s="698">
        <f t="shared" si="1037"/>
        <v>0</v>
      </c>
      <c r="G2011" s="254"/>
      <c r="H2011" s="287"/>
      <c r="I2011" s="288"/>
      <c r="J2011" s="334">
        <f t="shared" si="1038"/>
        <v>0</v>
      </c>
      <c r="K2011" s="254"/>
      <c r="L2011" s="287"/>
      <c r="M2011" s="288"/>
      <c r="N2011" s="334">
        <f t="shared" si="1039"/>
        <v>0</v>
      </c>
      <c r="O2011" s="254"/>
      <c r="P2011" s="287"/>
      <c r="Q2011" s="288"/>
      <c r="R2011" s="699">
        <f t="shared" si="1036"/>
        <v>0</v>
      </c>
      <c r="S2011" s="700">
        <f t="shared" si="1040"/>
        <v>0</v>
      </c>
      <c r="T2011" s="191"/>
      <c r="U2011" s="191"/>
      <c r="V2011" s="191"/>
      <c r="W2011" s="191"/>
    </row>
    <row r="2012" spans="2:23" ht="17.25" thickBot="1">
      <c r="B2012" s="710" t="s">
        <v>708</v>
      </c>
      <c r="C2012" s="271"/>
      <c r="D2012" s="294"/>
      <c r="E2012" s="295"/>
      <c r="F2012" s="698">
        <f t="shared" si="1037"/>
        <v>0</v>
      </c>
      <c r="G2012" s="271"/>
      <c r="H2012" s="294"/>
      <c r="I2012" s="295"/>
      <c r="J2012" s="334">
        <f t="shared" si="1038"/>
        <v>0</v>
      </c>
      <c r="K2012" s="271"/>
      <c r="L2012" s="294"/>
      <c r="M2012" s="295"/>
      <c r="N2012" s="334">
        <f t="shared" si="1039"/>
        <v>0</v>
      </c>
      <c r="O2012" s="271"/>
      <c r="P2012" s="294"/>
      <c r="Q2012" s="295"/>
      <c r="R2012" s="699">
        <f t="shared" si="1036"/>
        <v>0</v>
      </c>
      <c r="S2012" s="700">
        <f t="shared" si="1040"/>
        <v>0</v>
      </c>
      <c r="T2012" s="191"/>
      <c r="U2012" s="191"/>
      <c r="V2012" s="191"/>
      <c r="W2012" s="191"/>
    </row>
    <row r="2013" spans="2:23" ht="17.25" thickBot="1">
      <c r="B2013" s="715" t="s">
        <v>903</v>
      </c>
      <c r="C2013" s="687" t="s">
        <v>498</v>
      </c>
      <c r="D2013" s="688" t="s">
        <v>499</v>
      </c>
      <c r="E2013" s="689" t="s">
        <v>500</v>
      </c>
      <c r="F2013" s="719" t="s">
        <v>697</v>
      </c>
      <c r="G2013" s="687" t="s">
        <v>502</v>
      </c>
      <c r="H2013" s="688" t="s">
        <v>503</v>
      </c>
      <c r="I2013" s="689" t="s">
        <v>504</v>
      </c>
      <c r="J2013" s="719" t="s">
        <v>698</v>
      </c>
      <c r="K2013" s="687" t="s">
        <v>506</v>
      </c>
      <c r="L2013" s="688" t="s">
        <v>507</v>
      </c>
      <c r="M2013" s="689" t="s">
        <v>508</v>
      </c>
      <c r="N2013" s="719" t="s">
        <v>699</v>
      </c>
      <c r="O2013" s="687" t="s">
        <v>510</v>
      </c>
      <c r="P2013" s="688" t="s">
        <v>511</v>
      </c>
      <c r="Q2013" s="689" t="s">
        <v>512</v>
      </c>
      <c r="R2013" s="720" t="s">
        <v>700</v>
      </c>
      <c r="S2013" s="719" t="s">
        <v>46</v>
      </c>
      <c r="T2013" s="191"/>
      <c r="U2013" s="191"/>
      <c r="V2013" s="191"/>
      <c r="W2013" s="191"/>
    </row>
    <row r="2014" spans="2:23" ht="16.5">
      <c r="B2014" s="710" t="s">
        <v>702</v>
      </c>
      <c r="C2014" s="266"/>
      <c r="D2014" s="280"/>
      <c r="E2014" s="281"/>
      <c r="F2014" s="698">
        <f>SUM(C2014:E2014)</f>
        <v>0</v>
      </c>
      <c r="G2014" s="266"/>
      <c r="H2014" s="280"/>
      <c r="I2014" s="281"/>
      <c r="J2014" s="334">
        <f>SUM(G2014:I2014)</f>
        <v>0</v>
      </c>
      <c r="K2014" s="266"/>
      <c r="L2014" s="280"/>
      <c r="M2014" s="281"/>
      <c r="N2014" s="334">
        <f>SUM(K2014:M2014)</f>
        <v>0</v>
      </c>
      <c r="O2014" s="266"/>
      <c r="P2014" s="280"/>
      <c r="Q2014" s="281"/>
      <c r="R2014" s="699">
        <f t="shared" ref="R2014:R2020" si="1041">SUM(O2014:Q2014)</f>
        <v>0</v>
      </c>
      <c r="S2014" s="700">
        <f>N2014+J2014+F2014+R2014</f>
        <v>0</v>
      </c>
      <c r="T2014" s="191"/>
      <c r="U2014" s="191"/>
      <c r="V2014" s="191"/>
      <c r="W2014" s="191"/>
    </row>
    <row r="2015" spans="2:23" ht="16.5">
      <c r="B2015" s="711" t="s">
        <v>703</v>
      </c>
      <c r="C2015" s="712">
        <f>SUM(C2016:C2019)</f>
        <v>0</v>
      </c>
      <c r="D2015" s="712">
        <f>SUM(D2016:D2019)</f>
        <v>0</v>
      </c>
      <c r="E2015" s="712">
        <f>SUM(E2016:E2019)</f>
        <v>0</v>
      </c>
      <c r="F2015" s="334">
        <f t="shared" ref="F2015:F2020" si="1042">SUM(C2015:E2015)</f>
        <v>0</v>
      </c>
      <c r="G2015" s="712">
        <f>SUM(G2016:G2019)</f>
        <v>0</v>
      </c>
      <c r="H2015" s="246">
        <f>SUM(H2016:H2019)</f>
        <v>0</v>
      </c>
      <c r="I2015" s="713">
        <f>SUM(I2016:I2019)</f>
        <v>0</v>
      </c>
      <c r="J2015" s="334">
        <f t="shared" ref="J2015:J2020" si="1043">SUM(G2015:I2015)</f>
        <v>0</v>
      </c>
      <c r="K2015" s="712">
        <f>SUM(K2016:K2019)</f>
        <v>0</v>
      </c>
      <c r="L2015" s="246">
        <f>SUM(L2016:L2019)</f>
        <v>0</v>
      </c>
      <c r="M2015" s="713">
        <f>SUM(M2016:M2019)</f>
        <v>0</v>
      </c>
      <c r="N2015" s="334">
        <f t="shared" ref="N2015:N2020" si="1044">SUM(K2015:M2015)</f>
        <v>0</v>
      </c>
      <c r="O2015" s="712">
        <f>SUM(O2016:O2019)</f>
        <v>0</v>
      </c>
      <c r="P2015" s="246">
        <f>SUM(P2016:P2019)</f>
        <v>0</v>
      </c>
      <c r="Q2015" s="713">
        <f>SUM(Q2016:Q2019)</f>
        <v>0</v>
      </c>
      <c r="R2015" s="699">
        <f t="shared" si="1041"/>
        <v>0</v>
      </c>
      <c r="S2015" s="335">
        <f t="shared" ref="S2015:S2020" si="1045">N2015+J2015+F2015+R2015</f>
        <v>0</v>
      </c>
      <c r="T2015" s="702"/>
      <c r="U2015" s="702"/>
      <c r="V2015" s="702"/>
      <c r="W2015" s="702"/>
    </row>
    <row r="2016" spans="2:23" ht="16.5">
      <c r="B2016" s="710" t="s">
        <v>704</v>
      </c>
      <c r="C2016" s="254"/>
      <c r="D2016" s="287"/>
      <c r="E2016" s="288"/>
      <c r="F2016" s="698">
        <f t="shared" si="1042"/>
        <v>0</v>
      </c>
      <c r="G2016" s="254"/>
      <c r="H2016" s="287"/>
      <c r="I2016" s="288"/>
      <c r="J2016" s="334">
        <f t="shared" si="1043"/>
        <v>0</v>
      </c>
      <c r="K2016" s="254"/>
      <c r="L2016" s="287"/>
      <c r="M2016" s="288"/>
      <c r="N2016" s="334">
        <f t="shared" si="1044"/>
        <v>0</v>
      </c>
      <c r="O2016" s="254"/>
      <c r="P2016" s="287"/>
      <c r="Q2016" s="288"/>
      <c r="R2016" s="699">
        <f t="shared" si="1041"/>
        <v>0</v>
      </c>
      <c r="S2016" s="700">
        <f t="shared" si="1045"/>
        <v>0</v>
      </c>
      <c r="T2016" s="191"/>
      <c r="U2016" s="191"/>
      <c r="V2016" s="191"/>
      <c r="W2016" s="191"/>
    </row>
    <row r="2017" spans="2:23" ht="16.5">
      <c r="B2017" s="710" t="s">
        <v>705</v>
      </c>
      <c r="C2017" s="254"/>
      <c r="D2017" s="287"/>
      <c r="E2017" s="288"/>
      <c r="F2017" s="698">
        <f t="shared" si="1042"/>
        <v>0</v>
      </c>
      <c r="G2017" s="254"/>
      <c r="H2017" s="287"/>
      <c r="I2017" s="288"/>
      <c r="J2017" s="334">
        <f t="shared" si="1043"/>
        <v>0</v>
      </c>
      <c r="K2017" s="254"/>
      <c r="L2017" s="287"/>
      <c r="M2017" s="288"/>
      <c r="N2017" s="334">
        <f t="shared" si="1044"/>
        <v>0</v>
      </c>
      <c r="O2017" s="254"/>
      <c r="P2017" s="287"/>
      <c r="Q2017" s="288"/>
      <c r="R2017" s="699">
        <f t="shared" si="1041"/>
        <v>0</v>
      </c>
      <c r="S2017" s="700">
        <f t="shared" si="1045"/>
        <v>0</v>
      </c>
      <c r="T2017" s="191"/>
      <c r="U2017" s="191"/>
      <c r="V2017" s="191"/>
      <c r="W2017" s="191"/>
    </row>
    <row r="2018" spans="2:23" ht="16.5">
      <c r="B2018" s="714" t="s">
        <v>706</v>
      </c>
      <c r="C2018" s="254"/>
      <c r="D2018" s="287"/>
      <c r="E2018" s="288"/>
      <c r="F2018" s="698">
        <f t="shared" si="1042"/>
        <v>0</v>
      </c>
      <c r="G2018" s="254"/>
      <c r="H2018" s="287"/>
      <c r="I2018" s="288"/>
      <c r="J2018" s="334">
        <f t="shared" si="1043"/>
        <v>0</v>
      </c>
      <c r="K2018" s="254"/>
      <c r="L2018" s="287"/>
      <c r="M2018" s="288"/>
      <c r="N2018" s="334">
        <f t="shared" si="1044"/>
        <v>0</v>
      </c>
      <c r="O2018" s="254"/>
      <c r="P2018" s="287"/>
      <c r="Q2018" s="288"/>
      <c r="R2018" s="699">
        <f t="shared" si="1041"/>
        <v>0</v>
      </c>
      <c r="S2018" s="700">
        <f t="shared" si="1045"/>
        <v>0</v>
      </c>
      <c r="T2018" s="191"/>
      <c r="U2018" s="191"/>
      <c r="V2018" s="191"/>
      <c r="W2018" s="191"/>
    </row>
    <row r="2019" spans="2:23" ht="16.5">
      <c r="B2019" s="714" t="s">
        <v>707</v>
      </c>
      <c r="C2019" s="254"/>
      <c r="D2019" s="287"/>
      <c r="E2019" s="288"/>
      <c r="F2019" s="698">
        <f t="shared" si="1042"/>
        <v>0</v>
      </c>
      <c r="G2019" s="254"/>
      <c r="H2019" s="287"/>
      <c r="I2019" s="288"/>
      <c r="J2019" s="334">
        <f t="shared" si="1043"/>
        <v>0</v>
      </c>
      <c r="K2019" s="254"/>
      <c r="L2019" s="287"/>
      <c r="M2019" s="288"/>
      <c r="N2019" s="334">
        <f t="shared" si="1044"/>
        <v>0</v>
      </c>
      <c r="O2019" s="254"/>
      <c r="P2019" s="287"/>
      <c r="Q2019" s="288"/>
      <c r="R2019" s="699">
        <f t="shared" si="1041"/>
        <v>0</v>
      </c>
      <c r="S2019" s="700">
        <f t="shared" si="1045"/>
        <v>0</v>
      </c>
      <c r="T2019" s="191"/>
      <c r="U2019" s="191"/>
      <c r="V2019" s="191"/>
      <c r="W2019" s="191"/>
    </row>
    <row r="2020" spans="2:23" ht="17.25" thickBot="1">
      <c r="B2020" s="710" t="s">
        <v>708</v>
      </c>
      <c r="C2020" s="271"/>
      <c r="D2020" s="294"/>
      <c r="E2020" s="295"/>
      <c r="F2020" s="698">
        <f t="shared" si="1042"/>
        <v>0</v>
      </c>
      <c r="G2020" s="271"/>
      <c r="H2020" s="294"/>
      <c r="I2020" s="295"/>
      <c r="J2020" s="334">
        <f t="shared" si="1043"/>
        <v>0</v>
      </c>
      <c r="K2020" s="271"/>
      <c r="L2020" s="294"/>
      <c r="M2020" s="295"/>
      <c r="N2020" s="334">
        <f t="shared" si="1044"/>
        <v>0</v>
      </c>
      <c r="O2020" s="271"/>
      <c r="P2020" s="294"/>
      <c r="Q2020" s="295"/>
      <c r="R2020" s="699">
        <f t="shared" si="1041"/>
        <v>0</v>
      </c>
      <c r="S2020" s="700">
        <f t="shared" si="1045"/>
        <v>0</v>
      </c>
      <c r="T2020" s="191"/>
      <c r="U2020" s="191"/>
      <c r="V2020" s="191"/>
      <c r="W2020" s="191"/>
    </row>
    <row r="2021" spans="2:23" ht="17.25" thickBot="1">
      <c r="B2021" s="715" t="s">
        <v>904</v>
      </c>
      <c r="C2021" s="600" t="s">
        <v>498</v>
      </c>
      <c r="D2021" s="708" t="s">
        <v>499</v>
      </c>
      <c r="E2021" s="709" t="s">
        <v>500</v>
      </c>
      <c r="F2021" s="334" t="s">
        <v>697</v>
      </c>
      <c r="G2021" s="600" t="s">
        <v>502</v>
      </c>
      <c r="H2021" s="708" t="s">
        <v>503</v>
      </c>
      <c r="I2021" s="709" t="s">
        <v>504</v>
      </c>
      <c r="J2021" s="334" t="s">
        <v>698</v>
      </c>
      <c r="K2021" s="600" t="s">
        <v>506</v>
      </c>
      <c r="L2021" s="708" t="s">
        <v>507</v>
      </c>
      <c r="M2021" s="709" t="s">
        <v>508</v>
      </c>
      <c r="N2021" s="334" t="s">
        <v>699</v>
      </c>
      <c r="O2021" s="600" t="s">
        <v>510</v>
      </c>
      <c r="P2021" s="708" t="s">
        <v>511</v>
      </c>
      <c r="Q2021" s="709" t="s">
        <v>512</v>
      </c>
      <c r="R2021" s="720" t="s">
        <v>700</v>
      </c>
      <c r="S2021" s="719" t="s">
        <v>46</v>
      </c>
      <c r="T2021" s="191"/>
      <c r="U2021" s="191"/>
      <c r="V2021" s="191"/>
      <c r="W2021" s="191"/>
    </row>
    <row r="2022" spans="2:23" ht="16.5">
      <c r="B2022" s="710" t="s">
        <v>702</v>
      </c>
      <c r="C2022" s="266"/>
      <c r="D2022" s="280"/>
      <c r="E2022" s="281"/>
      <c r="F2022" s="698">
        <f>SUM(C2022:E2022)</f>
        <v>0</v>
      </c>
      <c r="G2022" s="266"/>
      <c r="H2022" s="280"/>
      <c r="I2022" s="281"/>
      <c r="J2022" s="334">
        <f>SUM(G2022:I2022)</f>
        <v>0</v>
      </c>
      <c r="K2022" s="266"/>
      <c r="L2022" s="280"/>
      <c r="M2022" s="281"/>
      <c r="N2022" s="334">
        <f>SUM(K2022:M2022)</f>
        <v>0</v>
      </c>
      <c r="O2022" s="266"/>
      <c r="P2022" s="280"/>
      <c r="Q2022" s="281"/>
      <c r="R2022" s="699">
        <f t="shared" ref="R2022:R2028" si="1046">SUM(O2022:Q2022)</f>
        <v>0</v>
      </c>
      <c r="S2022" s="700">
        <f>N2022+J2022+F2022+R2022</f>
        <v>0</v>
      </c>
      <c r="T2022" s="191"/>
      <c r="U2022" s="191"/>
      <c r="V2022" s="191"/>
      <c r="W2022" s="191"/>
    </row>
    <row r="2023" spans="2:23" ht="16.5">
      <c r="B2023" s="711" t="s">
        <v>703</v>
      </c>
      <c r="C2023" s="712">
        <f>SUM(C2024:C2027)</f>
        <v>0</v>
      </c>
      <c r="D2023" s="712">
        <f>SUM(D2024:D2027)</f>
        <v>0</v>
      </c>
      <c r="E2023" s="712">
        <f>SUM(E2024:E2027)</f>
        <v>0</v>
      </c>
      <c r="F2023" s="334">
        <f t="shared" ref="F2023:F2028" si="1047">SUM(C2023:E2023)</f>
        <v>0</v>
      </c>
      <c r="G2023" s="712">
        <f>SUM(G2024:G2027)</f>
        <v>0</v>
      </c>
      <c r="H2023" s="246">
        <f>SUM(H2024:H2027)</f>
        <v>0</v>
      </c>
      <c r="I2023" s="713">
        <f>SUM(I2024:I2027)</f>
        <v>0</v>
      </c>
      <c r="J2023" s="334">
        <f t="shared" ref="J2023:J2028" si="1048">SUM(G2023:I2023)</f>
        <v>0</v>
      </c>
      <c r="K2023" s="712">
        <f>SUM(K2024:K2027)</f>
        <v>0</v>
      </c>
      <c r="L2023" s="246">
        <f>SUM(L2024:L2027)</f>
        <v>0</v>
      </c>
      <c r="M2023" s="713">
        <f>SUM(M2024:M2027)</f>
        <v>0</v>
      </c>
      <c r="N2023" s="334">
        <f t="shared" ref="N2023:N2028" si="1049">SUM(K2023:M2023)</f>
        <v>0</v>
      </c>
      <c r="O2023" s="712">
        <f>SUM(O2024:O2027)</f>
        <v>0</v>
      </c>
      <c r="P2023" s="246">
        <f>SUM(P2024:P2027)</f>
        <v>0</v>
      </c>
      <c r="Q2023" s="713">
        <f>SUM(Q2024:Q2027)</f>
        <v>0</v>
      </c>
      <c r="R2023" s="699">
        <f t="shared" si="1046"/>
        <v>0</v>
      </c>
      <c r="S2023" s="335">
        <f t="shared" ref="S2023:S2028" si="1050">N2023+J2023+F2023+R2023</f>
        <v>0</v>
      </c>
      <c r="T2023" s="702"/>
      <c r="U2023" s="702"/>
      <c r="V2023" s="702"/>
      <c r="W2023" s="702"/>
    </row>
    <row r="2024" spans="2:23" ht="16.5">
      <c r="B2024" s="710" t="s">
        <v>704</v>
      </c>
      <c r="C2024" s="254"/>
      <c r="D2024" s="287"/>
      <c r="E2024" s="288"/>
      <c r="F2024" s="698">
        <f t="shared" si="1047"/>
        <v>0</v>
      </c>
      <c r="G2024" s="254"/>
      <c r="H2024" s="287"/>
      <c r="I2024" s="288"/>
      <c r="J2024" s="334">
        <f t="shared" si="1048"/>
        <v>0</v>
      </c>
      <c r="K2024" s="254"/>
      <c r="L2024" s="287"/>
      <c r="M2024" s="288"/>
      <c r="N2024" s="334">
        <f t="shared" si="1049"/>
        <v>0</v>
      </c>
      <c r="O2024" s="254"/>
      <c r="P2024" s="287"/>
      <c r="Q2024" s="288"/>
      <c r="R2024" s="699">
        <f t="shared" si="1046"/>
        <v>0</v>
      </c>
      <c r="S2024" s="700">
        <f t="shared" si="1050"/>
        <v>0</v>
      </c>
      <c r="T2024" s="191"/>
      <c r="U2024" s="191"/>
      <c r="V2024" s="191"/>
      <c r="W2024" s="191"/>
    </row>
    <row r="2025" spans="2:23" ht="16.5">
      <c r="B2025" s="710" t="s">
        <v>705</v>
      </c>
      <c r="C2025" s="254"/>
      <c r="D2025" s="287"/>
      <c r="E2025" s="288"/>
      <c r="F2025" s="698">
        <f t="shared" si="1047"/>
        <v>0</v>
      </c>
      <c r="G2025" s="254"/>
      <c r="H2025" s="287"/>
      <c r="I2025" s="288"/>
      <c r="J2025" s="334">
        <f t="shared" si="1048"/>
        <v>0</v>
      </c>
      <c r="K2025" s="254"/>
      <c r="L2025" s="287"/>
      <c r="M2025" s="288"/>
      <c r="N2025" s="334">
        <f t="shared" si="1049"/>
        <v>0</v>
      </c>
      <c r="O2025" s="254"/>
      <c r="P2025" s="287"/>
      <c r="Q2025" s="288"/>
      <c r="R2025" s="699">
        <f t="shared" si="1046"/>
        <v>0</v>
      </c>
      <c r="S2025" s="700">
        <f t="shared" si="1050"/>
        <v>0</v>
      </c>
      <c r="T2025" s="191"/>
      <c r="U2025" s="191"/>
      <c r="V2025" s="191"/>
      <c r="W2025" s="191"/>
    </row>
    <row r="2026" spans="2:23" ht="16.5">
      <c r="B2026" s="714" t="s">
        <v>706</v>
      </c>
      <c r="C2026" s="254"/>
      <c r="D2026" s="287"/>
      <c r="E2026" s="288"/>
      <c r="F2026" s="698">
        <f t="shared" si="1047"/>
        <v>0</v>
      </c>
      <c r="G2026" s="254"/>
      <c r="H2026" s="287"/>
      <c r="I2026" s="288"/>
      <c r="J2026" s="334">
        <f t="shared" si="1048"/>
        <v>0</v>
      </c>
      <c r="K2026" s="254"/>
      <c r="L2026" s="287"/>
      <c r="M2026" s="288"/>
      <c r="N2026" s="334">
        <f t="shared" si="1049"/>
        <v>0</v>
      </c>
      <c r="O2026" s="254"/>
      <c r="P2026" s="287"/>
      <c r="Q2026" s="288"/>
      <c r="R2026" s="699">
        <f t="shared" si="1046"/>
        <v>0</v>
      </c>
      <c r="S2026" s="700">
        <f t="shared" si="1050"/>
        <v>0</v>
      </c>
      <c r="T2026" s="191"/>
      <c r="U2026" s="191"/>
      <c r="V2026" s="191"/>
      <c r="W2026" s="191"/>
    </row>
    <row r="2027" spans="2:23" ht="16.5">
      <c r="B2027" s="714" t="s">
        <v>707</v>
      </c>
      <c r="C2027" s="254"/>
      <c r="D2027" s="287"/>
      <c r="E2027" s="288"/>
      <c r="F2027" s="698">
        <f t="shared" si="1047"/>
        <v>0</v>
      </c>
      <c r="G2027" s="254"/>
      <c r="H2027" s="287"/>
      <c r="I2027" s="288"/>
      <c r="J2027" s="334">
        <f t="shared" si="1048"/>
        <v>0</v>
      </c>
      <c r="K2027" s="254"/>
      <c r="L2027" s="287"/>
      <c r="M2027" s="288"/>
      <c r="N2027" s="334">
        <f t="shared" si="1049"/>
        <v>0</v>
      </c>
      <c r="O2027" s="254"/>
      <c r="P2027" s="287"/>
      <c r="Q2027" s="288"/>
      <c r="R2027" s="699">
        <f t="shared" si="1046"/>
        <v>0</v>
      </c>
      <c r="S2027" s="700">
        <f t="shared" si="1050"/>
        <v>0</v>
      </c>
      <c r="T2027" s="191"/>
      <c r="U2027" s="191"/>
      <c r="V2027" s="191"/>
      <c r="W2027" s="191"/>
    </row>
    <row r="2028" spans="2:23" ht="17.25" thickBot="1">
      <c r="B2028" s="710" t="s">
        <v>708</v>
      </c>
      <c r="C2028" s="271"/>
      <c r="D2028" s="294"/>
      <c r="E2028" s="295"/>
      <c r="F2028" s="698">
        <f t="shared" si="1047"/>
        <v>0</v>
      </c>
      <c r="G2028" s="271"/>
      <c r="H2028" s="294"/>
      <c r="I2028" s="295"/>
      <c r="J2028" s="334">
        <f t="shared" si="1048"/>
        <v>0</v>
      </c>
      <c r="K2028" s="271"/>
      <c r="L2028" s="294"/>
      <c r="M2028" s="295"/>
      <c r="N2028" s="334">
        <f t="shared" si="1049"/>
        <v>0</v>
      </c>
      <c r="O2028" s="271"/>
      <c r="P2028" s="294"/>
      <c r="Q2028" s="295"/>
      <c r="R2028" s="699">
        <f t="shared" si="1046"/>
        <v>0</v>
      </c>
      <c r="S2028" s="700">
        <f t="shared" si="1050"/>
        <v>0</v>
      </c>
      <c r="T2028" s="191"/>
      <c r="U2028" s="191"/>
      <c r="V2028" s="191"/>
      <c r="W2028" s="191"/>
    </row>
    <row r="2029" spans="2:23" ht="17.25" thickBot="1">
      <c r="B2029" s="715" t="s">
        <v>905</v>
      </c>
      <c r="C2029" s="600" t="s">
        <v>498</v>
      </c>
      <c r="D2029" s="708" t="s">
        <v>499</v>
      </c>
      <c r="E2029" s="709" t="s">
        <v>500</v>
      </c>
      <c r="F2029" s="334" t="s">
        <v>697</v>
      </c>
      <c r="G2029" s="600" t="s">
        <v>502</v>
      </c>
      <c r="H2029" s="708" t="s">
        <v>503</v>
      </c>
      <c r="I2029" s="709" t="s">
        <v>504</v>
      </c>
      <c r="J2029" s="334" t="s">
        <v>698</v>
      </c>
      <c r="K2029" s="600" t="s">
        <v>506</v>
      </c>
      <c r="L2029" s="708" t="s">
        <v>507</v>
      </c>
      <c r="M2029" s="709" t="s">
        <v>508</v>
      </c>
      <c r="N2029" s="334" t="s">
        <v>699</v>
      </c>
      <c r="O2029" s="600" t="s">
        <v>510</v>
      </c>
      <c r="P2029" s="708" t="s">
        <v>511</v>
      </c>
      <c r="Q2029" s="709" t="s">
        <v>512</v>
      </c>
      <c r="R2029" s="720" t="s">
        <v>700</v>
      </c>
      <c r="S2029" s="719" t="s">
        <v>46</v>
      </c>
      <c r="T2029" s="191"/>
      <c r="U2029" s="191"/>
      <c r="V2029" s="191"/>
      <c r="W2029" s="191"/>
    </row>
    <row r="2030" spans="2:23" ht="16.5">
      <c r="B2030" s="710" t="s">
        <v>702</v>
      </c>
      <c r="C2030" s="266"/>
      <c r="D2030" s="280"/>
      <c r="E2030" s="281"/>
      <c r="F2030" s="698">
        <f>SUM(C2030:E2030)</f>
        <v>0</v>
      </c>
      <c r="G2030" s="266"/>
      <c r="H2030" s="280"/>
      <c r="I2030" s="281"/>
      <c r="J2030" s="334">
        <f>SUM(G2030:I2030)</f>
        <v>0</v>
      </c>
      <c r="K2030" s="266"/>
      <c r="L2030" s="280"/>
      <c r="M2030" s="281"/>
      <c r="N2030" s="334">
        <f>SUM(K2030:M2030)</f>
        <v>0</v>
      </c>
      <c r="O2030" s="266"/>
      <c r="P2030" s="280"/>
      <c r="Q2030" s="281"/>
      <c r="R2030" s="699">
        <f t="shared" ref="R2030:R2036" si="1051">SUM(O2030:Q2030)</f>
        <v>0</v>
      </c>
      <c r="S2030" s="700">
        <f>N2030+J2030+F2030+R2030</f>
        <v>0</v>
      </c>
      <c r="T2030" s="191"/>
      <c r="U2030" s="191"/>
      <c r="V2030" s="191"/>
      <c r="W2030" s="191"/>
    </row>
    <row r="2031" spans="2:23" ht="16.5">
      <c r="B2031" s="711" t="s">
        <v>703</v>
      </c>
      <c r="C2031" s="712">
        <f>SUM(C2032:C2035)</f>
        <v>0</v>
      </c>
      <c r="D2031" s="712">
        <f>SUM(D2032:D2035)</f>
        <v>0</v>
      </c>
      <c r="E2031" s="712">
        <f>SUM(E2032:E2035)</f>
        <v>0</v>
      </c>
      <c r="F2031" s="334">
        <f t="shared" ref="F2031:F2036" si="1052">SUM(C2031:E2031)</f>
        <v>0</v>
      </c>
      <c r="G2031" s="712">
        <f>SUM(G2032:G2035)</f>
        <v>0</v>
      </c>
      <c r="H2031" s="246">
        <f>SUM(H2032:H2035)</f>
        <v>0</v>
      </c>
      <c r="I2031" s="713">
        <f>SUM(I2032:I2035)</f>
        <v>0</v>
      </c>
      <c r="J2031" s="334">
        <f t="shared" ref="J2031:J2036" si="1053">SUM(G2031:I2031)</f>
        <v>0</v>
      </c>
      <c r="K2031" s="712">
        <f>SUM(K2032:K2035)</f>
        <v>0</v>
      </c>
      <c r="L2031" s="246">
        <f>SUM(L2032:L2035)</f>
        <v>0</v>
      </c>
      <c r="M2031" s="713">
        <f>SUM(M2032:M2035)</f>
        <v>0</v>
      </c>
      <c r="N2031" s="334">
        <f t="shared" ref="N2031:N2036" si="1054">SUM(K2031:M2031)</f>
        <v>0</v>
      </c>
      <c r="O2031" s="712">
        <f>SUM(O2032:O2035)</f>
        <v>0</v>
      </c>
      <c r="P2031" s="246">
        <f>SUM(P2032:P2035)</f>
        <v>0</v>
      </c>
      <c r="Q2031" s="713">
        <f>SUM(Q2032:Q2035)</f>
        <v>0</v>
      </c>
      <c r="R2031" s="699">
        <f t="shared" si="1051"/>
        <v>0</v>
      </c>
      <c r="S2031" s="335">
        <f t="shared" ref="S2031:S2036" si="1055">N2031+J2031+F2031+R2031</f>
        <v>0</v>
      </c>
      <c r="T2031" s="702"/>
      <c r="U2031" s="702"/>
      <c r="V2031" s="702"/>
      <c r="W2031" s="702"/>
    </row>
    <row r="2032" spans="2:23" ht="16.5">
      <c r="B2032" s="710" t="s">
        <v>704</v>
      </c>
      <c r="C2032" s="254"/>
      <c r="D2032" s="287"/>
      <c r="E2032" s="288"/>
      <c r="F2032" s="698">
        <f t="shared" si="1052"/>
        <v>0</v>
      </c>
      <c r="G2032" s="254"/>
      <c r="H2032" s="287"/>
      <c r="I2032" s="288"/>
      <c r="J2032" s="334">
        <f t="shared" si="1053"/>
        <v>0</v>
      </c>
      <c r="K2032" s="254"/>
      <c r="L2032" s="287"/>
      <c r="M2032" s="288"/>
      <c r="N2032" s="334">
        <f t="shared" si="1054"/>
        <v>0</v>
      </c>
      <c r="O2032" s="254"/>
      <c r="P2032" s="287"/>
      <c r="Q2032" s="288"/>
      <c r="R2032" s="699">
        <f t="shared" si="1051"/>
        <v>0</v>
      </c>
      <c r="S2032" s="700">
        <f t="shared" si="1055"/>
        <v>0</v>
      </c>
      <c r="T2032" s="191"/>
      <c r="U2032" s="191"/>
      <c r="V2032" s="191"/>
      <c r="W2032" s="191"/>
    </row>
    <row r="2033" spans="2:23" ht="16.5">
      <c r="B2033" s="710" t="s">
        <v>705</v>
      </c>
      <c r="C2033" s="254"/>
      <c r="D2033" s="287"/>
      <c r="E2033" s="288"/>
      <c r="F2033" s="698">
        <f t="shared" si="1052"/>
        <v>0</v>
      </c>
      <c r="G2033" s="254"/>
      <c r="H2033" s="287"/>
      <c r="I2033" s="288"/>
      <c r="J2033" s="334">
        <f t="shared" si="1053"/>
        <v>0</v>
      </c>
      <c r="K2033" s="254"/>
      <c r="L2033" s="287"/>
      <c r="M2033" s="288"/>
      <c r="N2033" s="334">
        <f t="shared" si="1054"/>
        <v>0</v>
      </c>
      <c r="O2033" s="254"/>
      <c r="P2033" s="287"/>
      <c r="Q2033" s="288"/>
      <c r="R2033" s="699">
        <f t="shared" si="1051"/>
        <v>0</v>
      </c>
      <c r="S2033" s="700">
        <f t="shared" si="1055"/>
        <v>0</v>
      </c>
      <c r="T2033" s="191"/>
      <c r="U2033" s="191"/>
      <c r="V2033" s="191"/>
      <c r="W2033" s="191"/>
    </row>
    <row r="2034" spans="2:23" ht="16.5">
      <c r="B2034" s="714" t="s">
        <v>706</v>
      </c>
      <c r="C2034" s="254"/>
      <c r="D2034" s="287"/>
      <c r="E2034" s="288"/>
      <c r="F2034" s="698">
        <f t="shared" si="1052"/>
        <v>0</v>
      </c>
      <c r="G2034" s="254"/>
      <c r="H2034" s="287"/>
      <c r="I2034" s="288"/>
      <c r="J2034" s="334">
        <f t="shared" si="1053"/>
        <v>0</v>
      </c>
      <c r="K2034" s="254"/>
      <c r="L2034" s="287"/>
      <c r="M2034" s="288"/>
      <c r="N2034" s="334">
        <f t="shared" si="1054"/>
        <v>0</v>
      </c>
      <c r="O2034" s="254"/>
      <c r="P2034" s="287"/>
      <c r="Q2034" s="288"/>
      <c r="R2034" s="699">
        <f t="shared" si="1051"/>
        <v>0</v>
      </c>
      <c r="S2034" s="700">
        <f t="shared" si="1055"/>
        <v>0</v>
      </c>
      <c r="T2034" s="191"/>
      <c r="U2034" s="191"/>
      <c r="V2034" s="191"/>
      <c r="W2034" s="191"/>
    </row>
    <row r="2035" spans="2:23" ht="16.5">
      <c r="B2035" s="714" t="s">
        <v>707</v>
      </c>
      <c r="C2035" s="254"/>
      <c r="D2035" s="287"/>
      <c r="E2035" s="288"/>
      <c r="F2035" s="698">
        <f t="shared" si="1052"/>
        <v>0</v>
      </c>
      <c r="G2035" s="254"/>
      <c r="H2035" s="287"/>
      <c r="I2035" s="288"/>
      <c r="J2035" s="334">
        <f t="shared" si="1053"/>
        <v>0</v>
      </c>
      <c r="K2035" s="254"/>
      <c r="L2035" s="287"/>
      <c r="M2035" s="288"/>
      <c r="N2035" s="334">
        <f t="shared" si="1054"/>
        <v>0</v>
      </c>
      <c r="O2035" s="254"/>
      <c r="P2035" s="287"/>
      <c r="Q2035" s="288"/>
      <c r="R2035" s="699">
        <f t="shared" si="1051"/>
        <v>0</v>
      </c>
      <c r="S2035" s="700">
        <f t="shared" si="1055"/>
        <v>0</v>
      </c>
      <c r="T2035" s="191"/>
      <c r="U2035" s="191"/>
      <c r="V2035" s="191"/>
      <c r="W2035" s="191"/>
    </row>
    <row r="2036" spans="2:23" ht="17.25" thickBot="1">
      <c r="B2036" s="710" t="s">
        <v>708</v>
      </c>
      <c r="C2036" s="271"/>
      <c r="D2036" s="294"/>
      <c r="E2036" s="295"/>
      <c r="F2036" s="698">
        <f t="shared" si="1052"/>
        <v>0</v>
      </c>
      <c r="G2036" s="271"/>
      <c r="H2036" s="294"/>
      <c r="I2036" s="295"/>
      <c r="J2036" s="334">
        <f t="shared" si="1053"/>
        <v>0</v>
      </c>
      <c r="K2036" s="271"/>
      <c r="L2036" s="294"/>
      <c r="M2036" s="295"/>
      <c r="N2036" s="334">
        <f t="shared" si="1054"/>
        <v>0</v>
      </c>
      <c r="O2036" s="271"/>
      <c r="P2036" s="294"/>
      <c r="Q2036" s="295"/>
      <c r="R2036" s="699">
        <f t="shared" si="1051"/>
        <v>0</v>
      </c>
      <c r="S2036" s="700">
        <f t="shared" si="1055"/>
        <v>0</v>
      </c>
      <c r="T2036" s="191"/>
      <c r="U2036" s="191"/>
      <c r="V2036" s="191"/>
      <c r="W2036" s="191"/>
    </row>
    <row r="2037" spans="2:23" ht="17.25" thickBot="1">
      <c r="B2037" s="715" t="s">
        <v>906</v>
      </c>
      <c r="C2037" s="687" t="s">
        <v>498</v>
      </c>
      <c r="D2037" s="688" t="s">
        <v>499</v>
      </c>
      <c r="E2037" s="689" t="s">
        <v>500</v>
      </c>
      <c r="F2037" s="719" t="s">
        <v>697</v>
      </c>
      <c r="G2037" s="687" t="s">
        <v>502</v>
      </c>
      <c r="H2037" s="688" t="s">
        <v>503</v>
      </c>
      <c r="I2037" s="689" t="s">
        <v>504</v>
      </c>
      <c r="J2037" s="719" t="s">
        <v>698</v>
      </c>
      <c r="K2037" s="687" t="s">
        <v>506</v>
      </c>
      <c r="L2037" s="688" t="s">
        <v>507</v>
      </c>
      <c r="M2037" s="689" t="s">
        <v>508</v>
      </c>
      <c r="N2037" s="719" t="s">
        <v>699</v>
      </c>
      <c r="O2037" s="687" t="s">
        <v>510</v>
      </c>
      <c r="P2037" s="688" t="s">
        <v>511</v>
      </c>
      <c r="Q2037" s="689" t="s">
        <v>512</v>
      </c>
      <c r="R2037" s="720" t="s">
        <v>700</v>
      </c>
      <c r="S2037" s="719" t="s">
        <v>46</v>
      </c>
      <c r="T2037" s="191"/>
      <c r="U2037" s="191"/>
      <c r="V2037" s="191"/>
      <c r="W2037" s="191"/>
    </row>
    <row r="2038" spans="2:23" ht="16.5">
      <c r="B2038" s="710" t="s">
        <v>702</v>
      </c>
      <c r="C2038" s="266"/>
      <c r="D2038" s="280"/>
      <c r="E2038" s="281"/>
      <c r="F2038" s="698">
        <v>0</v>
      </c>
      <c r="G2038" s="266"/>
      <c r="H2038" s="280"/>
      <c r="I2038" s="281"/>
      <c r="J2038" s="334">
        <f t="shared" ref="J2038:J2044" si="1056">SUM(G2038:I2038)</f>
        <v>0</v>
      </c>
      <c r="K2038" s="266"/>
      <c r="L2038" s="280"/>
      <c r="M2038" s="281"/>
      <c r="N2038" s="334">
        <f t="shared" ref="N2038:N2044" si="1057">SUM(K2038:M2038)</f>
        <v>0</v>
      </c>
      <c r="O2038" s="266"/>
      <c r="P2038" s="280"/>
      <c r="Q2038" s="281"/>
      <c r="R2038" s="699">
        <f t="shared" ref="R2038:R2044" si="1058">SUM(O2038:Q2038)</f>
        <v>0</v>
      </c>
      <c r="S2038" s="700">
        <f>N2038+J2038+F2038+R2038</f>
        <v>0</v>
      </c>
      <c r="T2038" s="191"/>
      <c r="U2038" s="191"/>
      <c r="V2038" s="191"/>
      <c r="W2038" s="191"/>
    </row>
    <row r="2039" spans="2:23" ht="16.5">
      <c r="B2039" s="711" t="s">
        <v>703</v>
      </c>
      <c r="C2039" s="712">
        <f>SUM(C2040:C2043)</f>
        <v>0</v>
      </c>
      <c r="D2039" s="712">
        <f>SUM(D2040:D2043)</f>
        <v>0</v>
      </c>
      <c r="E2039" s="712">
        <f>SUM(E2040:E2043)</f>
        <v>0</v>
      </c>
      <c r="F2039" s="334">
        <f t="shared" ref="F2039:F2044" si="1059">SUM(C2039:E2039)</f>
        <v>0</v>
      </c>
      <c r="G2039" s="712">
        <f>SUM(G2040:G2043)</f>
        <v>0</v>
      </c>
      <c r="H2039" s="246">
        <f>SUM(H2040:H2043)</f>
        <v>0</v>
      </c>
      <c r="I2039" s="713">
        <f>SUM(I2040:I2043)</f>
        <v>0</v>
      </c>
      <c r="J2039" s="334">
        <f t="shared" si="1056"/>
        <v>0</v>
      </c>
      <c r="K2039" s="712">
        <f>SUM(K2040:K2043)</f>
        <v>0</v>
      </c>
      <c r="L2039" s="246">
        <f>SUM(L2040:L2043)</f>
        <v>0</v>
      </c>
      <c r="M2039" s="713">
        <f>SUM(M2040:M2043)</f>
        <v>0</v>
      </c>
      <c r="N2039" s="334">
        <f t="shared" si="1057"/>
        <v>0</v>
      </c>
      <c r="O2039" s="712">
        <f>SUM(O2040:O2043)</f>
        <v>0</v>
      </c>
      <c r="P2039" s="246">
        <f>SUM(P2040:P2043)</f>
        <v>0</v>
      </c>
      <c r="Q2039" s="713">
        <f>SUM(Q2040:Q2043)</f>
        <v>0</v>
      </c>
      <c r="R2039" s="699">
        <f t="shared" si="1058"/>
        <v>0</v>
      </c>
      <c r="S2039" s="335">
        <f t="shared" ref="S2039:S2044" si="1060">N2039+J2039+F2039+R2039</f>
        <v>0</v>
      </c>
      <c r="T2039" s="702"/>
      <c r="U2039" s="702"/>
      <c r="V2039" s="702"/>
      <c r="W2039" s="702"/>
    </row>
    <row r="2040" spans="2:23" ht="16.5">
      <c r="B2040" s="710" t="s">
        <v>704</v>
      </c>
      <c r="C2040" s="254"/>
      <c r="D2040" s="287"/>
      <c r="E2040" s="288"/>
      <c r="F2040" s="698">
        <f t="shared" si="1059"/>
        <v>0</v>
      </c>
      <c r="G2040" s="254"/>
      <c r="H2040" s="287"/>
      <c r="I2040" s="288"/>
      <c r="J2040" s="334">
        <f t="shared" si="1056"/>
        <v>0</v>
      </c>
      <c r="K2040" s="254"/>
      <c r="L2040" s="287"/>
      <c r="M2040" s="288"/>
      <c r="N2040" s="334">
        <f t="shared" si="1057"/>
        <v>0</v>
      </c>
      <c r="O2040" s="254"/>
      <c r="P2040" s="287"/>
      <c r="Q2040" s="288"/>
      <c r="R2040" s="699">
        <f t="shared" si="1058"/>
        <v>0</v>
      </c>
      <c r="S2040" s="700">
        <f t="shared" si="1060"/>
        <v>0</v>
      </c>
      <c r="T2040" s="191"/>
      <c r="U2040" s="191"/>
      <c r="V2040" s="191"/>
      <c r="W2040" s="191"/>
    </row>
    <row r="2041" spans="2:23" ht="16.5">
      <c r="B2041" s="710" t="s">
        <v>705</v>
      </c>
      <c r="C2041" s="254"/>
      <c r="D2041" s="287"/>
      <c r="E2041" s="288"/>
      <c r="F2041" s="698">
        <f t="shared" si="1059"/>
        <v>0</v>
      </c>
      <c r="G2041" s="254"/>
      <c r="H2041" s="287"/>
      <c r="I2041" s="288"/>
      <c r="J2041" s="334">
        <f t="shared" si="1056"/>
        <v>0</v>
      </c>
      <c r="K2041" s="254"/>
      <c r="L2041" s="287"/>
      <c r="M2041" s="288"/>
      <c r="N2041" s="334">
        <f t="shared" si="1057"/>
        <v>0</v>
      </c>
      <c r="O2041" s="254"/>
      <c r="P2041" s="287"/>
      <c r="Q2041" s="288"/>
      <c r="R2041" s="699">
        <f t="shared" si="1058"/>
        <v>0</v>
      </c>
      <c r="S2041" s="700">
        <f t="shared" si="1060"/>
        <v>0</v>
      </c>
      <c r="T2041" s="191"/>
      <c r="U2041" s="191"/>
      <c r="V2041" s="191"/>
      <c r="W2041" s="191"/>
    </row>
    <row r="2042" spans="2:23" ht="16.5">
      <c r="B2042" s="714" t="s">
        <v>706</v>
      </c>
      <c r="C2042" s="254"/>
      <c r="D2042" s="287"/>
      <c r="E2042" s="288"/>
      <c r="F2042" s="698">
        <f t="shared" si="1059"/>
        <v>0</v>
      </c>
      <c r="G2042" s="254"/>
      <c r="H2042" s="287"/>
      <c r="I2042" s="288"/>
      <c r="J2042" s="334">
        <f t="shared" si="1056"/>
        <v>0</v>
      </c>
      <c r="K2042" s="254"/>
      <c r="L2042" s="287"/>
      <c r="M2042" s="288"/>
      <c r="N2042" s="334">
        <f t="shared" si="1057"/>
        <v>0</v>
      </c>
      <c r="O2042" s="254"/>
      <c r="P2042" s="287"/>
      <c r="Q2042" s="288"/>
      <c r="R2042" s="699">
        <f t="shared" si="1058"/>
        <v>0</v>
      </c>
      <c r="S2042" s="700">
        <f t="shared" si="1060"/>
        <v>0</v>
      </c>
      <c r="T2042" s="191"/>
      <c r="U2042" s="191"/>
      <c r="V2042" s="191"/>
      <c r="W2042" s="191"/>
    </row>
    <row r="2043" spans="2:23" ht="16.5">
      <c r="B2043" s="714" t="s">
        <v>707</v>
      </c>
      <c r="C2043" s="254"/>
      <c r="D2043" s="287"/>
      <c r="E2043" s="288"/>
      <c r="F2043" s="698">
        <f t="shared" si="1059"/>
        <v>0</v>
      </c>
      <c r="G2043" s="254"/>
      <c r="H2043" s="287"/>
      <c r="I2043" s="288"/>
      <c r="J2043" s="334">
        <f t="shared" si="1056"/>
        <v>0</v>
      </c>
      <c r="K2043" s="254"/>
      <c r="L2043" s="287"/>
      <c r="M2043" s="288"/>
      <c r="N2043" s="334">
        <f t="shared" si="1057"/>
        <v>0</v>
      </c>
      <c r="O2043" s="254"/>
      <c r="P2043" s="287"/>
      <c r="Q2043" s="288"/>
      <c r="R2043" s="699">
        <f t="shared" si="1058"/>
        <v>0</v>
      </c>
      <c r="S2043" s="700">
        <f t="shared" si="1060"/>
        <v>0</v>
      </c>
      <c r="T2043" s="191"/>
      <c r="U2043" s="191"/>
      <c r="V2043" s="191"/>
      <c r="W2043" s="191"/>
    </row>
    <row r="2044" spans="2:23" ht="17.25" thickBot="1">
      <c r="B2044" s="710" t="s">
        <v>708</v>
      </c>
      <c r="C2044" s="271"/>
      <c r="D2044" s="294"/>
      <c r="E2044" s="295"/>
      <c r="F2044" s="698">
        <f t="shared" si="1059"/>
        <v>0</v>
      </c>
      <c r="G2044" s="271"/>
      <c r="H2044" s="294"/>
      <c r="I2044" s="295"/>
      <c r="J2044" s="334">
        <f t="shared" si="1056"/>
        <v>0</v>
      </c>
      <c r="K2044" s="271"/>
      <c r="L2044" s="294"/>
      <c r="M2044" s="295"/>
      <c r="N2044" s="334">
        <f t="shared" si="1057"/>
        <v>0</v>
      </c>
      <c r="O2044" s="271"/>
      <c r="P2044" s="294"/>
      <c r="Q2044" s="295"/>
      <c r="R2044" s="699">
        <f t="shared" si="1058"/>
        <v>0</v>
      </c>
      <c r="S2044" s="700">
        <f t="shared" si="1060"/>
        <v>0</v>
      </c>
      <c r="T2044" s="191"/>
      <c r="U2044" s="191"/>
      <c r="V2044" s="191"/>
      <c r="W2044" s="191"/>
    </row>
    <row r="2045" spans="2:23" ht="17.25" thickBot="1">
      <c r="B2045" s="715" t="s">
        <v>907</v>
      </c>
      <c r="C2045" s="600" t="s">
        <v>498</v>
      </c>
      <c r="D2045" s="708" t="s">
        <v>499</v>
      </c>
      <c r="E2045" s="709" t="s">
        <v>500</v>
      </c>
      <c r="F2045" s="334" t="s">
        <v>697</v>
      </c>
      <c r="G2045" s="600" t="s">
        <v>502</v>
      </c>
      <c r="H2045" s="708" t="s">
        <v>503</v>
      </c>
      <c r="I2045" s="709" t="s">
        <v>504</v>
      </c>
      <c r="J2045" s="334" t="s">
        <v>698</v>
      </c>
      <c r="K2045" s="600" t="s">
        <v>506</v>
      </c>
      <c r="L2045" s="708" t="s">
        <v>507</v>
      </c>
      <c r="M2045" s="709" t="s">
        <v>508</v>
      </c>
      <c r="N2045" s="334" t="s">
        <v>699</v>
      </c>
      <c r="O2045" s="600" t="s">
        <v>510</v>
      </c>
      <c r="P2045" s="708" t="s">
        <v>511</v>
      </c>
      <c r="Q2045" s="709" t="s">
        <v>512</v>
      </c>
      <c r="R2045" s="720" t="s">
        <v>700</v>
      </c>
      <c r="S2045" s="719" t="s">
        <v>46</v>
      </c>
      <c r="T2045" s="191"/>
      <c r="U2045" s="191"/>
      <c r="V2045" s="191"/>
      <c r="W2045" s="191"/>
    </row>
    <row r="2046" spans="2:23" ht="16.5">
      <c r="B2046" s="710" t="s">
        <v>702</v>
      </c>
      <c r="C2046" s="266"/>
      <c r="D2046" s="280"/>
      <c r="E2046" s="281"/>
      <c r="F2046" s="698">
        <f>SUM(C2046:E2046)</f>
        <v>0</v>
      </c>
      <c r="G2046" s="266"/>
      <c r="H2046" s="280"/>
      <c r="I2046" s="281"/>
      <c r="J2046" s="334">
        <f>SUM(G2046:I2046)</f>
        <v>0</v>
      </c>
      <c r="K2046" s="266"/>
      <c r="L2046" s="280"/>
      <c r="M2046" s="281"/>
      <c r="N2046" s="334">
        <f>SUM(K2046:M2046)</f>
        <v>0</v>
      </c>
      <c r="O2046" s="266"/>
      <c r="P2046" s="280"/>
      <c r="Q2046" s="281"/>
      <c r="R2046" s="699">
        <f t="shared" ref="R2046:R2052" si="1061">SUM(O2046:Q2046)</f>
        <v>0</v>
      </c>
      <c r="S2046" s="700">
        <f>N2046+J2046+F2046+R2046</f>
        <v>0</v>
      </c>
      <c r="T2046" s="191"/>
      <c r="U2046" s="191"/>
      <c r="V2046" s="191"/>
      <c r="W2046" s="191"/>
    </row>
    <row r="2047" spans="2:23" ht="16.5">
      <c r="B2047" s="711" t="s">
        <v>703</v>
      </c>
      <c r="C2047" s="712">
        <f>SUM(C2048:C2051)</f>
        <v>0</v>
      </c>
      <c r="D2047" s="712">
        <f>SUM(D2048:D2051)</f>
        <v>0</v>
      </c>
      <c r="E2047" s="712">
        <f>SUM(E2048:E2051)</f>
        <v>0</v>
      </c>
      <c r="F2047" s="334">
        <f t="shared" ref="F2047:F2052" si="1062">SUM(C2047:E2047)</f>
        <v>0</v>
      </c>
      <c r="G2047" s="712">
        <f>SUM(G2048:G2051)</f>
        <v>0</v>
      </c>
      <c r="H2047" s="246">
        <f>SUM(H2048:H2051)</f>
        <v>0</v>
      </c>
      <c r="I2047" s="713">
        <f>SUM(I2048:I2051)</f>
        <v>0</v>
      </c>
      <c r="J2047" s="334">
        <f t="shared" ref="J2047:J2052" si="1063">SUM(G2047:I2047)</f>
        <v>0</v>
      </c>
      <c r="K2047" s="712">
        <f>SUM(K2048:K2051)</f>
        <v>0</v>
      </c>
      <c r="L2047" s="246">
        <f>SUM(L2048:L2051)</f>
        <v>0</v>
      </c>
      <c r="M2047" s="713">
        <f>SUM(M2048:M2051)</f>
        <v>0</v>
      </c>
      <c r="N2047" s="334">
        <f t="shared" ref="N2047:N2052" si="1064">SUM(K2047:M2047)</f>
        <v>0</v>
      </c>
      <c r="O2047" s="712">
        <f>SUM(O2048:O2051)</f>
        <v>0</v>
      </c>
      <c r="P2047" s="246">
        <f>SUM(P2048:P2051)</f>
        <v>0</v>
      </c>
      <c r="Q2047" s="713">
        <f>SUM(Q2048:Q2051)</f>
        <v>0</v>
      </c>
      <c r="R2047" s="699">
        <f t="shared" si="1061"/>
        <v>0</v>
      </c>
      <c r="S2047" s="335">
        <f t="shared" ref="S2047:S2052" si="1065">N2047+J2047+F2047+R2047</f>
        <v>0</v>
      </c>
      <c r="T2047" s="702"/>
      <c r="U2047" s="702"/>
      <c r="V2047" s="702"/>
      <c r="W2047" s="702"/>
    </row>
    <row r="2048" spans="2:23" ht="16.5">
      <c r="B2048" s="710" t="s">
        <v>704</v>
      </c>
      <c r="C2048" s="254"/>
      <c r="D2048" s="287"/>
      <c r="E2048" s="288"/>
      <c r="F2048" s="698">
        <f t="shared" si="1062"/>
        <v>0</v>
      </c>
      <c r="G2048" s="254"/>
      <c r="H2048" s="287"/>
      <c r="I2048" s="288"/>
      <c r="J2048" s="334">
        <f t="shared" si="1063"/>
        <v>0</v>
      </c>
      <c r="K2048" s="254"/>
      <c r="L2048" s="287"/>
      <c r="M2048" s="288"/>
      <c r="N2048" s="334">
        <f t="shared" si="1064"/>
        <v>0</v>
      </c>
      <c r="O2048" s="254"/>
      <c r="P2048" s="287"/>
      <c r="Q2048" s="288"/>
      <c r="R2048" s="699">
        <f t="shared" si="1061"/>
        <v>0</v>
      </c>
      <c r="S2048" s="700">
        <f t="shared" si="1065"/>
        <v>0</v>
      </c>
      <c r="T2048" s="191"/>
      <c r="U2048" s="191"/>
      <c r="V2048" s="191"/>
      <c r="W2048" s="191"/>
    </row>
    <row r="2049" spans="2:23" ht="16.5">
      <c r="B2049" s="710" t="s">
        <v>705</v>
      </c>
      <c r="C2049" s="254"/>
      <c r="D2049" s="287"/>
      <c r="E2049" s="288"/>
      <c r="F2049" s="698">
        <f t="shared" si="1062"/>
        <v>0</v>
      </c>
      <c r="G2049" s="254"/>
      <c r="H2049" s="287"/>
      <c r="I2049" s="288"/>
      <c r="J2049" s="334">
        <f t="shared" si="1063"/>
        <v>0</v>
      </c>
      <c r="K2049" s="254"/>
      <c r="L2049" s="287"/>
      <c r="M2049" s="288"/>
      <c r="N2049" s="334">
        <f t="shared" si="1064"/>
        <v>0</v>
      </c>
      <c r="O2049" s="254"/>
      <c r="P2049" s="287"/>
      <c r="Q2049" s="288"/>
      <c r="R2049" s="699">
        <f t="shared" si="1061"/>
        <v>0</v>
      </c>
      <c r="S2049" s="700">
        <f t="shared" si="1065"/>
        <v>0</v>
      </c>
      <c r="T2049" s="191"/>
      <c r="U2049" s="191"/>
      <c r="V2049" s="191"/>
      <c r="W2049" s="191"/>
    </row>
    <row r="2050" spans="2:23" ht="16.5">
      <c r="B2050" s="714" t="s">
        <v>706</v>
      </c>
      <c r="C2050" s="254"/>
      <c r="D2050" s="287"/>
      <c r="E2050" s="288"/>
      <c r="F2050" s="698">
        <f t="shared" si="1062"/>
        <v>0</v>
      </c>
      <c r="G2050" s="254"/>
      <c r="H2050" s="287"/>
      <c r="I2050" s="288"/>
      <c r="J2050" s="334">
        <f t="shared" si="1063"/>
        <v>0</v>
      </c>
      <c r="K2050" s="254"/>
      <c r="L2050" s="287"/>
      <c r="M2050" s="288"/>
      <c r="N2050" s="334">
        <f t="shared" si="1064"/>
        <v>0</v>
      </c>
      <c r="O2050" s="254"/>
      <c r="P2050" s="287"/>
      <c r="Q2050" s="288"/>
      <c r="R2050" s="699">
        <f t="shared" si="1061"/>
        <v>0</v>
      </c>
      <c r="S2050" s="700">
        <f t="shared" si="1065"/>
        <v>0</v>
      </c>
      <c r="T2050" s="191"/>
      <c r="U2050" s="191"/>
      <c r="V2050" s="191"/>
      <c r="W2050" s="191"/>
    </row>
    <row r="2051" spans="2:23" ht="16.5">
      <c r="B2051" s="714" t="s">
        <v>707</v>
      </c>
      <c r="C2051" s="254"/>
      <c r="D2051" s="287"/>
      <c r="E2051" s="288"/>
      <c r="F2051" s="698">
        <f t="shared" si="1062"/>
        <v>0</v>
      </c>
      <c r="G2051" s="254"/>
      <c r="H2051" s="287"/>
      <c r="I2051" s="288"/>
      <c r="J2051" s="334">
        <f t="shared" si="1063"/>
        <v>0</v>
      </c>
      <c r="K2051" s="254"/>
      <c r="L2051" s="287"/>
      <c r="M2051" s="288"/>
      <c r="N2051" s="334">
        <f t="shared" si="1064"/>
        <v>0</v>
      </c>
      <c r="O2051" s="254"/>
      <c r="P2051" s="287"/>
      <c r="Q2051" s="288"/>
      <c r="R2051" s="699">
        <f t="shared" si="1061"/>
        <v>0</v>
      </c>
      <c r="S2051" s="700">
        <f t="shared" si="1065"/>
        <v>0</v>
      </c>
      <c r="T2051" s="191"/>
      <c r="U2051" s="191"/>
      <c r="V2051" s="191"/>
      <c r="W2051" s="191"/>
    </row>
    <row r="2052" spans="2:23" ht="17.25" thickBot="1">
      <c r="B2052" s="710" t="s">
        <v>708</v>
      </c>
      <c r="C2052" s="271"/>
      <c r="D2052" s="294"/>
      <c r="E2052" s="295"/>
      <c r="F2052" s="698">
        <f t="shared" si="1062"/>
        <v>0</v>
      </c>
      <c r="G2052" s="271"/>
      <c r="H2052" s="294"/>
      <c r="I2052" s="295"/>
      <c r="J2052" s="334">
        <f t="shared" si="1063"/>
        <v>0</v>
      </c>
      <c r="K2052" s="271"/>
      <c r="L2052" s="294"/>
      <c r="M2052" s="295"/>
      <c r="N2052" s="334">
        <f t="shared" si="1064"/>
        <v>0</v>
      </c>
      <c r="O2052" s="271"/>
      <c r="P2052" s="294"/>
      <c r="Q2052" s="295"/>
      <c r="R2052" s="699">
        <f t="shared" si="1061"/>
        <v>0</v>
      </c>
      <c r="S2052" s="700">
        <f t="shared" si="1065"/>
        <v>0</v>
      </c>
      <c r="T2052" s="191"/>
      <c r="U2052" s="191"/>
      <c r="V2052" s="191"/>
      <c r="W2052" s="191"/>
    </row>
    <row r="2053" spans="2:23" ht="17.25" thickBot="1">
      <c r="B2053" s="715" t="s">
        <v>908</v>
      </c>
      <c r="C2053" s="600" t="s">
        <v>498</v>
      </c>
      <c r="D2053" s="708" t="s">
        <v>499</v>
      </c>
      <c r="E2053" s="709" t="s">
        <v>500</v>
      </c>
      <c r="F2053" s="334" t="s">
        <v>697</v>
      </c>
      <c r="G2053" s="600" t="s">
        <v>502</v>
      </c>
      <c r="H2053" s="708" t="s">
        <v>503</v>
      </c>
      <c r="I2053" s="709" t="s">
        <v>504</v>
      </c>
      <c r="J2053" s="334" t="s">
        <v>698</v>
      </c>
      <c r="K2053" s="600" t="s">
        <v>506</v>
      </c>
      <c r="L2053" s="708" t="s">
        <v>507</v>
      </c>
      <c r="M2053" s="709" t="s">
        <v>508</v>
      </c>
      <c r="N2053" s="334" t="s">
        <v>699</v>
      </c>
      <c r="O2053" s="600" t="s">
        <v>510</v>
      </c>
      <c r="P2053" s="708" t="s">
        <v>511</v>
      </c>
      <c r="Q2053" s="709" t="s">
        <v>512</v>
      </c>
      <c r="R2053" s="720" t="s">
        <v>700</v>
      </c>
      <c r="S2053" s="719" t="s">
        <v>46</v>
      </c>
      <c r="T2053" s="191"/>
      <c r="U2053" s="191"/>
      <c r="V2053" s="191"/>
      <c r="W2053" s="191"/>
    </row>
    <row r="2054" spans="2:23" ht="16.5">
      <c r="B2054" s="710" t="s">
        <v>702</v>
      </c>
      <c r="C2054" s="266"/>
      <c r="D2054" s="280"/>
      <c r="E2054" s="281"/>
      <c r="F2054" s="698">
        <f>SUM(C2054:E2054)</f>
        <v>0</v>
      </c>
      <c r="G2054" s="266"/>
      <c r="H2054" s="280"/>
      <c r="I2054" s="281"/>
      <c r="J2054" s="334">
        <f>SUM(G2054:I2054)</f>
        <v>0</v>
      </c>
      <c r="K2054" s="266"/>
      <c r="L2054" s="280"/>
      <c r="M2054" s="281"/>
      <c r="N2054" s="334">
        <f>SUM(K2054:M2054)</f>
        <v>0</v>
      </c>
      <c r="O2054" s="266"/>
      <c r="P2054" s="280"/>
      <c r="Q2054" s="281"/>
      <c r="R2054" s="699">
        <f>SUM(O2054:Q2054)</f>
        <v>0</v>
      </c>
      <c r="S2054" s="700">
        <f>C2054+D2054+E2054+G2054+H2054+I2054+K2054+L2054+M2054+O2054+P2054+Q2054</f>
        <v>0</v>
      </c>
      <c r="T2054" s="191"/>
      <c r="U2054" s="191"/>
      <c r="V2054" s="191"/>
      <c r="W2054" s="191"/>
    </row>
    <row r="2055" spans="2:23" ht="16.5">
      <c r="B2055" s="711" t="s">
        <v>703</v>
      </c>
      <c r="C2055" s="712">
        <f>SUM(C2056:C2059)</f>
        <v>0</v>
      </c>
      <c r="D2055" s="712">
        <f>SUM(D2056:D2059)</f>
        <v>0</v>
      </c>
      <c r="E2055" s="712">
        <f>SUM(E2056:E2059)</f>
        <v>0</v>
      </c>
      <c r="F2055" s="334">
        <f t="shared" ref="F2055:F2060" si="1066">SUM(C2055:E2055)</f>
        <v>0</v>
      </c>
      <c r="G2055" s="712">
        <f>SUM(G2056:G2059)</f>
        <v>0</v>
      </c>
      <c r="H2055" s="246">
        <f>SUM(H2056:H2059)</f>
        <v>0</v>
      </c>
      <c r="I2055" s="713">
        <f>SUM(I2056:I2059)</f>
        <v>0</v>
      </c>
      <c r="J2055" s="334">
        <f t="shared" ref="J2055:J2060" si="1067">SUM(G2055:I2055)</f>
        <v>0</v>
      </c>
      <c r="K2055" s="712">
        <f>SUM(K2056:K2059)</f>
        <v>0</v>
      </c>
      <c r="L2055" s="246">
        <f>SUM(L2056:L2059)</f>
        <v>0</v>
      </c>
      <c r="M2055" s="713">
        <f>SUM(M2056:M2059)</f>
        <v>0</v>
      </c>
      <c r="N2055" s="334">
        <f t="shared" ref="N2055:N2060" si="1068">SUM(K2055:M2055)</f>
        <v>0</v>
      </c>
      <c r="O2055" s="712">
        <f>SUM(O2056:O2059)</f>
        <v>0</v>
      </c>
      <c r="P2055" s="246">
        <f>SUM(P2056:P2059)</f>
        <v>0</v>
      </c>
      <c r="Q2055" s="713">
        <f>SUM(Q2056:Q2059)</f>
        <v>0</v>
      </c>
      <c r="R2055" s="699">
        <f t="shared" ref="R2055:R2060" si="1069">SUM(O2055:Q2055)</f>
        <v>0</v>
      </c>
      <c r="S2055" s="335">
        <f>F2055+J2055+N2055+R2055</f>
        <v>0</v>
      </c>
      <c r="T2055" s="702"/>
      <c r="U2055" s="702"/>
      <c r="V2055" s="702"/>
      <c r="W2055" s="702"/>
    </row>
    <row r="2056" spans="2:23" ht="16.5">
      <c r="B2056" s="710" t="s">
        <v>704</v>
      </c>
      <c r="C2056" s="254"/>
      <c r="D2056" s="287"/>
      <c r="E2056" s="288"/>
      <c r="F2056" s="698">
        <f t="shared" si="1066"/>
        <v>0</v>
      </c>
      <c r="G2056" s="254"/>
      <c r="H2056" s="287"/>
      <c r="I2056" s="288"/>
      <c r="J2056" s="334">
        <f t="shared" si="1067"/>
        <v>0</v>
      </c>
      <c r="K2056" s="254"/>
      <c r="L2056" s="287"/>
      <c r="M2056" s="288"/>
      <c r="N2056" s="334">
        <f t="shared" si="1068"/>
        <v>0</v>
      </c>
      <c r="O2056" s="254"/>
      <c r="P2056" s="287"/>
      <c r="Q2056" s="288"/>
      <c r="R2056" s="699">
        <f t="shared" si="1069"/>
        <v>0</v>
      </c>
      <c r="S2056" s="700">
        <f>C2056+D2056+E2056+G2056+H2056+I2056+K2056+L2056+M2056+O2056+P2056+Q2056</f>
        <v>0</v>
      </c>
      <c r="T2056" s="191"/>
      <c r="U2056" s="191"/>
      <c r="V2056" s="191"/>
      <c r="W2056" s="191"/>
    </row>
    <row r="2057" spans="2:23" ht="16.5">
      <c r="B2057" s="710" t="s">
        <v>705</v>
      </c>
      <c r="C2057" s="254"/>
      <c r="D2057" s="287"/>
      <c r="E2057" s="288"/>
      <c r="F2057" s="698">
        <f t="shared" si="1066"/>
        <v>0</v>
      </c>
      <c r="G2057" s="254"/>
      <c r="H2057" s="287"/>
      <c r="I2057" s="288"/>
      <c r="J2057" s="334">
        <f t="shared" si="1067"/>
        <v>0</v>
      </c>
      <c r="K2057" s="254"/>
      <c r="L2057" s="287"/>
      <c r="M2057" s="288"/>
      <c r="N2057" s="334">
        <f t="shared" si="1068"/>
        <v>0</v>
      </c>
      <c r="O2057" s="254"/>
      <c r="P2057" s="287"/>
      <c r="Q2057" s="288"/>
      <c r="R2057" s="699">
        <f t="shared" si="1069"/>
        <v>0</v>
      </c>
      <c r="S2057" s="700">
        <f>C2057+D2057+E2057+G2057+H2057+I2057+K2057+L2057+M2057+O2057+P2057+Q2057</f>
        <v>0</v>
      </c>
      <c r="T2057" s="191"/>
      <c r="U2057" s="191"/>
      <c r="V2057" s="191"/>
      <c r="W2057" s="191"/>
    </row>
    <row r="2058" spans="2:23" ht="16.5">
      <c r="B2058" s="714" t="s">
        <v>706</v>
      </c>
      <c r="C2058" s="254"/>
      <c r="D2058" s="287"/>
      <c r="E2058" s="288"/>
      <c r="F2058" s="698">
        <f t="shared" si="1066"/>
        <v>0</v>
      </c>
      <c r="G2058" s="254"/>
      <c r="H2058" s="287"/>
      <c r="I2058" s="288"/>
      <c r="J2058" s="334">
        <f t="shared" si="1067"/>
        <v>0</v>
      </c>
      <c r="K2058" s="254"/>
      <c r="L2058" s="287"/>
      <c r="M2058" s="288"/>
      <c r="N2058" s="334">
        <f t="shared" si="1068"/>
        <v>0</v>
      </c>
      <c r="O2058" s="254"/>
      <c r="P2058" s="287"/>
      <c r="Q2058" s="288"/>
      <c r="R2058" s="699">
        <f t="shared" si="1069"/>
        <v>0</v>
      </c>
      <c r="S2058" s="700">
        <f>C2058+D2058+E2058+G2058+H2058+I2058+K2058+L2058+M2058+O2058+P2058+Q2058</f>
        <v>0</v>
      </c>
      <c r="T2058" s="191"/>
      <c r="U2058" s="191"/>
      <c r="V2058" s="191"/>
      <c r="W2058" s="191"/>
    </row>
    <row r="2059" spans="2:23" ht="16.5">
      <c r="B2059" s="714" t="s">
        <v>707</v>
      </c>
      <c r="C2059" s="254"/>
      <c r="D2059" s="287"/>
      <c r="E2059" s="288"/>
      <c r="F2059" s="698">
        <f t="shared" si="1066"/>
        <v>0</v>
      </c>
      <c r="G2059" s="254"/>
      <c r="H2059" s="287"/>
      <c r="I2059" s="288"/>
      <c r="J2059" s="334">
        <f t="shared" si="1067"/>
        <v>0</v>
      </c>
      <c r="K2059" s="254"/>
      <c r="L2059" s="287"/>
      <c r="M2059" s="288"/>
      <c r="N2059" s="334">
        <f t="shared" si="1068"/>
        <v>0</v>
      </c>
      <c r="O2059" s="254"/>
      <c r="P2059" s="287"/>
      <c r="Q2059" s="288"/>
      <c r="R2059" s="699">
        <f t="shared" si="1069"/>
        <v>0</v>
      </c>
      <c r="S2059" s="700">
        <f>C2059+D2059+E2059+G2059+H2059+I2059+K2059+L2059+M2059+O2059+P2059+Q2059</f>
        <v>0</v>
      </c>
      <c r="T2059" s="191"/>
      <c r="U2059" s="191"/>
      <c r="V2059" s="191"/>
      <c r="W2059" s="191"/>
    </row>
    <row r="2060" spans="2:23" ht="17.25" thickBot="1">
      <c r="B2060" s="710" t="s">
        <v>708</v>
      </c>
      <c r="C2060" s="271"/>
      <c r="D2060" s="294"/>
      <c r="E2060" s="295"/>
      <c r="F2060" s="698">
        <f t="shared" si="1066"/>
        <v>0</v>
      </c>
      <c r="G2060" s="271"/>
      <c r="H2060" s="294"/>
      <c r="I2060" s="295"/>
      <c r="J2060" s="334">
        <f t="shared" si="1067"/>
        <v>0</v>
      </c>
      <c r="K2060" s="271"/>
      <c r="L2060" s="294"/>
      <c r="M2060" s="295"/>
      <c r="N2060" s="334">
        <f t="shared" si="1068"/>
        <v>0</v>
      </c>
      <c r="O2060" s="271"/>
      <c r="P2060" s="294"/>
      <c r="Q2060" s="295"/>
      <c r="R2060" s="699">
        <f t="shared" si="1069"/>
        <v>0</v>
      </c>
      <c r="S2060" s="700">
        <f>C2060+D2060+E2060+G2060+H2060+I2060+K2060+L2060+M2060+O2060+P2060+Q2060</f>
        <v>0</v>
      </c>
      <c r="T2060" s="191"/>
      <c r="U2060" s="191"/>
      <c r="V2060" s="191"/>
      <c r="W2060" s="191"/>
    </row>
    <row r="2061" spans="2:23" ht="17.25" thickBot="1">
      <c r="B2061" s="715" t="s">
        <v>909</v>
      </c>
      <c r="C2061" s="687" t="s">
        <v>498</v>
      </c>
      <c r="D2061" s="688" t="s">
        <v>499</v>
      </c>
      <c r="E2061" s="689" t="s">
        <v>500</v>
      </c>
      <c r="F2061" s="719" t="s">
        <v>697</v>
      </c>
      <c r="G2061" s="687" t="s">
        <v>502</v>
      </c>
      <c r="H2061" s="688" t="s">
        <v>503</v>
      </c>
      <c r="I2061" s="689" t="s">
        <v>504</v>
      </c>
      <c r="J2061" s="719" t="s">
        <v>698</v>
      </c>
      <c r="K2061" s="687" t="s">
        <v>506</v>
      </c>
      <c r="L2061" s="688" t="s">
        <v>507</v>
      </c>
      <c r="M2061" s="689" t="s">
        <v>508</v>
      </c>
      <c r="N2061" s="719" t="s">
        <v>699</v>
      </c>
      <c r="O2061" s="687" t="s">
        <v>510</v>
      </c>
      <c r="P2061" s="688" t="s">
        <v>511</v>
      </c>
      <c r="Q2061" s="689" t="s">
        <v>512</v>
      </c>
      <c r="R2061" s="720" t="s">
        <v>700</v>
      </c>
      <c r="S2061" s="719" t="s">
        <v>46</v>
      </c>
      <c r="T2061" s="191"/>
      <c r="U2061" s="191"/>
      <c r="V2061" s="191"/>
      <c r="W2061" s="191"/>
    </row>
    <row r="2062" spans="2:23" ht="16.5">
      <c r="B2062" s="710" t="s">
        <v>702</v>
      </c>
      <c r="C2062" s="266"/>
      <c r="D2062" s="280"/>
      <c r="E2062" s="281"/>
      <c r="F2062" s="698">
        <f>SUM(C2062:E2062)</f>
        <v>0</v>
      </c>
      <c r="G2062" s="266"/>
      <c r="H2062" s="280"/>
      <c r="I2062" s="281"/>
      <c r="J2062" s="334">
        <f>SUM(G2062:I2062)</f>
        <v>0</v>
      </c>
      <c r="K2062" s="266"/>
      <c r="L2062" s="280"/>
      <c r="M2062" s="281"/>
      <c r="N2062" s="334">
        <f>SUM(K2062:M2062)</f>
        <v>0</v>
      </c>
      <c r="O2062" s="266"/>
      <c r="P2062" s="280"/>
      <c r="Q2062" s="281"/>
      <c r="R2062" s="699">
        <f t="shared" ref="R2062:R2068" si="1070">SUM(O2062:Q2062)</f>
        <v>0</v>
      </c>
      <c r="S2062" s="700">
        <f>N2062+J2062+F2062+R2062</f>
        <v>0</v>
      </c>
      <c r="T2062" s="191"/>
      <c r="U2062" s="191"/>
      <c r="V2062" s="191"/>
      <c r="W2062" s="191"/>
    </row>
    <row r="2063" spans="2:23" ht="16.5">
      <c r="B2063" s="711" t="s">
        <v>703</v>
      </c>
      <c r="C2063" s="712">
        <f>SUM(C2064:C2067)</f>
        <v>0</v>
      </c>
      <c r="D2063" s="712">
        <f>SUM(D2064:D2067)</f>
        <v>0</v>
      </c>
      <c r="E2063" s="712">
        <f>SUM(E2064:E2067)</f>
        <v>0</v>
      </c>
      <c r="F2063" s="334">
        <f t="shared" ref="F2063:F2068" si="1071">SUM(C2063:E2063)</f>
        <v>0</v>
      </c>
      <c r="G2063" s="712">
        <f>SUM(G2064:G2067)</f>
        <v>0</v>
      </c>
      <c r="H2063" s="246">
        <f>SUM(H2064:H2067)</f>
        <v>0</v>
      </c>
      <c r="I2063" s="713">
        <f>SUM(I2064:I2067)</f>
        <v>0</v>
      </c>
      <c r="J2063" s="334">
        <f t="shared" ref="J2063:J2068" si="1072">SUM(G2063:I2063)</f>
        <v>0</v>
      </c>
      <c r="K2063" s="712">
        <f>SUM(K2064:K2067)</f>
        <v>0</v>
      </c>
      <c r="L2063" s="246">
        <f>SUM(L2064:L2067)</f>
        <v>0</v>
      </c>
      <c r="M2063" s="713">
        <f>SUM(M2064:M2067)</f>
        <v>0</v>
      </c>
      <c r="N2063" s="334">
        <f t="shared" ref="N2063:N2068" si="1073">SUM(K2063:M2063)</f>
        <v>0</v>
      </c>
      <c r="O2063" s="712">
        <f>SUM(O2064:O2067)</f>
        <v>0</v>
      </c>
      <c r="P2063" s="246">
        <f>SUM(P2064:P2067)</f>
        <v>0</v>
      </c>
      <c r="Q2063" s="713">
        <f>SUM(Q2064:Q2067)</f>
        <v>0</v>
      </c>
      <c r="R2063" s="699">
        <f t="shared" si="1070"/>
        <v>0</v>
      </c>
      <c r="S2063" s="335">
        <f t="shared" ref="S2063:S2068" si="1074">N2063+J2063+F2063+R2063</f>
        <v>0</v>
      </c>
      <c r="T2063" s="702"/>
      <c r="U2063" s="702"/>
      <c r="V2063" s="702"/>
      <c r="W2063" s="702"/>
    </row>
    <row r="2064" spans="2:23" ht="16.5">
      <c r="B2064" s="710" t="s">
        <v>704</v>
      </c>
      <c r="C2064" s="254"/>
      <c r="D2064" s="287"/>
      <c r="E2064" s="288"/>
      <c r="F2064" s="698">
        <f t="shared" si="1071"/>
        <v>0</v>
      </c>
      <c r="G2064" s="254"/>
      <c r="H2064" s="287"/>
      <c r="I2064" s="288"/>
      <c r="J2064" s="334">
        <f t="shared" si="1072"/>
        <v>0</v>
      </c>
      <c r="K2064" s="254"/>
      <c r="L2064" s="287"/>
      <c r="M2064" s="288"/>
      <c r="N2064" s="334">
        <f t="shared" si="1073"/>
        <v>0</v>
      </c>
      <c r="O2064" s="254"/>
      <c r="P2064" s="287"/>
      <c r="Q2064" s="288"/>
      <c r="R2064" s="699">
        <f t="shared" si="1070"/>
        <v>0</v>
      </c>
      <c r="S2064" s="700">
        <f t="shared" si="1074"/>
        <v>0</v>
      </c>
      <c r="T2064" s="191"/>
      <c r="U2064" s="191"/>
      <c r="V2064" s="191"/>
      <c r="W2064" s="191"/>
    </row>
    <row r="2065" spans="2:23" ht="16.5">
      <c r="B2065" s="710" t="s">
        <v>705</v>
      </c>
      <c r="C2065" s="254"/>
      <c r="D2065" s="287"/>
      <c r="E2065" s="288"/>
      <c r="F2065" s="698">
        <f t="shared" si="1071"/>
        <v>0</v>
      </c>
      <c r="G2065" s="254"/>
      <c r="H2065" s="287"/>
      <c r="I2065" s="288"/>
      <c r="J2065" s="334">
        <f t="shared" si="1072"/>
        <v>0</v>
      </c>
      <c r="K2065" s="254"/>
      <c r="L2065" s="287"/>
      <c r="M2065" s="288"/>
      <c r="N2065" s="334">
        <f t="shared" si="1073"/>
        <v>0</v>
      </c>
      <c r="O2065" s="254"/>
      <c r="P2065" s="287"/>
      <c r="Q2065" s="288"/>
      <c r="R2065" s="699">
        <f t="shared" si="1070"/>
        <v>0</v>
      </c>
      <c r="S2065" s="700">
        <f t="shared" si="1074"/>
        <v>0</v>
      </c>
      <c r="T2065" s="191"/>
      <c r="U2065" s="191"/>
      <c r="V2065" s="191"/>
      <c r="W2065" s="191"/>
    </row>
    <row r="2066" spans="2:23" ht="16.5">
      <c r="B2066" s="714" t="s">
        <v>706</v>
      </c>
      <c r="C2066" s="254"/>
      <c r="D2066" s="287"/>
      <c r="E2066" s="288"/>
      <c r="F2066" s="698">
        <f t="shared" si="1071"/>
        <v>0</v>
      </c>
      <c r="G2066" s="254"/>
      <c r="H2066" s="287"/>
      <c r="I2066" s="288"/>
      <c r="J2066" s="334">
        <f t="shared" si="1072"/>
        <v>0</v>
      </c>
      <c r="K2066" s="254"/>
      <c r="L2066" s="287"/>
      <c r="M2066" s="288"/>
      <c r="N2066" s="334">
        <f t="shared" si="1073"/>
        <v>0</v>
      </c>
      <c r="O2066" s="254"/>
      <c r="P2066" s="287"/>
      <c r="Q2066" s="288"/>
      <c r="R2066" s="699">
        <f t="shared" si="1070"/>
        <v>0</v>
      </c>
      <c r="S2066" s="700">
        <f t="shared" si="1074"/>
        <v>0</v>
      </c>
      <c r="T2066" s="191"/>
      <c r="U2066" s="191"/>
      <c r="V2066" s="191"/>
      <c r="W2066" s="191"/>
    </row>
    <row r="2067" spans="2:23" ht="16.5">
      <c r="B2067" s="714" t="s">
        <v>707</v>
      </c>
      <c r="C2067" s="254"/>
      <c r="D2067" s="287"/>
      <c r="E2067" s="288"/>
      <c r="F2067" s="698">
        <f t="shared" si="1071"/>
        <v>0</v>
      </c>
      <c r="G2067" s="254"/>
      <c r="H2067" s="287"/>
      <c r="I2067" s="288"/>
      <c r="J2067" s="334">
        <f t="shared" si="1072"/>
        <v>0</v>
      </c>
      <c r="K2067" s="254"/>
      <c r="L2067" s="287"/>
      <c r="M2067" s="288"/>
      <c r="N2067" s="334">
        <f t="shared" si="1073"/>
        <v>0</v>
      </c>
      <c r="O2067" s="254"/>
      <c r="P2067" s="287"/>
      <c r="Q2067" s="288"/>
      <c r="R2067" s="699">
        <f t="shared" si="1070"/>
        <v>0</v>
      </c>
      <c r="S2067" s="700">
        <f t="shared" si="1074"/>
        <v>0</v>
      </c>
      <c r="T2067" s="191"/>
      <c r="U2067" s="191"/>
      <c r="V2067" s="191"/>
      <c r="W2067" s="191"/>
    </row>
    <row r="2068" spans="2:23" ht="17.25" thickBot="1">
      <c r="B2068" s="710" t="s">
        <v>708</v>
      </c>
      <c r="C2068" s="271"/>
      <c r="D2068" s="294"/>
      <c r="E2068" s="295"/>
      <c r="F2068" s="698">
        <f t="shared" si="1071"/>
        <v>0</v>
      </c>
      <c r="G2068" s="271"/>
      <c r="H2068" s="294"/>
      <c r="I2068" s="295"/>
      <c r="J2068" s="334">
        <f t="shared" si="1072"/>
        <v>0</v>
      </c>
      <c r="K2068" s="271"/>
      <c r="L2068" s="294"/>
      <c r="M2068" s="295"/>
      <c r="N2068" s="334">
        <f t="shared" si="1073"/>
        <v>0</v>
      </c>
      <c r="O2068" s="271"/>
      <c r="P2068" s="294"/>
      <c r="Q2068" s="295"/>
      <c r="R2068" s="699">
        <f t="shared" si="1070"/>
        <v>0</v>
      </c>
      <c r="S2068" s="700">
        <f t="shared" si="1074"/>
        <v>0</v>
      </c>
      <c r="T2068" s="191"/>
      <c r="U2068" s="191"/>
      <c r="V2068" s="191"/>
      <c r="W2068" s="191"/>
    </row>
    <row r="2069" spans="2:23" ht="17.25" thickBot="1">
      <c r="B2069" s="715" t="s">
        <v>910</v>
      </c>
      <c r="C2069" s="600" t="s">
        <v>498</v>
      </c>
      <c r="D2069" s="708" t="s">
        <v>499</v>
      </c>
      <c r="E2069" s="709" t="s">
        <v>500</v>
      </c>
      <c r="F2069" s="334" t="s">
        <v>697</v>
      </c>
      <c r="G2069" s="600" t="s">
        <v>502</v>
      </c>
      <c r="H2069" s="708" t="s">
        <v>503</v>
      </c>
      <c r="I2069" s="709" t="s">
        <v>504</v>
      </c>
      <c r="J2069" s="334" t="s">
        <v>698</v>
      </c>
      <c r="K2069" s="600" t="s">
        <v>506</v>
      </c>
      <c r="L2069" s="708" t="s">
        <v>507</v>
      </c>
      <c r="M2069" s="709" t="s">
        <v>508</v>
      </c>
      <c r="N2069" s="334" t="s">
        <v>699</v>
      </c>
      <c r="O2069" s="600" t="s">
        <v>510</v>
      </c>
      <c r="P2069" s="708" t="s">
        <v>511</v>
      </c>
      <c r="Q2069" s="709" t="s">
        <v>512</v>
      </c>
      <c r="R2069" s="720" t="s">
        <v>700</v>
      </c>
      <c r="S2069" s="719" t="s">
        <v>46</v>
      </c>
      <c r="T2069" s="191"/>
      <c r="U2069" s="191"/>
      <c r="V2069" s="191"/>
      <c r="W2069" s="191"/>
    </row>
    <row r="2070" spans="2:23" ht="16.5">
      <c r="B2070" s="710" t="s">
        <v>702</v>
      </c>
      <c r="C2070" s="266"/>
      <c r="D2070" s="280"/>
      <c r="E2070" s="281"/>
      <c r="F2070" s="698">
        <f>SUM(C2070:E2070)</f>
        <v>0</v>
      </c>
      <c r="G2070" s="266"/>
      <c r="H2070" s="280"/>
      <c r="I2070" s="281"/>
      <c r="J2070" s="334">
        <f>SUM(G2070:I2070)</f>
        <v>0</v>
      </c>
      <c r="K2070" s="266"/>
      <c r="L2070" s="280"/>
      <c r="M2070" s="281"/>
      <c r="N2070" s="334">
        <f>SUM(K2070:M2070)</f>
        <v>0</v>
      </c>
      <c r="O2070" s="266"/>
      <c r="P2070" s="280"/>
      <c r="Q2070" s="281"/>
      <c r="R2070" s="699">
        <f t="shared" ref="R2070:R2076" si="1075">SUM(O2070:Q2070)</f>
        <v>0</v>
      </c>
      <c r="S2070" s="700">
        <f>N2070+J2070+F2070+R2070</f>
        <v>0</v>
      </c>
      <c r="T2070" s="191"/>
      <c r="U2070" s="191"/>
      <c r="V2070" s="191"/>
      <c r="W2070" s="191"/>
    </row>
    <row r="2071" spans="2:23" ht="16.5">
      <c r="B2071" s="711" t="s">
        <v>703</v>
      </c>
      <c r="C2071" s="712">
        <f>SUM(C2072:C2075)</f>
        <v>0</v>
      </c>
      <c r="D2071" s="712">
        <f>SUM(D2072:D2075)</f>
        <v>0</v>
      </c>
      <c r="E2071" s="712">
        <f>SUM(E2072:E2075)</f>
        <v>0</v>
      </c>
      <c r="F2071" s="334">
        <f t="shared" ref="F2071:F2076" si="1076">SUM(C2071:E2071)</f>
        <v>0</v>
      </c>
      <c r="G2071" s="712">
        <f>SUM(G2072:G2075)</f>
        <v>0</v>
      </c>
      <c r="H2071" s="246">
        <f>SUM(H2072:H2075)</f>
        <v>0</v>
      </c>
      <c r="I2071" s="713">
        <f>SUM(I2072:I2075)</f>
        <v>0</v>
      </c>
      <c r="J2071" s="334">
        <f t="shared" ref="J2071:J2076" si="1077">SUM(G2071:I2071)</f>
        <v>0</v>
      </c>
      <c r="K2071" s="712">
        <f>SUM(K2072:K2075)</f>
        <v>0</v>
      </c>
      <c r="L2071" s="246">
        <f>SUM(L2072:L2075)</f>
        <v>0</v>
      </c>
      <c r="M2071" s="713">
        <f>SUM(M2072:M2075)</f>
        <v>0</v>
      </c>
      <c r="N2071" s="334">
        <f t="shared" ref="N2071:N2076" si="1078">SUM(K2071:M2071)</f>
        <v>0</v>
      </c>
      <c r="O2071" s="712">
        <f>SUM(O2072:O2075)</f>
        <v>0</v>
      </c>
      <c r="P2071" s="246">
        <f>SUM(P2072:P2075)</f>
        <v>0</v>
      </c>
      <c r="Q2071" s="713">
        <f>SUM(Q2072:Q2075)</f>
        <v>0</v>
      </c>
      <c r="R2071" s="722">
        <f>R2072+R2073+R2074</f>
        <v>0</v>
      </c>
      <c r="S2071" s="335">
        <f t="shared" ref="S2071:S2076" si="1079">N2071+J2071+F2071+R2071</f>
        <v>0</v>
      </c>
      <c r="T2071" s="702"/>
      <c r="U2071" s="702"/>
      <c r="V2071" s="702"/>
      <c r="W2071" s="702"/>
    </row>
    <row r="2072" spans="2:23" ht="16.5">
      <c r="B2072" s="710" t="s">
        <v>704</v>
      </c>
      <c r="C2072" s="254"/>
      <c r="D2072" s="287"/>
      <c r="E2072" s="288"/>
      <c r="F2072" s="698">
        <f t="shared" si="1076"/>
        <v>0</v>
      </c>
      <c r="G2072" s="254"/>
      <c r="H2072" s="287"/>
      <c r="I2072" s="288"/>
      <c r="J2072" s="334">
        <f t="shared" si="1077"/>
        <v>0</v>
      </c>
      <c r="K2072" s="254"/>
      <c r="L2072" s="287"/>
      <c r="M2072" s="288"/>
      <c r="N2072" s="334">
        <f t="shared" si="1078"/>
        <v>0</v>
      </c>
      <c r="O2072" s="254"/>
      <c r="P2072" s="287"/>
      <c r="Q2072" s="288"/>
      <c r="R2072" s="699">
        <f t="shared" si="1075"/>
        <v>0</v>
      </c>
      <c r="S2072" s="700">
        <f t="shared" si="1079"/>
        <v>0</v>
      </c>
      <c r="T2072" s="191"/>
      <c r="U2072" s="191"/>
      <c r="V2072" s="191"/>
      <c r="W2072" s="191"/>
    </row>
    <row r="2073" spans="2:23" ht="16.5">
      <c r="B2073" s="710" t="s">
        <v>705</v>
      </c>
      <c r="C2073" s="254"/>
      <c r="D2073" s="287"/>
      <c r="E2073" s="288"/>
      <c r="F2073" s="698">
        <f t="shared" si="1076"/>
        <v>0</v>
      </c>
      <c r="G2073" s="254"/>
      <c r="H2073" s="287"/>
      <c r="I2073" s="288"/>
      <c r="J2073" s="334">
        <f t="shared" si="1077"/>
        <v>0</v>
      </c>
      <c r="K2073" s="254"/>
      <c r="L2073" s="287"/>
      <c r="M2073" s="288"/>
      <c r="N2073" s="334">
        <f t="shared" si="1078"/>
        <v>0</v>
      </c>
      <c r="O2073" s="254"/>
      <c r="P2073" s="287"/>
      <c r="Q2073" s="288"/>
      <c r="R2073" s="699">
        <f t="shared" si="1075"/>
        <v>0</v>
      </c>
      <c r="S2073" s="700">
        <f t="shared" si="1079"/>
        <v>0</v>
      </c>
      <c r="T2073" s="191"/>
      <c r="U2073" s="191"/>
      <c r="V2073" s="191"/>
      <c r="W2073" s="191"/>
    </row>
    <row r="2074" spans="2:23" ht="16.5">
      <c r="B2074" s="714" t="s">
        <v>706</v>
      </c>
      <c r="C2074" s="254"/>
      <c r="D2074" s="287"/>
      <c r="E2074" s="288"/>
      <c r="F2074" s="698">
        <f t="shared" si="1076"/>
        <v>0</v>
      </c>
      <c r="G2074" s="254"/>
      <c r="H2074" s="287"/>
      <c r="I2074" s="288"/>
      <c r="J2074" s="334">
        <f t="shared" si="1077"/>
        <v>0</v>
      </c>
      <c r="K2074" s="254"/>
      <c r="L2074" s="287"/>
      <c r="M2074" s="288"/>
      <c r="N2074" s="334">
        <f t="shared" si="1078"/>
        <v>0</v>
      </c>
      <c r="O2074" s="254"/>
      <c r="P2074" s="287"/>
      <c r="Q2074" s="288"/>
      <c r="R2074" s="699">
        <f t="shared" si="1075"/>
        <v>0</v>
      </c>
      <c r="S2074" s="700">
        <f t="shared" si="1079"/>
        <v>0</v>
      </c>
      <c r="T2074" s="191"/>
      <c r="U2074" s="191"/>
      <c r="V2074" s="191"/>
      <c r="W2074" s="191"/>
    </row>
    <row r="2075" spans="2:23" ht="16.5">
      <c r="B2075" s="714" t="s">
        <v>707</v>
      </c>
      <c r="C2075" s="254"/>
      <c r="D2075" s="287"/>
      <c r="E2075" s="288"/>
      <c r="F2075" s="698">
        <f t="shared" si="1076"/>
        <v>0</v>
      </c>
      <c r="G2075" s="254"/>
      <c r="H2075" s="287"/>
      <c r="I2075" s="288"/>
      <c r="J2075" s="334">
        <f t="shared" si="1077"/>
        <v>0</v>
      </c>
      <c r="K2075" s="254"/>
      <c r="L2075" s="287"/>
      <c r="M2075" s="288"/>
      <c r="N2075" s="334">
        <f t="shared" si="1078"/>
        <v>0</v>
      </c>
      <c r="O2075" s="254"/>
      <c r="P2075" s="287"/>
      <c r="Q2075" s="288"/>
      <c r="R2075" s="699">
        <f t="shared" si="1075"/>
        <v>0</v>
      </c>
      <c r="S2075" s="700">
        <f t="shared" si="1079"/>
        <v>0</v>
      </c>
      <c r="T2075" s="191"/>
      <c r="U2075" s="191"/>
      <c r="V2075" s="191"/>
      <c r="W2075" s="191"/>
    </row>
    <row r="2076" spans="2:23" ht="17.25" thickBot="1">
      <c r="B2076" s="710" t="s">
        <v>708</v>
      </c>
      <c r="C2076" s="271"/>
      <c r="D2076" s="294"/>
      <c r="E2076" s="295"/>
      <c r="F2076" s="698">
        <f t="shared" si="1076"/>
        <v>0</v>
      </c>
      <c r="G2076" s="271"/>
      <c r="H2076" s="294"/>
      <c r="I2076" s="295"/>
      <c r="J2076" s="334">
        <f t="shared" si="1077"/>
        <v>0</v>
      </c>
      <c r="K2076" s="271"/>
      <c r="L2076" s="294"/>
      <c r="M2076" s="295"/>
      <c r="N2076" s="334">
        <f t="shared" si="1078"/>
        <v>0</v>
      </c>
      <c r="O2076" s="271"/>
      <c r="P2076" s="294"/>
      <c r="Q2076" s="295"/>
      <c r="R2076" s="699">
        <f t="shared" si="1075"/>
        <v>0</v>
      </c>
      <c r="S2076" s="700">
        <f t="shared" si="1079"/>
        <v>0</v>
      </c>
      <c r="T2076" s="191"/>
      <c r="U2076" s="191"/>
      <c r="V2076" s="191"/>
      <c r="W2076" s="191"/>
    </row>
    <row r="2077" spans="2:23" ht="17.25" thickBot="1">
      <c r="B2077" s="715" t="s">
        <v>911</v>
      </c>
      <c r="C2077" s="600" t="s">
        <v>498</v>
      </c>
      <c r="D2077" s="708" t="s">
        <v>499</v>
      </c>
      <c r="E2077" s="709" t="s">
        <v>500</v>
      </c>
      <c r="F2077" s="334" t="s">
        <v>697</v>
      </c>
      <c r="G2077" s="600" t="s">
        <v>502</v>
      </c>
      <c r="H2077" s="708" t="s">
        <v>503</v>
      </c>
      <c r="I2077" s="709" t="s">
        <v>504</v>
      </c>
      <c r="J2077" s="334" t="s">
        <v>698</v>
      </c>
      <c r="K2077" s="600" t="s">
        <v>506</v>
      </c>
      <c r="L2077" s="708" t="s">
        <v>507</v>
      </c>
      <c r="M2077" s="709" t="s">
        <v>508</v>
      </c>
      <c r="N2077" s="334" t="s">
        <v>699</v>
      </c>
      <c r="O2077" s="600" t="s">
        <v>510</v>
      </c>
      <c r="P2077" s="708" t="s">
        <v>511</v>
      </c>
      <c r="Q2077" s="709" t="s">
        <v>512</v>
      </c>
      <c r="R2077" s="720" t="s">
        <v>700</v>
      </c>
      <c r="S2077" s="719" t="s">
        <v>46</v>
      </c>
      <c r="T2077" s="191"/>
      <c r="U2077" s="191"/>
      <c r="V2077" s="191"/>
      <c r="W2077" s="191"/>
    </row>
    <row r="2078" spans="2:23" ht="16.5">
      <c r="B2078" s="710" t="s">
        <v>702</v>
      </c>
      <c r="C2078" s="266"/>
      <c r="D2078" s="280"/>
      <c r="E2078" s="281"/>
      <c r="F2078" s="698">
        <v>0</v>
      </c>
      <c r="G2078" s="266"/>
      <c r="H2078" s="280"/>
      <c r="I2078" s="281"/>
      <c r="J2078" s="334">
        <f t="shared" ref="J2078:J2084" si="1080">SUM(G2078:I2078)</f>
        <v>0</v>
      </c>
      <c r="K2078" s="266"/>
      <c r="L2078" s="280"/>
      <c r="M2078" s="281"/>
      <c r="N2078" s="334">
        <f t="shared" ref="N2078:N2084" si="1081">SUM(K2078:M2078)</f>
        <v>0</v>
      </c>
      <c r="O2078" s="266"/>
      <c r="P2078" s="280"/>
      <c r="Q2078" s="281"/>
      <c r="R2078" s="699">
        <f t="shared" ref="R2078:R2084" si="1082">SUM(O2078:Q2078)</f>
        <v>0</v>
      </c>
      <c r="S2078" s="700">
        <f>N2078+J2078+F2078+R2078</f>
        <v>0</v>
      </c>
      <c r="T2078" s="191"/>
      <c r="U2078" s="191"/>
      <c r="V2078" s="191"/>
      <c r="W2078" s="191"/>
    </row>
    <row r="2079" spans="2:23" ht="16.5">
      <c r="B2079" s="711" t="s">
        <v>703</v>
      </c>
      <c r="C2079" s="712">
        <f>SUM(C2080:C2083)</f>
        <v>0</v>
      </c>
      <c r="D2079" s="712">
        <f>SUM(D2080:D2083)</f>
        <v>0</v>
      </c>
      <c r="E2079" s="712">
        <f>SUM(E2080:E2083)</f>
        <v>0</v>
      </c>
      <c r="F2079" s="334">
        <f t="shared" ref="F2079:F2084" si="1083">SUM(C2079:E2079)</f>
        <v>0</v>
      </c>
      <c r="G2079" s="712">
        <f>SUM(G2080:G2083)</f>
        <v>0</v>
      </c>
      <c r="H2079" s="246">
        <f>SUM(H2080:H2083)</f>
        <v>0</v>
      </c>
      <c r="I2079" s="713">
        <f>SUM(I2080:I2083)</f>
        <v>0</v>
      </c>
      <c r="J2079" s="334">
        <f t="shared" si="1080"/>
        <v>0</v>
      </c>
      <c r="K2079" s="712">
        <f>SUM(K2080:K2083)</f>
        <v>0</v>
      </c>
      <c r="L2079" s="246">
        <f>SUM(L2080:L2083)</f>
        <v>0</v>
      </c>
      <c r="M2079" s="713">
        <f>SUM(M2080:M2083)</f>
        <v>0</v>
      </c>
      <c r="N2079" s="334">
        <f t="shared" si="1081"/>
        <v>0</v>
      </c>
      <c r="O2079" s="712">
        <f>SUM(O2080:O2083)</f>
        <v>0</v>
      </c>
      <c r="P2079" s="246">
        <f>SUM(P2080:P2083)</f>
        <v>0</v>
      </c>
      <c r="Q2079" s="713">
        <f>SUM(Q2080:Q2083)</f>
        <v>0</v>
      </c>
      <c r="R2079" s="699">
        <f t="shared" si="1082"/>
        <v>0</v>
      </c>
      <c r="S2079" s="335">
        <f t="shared" ref="S2079:S2084" si="1084">N2079+J2079+F2079+R2079</f>
        <v>0</v>
      </c>
      <c r="T2079" s="702"/>
      <c r="U2079" s="702"/>
      <c r="V2079" s="702"/>
      <c r="W2079" s="702"/>
    </row>
    <row r="2080" spans="2:23" ht="16.5">
      <c r="B2080" s="710" t="s">
        <v>704</v>
      </c>
      <c r="C2080" s="254"/>
      <c r="D2080" s="287"/>
      <c r="E2080" s="288"/>
      <c r="F2080" s="698">
        <f t="shared" si="1083"/>
        <v>0</v>
      </c>
      <c r="G2080" s="254"/>
      <c r="H2080" s="287"/>
      <c r="I2080" s="288"/>
      <c r="J2080" s="334">
        <f t="shared" si="1080"/>
        <v>0</v>
      </c>
      <c r="K2080" s="254"/>
      <c r="L2080" s="287"/>
      <c r="M2080" s="288"/>
      <c r="N2080" s="334">
        <f t="shared" si="1081"/>
        <v>0</v>
      </c>
      <c r="O2080" s="254"/>
      <c r="P2080" s="287"/>
      <c r="Q2080" s="288"/>
      <c r="R2080" s="699">
        <f t="shared" si="1082"/>
        <v>0</v>
      </c>
      <c r="S2080" s="700">
        <f t="shared" si="1084"/>
        <v>0</v>
      </c>
      <c r="T2080" s="191"/>
      <c r="U2080" s="191"/>
      <c r="V2080" s="191"/>
      <c r="W2080" s="191"/>
    </row>
    <row r="2081" spans="2:23" ht="16.5">
      <c r="B2081" s="710" t="s">
        <v>705</v>
      </c>
      <c r="C2081" s="254"/>
      <c r="D2081" s="287"/>
      <c r="E2081" s="288"/>
      <c r="F2081" s="698">
        <f t="shared" si="1083"/>
        <v>0</v>
      </c>
      <c r="G2081" s="254"/>
      <c r="H2081" s="287"/>
      <c r="I2081" s="288"/>
      <c r="J2081" s="334">
        <f t="shared" si="1080"/>
        <v>0</v>
      </c>
      <c r="K2081" s="254"/>
      <c r="L2081" s="287"/>
      <c r="M2081" s="288"/>
      <c r="N2081" s="334">
        <f t="shared" si="1081"/>
        <v>0</v>
      </c>
      <c r="O2081" s="254"/>
      <c r="P2081" s="287"/>
      <c r="Q2081" s="288"/>
      <c r="R2081" s="699">
        <f t="shared" si="1082"/>
        <v>0</v>
      </c>
      <c r="S2081" s="700">
        <f t="shared" si="1084"/>
        <v>0</v>
      </c>
      <c r="T2081" s="191"/>
      <c r="U2081" s="191"/>
      <c r="V2081" s="191"/>
      <c r="W2081" s="191"/>
    </row>
    <row r="2082" spans="2:23" ht="16.5">
      <c r="B2082" s="714" t="s">
        <v>706</v>
      </c>
      <c r="C2082" s="254"/>
      <c r="D2082" s="287"/>
      <c r="E2082" s="288"/>
      <c r="F2082" s="698">
        <f t="shared" si="1083"/>
        <v>0</v>
      </c>
      <c r="G2082" s="254"/>
      <c r="H2082" s="287"/>
      <c r="I2082" s="288"/>
      <c r="J2082" s="334">
        <f t="shared" si="1080"/>
        <v>0</v>
      </c>
      <c r="K2082" s="254"/>
      <c r="L2082" s="287"/>
      <c r="M2082" s="288"/>
      <c r="N2082" s="334">
        <f t="shared" si="1081"/>
        <v>0</v>
      </c>
      <c r="O2082" s="254"/>
      <c r="P2082" s="287"/>
      <c r="Q2082" s="288"/>
      <c r="R2082" s="699">
        <f t="shared" si="1082"/>
        <v>0</v>
      </c>
      <c r="S2082" s="700">
        <f t="shared" si="1084"/>
        <v>0</v>
      </c>
      <c r="T2082" s="191"/>
      <c r="U2082" s="191"/>
      <c r="V2082" s="191"/>
      <c r="W2082" s="191"/>
    </row>
    <row r="2083" spans="2:23" ht="16.5">
      <c r="B2083" s="714" t="s">
        <v>707</v>
      </c>
      <c r="C2083" s="254"/>
      <c r="D2083" s="287"/>
      <c r="E2083" s="288"/>
      <c r="F2083" s="698">
        <f t="shared" si="1083"/>
        <v>0</v>
      </c>
      <c r="G2083" s="254"/>
      <c r="H2083" s="287"/>
      <c r="I2083" s="288"/>
      <c r="J2083" s="334">
        <f t="shared" si="1080"/>
        <v>0</v>
      </c>
      <c r="K2083" s="254"/>
      <c r="L2083" s="287"/>
      <c r="M2083" s="288"/>
      <c r="N2083" s="334">
        <f t="shared" si="1081"/>
        <v>0</v>
      </c>
      <c r="O2083" s="254"/>
      <c r="P2083" s="287"/>
      <c r="Q2083" s="288"/>
      <c r="R2083" s="699">
        <f t="shared" si="1082"/>
        <v>0</v>
      </c>
      <c r="S2083" s="700">
        <f t="shared" si="1084"/>
        <v>0</v>
      </c>
      <c r="T2083" s="191"/>
      <c r="U2083" s="191"/>
      <c r="V2083" s="191"/>
      <c r="W2083" s="191"/>
    </row>
    <row r="2084" spans="2:23" ht="17.25" thickBot="1">
      <c r="B2084" s="710" t="s">
        <v>708</v>
      </c>
      <c r="C2084" s="271"/>
      <c r="D2084" s="294"/>
      <c r="E2084" s="295"/>
      <c r="F2084" s="698">
        <f t="shared" si="1083"/>
        <v>0</v>
      </c>
      <c r="G2084" s="271"/>
      <c r="H2084" s="294"/>
      <c r="I2084" s="295"/>
      <c r="J2084" s="334">
        <f t="shared" si="1080"/>
        <v>0</v>
      </c>
      <c r="K2084" s="271"/>
      <c r="L2084" s="294"/>
      <c r="M2084" s="295"/>
      <c r="N2084" s="334">
        <f t="shared" si="1081"/>
        <v>0</v>
      </c>
      <c r="O2084" s="271"/>
      <c r="P2084" s="294"/>
      <c r="Q2084" s="295"/>
      <c r="R2084" s="699">
        <f t="shared" si="1082"/>
        <v>0</v>
      </c>
      <c r="S2084" s="700">
        <f t="shared" si="1084"/>
        <v>0</v>
      </c>
      <c r="T2084" s="191"/>
      <c r="U2084" s="191"/>
      <c r="V2084" s="191"/>
      <c r="W2084" s="191"/>
    </row>
    <row r="2085" spans="2:23" ht="17.25" thickBot="1">
      <c r="B2085" s="715" t="s">
        <v>912</v>
      </c>
      <c r="C2085" s="687" t="s">
        <v>498</v>
      </c>
      <c r="D2085" s="688" t="s">
        <v>499</v>
      </c>
      <c r="E2085" s="689" t="s">
        <v>500</v>
      </c>
      <c r="F2085" s="719" t="s">
        <v>697</v>
      </c>
      <c r="G2085" s="687" t="s">
        <v>502</v>
      </c>
      <c r="H2085" s="688" t="s">
        <v>503</v>
      </c>
      <c r="I2085" s="689" t="s">
        <v>504</v>
      </c>
      <c r="J2085" s="719" t="s">
        <v>698</v>
      </c>
      <c r="K2085" s="687" t="s">
        <v>506</v>
      </c>
      <c r="L2085" s="688" t="s">
        <v>507</v>
      </c>
      <c r="M2085" s="689" t="s">
        <v>508</v>
      </c>
      <c r="N2085" s="719" t="s">
        <v>699</v>
      </c>
      <c r="O2085" s="687" t="s">
        <v>510</v>
      </c>
      <c r="P2085" s="688" t="s">
        <v>511</v>
      </c>
      <c r="Q2085" s="689" t="s">
        <v>512</v>
      </c>
      <c r="R2085" s="720" t="s">
        <v>700</v>
      </c>
      <c r="S2085" s="719" t="s">
        <v>46</v>
      </c>
      <c r="T2085" s="191"/>
      <c r="U2085" s="191"/>
      <c r="V2085" s="191"/>
      <c r="W2085" s="191"/>
    </row>
    <row r="2086" spans="2:23" ht="16.5">
      <c r="B2086" s="710" t="s">
        <v>702</v>
      </c>
      <c r="C2086" s="266"/>
      <c r="D2086" s="280"/>
      <c r="E2086" s="281"/>
      <c r="F2086" s="698">
        <f>SUM(C2086:E2086)</f>
        <v>0</v>
      </c>
      <c r="G2086" s="266"/>
      <c r="H2086" s="280"/>
      <c r="I2086" s="281"/>
      <c r="J2086" s="334">
        <f>SUM(G2086:I2086)</f>
        <v>0</v>
      </c>
      <c r="K2086" s="266"/>
      <c r="L2086" s="280"/>
      <c r="M2086" s="281"/>
      <c r="N2086" s="334">
        <f>SUM(K2086:M2086)</f>
        <v>0</v>
      </c>
      <c r="O2086" s="266"/>
      <c r="P2086" s="280"/>
      <c r="Q2086" s="281"/>
      <c r="R2086" s="699">
        <f t="shared" ref="R2086:R2092" si="1085">SUM(O2086:Q2086)</f>
        <v>0</v>
      </c>
      <c r="S2086" s="700">
        <f>N2086+J2086+F2086+R2086</f>
        <v>0</v>
      </c>
      <c r="T2086" s="191"/>
      <c r="U2086" s="191"/>
      <c r="V2086" s="191"/>
      <c r="W2086" s="191"/>
    </row>
    <row r="2087" spans="2:23" ht="16.5">
      <c r="B2087" s="711" t="s">
        <v>703</v>
      </c>
      <c r="C2087" s="712">
        <f>SUM(C2088:C2091)</f>
        <v>0</v>
      </c>
      <c r="D2087" s="712">
        <f>SUM(D2088:D2091)</f>
        <v>0</v>
      </c>
      <c r="E2087" s="712">
        <f>SUM(E2088:E2091)</f>
        <v>0</v>
      </c>
      <c r="F2087" s="334">
        <f t="shared" ref="F2087:F2092" si="1086">SUM(C2087:E2087)</f>
        <v>0</v>
      </c>
      <c r="G2087" s="712">
        <f>SUM(G2088:G2091)</f>
        <v>0</v>
      </c>
      <c r="H2087" s="246">
        <f>SUM(H2088:H2091)</f>
        <v>0</v>
      </c>
      <c r="I2087" s="713">
        <f>SUM(I2088:I2091)</f>
        <v>0</v>
      </c>
      <c r="J2087" s="334">
        <f t="shared" ref="J2087:J2092" si="1087">SUM(G2087:I2087)</f>
        <v>0</v>
      </c>
      <c r="K2087" s="712">
        <f>SUM(K2088:K2091)</f>
        <v>0</v>
      </c>
      <c r="L2087" s="246">
        <f>SUM(L2088:L2091)</f>
        <v>0</v>
      </c>
      <c r="M2087" s="713">
        <f>SUM(M2088:M2091)</f>
        <v>0</v>
      </c>
      <c r="N2087" s="334">
        <f t="shared" ref="N2087:N2092" si="1088">SUM(K2087:M2087)</f>
        <v>0</v>
      </c>
      <c r="O2087" s="712">
        <f>SUM(O2088:O2091)</f>
        <v>0</v>
      </c>
      <c r="P2087" s="246">
        <f>SUM(P2088:P2091)</f>
        <v>0</v>
      </c>
      <c r="Q2087" s="713">
        <f>SUM(Q2088:Q2091)</f>
        <v>0</v>
      </c>
      <c r="R2087" s="699">
        <f t="shared" si="1085"/>
        <v>0</v>
      </c>
      <c r="S2087" s="335">
        <f t="shared" ref="S2087:S2092" si="1089">N2087+J2087+F2087+R2087</f>
        <v>0</v>
      </c>
      <c r="T2087" s="702"/>
      <c r="U2087" s="702"/>
      <c r="V2087" s="702"/>
      <c r="W2087" s="702"/>
    </row>
    <row r="2088" spans="2:23" ht="16.5">
      <c r="B2088" s="710" t="s">
        <v>704</v>
      </c>
      <c r="C2088" s="254"/>
      <c r="D2088" s="287"/>
      <c r="E2088" s="288"/>
      <c r="F2088" s="698">
        <f t="shared" si="1086"/>
        <v>0</v>
      </c>
      <c r="G2088" s="254"/>
      <c r="H2088" s="287"/>
      <c r="I2088" s="288"/>
      <c r="J2088" s="334">
        <f t="shared" si="1087"/>
        <v>0</v>
      </c>
      <c r="K2088" s="254"/>
      <c r="L2088" s="287"/>
      <c r="M2088" s="288"/>
      <c r="N2088" s="334">
        <f t="shared" si="1088"/>
        <v>0</v>
      </c>
      <c r="O2088" s="254"/>
      <c r="P2088" s="287"/>
      <c r="Q2088" s="288"/>
      <c r="R2088" s="699">
        <f t="shared" si="1085"/>
        <v>0</v>
      </c>
      <c r="S2088" s="700">
        <f t="shared" si="1089"/>
        <v>0</v>
      </c>
      <c r="T2088" s="191"/>
      <c r="U2088" s="191"/>
      <c r="V2088" s="191"/>
      <c r="W2088" s="191"/>
    </row>
    <row r="2089" spans="2:23" ht="16.5">
      <c r="B2089" s="710" t="s">
        <v>705</v>
      </c>
      <c r="C2089" s="254"/>
      <c r="D2089" s="287"/>
      <c r="E2089" s="288"/>
      <c r="F2089" s="698">
        <f t="shared" si="1086"/>
        <v>0</v>
      </c>
      <c r="G2089" s="254"/>
      <c r="H2089" s="287"/>
      <c r="I2089" s="288"/>
      <c r="J2089" s="334">
        <f t="shared" si="1087"/>
        <v>0</v>
      </c>
      <c r="K2089" s="254"/>
      <c r="L2089" s="287"/>
      <c r="M2089" s="288"/>
      <c r="N2089" s="334">
        <f t="shared" si="1088"/>
        <v>0</v>
      </c>
      <c r="O2089" s="254"/>
      <c r="P2089" s="287"/>
      <c r="Q2089" s="288"/>
      <c r="R2089" s="699">
        <f t="shared" si="1085"/>
        <v>0</v>
      </c>
      <c r="S2089" s="700">
        <f t="shared" si="1089"/>
        <v>0</v>
      </c>
      <c r="T2089" s="191"/>
      <c r="U2089" s="191"/>
      <c r="V2089" s="191"/>
      <c r="W2089" s="191"/>
    </row>
    <row r="2090" spans="2:23" ht="16.5">
      <c r="B2090" s="714" t="s">
        <v>706</v>
      </c>
      <c r="C2090" s="254"/>
      <c r="D2090" s="287"/>
      <c r="E2090" s="288"/>
      <c r="F2090" s="698">
        <f t="shared" si="1086"/>
        <v>0</v>
      </c>
      <c r="G2090" s="254"/>
      <c r="H2090" s="287"/>
      <c r="I2090" s="288"/>
      <c r="J2090" s="334">
        <f t="shared" si="1087"/>
        <v>0</v>
      </c>
      <c r="K2090" s="254"/>
      <c r="L2090" s="287"/>
      <c r="M2090" s="288"/>
      <c r="N2090" s="334">
        <f t="shared" si="1088"/>
        <v>0</v>
      </c>
      <c r="O2090" s="254"/>
      <c r="P2090" s="287"/>
      <c r="Q2090" s="288"/>
      <c r="R2090" s="699">
        <f t="shared" si="1085"/>
        <v>0</v>
      </c>
      <c r="S2090" s="700">
        <f t="shared" si="1089"/>
        <v>0</v>
      </c>
      <c r="T2090" s="191"/>
      <c r="U2090" s="191"/>
      <c r="V2090" s="191"/>
      <c r="W2090" s="191"/>
    </row>
    <row r="2091" spans="2:23" ht="16.5">
      <c r="B2091" s="714" t="s">
        <v>707</v>
      </c>
      <c r="C2091" s="254"/>
      <c r="D2091" s="287"/>
      <c r="E2091" s="288"/>
      <c r="F2091" s="698">
        <f t="shared" si="1086"/>
        <v>0</v>
      </c>
      <c r="G2091" s="254"/>
      <c r="H2091" s="287"/>
      <c r="I2091" s="288"/>
      <c r="J2091" s="334">
        <f t="shared" si="1087"/>
        <v>0</v>
      </c>
      <c r="K2091" s="254"/>
      <c r="L2091" s="287"/>
      <c r="M2091" s="288"/>
      <c r="N2091" s="334">
        <f t="shared" si="1088"/>
        <v>0</v>
      </c>
      <c r="O2091" s="254"/>
      <c r="P2091" s="287"/>
      <c r="Q2091" s="288"/>
      <c r="R2091" s="699">
        <f t="shared" si="1085"/>
        <v>0</v>
      </c>
      <c r="S2091" s="700">
        <f t="shared" si="1089"/>
        <v>0</v>
      </c>
      <c r="T2091" s="191"/>
      <c r="U2091" s="191"/>
      <c r="V2091" s="191"/>
      <c r="W2091" s="191"/>
    </row>
    <row r="2092" spans="2:23" ht="17.25" thickBot="1">
      <c r="B2092" s="710" t="s">
        <v>708</v>
      </c>
      <c r="C2092" s="271"/>
      <c r="D2092" s="294"/>
      <c r="E2092" s="295"/>
      <c r="F2092" s="698">
        <f t="shared" si="1086"/>
        <v>0</v>
      </c>
      <c r="G2092" s="271"/>
      <c r="H2092" s="294"/>
      <c r="I2092" s="295"/>
      <c r="J2092" s="334">
        <f t="shared" si="1087"/>
        <v>0</v>
      </c>
      <c r="K2092" s="271"/>
      <c r="L2092" s="294"/>
      <c r="M2092" s="295"/>
      <c r="N2092" s="334">
        <f t="shared" si="1088"/>
        <v>0</v>
      </c>
      <c r="O2092" s="271"/>
      <c r="P2092" s="294"/>
      <c r="Q2092" s="295"/>
      <c r="R2092" s="699">
        <f t="shared" si="1085"/>
        <v>0</v>
      </c>
      <c r="S2092" s="700">
        <f t="shared" si="1089"/>
        <v>0</v>
      </c>
      <c r="T2092" s="191"/>
      <c r="U2092" s="191"/>
      <c r="V2092" s="191"/>
      <c r="W2092" s="191"/>
    </row>
    <row r="2093" spans="2:23" ht="17.25" thickBot="1">
      <c r="B2093" s="715" t="s">
        <v>913</v>
      </c>
      <c r="C2093" s="600" t="s">
        <v>498</v>
      </c>
      <c r="D2093" s="708" t="s">
        <v>499</v>
      </c>
      <c r="E2093" s="709" t="s">
        <v>500</v>
      </c>
      <c r="F2093" s="334" t="s">
        <v>697</v>
      </c>
      <c r="G2093" s="600" t="s">
        <v>502</v>
      </c>
      <c r="H2093" s="708" t="s">
        <v>503</v>
      </c>
      <c r="I2093" s="709" t="s">
        <v>504</v>
      </c>
      <c r="J2093" s="334" t="s">
        <v>698</v>
      </c>
      <c r="K2093" s="600" t="s">
        <v>506</v>
      </c>
      <c r="L2093" s="708" t="s">
        <v>507</v>
      </c>
      <c r="M2093" s="709" t="s">
        <v>508</v>
      </c>
      <c r="N2093" s="334" t="s">
        <v>699</v>
      </c>
      <c r="O2093" s="600" t="s">
        <v>510</v>
      </c>
      <c r="P2093" s="708" t="s">
        <v>511</v>
      </c>
      <c r="Q2093" s="709" t="s">
        <v>512</v>
      </c>
      <c r="R2093" s="720" t="s">
        <v>700</v>
      </c>
      <c r="S2093" s="719" t="s">
        <v>46</v>
      </c>
      <c r="T2093" s="191"/>
      <c r="U2093" s="191"/>
      <c r="V2093" s="191"/>
      <c r="W2093" s="191"/>
    </row>
    <row r="2094" spans="2:23" ht="16.5">
      <c r="B2094" s="710" t="s">
        <v>702</v>
      </c>
      <c r="C2094" s="266"/>
      <c r="D2094" s="280"/>
      <c r="E2094" s="281"/>
      <c r="F2094" s="698">
        <f>SUM(C2094:E2094)</f>
        <v>0</v>
      </c>
      <c r="G2094" s="266"/>
      <c r="H2094" s="280"/>
      <c r="I2094" s="281"/>
      <c r="J2094" s="334">
        <f>SUM(G2094:I2094)</f>
        <v>0</v>
      </c>
      <c r="K2094" s="266"/>
      <c r="L2094" s="280"/>
      <c r="M2094" s="281"/>
      <c r="N2094" s="334">
        <f>SUM(K2094:M2094)</f>
        <v>0</v>
      </c>
      <c r="O2094" s="266"/>
      <c r="P2094" s="280"/>
      <c r="Q2094" s="281"/>
      <c r="R2094" s="699">
        <f>SUM(O2094:Q2094)</f>
        <v>0</v>
      </c>
      <c r="S2094" s="700">
        <f>C2094+D2094+E2094+G2094+H2094+I2094+K2094+L2094+M2094+O2094+P2094+Q2094</f>
        <v>0</v>
      </c>
      <c r="T2094" s="191"/>
      <c r="U2094" s="191"/>
      <c r="V2094" s="191"/>
      <c r="W2094" s="191"/>
    </row>
    <row r="2095" spans="2:23" ht="16.5">
      <c r="B2095" s="711" t="s">
        <v>703</v>
      </c>
      <c r="C2095" s="712">
        <f>SUM(C2096:C2099)</f>
        <v>0</v>
      </c>
      <c r="D2095" s="712">
        <f>SUM(D2096:D2099)</f>
        <v>0</v>
      </c>
      <c r="E2095" s="712">
        <f>SUM(E2096:E2099)</f>
        <v>0</v>
      </c>
      <c r="F2095" s="334">
        <f t="shared" ref="F2095:F2100" si="1090">SUM(C2095:E2095)</f>
        <v>0</v>
      </c>
      <c r="G2095" s="712">
        <f>SUM(G2096:G2099)</f>
        <v>0</v>
      </c>
      <c r="H2095" s="246">
        <f>SUM(H2096:H2099)</f>
        <v>0</v>
      </c>
      <c r="I2095" s="713">
        <f>SUM(I2096:I2099)</f>
        <v>0</v>
      </c>
      <c r="J2095" s="334">
        <f t="shared" ref="J2095:J2100" si="1091">SUM(G2095:I2095)</f>
        <v>0</v>
      </c>
      <c r="K2095" s="712">
        <f>SUM(K2096:K2099)</f>
        <v>0</v>
      </c>
      <c r="L2095" s="246">
        <f>SUM(L2096:L2099)</f>
        <v>0</v>
      </c>
      <c r="M2095" s="713">
        <f>SUM(M2096:M2099)</f>
        <v>0</v>
      </c>
      <c r="N2095" s="334">
        <f t="shared" ref="N2095:N2100" si="1092">SUM(K2095:M2095)</f>
        <v>0</v>
      </c>
      <c r="O2095" s="712">
        <f>SUM(O2096:O2099)</f>
        <v>0</v>
      </c>
      <c r="P2095" s="246">
        <f>SUM(P2096:P2099)</f>
        <v>0</v>
      </c>
      <c r="Q2095" s="713">
        <f>SUM(Q2096:Q2099)</f>
        <v>0</v>
      </c>
      <c r="R2095" s="699">
        <f t="shared" ref="R2095:R2100" si="1093">SUM(O2095:Q2095)</f>
        <v>0</v>
      </c>
      <c r="S2095" s="335">
        <f>F2095+J2095+N2095+R2095</f>
        <v>0</v>
      </c>
      <c r="T2095" s="702"/>
      <c r="U2095" s="702"/>
      <c r="V2095" s="702"/>
      <c r="W2095" s="702"/>
    </row>
    <row r="2096" spans="2:23" ht="16.5">
      <c r="B2096" s="710" t="s">
        <v>704</v>
      </c>
      <c r="C2096" s="254"/>
      <c r="D2096" s="287"/>
      <c r="E2096" s="288"/>
      <c r="F2096" s="698">
        <f t="shared" si="1090"/>
        <v>0</v>
      </c>
      <c r="G2096" s="254"/>
      <c r="H2096" s="287"/>
      <c r="I2096" s="288"/>
      <c r="J2096" s="334">
        <f t="shared" si="1091"/>
        <v>0</v>
      </c>
      <c r="K2096" s="254"/>
      <c r="L2096" s="287"/>
      <c r="M2096" s="288"/>
      <c r="N2096" s="334">
        <f t="shared" si="1092"/>
        <v>0</v>
      </c>
      <c r="O2096" s="254"/>
      <c r="P2096" s="287"/>
      <c r="Q2096" s="288"/>
      <c r="R2096" s="699">
        <f t="shared" si="1093"/>
        <v>0</v>
      </c>
      <c r="S2096" s="700">
        <f>C2096+D2096+E2096+G2096+H2096+I2096+K2096+L2096+M2096+O2096+P2096+Q2096</f>
        <v>0</v>
      </c>
      <c r="T2096" s="191"/>
      <c r="U2096" s="191"/>
      <c r="V2096" s="191"/>
      <c r="W2096" s="191"/>
    </row>
    <row r="2097" spans="2:23" ht="16.5">
      <c r="B2097" s="710" t="s">
        <v>705</v>
      </c>
      <c r="C2097" s="254"/>
      <c r="D2097" s="287"/>
      <c r="E2097" s="288"/>
      <c r="F2097" s="698">
        <f t="shared" si="1090"/>
        <v>0</v>
      </c>
      <c r="G2097" s="254"/>
      <c r="H2097" s="287"/>
      <c r="I2097" s="288"/>
      <c r="J2097" s="334">
        <f t="shared" si="1091"/>
        <v>0</v>
      </c>
      <c r="K2097" s="254"/>
      <c r="L2097" s="287"/>
      <c r="M2097" s="288"/>
      <c r="N2097" s="334">
        <f t="shared" si="1092"/>
        <v>0</v>
      </c>
      <c r="O2097" s="254"/>
      <c r="P2097" s="287"/>
      <c r="Q2097" s="288"/>
      <c r="R2097" s="699">
        <f t="shared" si="1093"/>
        <v>0</v>
      </c>
      <c r="S2097" s="700">
        <f>C2097+D2097+E2097+G2097+H2097+I2097+K2097+L2097+M2097+O2097+P2097+Q2097</f>
        <v>0</v>
      </c>
      <c r="T2097" s="191"/>
      <c r="U2097" s="191"/>
      <c r="V2097" s="191"/>
      <c r="W2097" s="191"/>
    </row>
    <row r="2098" spans="2:23" ht="16.5">
      <c r="B2098" s="714" t="s">
        <v>706</v>
      </c>
      <c r="C2098" s="254"/>
      <c r="D2098" s="287"/>
      <c r="E2098" s="288"/>
      <c r="F2098" s="698">
        <f t="shared" si="1090"/>
        <v>0</v>
      </c>
      <c r="G2098" s="254"/>
      <c r="H2098" s="287"/>
      <c r="I2098" s="288"/>
      <c r="J2098" s="334">
        <f t="shared" si="1091"/>
        <v>0</v>
      </c>
      <c r="K2098" s="254"/>
      <c r="L2098" s="287"/>
      <c r="M2098" s="288"/>
      <c r="N2098" s="334">
        <f t="shared" si="1092"/>
        <v>0</v>
      </c>
      <c r="O2098" s="254"/>
      <c r="P2098" s="287"/>
      <c r="Q2098" s="288"/>
      <c r="R2098" s="699">
        <f t="shared" si="1093"/>
        <v>0</v>
      </c>
      <c r="S2098" s="700">
        <f>C2098+D2098+E2098+G2098+H2098+I2098+K2098+L2098+M2098+O2098+P2098+Q2098</f>
        <v>0</v>
      </c>
      <c r="T2098" s="191"/>
      <c r="U2098" s="191"/>
      <c r="V2098" s="191"/>
      <c r="W2098" s="191"/>
    </row>
    <row r="2099" spans="2:23" ht="16.5">
      <c r="B2099" s="714" t="s">
        <v>707</v>
      </c>
      <c r="C2099" s="254"/>
      <c r="D2099" s="287"/>
      <c r="E2099" s="288"/>
      <c r="F2099" s="698">
        <f t="shared" si="1090"/>
        <v>0</v>
      </c>
      <c r="G2099" s="254"/>
      <c r="H2099" s="287"/>
      <c r="I2099" s="288"/>
      <c r="J2099" s="334">
        <f t="shared" si="1091"/>
        <v>0</v>
      </c>
      <c r="K2099" s="254"/>
      <c r="L2099" s="287"/>
      <c r="M2099" s="288"/>
      <c r="N2099" s="334">
        <f t="shared" si="1092"/>
        <v>0</v>
      </c>
      <c r="O2099" s="254"/>
      <c r="P2099" s="287"/>
      <c r="Q2099" s="288"/>
      <c r="R2099" s="699">
        <f t="shared" si="1093"/>
        <v>0</v>
      </c>
      <c r="S2099" s="700">
        <f>C2099+D2099+E2099+G2099+H2099+I2099+K2099+L2099+M2099+O2099+P2099+Q2099</f>
        <v>0</v>
      </c>
      <c r="T2099" s="191"/>
      <c r="U2099" s="191"/>
      <c r="V2099" s="191"/>
      <c r="W2099" s="191"/>
    </row>
    <row r="2100" spans="2:23" ht="17.25" thickBot="1">
      <c r="B2100" s="710" t="s">
        <v>708</v>
      </c>
      <c r="C2100" s="271"/>
      <c r="D2100" s="294"/>
      <c r="E2100" s="295"/>
      <c r="F2100" s="698">
        <f t="shared" si="1090"/>
        <v>0</v>
      </c>
      <c r="G2100" s="271"/>
      <c r="H2100" s="294"/>
      <c r="I2100" s="295"/>
      <c r="J2100" s="334">
        <f t="shared" si="1091"/>
        <v>0</v>
      </c>
      <c r="K2100" s="271"/>
      <c r="L2100" s="294"/>
      <c r="M2100" s="295"/>
      <c r="N2100" s="334">
        <f t="shared" si="1092"/>
        <v>0</v>
      </c>
      <c r="O2100" s="271"/>
      <c r="P2100" s="294"/>
      <c r="Q2100" s="295"/>
      <c r="R2100" s="699">
        <f t="shared" si="1093"/>
        <v>0</v>
      </c>
      <c r="S2100" s="700">
        <f>C2100+D2100+E2100+G2100+H2100+I2100+K2100+L2100+M2100+O2100+P2100+Q2100</f>
        <v>0</v>
      </c>
      <c r="T2100" s="191"/>
      <c r="U2100" s="191"/>
      <c r="V2100" s="191"/>
      <c r="W2100" s="191"/>
    </row>
    <row r="2101" spans="2:23" ht="17.25" thickBot="1">
      <c r="B2101" s="715" t="s">
        <v>914</v>
      </c>
      <c r="C2101" s="600" t="s">
        <v>498</v>
      </c>
      <c r="D2101" s="708" t="s">
        <v>499</v>
      </c>
      <c r="E2101" s="709" t="s">
        <v>500</v>
      </c>
      <c r="F2101" s="334" t="s">
        <v>697</v>
      </c>
      <c r="G2101" s="600" t="s">
        <v>502</v>
      </c>
      <c r="H2101" s="708" t="s">
        <v>503</v>
      </c>
      <c r="I2101" s="709" t="s">
        <v>504</v>
      </c>
      <c r="J2101" s="334" t="s">
        <v>698</v>
      </c>
      <c r="K2101" s="600" t="s">
        <v>506</v>
      </c>
      <c r="L2101" s="708" t="s">
        <v>507</v>
      </c>
      <c r="M2101" s="709" t="s">
        <v>508</v>
      </c>
      <c r="N2101" s="334" t="s">
        <v>699</v>
      </c>
      <c r="O2101" s="600" t="s">
        <v>510</v>
      </c>
      <c r="P2101" s="708" t="s">
        <v>511</v>
      </c>
      <c r="Q2101" s="709" t="s">
        <v>512</v>
      </c>
      <c r="R2101" s="720" t="s">
        <v>700</v>
      </c>
      <c r="S2101" s="719" t="s">
        <v>46</v>
      </c>
      <c r="T2101" s="191"/>
      <c r="U2101" s="191"/>
      <c r="V2101" s="191"/>
      <c r="W2101" s="191"/>
    </row>
    <row r="2102" spans="2:23" ht="16.5">
      <c r="B2102" s="710" t="s">
        <v>702</v>
      </c>
      <c r="C2102" s="266"/>
      <c r="D2102" s="280"/>
      <c r="E2102" s="281"/>
      <c r="F2102" s="698">
        <f>SUM(C2102:E2102)</f>
        <v>0</v>
      </c>
      <c r="G2102" s="266"/>
      <c r="H2102" s="280"/>
      <c r="I2102" s="281"/>
      <c r="J2102" s="334">
        <f>SUM(G2102:I2102)</f>
        <v>0</v>
      </c>
      <c r="K2102" s="266"/>
      <c r="L2102" s="280"/>
      <c r="M2102" s="281"/>
      <c r="N2102" s="334">
        <f>SUM(K2102:M2102)</f>
        <v>0</v>
      </c>
      <c r="O2102" s="266"/>
      <c r="P2102" s="280"/>
      <c r="Q2102" s="281"/>
      <c r="R2102" s="699">
        <f t="shared" ref="R2102:R2108" si="1094">SUM(O2102:Q2102)</f>
        <v>0</v>
      </c>
      <c r="S2102" s="700">
        <f>N2102+J2102+F2102+R2102</f>
        <v>0</v>
      </c>
      <c r="T2102" s="191"/>
      <c r="U2102" s="191"/>
      <c r="V2102" s="191"/>
      <c r="W2102" s="191"/>
    </row>
    <row r="2103" spans="2:23" ht="16.5">
      <c r="B2103" s="711" t="s">
        <v>703</v>
      </c>
      <c r="C2103" s="712">
        <f>SUM(C2104:C2107)</f>
        <v>0</v>
      </c>
      <c r="D2103" s="712">
        <f>SUM(D2104:D2107)</f>
        <v>0</v>
      </c>
      <c r="E2103" s="712">
        <f>SUM(E2104:E2107)</f>
        <v>0</v>
      </c>
      <c r="F2103" s="334">
        <f t="shared" ref="F2103:F2108" si="1095">SUM(C2103:E2103)</f>
        <v>0</v>
      </c>
      <c r="G2103" s="712">
        <f>SUM(G2104:G2107)</f>
        <v>0</v>
      </c>
      <c r="H2103" s="246">
        <f>SUM(H2104:H2107)</f>
        <v>0</v>
      </c>
      <c r="I2103" s="713">
        <f>SUM(I2104:I2107)</f>
        <v>0</v>
      </c>
      <c r="J2103" s="334">
        <f t="shared" ref="J2103:J2108" si="1096">SUM(G2103:I2103)</f>
        <v>0</v>
      </c>
      <c r="K2103" s="712">
        <f>SUM(K2104:K2107)</f>
        <v>0</v>
      </c>
      <c r="L2103" s="246">
        <f>SUM(L2104:L2107)</f>
        <v>0</v>
      </c>
      <c r="M2103" s="713">
        <f>SUM(M2104:M2107)</f>
        <v>0</v>
      </c>
      <c r="N2103" s="334">
        <f t="shared" ref="N2103:N2108" si="1097">SUM(K2103:M2103)</f>
        <v>0</v>
      </c>
      <c r="O2103" s="712">
        <f>SUM(O2104:O2107)</f>
        <v>0</v>
      </c>
      <c r="P2103" s="246">
        <f>SUM(P2104:P2107)</f>
        <v>0</v>
      </c>
      <c r="Q2103" s="713">
        <f>SUM(Q2104:Q2107)</f>
        <v>0</v>
      </c>
      <c r="R2103" s="699">
        <f t="shared" si="1094"/>
        <v>0</v>
      </c>
      <c r="S2103" s="335">
        <f t="shared" ref="S2103:S2108" si="1098">N2103+J2103+F2103+R2103</f>
        <v>0</v>
      </c>
      <c r="T2103" s="702"/>
      <c r="U2103" s="702"/>
      <c r="V2103" s="702"/>
      <c r="W2103" s="702"/>
    </row>
    <row r="2104" spans="2:23" ht="16.5">
      <c r="B2104" s="710" t="s">
        <v>704</v>
      </c>
      <c r="C2104" s="254"/>
      <c r="D2104" s="287"/>
      <c r="E2104" s="288"/>
      <c r="F2104" s="698">
        <f t="shared" si="1095"/>
        <v>0</v>
      </c>
      <c r="G2104" s="254"/>
      <c r="H2104" s="287"/>
      <c r="I2104" s="288"/>
      <c r="J2104" s="334">
        <f t="shared" si="1096"/>
        <v>0</v>
      </c>
      <c r="K2104" s="254"/>
      <c r="L2104" s="287"/>
      <c r="M2104" s="288"/>
      <c r="N2104" s="334">
        <f t="shared" si="1097"/>
        <v>0</v>
      </c>
      <c r="O2104" s="254"/>
      <c r="P2104" s="287"/>
      <c r="Q2104" s="288"/>
      <c r="R2104" s="699">
        <f t="shared" si="1094"/>
        <v>0</v>
      </c>
      <c r="S2104" s="700">
        <f t="shared" si="1098"/>
        <v>0</v>
      </c>
      <c r="T2104" s="191"/>
      <c r="U2104" s="191"/>
      <c r="V2104" s="191"/>
      <c r="W2104" s="191"/>
    </row>
    <row r="2105" spans="2:23" ht="16.5">
      <c r="B2105" s="710" t="s">
        <v>705</v>
      </c>
      <c r="C2105" s="254"/>
      <c r="D2105" s="287"/>
      <c r="E2105" s="288"/>
      <c r="F2105" s="698">
        <f t="shared" si="1095"/>
        <v>0</v>
      </c>
      <c r="G2105" s="254"/>
      <c r="H2105" s="287"/>
      <c r="I2105" s="288"/>
      <c r="J2105" s="334">
        <f t="shared" si="1096"/>
        <v>0</v>
      </c>
      <c r="K2105" s="254"/>
      <c r="L2105" s="287"/>
      <c r="M2105" s="288"/>
      <c r="N2105" s="334">
        <f t="shared" si="1097"/>
        <v>0</v>
      </c>
      <c r="O2105" s="254"/>
      <c r="P2105" s="287"/>
      <c r="Q2105" s="288"/>
      <c r="R2105" s="699">
        <f t="shared" si="1094"/>
        <v>0</v>
      </c>
      <c r="S2105" s="700">
        <f t="shared" si="1098"/>
        <v>0</v>
      </c>
      <c r="T2105" s="191"/>
      <c r="U2105" s="191"/>
      <c r="V2105" s="191"/>
      <c r="W2105" s="191"/>
    </row>
    <row r="2106" spans="2:23" ht="16.5">
      <c r="B2106" s="714" t="s">
        <v>706</v>
      </c>
      <c r="C2106" s="254"/>
      <c r="D2106" s="287"/>
      <c r="E2106" s="288"/>
      <c r="F2106" s="698">
        <f t="shared" si="1095"/>
        <v>0</v>
      </c>
      <c r="G2106" s="254"/>
      <c r="H2106" s="287"/>
      <c r="I2106" s="288"/>
      <c r="J2106" s="334">
        <f t="shared" si="1096"/>
        <v>0</v>
      </c>
      <c r="K2106" s="254"/>
      <c r="L2106" s="287"/>
      <c r="M2106" s="288"/>
      <c r="N2106" s="334">
        <f t="shared" si="1097"/>
        <v>0</v>
      </c>
      <c r="O2106" s="254"/>
      <c r="P2106" s="287"/>
      <c r="Q2106" s="288"/>
      <c r="R2106" s="699">
        <f t="shared" si="1094"/>
        <v>0</v>
      </c>
      <c r="S2106" s="700">
        <f t="shared" si="1098"/>
        <v>0</v>
      </c>
      <c r="T2106" s="191"/>
      <c r="U2106" s="191"/>
      <c r="V2106" s="191"/>
      <c r="W2106" s="191"/>
    </row>
    <row r="2107" spans="2:23" ht="16.5">
      <c r="B2107" s="714" t="s">
        <v>707</v>
      </c>
      <c r="C2107" s="254"/>
      <c r="D2107" s="287"/>
      <c r="E2107" s="288"/>
      <c r="F2107" s="698">
        <f t="shared" si="1095"/>
        <v>0</v>
      </c>
      <c r="G2107" s="254"/>
      <c r="H2107" s="287"/>
      <c r="I2107" s="288"/>
      <c r="J2107" s="334">
        <f t="shared" si="1096"/>
        <v>0</v>
      </c>
      <c r="K2107" s="254"/>
      <c r="L2107" s="287"/>
      <c r="M2107" s="288"/>
      <c r="N2107" s="334">
        <f t="shared" si="1097"/>
        <v>0</v>
      </c>
      <c r="O2107" s="254"/>
      <c r="P2107" s="287"/>
      <c r="Q2107" s="288"/>
      <c r="R2107" s="699">
        <f t="shared" si="1094"/>
        <v>0</v>
      </c>
      <c r="S2107" s="700">
        <f t="shared" si="1098"/>
        <v>0</v>
      </c>
      <c r="T2107" s="191"/>
      <c r="U2107" s="191"/>
      <c r="V2107" s="191"/>
      <c r="W2107" s="191"/>
    </row>
    <row r="2108" spans="2:23" ht="17.25" thickBot="1">
      <c r="B2108" s="710" t="s">
        <v>708</v>
      </c>
      <c r="C2108" s="271"/>
      <c r="D2108" s="294"/>
      <c r="E2108" s="295"/>
      <c r="F2108" s="698">
        <f t="shared" si="1095"/>
        <v>0</v>
      </c>
      <c r="G2108" s="271"/>
      <c r="H2108" s="294"/>
      <c r="I2108" s="295"/>
      <c r="J2108" s="334">
        <f t="shared" si="1096"/>
        <v>0</v>
      </c>
      <c r="K2108" s="271"/>
      <c r="L2108" s="294"/>
      <c r="M2108" s="295"/>
      <c r="N2108" s="334">
        <f t="shared" si="1097"/>
        <v>0</v>
      </c>
      <c r="O2108" s="271"/>
      <c r="P2108" s="294"/>
      <c r="Q2108" s="295"/>
      <c r="R2108" s="699">
        <f t="shared" si="1094"/>
        <v>0</v>
      </c>
      <c r="S2108" s="700">
        <f t="shared" si="1098"/>
        <v>0</v>
      </c>
      <c r="T2108" s="191"/>
      <c r="U2108" s="191"/>
      <c r="V2108" s="191"/>
      <c r="W2108" s="191"/>
    </row>
    <row r="2109" spans="2:23" ht="17.25" thickBot="1">
      <c r="B2109" s="715" t="s">
        <v>915</v>
      </c>
      <c r="C2109" s="687" t="s">
        <v>498</v>
      </c>
      <c r="D2109" s="688" t="s">
        <v>499</v>
      </c>
      <c r="E2109" s="689" t="s">
        <v>500</v>
      </c>
      <c r="F2109" s="719" t="s">
        <v>697</v>
      </c>
      <c r="G2109" s="687" t="s">
        <v>502</v>
      </c>
      <c r="H2109" s="688" t="s">
        <v>503</v>
      </c>
      <c r="I2109" s="689" t="s">
        <v>504</v>
      </c>
      <c r="J2109" s="719" t="s">
        <v>698</v>
      </c>
      <c r="K2109" s="687" t="s">
        <v>506</v>
      </c>
      <c r="L2109" s="688" t="s">
        <v>507</v>
      </c>
      <c r="M2109" s="689" t="s">
        <v>508</v>
      </c>
      <c r="N2109" s="719" t="s">
        <v>699</v>
      </c>
      <c r="O2109" s="687" t="s">
        <v>510</v>
      </c>
      <c r="P2109" s="688" t="s">
        <v>511</v>
      </c>
      <c r="Q2109" s="689" t="s">
        <v>512</v>
      </c>
      <c r="R2109" s="720" t="s">
        <v>700</v>
      </c>
      <c r="S2109" s="719" t="s">
        <v>46</v>
      </c>
      <c r="T2109" s="191"/>
      <c r="U2109" s="191"/>
      <c r="V2109" s="191"/>
      <c r="W2109" s="191"/>
    </row>
    <row r="2110" spans="2:23" ht="16.5">
      <c r="B2110" s="710" t="s">
        <v>702</v>
      </c>
      <c r="C2110" s="266"/>
      <c r="D2110" s="280"/>
      <c r="E2110" s="281"/>
      <c r="F2110" s="698">
        <f>SUM(C2110:E2110)</f>
        <v>0</v>
      </c>
      <c r="G2110" s="266"/>
      <c r="H2110" s="280"/>
      <c r="I2110" s="281"/>
      <c r="J2110" s="334">
        <f>SUM(G2110:I2110)</f>
        <v>0</v>
      </c>
      <c r="K2110" s="266"/>
      <c r="L2110" s="280"/>
      <c r="M2110" s="281"/>
      <c r="N2110" s="334">
        <f>SUM(K2110:M2110)</f>
        <v>0</v>
      </c>
      <c r="O2110" s="266"/>
      <c r="P2110" s="280"/>
      <c r="Q2110" s="281"/>
      <c r="R2110" s="699">
        <f t="shared" ref="R2110:R2116" si="1099">SUM(O2110:Q2110)</f>
        <v>0</v>
      </c>
      <c r="S2110" s="700">
        <f>N2110+J2110+F2110+R2110</f>
        <v>0</v>
      </c>
      <c r="T2110" s="191"/>
      <c r="U2110" s="191"/>
      <c r="V2110" s="191"/>
      <c r="W2110" s="191"/>
    </row>
    <row r="2111" spans="2:23" ht="16.5">
      <c r="B2111" s="711" t="s">
        <v>703</v>
      </c>
      <c r="C2111" s="712">
        <f>SUM(C2112:C2115)</f>
        <v>0</v>
      </c>
      <c r="D2111" s="712">
        <f>SUM(D2112:D2115)</f>
        <v>0</v>
      </c>
      <c r="E2111" s="712">
        <f>SUM(E2112:E2115)</f>
        <v>0</v>
      </c>
      <c r="F2111" s="334">
        <f t="shared" ref="F2111:F2116" si="1100">SUM(C2111:E2111)</f>
        <v>0</v>
      </c>
      <c r="G2111" s="712">
        <f>SUM(G2112:G2115)</f>
        <v>0</v>
      </c>
      <c r="H2111" s="246">
        <f>SUM(H2112:H2115)</f>
        <v>0</v>
      </c>
      <c r="I2111" s="713">
        <f>SUM(I2112:I2115)</f>
        <v>0</v>
      </c>
      <c r="J2111" s="334">
        <f t="shared" ref="J2111:J2116" si="1101">SUM(G2111:I2111)</f>
        <v>0</v>
      </c>
      <c r="K2111" s="712">
        <f>SUM(K2112:K2115)</f>
        <v>0</v>
      </c>
      <c r="L2111" s="246">
        <f>SUM(L2112:L2115)</f>
        <v>0</v>
      </c>
      <c r="M2111" s="713">
        <f>SUM(M2112:M2115)</f>
        <v>0</v>
      </c>
      <c r="N2111" s="334">
        <f t="shared" ref="N2111:N2116" si="1102">SUM(K2111:M2111)</f>
        <v>0</v>
      </c>
      <c r="O2111" s="712">
        <f>SUM(O2112:O2115)</f>
        <v>0</v>
      </c>
      <c r="P2111" s="246">
        <f>SUM(P2112:P2115)</f>
        <v>0</v>
      </c>
      <c r="Q2111" s="713">
        <f>SUM(Q2112:Q2115)</f>
        <v>0</v>
      </c>
      <c r="R2111" s="699">
        <f t="shared" si="1099"/>
        <v>0</v>
      </c>
      <c r="S2111" s="335">
        <f t="shared" ref="S2111:S2116" si="1103">N2111+J2111+F2111+R2111</f>
        <v>0</v>
      </c>
      <c r="T2111" s="702"/>
      <c r="U2111" s="702"/>
      <c r="V2111" s="702"/>
      <c r="W2111" s="702"/>
    </row>
    <row r="2112" spans="2:23" ht="16.5">
      <c r="B2112" s="710" t="s">
        <v>704</v>
      </c>
      <c r="C2112" s="254"/>
      <c r="D2112" s="287"/>
      <c r="E2112" s="288"/>
      <c r="F2112" s="698">
        <f t="shared" si="1100"/>
        <v>0</v>
      </c>
      <c r="G2112" s="254"/>
      <c r="H2112" s="287"/>
      <c r="I2112" s="288"/>
      <c r="J2112" s="334">
        <f t="shared" si="1101"/>
        <v>0</v>
      </c>
      <c r="K2112" s="254"/>
      <c r="L2112" s="287"/>
      <c r="M2112" s="288"/>
      <c r="N2112" s="334">
        <f t="shared" si="1102"/>
        <v>0</v>
      </c>
      <c r="O2112" s="254"/>
      <c r="P2112" s="287"/>
      <c r="Q2112" s="288"/>
      <c r="R2112" s="699">
        <f t="shared" si="1099"/>
        <v>0</v>
      </c>
      <c r="S2112" s="700">
        <f t="shared" si="1103"/>
        <v>0</v>
      </c>
      <c r="T2112" s="191"/>
      <c r="U2112" s="191"/>
      <c r="V2112" s="191"/>
      <c r="W2112" s="191"/>
    </row>
    <row r="2113" spans="2:23" ht="16.5">
      <c r="B2113" s="710" t="s">
        <v>705</v>
      </c>
      <c r="C2113" s="254"/>
      <c r="D2113" s="287"/>
      <c r="E2113" s="288"/>
      <c r="F2113" s="698">
        <f t="shared" si="1100"/>
        <v>0</v>
      </c>
      <c r="G2113" s="254"/>
      <c r="H2113" s="287"/>
      <c r="I2113" s="288"/>
      <c r="J2113" s="334">
        <f t="shared" si="1101"/>
        <v>0</v>
      </c>
      <c r="K2113" s="254"/>
      <c r="L2113" s="287"/>
      <c r="M2113" s="288"/>
      <c r="N2113" s="334">
        <f t="shared" si="1102"/>
        <v>0</v>
      </c>
      <c r="O2113" s="254"/>
      <c r="P2113" s="287"/>
      <c r="Q2113" s="288"/>
      <c r="R2113" s="699">
        <f t="shared" si="1099"/>
        <v>0</v>
      </c>
      <c r="S2113" s="700">
        <f t="shared" si="1103"/>
        <v>0</v>
      </c>
      <c r="T2113" s="191"/>
      <c r="U2113" s="191"/>
      <c r="V2113" s="191"/>
      <c r="W2113" s="191"/>
    </row>
    <row r="2114" spans="2:23" ht="16.5">
      <c r="B2114" s="714" t="s">
        <v>706</v>
      </c>
      <c r="C2114" s="254"/>
      <c r="D2114" s="287"/>
      <c r="E2114" s="288"/>
      <c r="F2114" s="698">
        <f t="shared" si="1100"/>
        <v>0</v>
      </c>
      <c r="G2114" s="254"/>
      <c r="H2114" s="287"/>
      <c r="I2114" s="288"/>
      <c r="J2114" s="334">
        <f t="shared" si="1101"/>
        <v>0</v>
      </c>
      <c r="K2114" s="254"/>
      <c r="L2114" s="287"/>
      <c r="M2114" s="288"/>
      <c r="N2114" s="334">
        <f t="shared" si="1102"/>
        <v>0</v>
      </c>
      <c r="O2114" s="254"/>
      <c r="P2114" s="287"/>
      <c r="Q2114" s="288"/>
      <c r="R2114" s="699">
        <f t="shared" si="1099"/>
        <v>0</v>
      </c>
      <c r="S2114" s="700">
        <f t="shared" si="1103"/>
        <v>0</v>
      </c>
      <c r="T2114" s="191"/>
      <c r="U2114" s="191"/>
      <c r="V2114" s="191"/>
      <c r="W2114" s="191"/>
    </row>
    <row r="2115" spans="2:23" ht="16.5">
      <c r="B2115" s="714" t="s">
        <v>707</v>
      </c>
      <c r="C2115" s="254"/>
      <c r="D2115" s="287"/>
      <c r="E2115" s="288"/>
      <c r="F2115" s="698">
        <f t="shared" si="1100"/>
        <v>0</v>
      </c>
      <c r="G2115" s="254"/>
      <c r="H2115" s="287"/>
      <c r="I2115" s="288"/>
      <c r="J2115" s="334">
        <f t="shared" si="1101"/>
        <v>0</v>
      </c>
      <c r="K2115" s="254"/>
      <c r="L2115" s="287"/>
      <c r="M2115" s="288"/>
      <c r="N2115" s="334">
        <f t="shared" si="1102"/>
        <v>0</v>
      </c>
      <c r="O2115" s="254"/>
      <c r="P2115" s="287"/>
      <c r="Q2115" s="288"/>
      <c r="R2115" s="699">
        <f t="shared" si="1099"/>
        <v>0</v>
      </c>
      <c r="S2115" s="700">
        <f t="shared" si="1103"/>
        <v>0</v>
      </c>
      <c r="T2115" s="191"/>
      <c r="U2115" s="191"/>
      <c r="V2115" s="191"/>
      <c r="W2115" s="191"/>
    </row>
    <row r="2116" spans="2:23" ht="17.25" thickBot="1">
      <c r="B2116" s="710" t="s">
        <v>708</v>
      </c>
      <c r="C2116" s="271"/>
      <c r="D2116" s="294"/>
      <c r="E2116" s="295"/>
      <c r="F2116" s="698">
        <f t="shared" si="1100"/>
        <v>0</v>
      </c>
      <c r="G2116" s="271"/>
      <c r="H2116" s="294"/>
      <c r="I2116" s="295"/>
      <c r="J2116" s="334">
        <f t="shared" si="1101"/>
        <v>0</v>
      </c>
      <c r="K2116" s="271"/>
      <c r="L2116" s="294"/>
      <c r="M2116" s="295"/>
      <c r="N2116" s="334">
        <f t="shared" si="1102"/>
        <v>0</v>
      </c>
      <c r="O2116" s="271"/>
      <c r="P2116" s="294"/>
      <c r="Q2116" s="295"/>
      <c r="R2116" s="699">
        <f t="shared" si="1099"/>
        <v>0</v>
      </c>
      <c r="S2116" s="700">
        <f t="shared" si="1103"/>
        <v>0</v>
      </c>
      <c r="T2116" s="191"/>
      <c r="U2116" s="191"/>
      <c r="V2116" s="191"/>
      <c r="W2116" s="191"/>
    </row>
    <row r="2117" spans="2:23" ht="17.25" thickBot="1">
      <c r="B2117" s="715" t="s">
        <v>916</v>
      </c>
      <c r="C2117" s="600" t="s">
        <v>498</v>
      </c>
      <c r="D2117" s="708" t="s">
        <v>499</v>
      </c>
      <c r="E2117" s="709" t="s">
        <v>500</v>
      </c>
      <c r="F2117" s="334" t="s">
        <v>697</v>
      </c>
      <c r="G2117" s="600" t="s">
        <v>502</v>
      </c>
      <c r="H2117" s="708" t="s">
        <v>503</v>
      </c>
      <c r="I2117" s="709" t="s">
        <v>504</v>
      </c>
      <c r="J2117" s="334" t="s">
        <v>698</v>
      </c>
      <c r="K2117" s="600" t="s">
        <v>506</v>
      </c>
      <c r="L2117" s="708" t="s">
        <v>507</v>
      </c>
      <c r="M2117" s="709" t="s">
        <v>508</v>
      </c>
      <c r="N2117" s="334" t="s">
        <v>699</v>
      </c>
      <c r="O2117" s="600" t="s">
        <v>510</v>
      </c>
      <c r="P2117" s="708" t="s">
        <v>511</v>
      </c>
      <c r="Q2117" s="709" t="s">
        <v>512</v>
      </c>
      <c r="R2117" s="720" t="s">
        <v>700</v>
      </c>
      <c r="S2117" s="719" t="s">
        <v>46</v>
      </c>
      <c r="T2117" s="191"/>
      <c r="U2117" s="191"/>
      <c r="V2117" s="191"/>
      <c r="W2117" s="191"/>
    </row>
    <row r="2118" spans="2:23" ht="16.5">
      <c r="B2118" s="710" t="s">
        <v>702</v>
      </c>
      <c r="C2118" s="266"/>
      <c r="D2118" s="280"/>
      <c r="E2118" s="281"/>
      <c r="F2118" s="698">
        <v>0</v>
      </c>
      <c r="G2118" s="266"/>
      <c r="H2118" s="280"/>
      <c r="I2118" s="281"/>
      <c r="J2118" s="334">
        <f t="shared" ref="J2118:J2124" si="1104">SUM(G2118:I2118)</f>
        <v>0</v>
      </c>
      <c r="K2118" s="266"/>
      <c r="L2118" s="280"/>
      <c r="M2118" s="281"/>
      <c r="N2118" s="334">
        <f t="shared" ref="N2118:N2124" si="1105">SUM(K2118:M2118)</f>
        <v>0</v>
      </c>
      <c r="O2118" s="266"/>
      <c r="P2118" s="280"/>
      <c r="Q2118" s="281"/>
      <c r="R2118" s="699">
        <f>SUM(O2118:Q2118)</f>
        <v>0</v>
      </c>
      <c r="S2118" s="700">
        <f>C2118+D2118+E2118+G2118+H2118+I2118+K2118+L2118+M2118+O2118+P2118+Q2118</f>
        <v>0</v>
      </c>
      <c r="T2118" s="191"/>
      <c r="U2118" s="191"/>
      <c r="V2118" s="191"/>
      <c r="W2118" s="191"/>
    </row>
    <row r="2119" spans="2:23" ht="16.5">
      <c r="B2119" s="711" t="s">
        <v>703</v>
      </c>
      <c r="C2119" s="712">
        <f>SUM(C2120:C2123)</f>
        <v>0</v>
      </c>
      <c r="D2119" s="712">
        <f>SUM(D2120:D2123)</f>
        <v>0</v>
      </c>
      <c r="E2119" s="712">
        <f>SUM(E2120:E2123)</f>
        <v>0</v>
      </c>
      <c r="F2119" s="334">
        <f t="shared" ref="F2119:F2124" si="1106">SUM(C2119:E2119)</f>
        <v>0</v>
      </c>
      <c r="G2119" s="712">
        <f>SUM(G2120:G2123)</f>
        <v>0</v>
      </c>
      <c r="H2119" s="246">
        <f>SUM(H2120:H2123)</f>
        <v>0</v>
      </c>
      <c r="I2119" s="713">
        <f>SUM(I2120:I2123)</f>
        <v>0</v>
      </c>
      <c r="J2119" s="334">
        <f t="shared" si="1104"/>
        <v>0</v>
      </c>
      <c r="K2119" s="712">
        <f>SUM(K2120:K2123)</f>
        <v>0</v>
      </c>
      <c r="L2119" s="246">
        <f>SUM(L2120:L2123)</f>
        <v>0</v>
      </c>
      <c r="M2119" s="713">
        <f>SUM(M2120:M2123)</f>
        <v>0</v>
      </c>
      <c r="N2119" s="334">
        <f t="shared" si="1105"/>
        <v>0</v>
      </c>
      <c r="O2119" s="712">
        <f>SUM(O2120:O2123)</f>
        <v>0</v>
      </c>
      <c r="P2119" s="246">
        <f>SUM(P2120:P2123)</f>
        <v>0</v>
      </c>
      <c r="Q2119" s="713">
        <f>SUM(Q2120:Q2123)</f>
        <v>0</v>
      </c>
      <c r="R2119" s="699">
        <f t="shared" ref="R2119:R2124" si="1107">SUM(O2119:Q2119)</f>
        <v>0</v>
      </c>
      <c r="S2119" s="335">
        <f>F2119+J2119+N2119+R2119</f>
        <v>0</v>
      </c>
      <c r="T2119" s="702"/>
      <c r="U2119" s="702"/>
      <c r="V2119" s="702"/>
      <c r="W2119" s="702"/>
    </row>
    <row r="2120" spans="2:23" ht="16.5">
      <c r="B2120" s="710" t="s">
        <v>704</v>
      </c>
      <c r="C2120" s="254"/>
      <c r="D2120" s="287"/>
      <c r="E2120" s="288"/>
      <c r="F2120" s="698">
        <f t="shared" si="1106"/>
        <v>0</v>
      </c>
      <c r="G2120" s="254"/>
      <c r="H2120" s="287"/>
      <c r="I2120" s="288"/>
      <c r="J2120" s="334">
        <f t="shared" si="1104"/>
        <v>0</v>
      </c>
      <c r="K2120" s="254"/>
      <c r="L2120" s="287"/>
      <c r="M2120" s="288"/>
      <c r="N2120" s="334">
        <f t="shared" si="1105"/>
        <v>0</v>
      </c>
      <c r="O2120" s="254"/>
      <c r="P2120" s="287"/>
      <c r="Q2120" s="288"/>
      <c r="R2120" s="699">
        <f t="shared" si="1107"/>
        <v>0</v>
      </c>
      <c r="S2120" s="700">
        <f>C2120+D2120+E2120+G2120+H2120+I2120+K2120+L2120+M2120+O2120+P2120+Q2120</f>
        <v>0</v>
      </c>
      <c r="T2120" s="191"/>
      <c r="U2120" s="191"/>
      <c r="V2120" s="191"/>
      <c r="W2120" s="191"/>
    </row>
    <row r="2121" spans="2:23" ht="16.5">
      <c r="B2121" s="710" t="s">
        <v>705</v>
      </c>
      <c r="C2121" s="254"/>
      <c r="D2121" s="287"/>
      <c r="E2121" s="288"/>
      <c r="F2121" s="698">
        <f t="shared" si="1106"/>
        <v>0</v>
      </c>
      <c r="G2121" s="254"/>
      <c r="H2121" s="287"/>
      <c r="I2121" s="288"/>
      <c r="J2121" s="334">
        <f t="shared" si="1104"/>
        <v>0</v>
      </c>
      <c r="K2121" s="254"/>
      <c r="L2121" s="287"/>
      <c r="M2121" s="288"/>
      <c r="N2121" s="334">
        <f t="shared" si="1105"/>
        <v>0</v>
      </c>
      <c r="O2121" s="254"/>
      <c r="P2121" s="287"/>
      <c r="Q2121" s="288"/>
      <c r="R2121" s="699">
        <f t="shared" si="1107"/>
        <v>0</v>
      </c>
      <c r="S2121" s="700">
        <f>C2121+D2121+E2121+G2121+H2121+I2121+K2121+L2121+M2121+O2121+P2121+Q2121</f>
        <v>0</v>
      </c>
      <c r="T2121" s="191"/>
      <c r="U2121" s="191"/>
      <c r="V2121" s="191"/>
      <c r="W2121" s="191"/>
    </row>
    <row r="2122" spans="2:23" ht="16.5">
      <c r="B2122" s="714" t="s">
        <v>706</v>
      </c>
      <c r="C2122" s="254"/>
      <c r="D2122" s="287"/>
      <c r="E2122" s="288"/>
      <c r="F2122" s="698">
        <f t="shared" si="1106"/>
        <v>0</v>
      </c>
      <c r="G2122" s="254"/>
      <c r="H2122" s="287"/>
      <c r="I2122" s="288"/>
      <c r="J2122" s="334">
        <f t="shared" si="1104"/>
        <v>0</v>
      </c>
      <c r="K2122" s="254"/>
      <c r="L2122" s="287"/>
      <c r="M2122" s="288"/>
      <c r="N2122" s="334">
        <f t="shared" si="1105"/>
        <v>0</v>
      </c>
      <c r="O2122" s="254"/>
      <c r="P2122" s="287"/>
      <c r="Q2122" s="288"/>
      <c r="R2122" s="699">
        <f t="shared" si="1107"/>
        <v>0</v>
      </c>
      <c r="S2122" s="700">
        <f>C2122+D2122+E2122+G2122+H2122+I2122+K2122+L2122+M2122+O2122+P2122+Q2122</f>
        <v>0</v>
      </c>
      <c r="T2122" s="191"/>
      <c r="U2122" s="191"/>
      <c r="V2122" s="191"/>
      <c r="W2122" s="191"/>
    </row>
    <row r="2123" spans="2:23" ht="16.5">
      <c r="B2123" s="714" t="s">
        <v>707</v>
      </c>
      <c r="C2123" s="254"/>
      <c r="D2123" s="287"/>
      <c r="E2123" s="288"/>
      <c r="F2123" s="698">
        <f t="shared" si="1106"/>
        <v>0</v>
      </c>
      <c r="G2123" s="254"/>
      <c r="H2123" s="287"/>
      <c r="I2123" s="288"/>
      <c r="J2123" s="334">
        <f t="shared" si="1104"/>
        <v>0</v>
      </c>
      <c r="K2123" s="254"/>
      <c r="L2123" s="287"/>
      <c r="M2123" s="288"/>
      <c r="N2123" s="334">
        <f t="shared" si="1105"/>
        <v>0</v>
      </c>
      <c r="O2123" s="254"/>
      <c r="P2123" s="287"/>
      <c r="Q2123" s="288"/>
      <c r="R2123" s="699">
        <f t="shared" si="1107"/>
        <v>0</v>
      </c>
      <c r="S2123" s="700">
        <f>C2123+D2123+E2123+G2123+H2123+I2123+K2123+L2123+M2123+O2123+P2123+Q2123</f>
        <v>0</v>
      </c>
      <c r="T2123" s="191"/>
      <c r="U2123" s="191"/>
      <c r="V2123" s="191"/>
      <c r="W2123" s="191"/>
    </row>
    <row r="2124" spans="2:23" ht="17.25" thickBot="1">
      <c r="B2124" s="710" t="s">
        <v>708</v>
      </c>
      <c r="C2124" s="271"/>
      <c r="D2124" s="294"/>
      <c r="E2124" s="295"/>
      <c r="F2124" s="698">
        <f t="shared" si="1106"/>
        <v>0</v>
      </c>
      <c r="G2124" s="271"/>
      <c r="H2124" s="294"/>
      <c r="I2124" s="295"/>
      <c r="J2124" s="334">
        <f t="shared" si="1104"/>
        <v>0</v>
      </c>
      <c r="K2124" s="271"/>
      <c r="L2124" s="294"/>
      <c r="M2124" s="295"/>
      <c r="N2124" s="334">
        <f t="shared" si="1105"/>
        <v>0</v>
      </c>
      <c r="O2124" s="271"/>
      <c r="P2124" s="294"/>
      <c r="Q2124" s="295"/>
      <c r="R2124" s="699">
        <f t="shared" si="1107"/>
        <v>0</v>
      </c>
      <c r="S2124" s="700">
        <f>C2124+D2124+E2124+G2124+H2124+I2124+K2124+L2124+M2124+O2124+P2124+Q2124</f>
        <v>0</v>
      </c>
      <c r="T2124" s="191"/>
      <c r="U2124" s="191"/>
      <c r="V2124" s="191"/>
      <c r="W2124" s="191"/>
    </row>
    <row r="2125" spans="2:23" ht="17.25" thickBot="1">
      <c r="B2125" s="715" t="s">
        <v>917</v>
      </c>
      <c r="C2125" s="600" t="s">
        <v>498</v>
      </c>
      <c r="D2125" s="708" t="s">
        <v>499</v>
      </c>
      <c r="E2125" s="709" t="s">
        <v>500</v>
      </c>
      <c r="F2125" s="334" t="s">
        <v>697</v>
      </c>
      <c r="G2125" s="600" t="s">
        <v>502</v>
      </c>
      <c r="H2125" s="708" t="s">
        <v>503</v>
      </c>
      <c r="I2125" s="709" t="s">
        <v>504</v>
      </c>
      <c r="J2125" s="334" t="s">
        <v>698</v>
      </c>
      <c r="K2125" s="600" t="s">
        <v>506</v>
      </c>
      <c r="L2125" s="708" t="s">
        <v>507</v>
      </c>
      <c r="M2125" s="709" t="s">
        <v>508</v>
      </c>
      <c r="N2125" s="334" t="s">
        <v>699</v>
      </c>
      <c r="O2125" s="600" t="s">
        <v>510</v>
      </c>
      <c r="P2125" s="708" t="s">
        <v>511</v>
      </c>
      <c r="Q2125" s="709" t="s">
        <v>512</v>
      </c>
      <c r="R2125" s="720" t="s">
        <v>700</v>
      </c>
      <c r="S2125" s="719" t="s">
        <v>46</v>
      </c>
      <c r="T2125" s="191"/>
      <c r="U2125" s="191"/>
      <c r="V2125" s="191"/>
      <c r="W2125" s="191"/>
    </row>
    <row r="2126" spans="2:23" ht="16.5">
      <c r="B2126" s="710" t="s">
        <v>702</v>
      </c>
      <c r="C2126" s="266"/>
      <c r="D2126" s="280"/>
      <c r="E2126" s="281"/>
      <c r="F2126" s="698">
        <f>SUM(C2126:E2126)</f>
        <v>0</v>
      </c>
      <c r="G2126" s="266"/>
      <c r="H2126" s="280"/>
      <c r="I2126" s="281"/>
      <c r="J2126" s="334">
        <f>SUM(G2126:I2126)</f>
        <v>0</v>
      </c>
      <c r="K2126" s="266"/>
      <c r="L2126" s="280"/>
      <c r="M2126" s="281"/>
      <c r="N2126" s="334">
        <f>SUM(K2126:M2126)</f>
        <v>0</v>
      </c>
      <c r="O2126" s="266"/>
      <c r="P2126" s="280"/>
      <c r="Q2126" s="281"/>
      <c r="R2126" s="699">
        <f t="shared" ref="R2126:R2132" si="1108">SUM(O2126:Q2126)</f>
        <v>0</v>
      </c>
      <c r="S2126" s="700">
        <f>N2126+J2126+F2126+R2126</f>
        <v>0</v>
      </c>
      <c r="T2126" s="191"/>
      <c r="U2126" s="191"/>
      <c r="V2126" s="191"/>
      <c r="W2126" s="191"/>
    </row>
    <row r="2127" spans="2:23" ht="16.5">
      <c r="B2127" s="711" t="s">
        <v>703</v>
      </c>
      <c r="C2127" s="712">
        <f>SUM(C2128:C2131)</f>
        <v>0</v>
      </c>
      <c r="D2127" s="712">
        <f>SUM(D2128:D2131)</f>
        <v>0</v>
      </c>
      <c r="E2127" s="712">
        <f>SUM(E2128:E2131)</f>
        <v>0</v>
      </c>
      <c r="F2127" s="334">
        <f t="shared" ref="F2127:F2132" si="1109">SUM(C2127:E2127)</f>
        <v>0</v>
      </c>
      <c r="G2127" s="712">
        <f>SUM(G2128:G2131)</f>
        <v>0</v>
      </c>
      <c r="H2127" s="246">
        <f>SUM(H2128:H2131)</f>
        <v>0</v>
      </c>
      <c r="I2127" s="713">
        <f>SUM(I2128:I2131)</f>
        <v>0</v>
      </c>
      <c r="J2127" s="334">
        <f t="shared" ref="J2127:J2132" si="1110">SUM(G2127:I2127)</f>
        <v>0</v>
      </c>
      <c r="K2127" s="712">
        <f>SUM(K2128:K2131)</f>
        <v>0</v>
      </c>
      <c r="L2127" s="246">
        <f>SUM(L2128:L2131)</f>
        <v>0</v>
      </c>
      <c r="M2127" s="713">
        <f>SUM(M2128:M2131)</f>
        <v>0</v>
      </c>
      <c r="N2127" s="334">
        <f t="shared" ref="N2127:N2132" si="1111">SUM(K2127:M2127)</f>
        <v>0</v>
      </c>
      <c r="O2127" s="712">
        <f>SUM(O2128:O2131)</f>
        <v>0</v>
      </c>
      <c r="P2127" s="246">
        <f>SUM(P2128:P2131)</f>
        <v>0</v>
      </c>
      <c r="Q2127" s="713">
        <f>SUM(Q2128:Q2131)</f>
        <v>0</v>
      </c>
      <c r="R2127" s="699">
        <f t="shared" si="1108"/>
        <v>0</v>
      </c>
      <c r="S2127" s="335">
        <f t="shared" ref="S2127:S2132" si="1112">N2127+J2127+F2127+R2127</f>
        <v>0</v>
      </c>
      <c r="T2127" s="702"/>
      <c r="U2127" s="702"/>
      <c r="V2127" s="702"/>
      <c r="W2127" s="702"/>
    </row>
    <row r="2128" spans="2:23" ht="16.5">
      <c r="B2128" s="710" t="s">
        <v>704</v>
      </c>
      <c r="C2128" s="254"/>
      <c r="D2128" s="287"/>
      <c r="E2128" s="288"/>
      <c r="F2128" s="698">
        <f t="shared" si="1109"/>
        <v>0</v>
      </c>
      <c r="G2128" s="254"/>
      <c r="H2128" s="287"/>
      <c r="I2128" s="288"/>
      <c r="J2128" s="334">
        <f t="shared" si="1110"/>
        <v>0</v>
      </c>
      <c r="K2128" s="254"/>
      <c r="L2128" s="287"/>
      <c r="M2128" s="288"/>
      <c r="N2128" s="334">
        <f t="shared" si="1111"/>
        <v>0</v>
      </c>
      <c r="O2128" s="254"/>
      <c r="P2128" s="287"/>
      <c r="Q2128" s="288"/>
      <c r="R2128" s="699">
        <f t="shared" si="1108"/>
        <v>0</v>
      </c>
      <c r="S2128" s="700">
        <f t="shared" si="1112"/>
        <v>0</v>
      </c>
      <c r="T2128" s="191"/>
      <c r="U2128" s="191"/>
      <c r="V2128" s="191"/>
      <c r="W2128" s="191"/>
    </row>
    <row r="2129" spans="2:23" ht="16.5">
      <c r="B2129" s="710" t="s">
        <v>705</v>
      </c>
      <c r="C2129" s="254"/>
      <c r="D2129" s="287"/>
      <c r="E2129" s="288"/>
      <c r="F2129" s="698">
        <f t="shared" si="1109"/>
        <v>0</v>
      </c>
      <c r="G2129" s="254"/>
      <c r="H2129" s="287"/>
      <c r="I2129" s="288"/>
      <c r="J2129" s="334">
        <f t="shared" si="1110"/>
        <v>0</v>
      </c>
      <c r="K2129" s="254"/>
      <c r="L2129" s="287"/>
      <c r="M2129" s="288"/>
      <c r="N2129" s="334">
        <f t="shared" si="1111"/>
        <v>0</v>
      </c>
      <c r="O2129" s="254"/>
      <c r="P2129" s="287"/>
      <c r="Q2129" s="288"/>
      <c r="R2129" s="699">
        <f t="shared" si="1108"/>
        <v>0</v>
      </c>
      <c r="S2129" s="700">
        <f t="shared" si="1112"/>
        <v>0</v>
      </c>
      <c r="T2129" s="191"/>
      <c r="U2129" s="191"/>
      <c r="V2129" s="191"/>
      <c r="W2129" s="191"/>
    </row>
    <row r="2130" spans="2:23" ht="16.5">
      <c r="B2130" s="714" t="s">
        <v>706</v>
      </c>
      <c r="C2130" s="254"/>
      <c r="D2130" s="287"/>
      <c r="E2130" s="288"/>
      <c r="F2130" s="698">
        <f t="shared" si="1109"/>
        <v>0</v>
      </c>
      <c r="G2130" s="254"/>
      <c r="H2130" s="287"/>
      <c r="I2130" s="288"/>
      <c r="J2130" s="334">
        <f t="shared" si="1110"/>
        <v>0</v>
      </c>
      <c r="K2130" s="254"/>
      <c r="L2130" s="287"/>
      <c r="M2130" s="288"/>
      <c r="N2130" s="334">
        <f t="shared" si="1111"/>
        <v>0</v>
      </c>
      <c r="O2130" s="254"/>
      <c r="P2130" s="287"/>
      <c r="Q2130" s="288"/>
      <c r="R2130" s="699">
        <f t="shared" si="1108"/>
        <v>0</v>
      </c>
      <c r="S2130" s="700">
        <f t="shared" si="1112"/>
        <v>0</v>
      </c>
      <c r="T2130" s="191"/>
      <c r="U2130" s="191"/>
      <c r="V2130" s="191"/>
      <c r="W2130" s="191"/>
    </row>
    <row r="2131" spans="2:23" ht="16.5">
      <c r="B2131" s="714" t="s">
        <v>707</v>
      </c>
      <c r="C2131" s="254"/>
      <c r="D2131" s="287"/>
      <c r="E2131" s="288"/>
      <c r="F2131" s="698">
        <f t="shared" si="1109"/>
        <v>0</v>
      </c>
      <c r="G2131" s="254"/>
      <c r="H2131" s="287"/>
      <c r="I2131" s="288"/>
      <c r="J2131" s="334">
        <f t="shared" si="1110"/>
        <v>0</v>
      </c>
      <c r="K2131" s="254"/>
      <c r="L2131" s="287"/>
      <c r="M2131" s="288"/>
      <c r="N2131" s="334">
        <f t="shared" si="1111"/>
        <v>0</v>
      </c>
      <c r="O2131" s="254"/>
      <c r="P2131" s="287"/>
      <c r="Q2131" s="288"/>
      <c r="R2131" s="699">
        <f t="shared" si="1108"/>
        <v>0</v>
      </c>
      <c r="S2131" s="700">
        <f t="shared" si="1112"/>
        <v>0</v>
      </c>
      <c r="T2131" s="191"/>
      <c r="U2131" s="191"/>
      <c r="V2131" s="191"/>
      <c r="W2131" s="191"/>
    </row>
    <row r="2132" spans="2:23" ht="17.25" thickBot="1">
      <c r="B2132" s="710" t="s">
        <v>708</v>
      </c>
      <c r="C2132" s="271"/>
      <c r="D2132" s="294"/>
      <c r="E2132" s="295"/>
      <c r="F2132" s="698">
        <f t="shared" si="1109"/>
        <v>0</v>
      </c>
      <c r="G2132" s="271"/>
      <c r="H2132" s="294"/>
      <c r="I2132" s="295"/>
      <c r="J2132" s="334">
        <f t="shared" si="1110"/>
        <v>0</v>
      </c>
      <c r="K2132" s="271"/>
      <c r="L2132" s="294"/>
      <c r="M2132" s="295"/>
      <c r="N2132" s="334">
        <f t="shared" si="1111"/>
        <v>0</v>
      </c>
      <c r="O2132" s="271"/>
      <c r="P2132" s="294"/>
      <c r="Q2132" s="295"/>
      <c r="R2132" s="699">
        <f t="shared" si="1108"/>
        <v>0</v>
      </c>
      <c r="S2132" s="700">
        <f t="shared" si="1112"/>
        <v>0</v>
      </c>
      <c r="T2132" s="191"/>
      <c r="U2132" s="191"/>
      <c r="V2132" s="191"/>
      <c r="W2132" s="191"/>
    </row>
    <row r="2133" spans="2:23" ht="17.25" thickBot="1">
      <c r="B2133" s="715" t="s">
        <v>918</v>
      </c>
      <c r="C2133" s="687" t="s">
        <v>498</v>
      </c>
      <c r="D2133" s="688" t="s">
        <v>499</v>
      </c>
      <c r="E2133" s="689" t="s">
        <v>500</v>
      </c>
      <c r="F2133" s="719" t="s">
        <v>697</v>
      </c>
      <c r="G2133" s="687" t="s">
        <v>502</v>
      </c>
      <c r="H2133" s="688" t="s">
        <v>503</v>
      </c>
      <c r="I2133" s="689" t="s">
        <v>504</v>
      </c>
      <c r="J2133" s="719" t="s">
        <v>698</v>
      </c>
      <c r="K2133" s="687" t="s">
        <v>506</v>
      </c>
      <c r="L2133" s="688" t="s">
        <v>507</v>
      </c>
      <c r="M2133" s="689" t="s">
        <v>508</v>
      </c>
      <c r="N2133" s="719" t="s">
        <v>699</v>
      </c>
      <c r="O2133" s="687" t="s">
        <v>510</v>
      </c>
      <c r="P2133" s="688" t="s">
        <v>511</v>
      </c>
      <c r="Q2133" s="689" t="s">
        <v>512</v>
      </c>
      <c r="R2133" s="720" t="s">
        <v>700</v>
      </c>
      <c r="S2133" s="719" t="s">
        <v>46</v>
      </c>
      <c r="T2133" s="191"/>
      <c r="U2133" s="191"/>
      <c r="V2133" s="191"/>
      <c r="W2133" s="191"/>
    </row>
    <row r="2134" spans="2:23" ht="16.5">
      <c r="B2134" s="710" t="s">
        <v>702</v>
      </c>
      <c r="C2134" s="266"/>
      <c r="D2134" s="280"/>
      <c r="E2134" s="281"/>
      <c r="F2134" s="698">
        <f>SUM(C2134:E2134)</f>
        <v>0</v>
      </c>
      <c r="G2134" s="266"/>
      <c r="H2134" s="280"/>
      <c r="I2134" s="281"/>
      <c r="J2134" s="334">
        <f>SUM(G2134:I2134)</f>
        <v>0</v>
      </c>
      <c r="K2134" s="266"/>
      <c r="L2134" s="280"/>
      <c r="M2134" s="281"/>
      <c r="N2134" s="334">
        <f>SUM(K2134:M2134)</f>
        <v>0</v>
      </c>
      <c r="O2134" s="266"/>
      <c r="P2134" s="280"/>
      <c r="Q2134" s="281"/>
      <c r="R2134" s="699">
        <f>SUM(O2134:Q2134)</f>
        <v>0</v>
      </c>
      <c r="S2134" s="700">
        <f>C2134+D2134+E2134+G2134+H2134+I2134+K2134+L2134+M2134+O2134+P2134+Q2134</f>
        <v>0</v>
      </c>
      <c r="T2134" s="191"/>
      <c r="U2134" s="191"/>
      <c r="V2134" s="191"/>
      <c r="W2134" s="191"/>
    </row>
    <row r="2135" spans="2:23" ht="16.5">
      <c r="B2135" s="711" t="s">
        <v>703</v>
      </c>
      <c r="C2135" s="712">
        <f>SUM(C2136:C2139)</f>
        <v>0</v>
      </c>
      <c r="D2135" s="712">
        <f>SUM(D2136:D2139)</f>
        <v>0</v>
      </c>
      <c r="E2135" s="712">
        <f>SUM(E2136:E2139)</f>
        <v>0</v>
      </c>
      <c r="F2135" s="334">
        <f t="shared" ref="F2135:F2140" si="1113">SUM(C2135:E2135)</f>
        <v>0</v>
      </c>
      <c r="G2135" s="712">
        <f>SUM(G2136:G2139)</f>
        <v>0</v>
      </c>
      <c r="H2135" s="246">
        <f>SUM(H2136:H2139)</f>
        <v>0</v>
      </c>
      <c r="I2135" s="713">
        <f>SUM(I2136:I2139)</f>
        <v>0</v>
      </c>
      <c r="J2135" s="334">
        <f t="shared" ref="J2135:J2140" si="1114">SUM(G2135:I2135)</f>
        <v>0</v>
      </c>
      <c r="K2135" s="712">
        <f>SUM(K2136:K2139)</f>
        <v>0</v>
      </c>
      <c r="L2135" s="246">
        <f>SUM(L2136:L2139)</f>
        <v>0</v>
      </c>
      <c r="M2135" s="713">
        <f>SUM(M2136:M2139)</f>
        <v>0</v>
      </c>
      <c r="N2135" s="334">
        <f t="shared" ref="N2135:N2140" si="1115">SUM(K2135:M2135)</f>
        <v>0</v>
      </c>
      <c r="O2135" s="712">
        <f>SUM(O2136:O2139)</f>
        <v>0</v>
      </c>
      <c r="P2135" s="246">
        <f>SUM(P2136:P2139)</f>
        <v>0</v>
      </c>
      <c r="Q2135" s="713">
        <f>SUM(Q2136:Q2139)</f>
        <v>0</v>
      </c>
      <c r="R2135" s="699">
        <f t="shared" ref="R2135:R2140" si="1116">SUM(O2135:Q2135)</f>
        <v>0</v>
      </c>
      <c r="S2135" s="335">
        <f>F2135+J2135+N2135+R2135</f>
        <v>0</v>
      </c>
      <c r="T2135" s="702"/>
      <c r="U2135" s="702"/>
      <c r="V2135" s="702"/>
      <c r="W2135" s="702"/>
    </row>
    <row r="2136" spans="2:23" ht="16.5">
      <c r="B2136" s="710" t="s">
        <v>704</v>
      </c>
      <c r="C2136" s="254"/>
      <c r="D2136" s="287"/>
      <c r="E2136" s="288"/>
      <c r="F2136" s="698">
        <f t="shared" si="1113"/>
        <v>0</v>
      </c>
      <c r="G2136" s="254"/>
      <c r="H2136" s="287"/>
      <c r="I2136" s="288"/>
      <c r="J2136" s="334">
        <f t="shared" si="1114"/>
        <v>0</v>
      </c>
      <c r="K2136" s="254"/>
      <c r="L2136" s="287"/>
      <c r="M2136" s="288"/>
      <c r="N2136" s="334">
        <f t="shared" si="1115"/>
        <v>0</v>
      </c>
      <c r="O2136" s="254"/>
      <c r="P2136" s="287"/>
      <c r="Q2136" s="288"/>
      <c r="R2136" s="699">
        <f t="shared" si="1116"/>
        <v>0</v>
      </c>
      <c r="S2136" s="700">
        <f>C2136+D2136+E2136+G2136+H2136+I2136+K2136+L2136+M2136+O2136+P2136+Q2136</f>
        <v>0</v>
      </c>
      <c r="T2136" s="191"/>
      <c r="U2136" s="191"/>
      <c r="V2136" s="191"/>
      <c r="W2136" s="191"/>
    </row>
    <row r="2137" spans="2:23" ht="16.5">
      <c r="B2137" s="710" t="s">
        <v>705</v>
      </c>
      <c r="C2137" s="254"/>
      <c r="D2137" s="287"/>
      <c r="E2137" s="288"/>
      <c r="F2137" s="698">
        <f t="shared" si="1113"/>
        <v>0</v>
      </c>
      <c r="G2137" s="254"/>
      <c r="H2137" s="287"/>
      <c r="I2137" s="288"/>
      <c r="J2137" s="334">
        <f t="shared" si="1114"/>
        <v>0</v>
      </c>
      <c r="K2137" s="254"/>
      <c r="L2137" s="287"/>
      <c r="M2137" s="288"/>
      <c r="N2137" s="334">
        <f t="shared" si="1115"/>
        <v>0</v>
      </c>
      <c r="O2137" s="254"/>
      <c r="P2137" s="287"/>
      <c r="Q2137" s="288"/>
      <c r="R2137" s="699">
        <f t="shared" si="1116"/>
        <v>0</v>
      </c>
      <c r="S2137" s="700">
        <f>C2137+D2137+E2137+G2137+H2137+I2137+K2137+L2137+M2137+O2137+P2137+Q2137</f>
        <v>0</v>
      </c>
      <c r="T2137" s="191"/>
      <c r="U2137" s="191"/>
      <c r="V2137" s="191"/>
      <c r="W2137" s="191"/>
    </row>
    <row r="2138" spans="2:23" ht="16.5">
      <c r="B2138" s="714" t="s">
        <v>706</v>
      </c>
      <c r="C2138" s="254"/>
      <c r="D2138" s="287"/>
      <c r="E2138" s="288"/>
      <c r="F2138" s="698">
        <f t="shared" si="1113"/>
        <v>0</v>
      </c>
      <c r="G2138" s="254"/>
      <c r="H2138" s="287"/>
      <c r="I2138" s="288"/>
      <c r="J2138" s="334">
        <f t="shared" si="1114"/>
        <v>0</v>
      </c>
      <c r="K2138" s="254"/>
      <c r="L2138" s="287"/>
      <c r="M2138" s="288"/>
      <c r="N2138" s="334">
        <f t="shared" si="1115"/>
        <v>0</v>
      </c>
      <c r="O2138" s="254"/>
      <c r="P2138" s="287"/>
      <c r="Q2138" s="288"/>
      <c r="R2138" s="699">
        <f t="shared" si="1116"/>
        <v>0</v>
      </c>
      <c r="S2138" s="700">
        <f>C2138+D2138+E2138+G2138+H2138+I2138+K2138+L2138+M2138+O2138+P2138+Q2138</f>
        <v>0</v>
      </c>
      <c r="T2138" s="191"/>
      <c r="U2138" s="191"/>
      <c r="V2138" s="191"/>
      <c r="W2138" s="191"/>
    </row>
    <row r="2139" spans="2:23" ht="16.5">
      <c r="B2139" s="714" t="s">
        <v>707</v>
      </c>
      <c r="C2139" s="254"/>
      <c r="D2139" s="287"/>
      <c r="E2139" s="288"/>
      <c r="F2139" s="698">
        <f t="shared" si="1113"/>
        <v>0</v>
      </c>
      <c r="G2139" s="254"/>
      <c r="H2139" s="287"/>
      <c r="I2139" s="288"/>
      <c r="J2139" s="334">
        <f t="shared" si="1114"/>
        <v>0</v>
      </c>
      <c r="K2139" s="254"/>
      <c r="L2139" s="287"/>
      <c r="M2139" s="288"/>
      <c r="N2139" s="334">
        <f t="shared" si="1115"/>
        <v>0</v>
      </c>
      <c r="O2139" s="254"/>
      <c r="P2139" s="287"/>
      <c r="Q2139" s="288"/>
      <c r="R2139" s="699">
        <f t="shared" si="1116"/>
        <v>0</v>
      </c>
      <c r="S2139" s="700">
        <f>C2139+D2139+E2139+G2139+H2139+I2139+K2139+L2139+M2139+O2139+P2139+Q2139</f>
        <v>0</v>
      </c>
      <c r="T2139" s="191"/>
      <c r="U2139" s="191"/>
      <c r="V2139" s="191"/>
      <c r="W2139" s="191"/>
    </row>
    <row r="2140" spans="2:23" ht="17.25" thickBot="1">
      <c r="B2140" s="710" t="s">
        <v>708</v>
      </c>
      <c r="C2140" s="271"/>
      <c r="D2140" s="294"/>
      <c r="E2140" s="295"/>
      <c r="F2140" s="698">
        <f t="shared" si="1113"/>
        <v>0</v>
      </c>
      <c r="G2140" s="271"/>
      <c r="H2140" s="294"/>
      <c r="I2140" s="295"/>
      <c r="J2140" s="334">
        <f t="shared" si="1114"/>
        <v>0</v>
      </c>
      <c r="K2140" s="271"/>
      <c r="L2140" s="294"/>
      <c r="M2140" s="295"/>
      <c r="N2140" s="334">
        <f t="shared" si="1115"/>
        <v>0</v>
      </c>
      <c r="O2140" s="271"/>
      <c r="P2140" s="294"/>
      <c r="Q2140" s="295"/>
      <c r="R2140" s="699">
        <f t="shared" si="1116"/>
        <v>0</v>
      </c>
      <c r="S2140" s="700">
        <f>C2140+D2140+E2140+G2140+H2140+I2140+K2140+L2140+M2140+O2140+P2140+Q2140</f>
        <v>0</v>
      </c>
      <c r="T2140" s="191"/>
      <c r="U2140" s="191"/>
      <c r="V2140" s="191"/>
      <c r="W2140" s="191"/>
    </row>
    <row r="2141" spans="2:23" ht="17.25" thickBot="1">
      <c r="B2141" s="715" t="s">
        <v>919</v>
      </c>
      <c r="C2141" s="600" t="s">
        <v>498</v>
      </c>
      <c r="D2141" s="708" t="s">
        <v>499</v>
      </c>
      <c r="E2141" s="709" t="s">
        <v>500</v>
      </c>
      <c r="F2141" s="334" t="s">
        <v>697</v>
      </c>
      <c r="G2141" s="600" t="s">
        <v>502</v>
      </c>
      <c r="H2141" s="708" t="s">
        <v>503</v>
      </c>
      <c r="I2141" s="709" t="s">
        <v>504</v>
      </c>
      <c r="J2141" s="334" t="s">
        <v>698</v>
      </c>
      <c r="K2141" s="600" t="s">
        <v>506</v>
      </c>
      <c r="L2141" s="708" t="s">
        <v>507</v>
      </c>
      <c r="M2141" s="709" t="s">
        <v>508</v>
      </c>
      <c r="N2141" s="334" t="s">
        <v>699</v>
      </c>
      <c r="O2141" s="600" t="s">
        <v>510</v>
      </c>
      <c r="P2141" s="708" t="s">
        <v>511</v>
      </c>
      <c r="Q2141" s="709" t="s">
        <v>512</v>
      </c>
      <c r="R2141" s="720" t="s">
        <v>700</v>
      </c>
      <c r="S2141" s="719" t="s">
        <v>46</v>
      </c>
      <c r="T2141" s="191"/>
      <c r="U2141" s="191"/>
      <c r="V2141" s="191"/>
      <c r="W2141" s="191"/>
    </row>
    <row r="2142" spans="2:23" ht="16.5">
      <c r="B2142" s="710" t="s">
        <v>702</v>
      </c>
      <c r="C2142" s="266"/>
      <c r="D2142" s="280"/>
      <c r="E2142" s="281"/>
      <c r="F2142" s="698">
        <f>SUM(C2142:E2142)</f>
        <v>0</v>
      </c>
      <c r="G2142" s="266"/>
      <c r="H2142" s="280"/>
      <c r="I2142" s="281"/>
      <c r="J2142" s="334">
        <f>SUM(G2142:I2142)</f>
        <v>0</v>
      </c>
      <c r="K2142" s="266"/>
      <c r="L2142" s="280"/>
      <c r="M2142" s="281"/>
      <c r="N2142" s="334">
        <f>SUM(K2142:M2142)</f>
        <v>0</v>
      </c>
      <c r="O2142" s="266"/>
      <c r="P2142" s="280"/>
      <c r="Q2142" s="281"/>
      <c r="R2142" s="699">
        <f>SUM(O2142:Q2142)</f>
        <v>0</v>
      </c>
      <c r="S2142" s="700">
        <f>C2142+D2142+E2142+G2142+H2142+I2142+K2142+L2142+M2142+O2142+P2142+Q2142</f>
        <v>0</v>
      </c>
      <c r="T2142" s="191"/>
      <c r="U2142" s="191"/>
      <c r="V2142" s="191"/>
      <c r="W2142" s="191"/>
    </row>
    <row r="2143" spans="2:23" ht="16.5">
      <c r="B2143" s="711" t="s">
        <v>703</v>
      </c>
      <c r="C2143" s="712">
        <f>SUM(C2144:C2147)</f>
        <v>0</v>
      </c>
      <c r="D2143" s="712">
        <f>SUM(D2144:D2147)</f>
        <v>0</v>
      </c>
      <c r="E2143" s="712">
        <f>SUM(E2144:E2147)</f>
        <v>0</v>
      </c>
      <c r="F2143" s="334">
        <f t="shared" ref="F2143:F2148" si="1117">SUM(C2143:E2143)</f>
        <v>0</v>
      </c>
      <c r="G2143" s="712">
        <f>SUM(G2144:G2147)</f>
        <v>0</v>
      </c>
      <c r="H2143" s="246">
        <f>SUM(H2144:H2147)</f>
        <v>0</v>
      </c>
      <c r="I2143" s="713">
        <f>SUM(I2144:I2147)</f>
        <v>0</v>
      </c>
      <c r="J2143" s="334">
        <f t="shared" ref="J2143:J2148" si="1118">SUM(G2143:I2143)</f>
        <v>0</v>
      </c>
      <c r="K2143" s="712">
        <f>SUM(K2144:K2147)</f>
        <v>0</v>
      </c>
      <c r="L2143" s="246">
        <f>SUM(L2144:L2147)</f>
        <v>0</v>
      </c>
      <c r="M2143" s="713">
        <f>SUM(M2144:M2147)</f>
        <v>0</v>
      </c>
      <c r="N2143" s="334">
        <f t="shared" ref="N2143:N2148" si="1119">SUM(K2143:M2143)</f>
        <v>0</v>
      </c>
      <c r="O2143" s="712">
        <f>SUM(O2144:O2147)</f>
        <v>0</v>
      </c>
      <c r="P2143" s="246">
        <f>SUM(P2144:P2147)</f>
        <v>0</v>
      </c>
      <c r="Q2143" s="713">
        <f>SUM(Q2144:Q2147)</f>
        <v>0</v>
      </c>
      <c r="R2143" s="699">
        <f t="shared" ref="R2143:R2148" si="1120">SUM(O2143:Q2143)</f>
        <v>0</v>
      </c>
      <c r="S2143" s="335">
        <f>F2143+J2143+N2143+R2143</f>
        <v>0</v>
      </c>
      <c r="T2143" s="702"/>
      <c r="U2143" s="702"/>
      <c r="V2143" s="702"/>
      <c r="W2143" s="702"/>
    </row>
    <row r="2144" spans="2:23" ht="16.5">
      <c r="B2144" s="710" t="s">
        <v>704</v>
      </c>
      <c r="C2144" s="254"/>
      <c r="D2144" s="287"/>
      <c r="E2144" s="288"/>
      <c r="F2144" s="698">
        <f t="shared" si="1117"/>
        <v>0</v>
      </c>
      <c r="G2144" s="254"/>
      <c r="H2144" s="287"/>
      <c r="I2144" s="288"/>
      <c r="J2144" s="334">
        <f t="shared" si="1118"/>
        <v>0</v>
      </c>
      <c r="K2144" s="254"/>
      <c r="L2144" s="287"/>
      <c r="M2144" s="288"/>
      <c r="N2144" s="334">
        <f t="shared" si="1119"/>
        <v>0</v>
      </c>
      <c r="O2144" s="254"/>
      <c r="P2144" s="287"/>
      <c r="Q2144" s="288"/>
      <c r="R2144" s="699">
        <f t="shared" si="1120"/>
        <v>0</v>
      </c>
      <c r="S2144" s="700">
        <f>C2144+D2144+E2144+G2144+H2144+I2144+K2144+L2144+M2144+O2144+P2144+Q2144</f>
        <v>0</v>
      </c>
      <c r="T2144" s="191"/>
      <c r="U2144" s="191"/>
      <c r="V2144" s="191"/>
      <c r="W2144" s="191"/>
    </row>
    <row r="2145" spans="2:23" ht="16.5">
      <c r="B2145" s="710" t="s">
        <v>705</v>
      </c>
      <c r="C2145" s="254"/>
      <c r="D2145" s="287"/>
      <c r="E2145" s="288"/>
      <c r="F2145" s="698">
        <f t="shared" si="1117"/>
        <v>0</v>
      </c>
      <c r="G2145" s="254"/>
      <c r="H2145" s="287"/>
      <c r="I2145" s="288"/>
      <c r="J2145" s="334">
        <f t="shared" si="1118"/>
        <v>0</v>
      </c>
      <c r="K2145" s="254"/>
      <c r="L2145" s="287"/>
      <c r="M2145" s="288"/>
      <c r="N2145" s="334">
        <f t="shared" si="1119"/>
        <v>0</v>
      </c>
      <c r="O2145" s="254"/>
      <c r="P2145" s="287"/>
      <c r="Q2145" s="288"/>
      <c r="R2145" s="699">
        <f t="shared" si="1120"/>
        <v>0</v>
      </c>
      <c r="S2145" s="700">
        <f>C2145+D2145+E2145+G2145+H2145+I2145+K2145+L2145+M2145+O2145+P2145+Q2145</f>
        <v>0</v>
      </c>
      <c r="T2145" s="191"/>
      <c r="U2145" s="191"/>
      <c r="V2145" s="191"/>
      <c r="W2145" s="191"/>
    </row>
    <row r="2146" spans="2:23" ht="16.5">
      <c r="B2146" s="714" t="s">
        <v>706</v>
      </c>
      <c r="C2146" s="254"/>
      <c r="D2146" s="287"/>
      <c r="E2146" s="288"/>
      <c r="F2146" s="698">
        <f t="shared" si="1117"/>
        <v>0</v>
      </c>
      <c r="G2146" s="254"/>
      <c r="H2146" s="287"/>
      <c r="I2146" s="288"/>
      <c r="J2146" s="334">
        <f t="shared" si="1118"/>
        <v>0</v>
      </c>
      <c r="K2146" s="254"/>
      <c r="L2146" s="287"/>
      <c r="M2146" s="288"/>
      <c r="N2146" s="334">
        <f t="shared" si="1119"/>
        <v>0</v>
      </c>
      <c r="O2146" s="254"/>
      <c r="P2146" s="287"/>
      <c r="Q2146" s="288"/>
      <c r="R2146" s="699">
        <f t="shared" si="1120"/>
        <v>0</v>
      </c>
      <c r="S2146" s="700">
        <f>C2146+D2146+E2146+G2146+H2146+I2146+K2146+L2146+M2146+O2146+P2146+Q2146</f>
        <v>0</v>
      </c>
      <c r="T2146" s="191"/>
      <c r="U2146" s="191"/>
      <c r="V2146" s="191"/>
      <c r="W2146" s="191"/>
    </row>
    <row r="2147" spans="2:23" ht="16.5">
      <c r="B2147" s="714" t="s">
        <v>707</v>
      </c>
      <c r="C2147" s="254"/>
      <c r="D2147" s="287"/>
      <c r="E2147" s="288"/>
      <c r="F2147" s="698">
        <f t="shared" si="1117"/>
        <v>0</v>
      </c>
      <c r="G2147" s="254"/>
      <c r="H2147" s="287"/>
      <c r="I2147" s="288"/>
      <c r="J2147" s="334">
        <f t="shared" si="1118"/>
        <v>0</v>
      </c>
      <c r="K2147" s="254"/>
      <c r="L2147" s="287"/>
      <c r="M2147" s="288"/>
      <c r="N2147" s="334">
        <f t="shared" si="1119"/>
        <v>0</v>
      </c>
      <c r="O2147" s="254"/>
      <c r="P2147" s="287"/>
      <c r="Q2147" s="288"/>
      <c r="R2147" s="699">
        <f t="shared" si="1120"/>
        <v>0</v>
      </c>
      <c r="S2147" s="700">
        <f>C2147+D2147+E2147+G2147+H2147+I2147+K2147+L2147+M2147+O2147+P2147+Q2147</f>
        <v>0</v>
      </c>
      <c r="T2147" s="191"/>
      <c r="U2147" s="191"/>
      <c r="V2147" s="191"/>
      <c r="W2147" s="191"/>
    </row>
    <row r="2148" spans="2:23" ht="17.25" thickBot="1">
      <c r="B2148" s="710" t="s">
        <v>708</v>
      </c>
      <c r="C2148" s="271"/>
      <c r="D2148" s="294"/>
      <c r="E2148" s="295"/>
      <c r="F2148" s="698">
        <f t="shared" si="1117"/>
        <v>0</v>
      </c>
      <c r="G2148" s="271"/>
      <c r="H2148" s="294"/>
      <c r="I2148" s="295"/>
      <c r="J2148" s="334">
        <f t="shared" si="1118"/>
        <v>0</v>
      </c>
      <c r="K2148" s="271"/>
      <c r="L2148" s="294"/>
      <c r="M2148" s="295"/>
      <c r="N2148" s="334">
        <f t="shared" si="1119"/>
        <v>0</v>
      </c>
      <c r="O2148" s="271"/>
      <c r="P2148" s="294"/>
      <c r="Q2148" s="295"/>
      <c r="R2148" s="699">
        <f t="shared" si="1120"/>
        <v>0</v>
      </c>
      <c r="S2148" s="700">
        <f>C2148+D2148+E2148+G2148+H2148+I2148+K2148+L2148+M2148+O2148+P2148+Q2148</f>
        <v>0</v>
      </c>
      <c r="T2148" s="191"/>
      <c r="U2148" s="191"/>
      <c r="V2148" s="191"/>
      <c r="W2148" s="191"/>
    </row>
    <row r="2149" spans="2:23" ht="17.25" thickBot="1">
      <c r="B2149" s="715" t="s">
        <v>920</v>
      </c>
      <c r="C2149" s="600" t="s">
        <v>498</v>
      </c>
      <c r="D2149" s="708" t="s">
        <v>499</v>
      </c>
      <c r="E2149" s="709" t="s">
        <v>500</v>
      </c>
      <c r="F2149" s="334" t="s">
        <v>697</v>
      </c>
      <c r="G2149" s="600" t="s">
        <v>502</v>
      </c>
      <c r="H2149" s="708" t="s">
        <v>503</v>
      </c>
      <c r="I2149" s="709" t="s">
        <v>504</v>
      </c>
      <c r="J2149" s="334" t="s">
        <v>698</v>
      </c>
      <c r="K2149" s="600" t="s">
        <v>506</v>
      </c>
      <c r="L2149" s="708" t="s">
        <v>507</v>
      </c>
      <c r="M2149" s="709" t="s">
        <v>508</v>
      </c>
      <c r="N2149" s="334" t="s">
        <v>699</v>
      </c>
      <c r="O2149" s="600" t="s">
        <v>510</v>
      </c>
      <c r="P2149" s="708" t="s">
        <v>511</v>
      </c>
      <c r="Q2149" s="709" t="s">
        <v>512</v>
      </c>
      <c r="R2149" s="720" t="s">
        <v>700</v>
      </c>
      <c r="S2149" s="719" t="s">
        <v>46</v>
      </c>
      <c r="T2149" s="191"/>
      <c r="U2149" s="191"/>
      <c r="V2149" s="191"/>
      <c r="W2149" s="191"/>
    </row>
    <row r="2150" spans="2:23" ht="16.5">
      <c r="B2150" s="710" t="s">
        <v>702</v>
      </c>
      <c r="C2150" s="266"/>
      <c r="D2150" s="280"/>
      <c r="E2150" s="281"/>
      <c r="F2150" s="698">
        <f>SUM(C2150:E2150)</f>
        <v>0</v>
      </c>
      <c r="G2150" s="266"/>
      <c r="H2150" s="280"/>
      <c r="I2150" s="281"/>
      <c r="J2150" s="334">
        <f>SUM(G2150:I2150)</f>
        <v>0</v>
      </c>
      <c r="K2150" s="266"/>
      <c r="L2150" s="280"/>
      <c r="M2150" s="281"/>
      <c r="N2150" s="334">
        <f>SUM(K2150:M2150)</f>
        <v>0</v>
      </c>
      <c r="O2150" s="266"/>
      <c r="P2150" s="280"/>
      <c r="Q2150" s="281"/>
      <c r="R2150" s="699">
        <f>SUM(O2150:Q2150)</f>
        <v>0</v>
      </c>
      <c r="S2150" s="700">
        <f>C2150+D2150+E2150+G2150+H2150+I2150+K2150+L2150+M2150+O2150+P2150+Q2150</f>
        <v>0</v>
      </c>
      <c r="T2150" s="191"/>
      <c r="U2150" s="191"/>
      <c r="V2150" s="191"/>
      <c r="W2150" s="191"/>
    </row>
    <row r="2151" spans="2:23" ht="16.5">
      <c r="B2151" s="711" t="s">
        <v>703</v>
      </c>
      <c r="C2151" s="712">
        <f>SUM(C2152:C2155)</f>
        <v>0</v>
      </c>
      <c r="D2151" s="712">
        <f>SUM(D2152:D2155)</f>
        <v>0</v>
      </c>
      <c r="E2151" s="712">
        <f>SUM(E2152:E2155)</f>
        <v>0</v>
      </c>
      <c r="F2151" s="334">
        <f t="shared" ref="F2151:F2156" si="1121">SUM(C2151:E2151)</f>
        <v>0</v>
      </c>
      <c r="G2151" s="712">
        <f>SUM(G2152:G2155)</f>
        <v>0</v>
      </c>
      <c r="H2151" s="246">
        <f>SUM(H2152:H2155)</f>
        <v>0</v>
      </c>
      <c r="I2151" s="713">
        <f>SUM(I2152:I2155)</f>
        <v>0</v>
      </c>
      <c r="J2151" s="334">
        <f t="shared" ref="J2151:J2156" si="1122">SUM(G2151:I2151)</f>
        <v>0</v>
      </c>
      <c r="K2151" s="712">
        <f>SUM(K2152:K2155)</f>
        <v>0</v>
      </c>
      <c r="L2151" s="246">
        <f>SUM(L2152:L2155)</f>
        <v>0</v>
      </c>
      <c r="M2151" s="713">
        <f>SUM(M2152:M2155)</f>
        <v>0</v>
      </c>
      <c r="N2151" s="334">
        <f t="shared" ref="N2151:N2156" si="1123">SUM(K2151:M2151)</f>
        <v>0</v>
      </c>
      <c r="O2151" s="712">
        <f>SUM(O2152:O2155)</f>
        <v>0</v>
      </c>
      <c r="P2151" s="246">
        <f>SUM(P2152:P2155)</f>
        <v>0</v>
      </c>
      <c r="Q2151" s="713">
        <f>SUM(Q2152:Q2155)</f>
        <v>0</v>
      </c>
      <c r="R2151" s="699">
        <f t="shared" ref="R2151:R2156" si="1124">SUM(O2151:Q2151)</f>
        <v>0</v>
      </c>
      <c r="S2151" s="335">
        <f>F2151+J2151+N2151+R2151</f>
        <v>0</v>
      </c>
      <c r="T2151" s="702"/>
      <c r="U2151" s="702"/>
      <c r="V2151" s="702"/>
      <c r="W2151" s="702"/>
    </row>
    <row r="2152" spans="2:23" ht="16.5">
      <c r="B2152" s="710" t="s">
        <v>704</v>
      </c>
      <c r="C2152" s="254"/>
      <c r="D2152" s="287"/>
      <c r="E2152" s="288"/>
      <c r="F2152" s="698">
        <f t="shared" si="1121"/>
        <v>0</v>
      </c>
      <c r="G2152" s="254"/>
      <c r="H2152" s="287"/>
      <c r="I2152" s="288"/>
      <c r="J2152" s="334">
        <f t="shared" si="1122"/>
        <v>0</v>
      </c>
      <c r="K2152" s="254"/>
      <c r="L2152" s="287"/>
      <c r="M2152" s="288"/>
      <c r="N2152" s="334">
        <f t="shared" si="1123"/>
        <v>0</v>
      </c>
      <c r="O2152" s="254"/>
      <c r="P2152" s="287"/>
      <c r="Q2152" s="288"/>
      <c r="R2152" s="699">
        <f t="shared" si="1124"/>
        <v>0</v>
      </c>
      <c r="S2152" s="700">
        <f>C2152+D2152+E2152+G2152+H2152+I2152+K2152+L2152+M2152+O2152+P2152+Q2152</f>
        <v>0</v>
      </c>
      <c r="T2152" s="191"/>
      <c r="U2152" s="191"/>
      <c r="V2152" s="191"/>
      <c r="W2152" s="191"/>
    </row>
    <row r="2153" spans="2:23" ht="16.5">
      <c r="B2153" s="710" t="s">
        <v>705</v>
      </c>
      <c r="C2153" s="254"/>
      <c r="D2153" s="287"/>
      <c r="E2153" s="288"/>
      <c r="F2153" s="698">
        <f t="shared" si="1121"/>
        <v>0</v>
      </c>
      <c r="G2153" s="254"/>
      <c r="H2153" s="287"/>
      <c r="I2153" s="288"/>
      <c r="J2153" s="334">
        <f t="shared" si="1122"/>
        <v>0</v>
      </c>
      <c r="K2153" s="254"/>
      <c r="L2153" s="287"/>
      <c r="M2153" s="288"/>
      <c r="N2153" s="334">
        <f t="shared" si="1123"/>
        <v>0</v>
      </c>
      <c r="O2153" s="254"/>
      <c r="P2153" s="287"/>
      <c r="Q2153" s="288"/>
      <c r="R2153" s="699">
        <f t="shared" si="1124"/>
        <v>0</v>
      </c>
      <c r="S2153" s="700">
        <f>C2153+D2153+E2153+G2153+H2153+I2153+K2153+L2153+M2153+O2153+P2153+Q2153</f>
        <v>0</v>
      </c>
      <c r="T2153" s="191"/>
      <c r="U2153" s="191"/>
      <c r="V2153" s="191"/>
      <c r="W2153" s="191"/>
    </row>
    <row r="2154" spans="2:23" ht="16.5">
      <c r="B2154" s="714" t="s">
        <v>706</v>
      </c>
      <c r="C2154" s="254"/>
      <c r="D2154" s="287"/>
      <c r="E2154" s="288"/>
      <c r="F2154" s="698">
        <f t="shared" si="1121"/>
        <v>0</v>
      </c>
      <c r="G2154" s="254"/>
      <c r="H2154" s="287"/>
      <c r="I2154" s="288"/>
      <c r="J2154" s="334">
        <f t="shared" si="1122"/>
        <v>0</v>
      </c>
      <c r="K2154" s="254"/>
      <c r="L2154" s="287"/>
      <c r="M2154" s="288"/>
      <c r="N2154" s="334">
        <f t="shared" si="1123"/>
        <v>0</v>
      </c>
      <c r="O2154" s="254"/>
      <c r="P2154" s="287"/>
      <c r="Q2154" s="288"/>
      <c r="R2154" s="699">
        <f t="shared" si="1124"/>
        <v>0</v>
      </c>
      <c r="S2154" s="700">
        <f>C2154+D2154+E2154+G2154+H2154+I2154+K2154+L2154+M2154+O2154+P2154+Q2154</f>
        <v>0</v>
      </c>
      <c r="T2154" s="191"/>
      <c r="U2154" s="191"/>
      <c r="V2154" s="191"/>
      <c r="W2154" s="191"/>
    </row>
    <row r="2155" spans="2:23" ht="16.5">
      <c r="B2155" s="714" t="s">
        <v>707</v>
      </c>
      <c r="C2155" s="254"/>
      <c r="D2155" s="287"/>
      <c r="E2155" s="288"/>
      <c r="F2155" s="698">
        <f t="shared" si="1121"/>
        <v>0</v>
      </c>
      <c r="G2155" s="254"/>
      <c r="H2155" s="287"/>
      <c r="I2155" s="288"/>
      <c r="J2155" s="334">
        <f t="shared" si="1122"/>
        <v>0</v>
      </c>
      <c r="K2155" s="254"/>
      <c r="L2155" s="287"/>
      <c r="M2155" s="288"/>
      <c r="N2155" s="334">
        <f t="shared" si="1123"/>
        <v>0</v>
      </c>
      <c r="O2155" s="254"/>
      <c r="P2155" s="287"/>
      <c r="Q2155" s="288"/>
      <c r="R2155" s="699">
        <f t="shared" si="1124"/>
        <v>0</v>
      </c>
      <c r="S2155" s="700">
        <f>C2155+D2155+E2155+G2155+H2155+I2155+K2155+L2155+M2155+O2155+P2155+Q2155</f>
        <v>0</v>
      </c>
      <c r="T2155" s="191"/>
      <c r="U2155" s="191"/>
      <c r="V2155" s="191"/>
      <c r="W2155" s="191"/>
    </row>
    <row r="2156" spans="2:23" ht="17.25" thickBot="1">
      <c r="B2156" s="710" t="s">
        <v>708</v>
      </c>
      <c r="C2156" s="271"/>
      <c r="D2156" s="294"/>
      <c r="E2156" s="295"/>
      <c r="F2156" s="698">
        <f t="shared" si="1121"/>
        <v>0</v>
      </c>
      <c r="G2156" s="271"/>
      <c r="H2156" s="294"/>
      <c r="I2156" s="295"/>
      <c r="J2156" s="334">
        <f t="shared" si="1122"/>
        <v>0</v>
      </c>
      <c r="K2156" s="271"/>
      <c r="L2156" s="294"/>
      <c r="M2156" s="295"/>
      <c r="N2156" s="334">
        <f t="shared" si="1123"/>
        <v>0</v>
      </c>
      <c r="O2156" s="271"/>
      <c r="P2156" s="294"/>
      <c r="Q2156" s="295"/>
      <c r="R2156" s="699">
        <f t="shared" si="1124"/>
        <v>0</v>
      </c>
      <c r="S2156" s="700">
        <f>C2156+D2156+E2156+G2156+H2156+I2156+K2156+L2156+M2156+O2156+P2156+Q2156</f>
        <v>0</v>
      </c>
      <c r="T2156" s="191"/>
      <c r="U2156" s="191"/>
      <c r="V2156" s="191"/>
      <c r="W2156" s="191"/>
    </row>
    <row r="2157" spans="2:23" ht="17.25" thickBot="1">
      <c r="B2157" s="715" t="s">
        <v>921</v>
      </c>
      <c r="C2157" s="687" t="s">
        <v>498</v>
      </c>
      <c r="D2157" s="688" t="s">
        <v>499</v>
      </c>
      <c r="E2157" s="689" t="s">
        <v>500</v>
      </c>
      <c r="F2157" s="719" t="s">
        <v>697</v>
      </c>
      <c r="G2157" s="687" t="s">
        <v>502</v>
      </c>
      <c r="H2157" s="688" t="s">
        <v>503</v>
      </c>
      <c r="I2157" s="689" t="s">
        <v>504</v>
      </c>
      <c r="J2157" s="719" t="s">
        <v>698</v>
      </c>
      <c r="K2157" s="687" t="s">
        <v>506</v>
      </c>
      <c r="L2157" s="688" t="s">
        <v>507</v>
      </c>
      <c r="M2157" s="689" t="s">
        <v>508</v>
      </c>
      <c r="N2157" s="719" t="s">
        <v>699</v>
      </c>
      <c r="O2157" s="687" t="s">
        <v>510</v>
      </c>
      <c r="P2157" s="688" t="s">
        <v>511</v>
      </c>
      <c r="Q2157" s="689" t="s">
        <v>512</v>
      </c>
      <c r="R2157" s="720" t="s">
        <v>700</v>
      </c>
      <c r="S2157" s="719" t="s">
        <v>46</v>
      </c>
      <c r="T2157" s="191"/>
      <c r="U2157" s="191"/>
      <c r="V2157" s="191"/>
      <c r="W2157" s="191"/>
    </row>
    <row r="2158" spans="2:23" ht="16.5">
      <c r="B2158" s="710" t="s">
        <v>702</v>
      </c>
      <c r="C2158" s="266"/>
      <c r="D2158" s="280"/>
      <c r="E2158" s="281"/>
      <c r="F2158" s="698">
        <v>0</v>
      </c>
      <c r="G2158" s="266"/>
      <c r="H2158" s="280"/>
      <c r="I2158" s="281"/>
      <c r="J2158" s="334">
        <f t="shared" ref="J2158:J2164" si="1125">SUM(G2158:I2158)</f>
        <v>0</v>
      </c>
      <c r="K2158" s="266"/>
      <c r="L2158" s="280"/>
      <c r="M2158" s="281"/>
      <c r="N2158" s="334">
        <f t="shared" ref="N2158:N2164" si="1126">SUM(K2158:M2158)</f>
        <v>0</v>
      </c>
      <c r="O2158" s="266"/>
      <c r="P2158" s="280"/>
      <c r="Q2158" s="281"/>
      <c r="R2158" s="699">
        <f t="shared" ref="R2158:R2164" si="1127">SUM(O2158:Q2158)</f>
        <v>0</v>
      </c>
      <c r="S2158" s="700">
        <f>N2158+J2158+F2158+R2158</f>
        <v>0</v>
      </c>
      <c r="T2158" s="191"/>
      <c r="U2158" s="191"/>
      <c r="V2158" s="191"/>
      <c r="W2158" s="191"/>
    </row>
    <row r="2159" spans="2:23" ht="16.5">
      <c r="B2159" s="711" t="s">
        <v>703</v>
      </c>
      <c r="C2159" s="712">
        <f>SUM(C2160:C2163)</f>
        <v>0</v>
      </c>
      <c r="D2159" s="712">
        <f>SUM(D2160:D2163)</f>
        <v>0</v>
      </c>
      <c r="E2159" s="712">
        <f>SUM(E2160:E2163)</f>
        <v>0</v>
      </c>
      <c r="F2159" s="334">
        <f t="shared" ref="F2159:F2164" si="1128">SUM(C2159:E2159)</f>
        <v>0</v>
      </c>
      <c r="G2159" s="712">
        <f>SUM(G2160:G2163)</f>
        <v>0</v>
      </c>
      <c r="H2159" s="246">
        <f>SUM(H2160:H2163)</f>
        <v>0</v>
      </c>
      <c r="I2159" s="713">
        <f>SUM(I2160:I2163)</f>
        <v>0</v>
      </c>
      <c r="J2159" s="334">
        <f t="shared" si="1125"/>
        <v>0</v>
      </c>
      <c r="K2159" s="712">
        <f>SUM(K2160:K2163)</f>
        <v>0</v>
      </c>
      <c r="L2159" s="246">
        <f>SUM(L2160:L2163)</f>
        <v>0</v>
      </c>
      <c r="M2159" s="713">
        <f>SUM(M2160:M2163)</f>
        <v>0</v>
      </c>
      <c r="N2159" s="334">
        <f t="shared" si="1126"/>
        <v>0</v>
      </c>
      <c r="O2159" s="712">
        <f>SUM(O2160:O2163)</f>
        <v>0</v>
      </c>
      <c r="P2159" s="246">
        <f>SUM(P2160:P2163)</f>
        <v>0</v>
      </c>
      <c r="Q2159" s="713">
        <f>SUM(Q2160:Q2163)</f>
        <v>0</v>
      </c>
      <c r="R2159" s="699">
        <f t="shared" si="1127"/>
        <v>0</v>
      </c>
      <c r="S2159" s="335">
        <f t="shared" ref="S2159:S2164" si="1129">N2159+J2159+F2159+R2159</f>
        <v>0</v>
      </c>
      <c r="T2159" s="702"/>
      <c r="U2159" s="702"/>
      <c r="V2159" s="702"/>
      <c r="W2159" s="702"/>
    </row>
    <row r="2160" spans="2:23" ht="16.5">
      <c r="B2160" s="710" t="s">
        <v>704</v>
      </c>
      <c r="C2160" s="254"/>
      <c r="D2160" s="287"/>
      <c r="E2160" s="288"/>
      <c r="F2160" s="698">
        <f t="shared" si="1128"/>
        <v>0</v>
      </c>
      <c r="G2160" s="254"/>
      <c r="H2160" s="287"/>
      <c r="I2160" s="288"/>
      <c r="J2160" s="334">
        <f t="shared" si="1125"/>
        <v>0</v>
      </c>
      <c r="K2160" s="254"/>
      <c r="L2160" s="287"/>
      <c r="M2160" s="288"/>
      <c r="N2160" s="334">
        <f t="shared" si="1126"/>
        <v>0</v>
      </c>
      <c r="O2160" s="254"/>
      <c r="P2160" s="287"/>
      <c r="Q2160" s="288"/>
      <c r="R2160" s="699">
        <f t="shared" si="1127"/>
        <v>0</v>
      </c>
      <c r="S2160" s="335">
        <f t="shared" si="1129"/>
        <v>0</v>
      </c>
      <c r="T2160" s="191"/>
      <c r="U2160" s="191"/>
      <c r="V2160" s="191"/>
      <c r="W2160" s="191"/>
    </row>
    <row r="2161" spans="2:23" ht="16.5">
      <c r="B2161" s="710" t="s">
        <v>705</v>
      </c>
      <c r="C2161" s="254"/>
      <c r="D2161" s="287"/>
      <c r="E2161" s="288"/>
      <c r="F2161" s="698">
        <f t="shared" si="1128"/>
        <v>0</v>
      </c>
      <c r="G2161" s="254"/>
      <c r="H2161" s="287"/>
      <c r="I2161" s="288"/>
      <c r="J2161" s="334">
        <f t="shared" si="1125"/>
        <v>0</v>
      </c>
      <c r="K2161" s="254"/>
      <c r="L2161" s="287"/>
      <c r="M2161" s="288"/>
      <c r="N2161" s="334">
        <f t="shared" si="1126"/>
        <v>0</v>
      </c>
      <c r="O2161" s="254"/>
      <c r="P2161" s="287"/>
      <c r="Q2161" s="288"/>
      <c r="R2161" s="699">
        <f t="shared" si="1127"/>
        <v>0</v>
      </c>
      <c r="S2161" s="700">
        <f t="shared" si="1129"/>
        <v>0</v>
      </c>
      <c r="T2161" s="191"/>
      <c r="U2161" s="191"/>
      <c r="V2161" s="191"/>
      <c r="W2161" s="191"/>
    </row>
    <row r="2162" spans="2:23" ht="16.5">
      <c r="B2162" s="714" t="s">
        <v>706</v>
      </c>
      <c r="C2162" s="254"/>
      <c r="D2162" s="287"/>
      <c r="E2162" s="288"/>
      <c r="F2162" s="698">
        <f t="shared" si="1128"/>
        <v>0</v>
      </c>
      <c r="G2162" s="254"/>
      <c r="H2162" s="287"/>
      <c r="I2162" s="288"/>
      <c r="J2162" s="334">
        <f t="shared" si="1125"/>
        <v>0</v>
      </c>
      <c r="K2162" s="254"/>
      <c r="L2162" s="287"/>
      <c r="M2162" s="288"/>
      <c r="N2162" s="334">
        <f t="shared" si="1126"/>
        <v>0</v>
      </c>
      <c r="O2162" s="254"/>
      <c r="P2162" s="287"/>
      <c r="Q2162" s="288"/>
      <c r="R2162" s="699">
        <f t="shared" si="1127"/>
        <v>0</v>
      </c>
      <c r="S2162" s="700">
        <f t="shared" si="1129"/>
        <v>0</v>
      </c>
      <c r="T2162" s="191"/>
      <c r="U2162" s="191"/>
      <c r="V2162" s="191"/>
      <c r="W2162" s="191"/>
    </row>
    <row r="2163" spans="2:23" ht="16.5">
      <c r="B2163" s="714" t="s">
        <v>707</v>
      </c>
      <c r="C2163" s="254"/>
      <c r="D2163" s="287"/>
      <c r="E2163" s="288"/>
      <c r="F2163" s="698">
        <f t="shared" si="1128"/>
        <v>0</v>
      </c>
      <c r="G2163" s="254"/>
      <c r="H2163" s="287"/>
      <c r="I2163" s="288"/>
      <c r="J2163" s="334">
        <f t="shared" si="1125"/>
        <v>0</v>
      </c>
      <c r="K2163" s="254"/>
      <c r="L2163" s="287"/>
      <c r="M2163" s="288"/>
      <c r="N2163" s="334">
        <f t="shared" si="1126"/>
        <v>0</v>
      </c>
      <c r="O2163" s="254"/>
      <c r="P2163" s="287"/>
      <c r="Q2163" s="288"/>
      <c r="R2163" s="699">
        <f t="shared" si="1127"/>
        <v>0</v>
      </c>
      <c r="S2163" s="700">
        <f t="shared" si="1129"/>
        <v>0</v>
      </c>
      <c r="T2163" s="191"/>
      <c r="U2163" s="191"/>
      <c r="V2163" s="191"/>
      <c r="W2163" s="191"/>
    </row>
    <row r="2164" spans="2:23" ht="17.25" thickBot="1">
      <c r="B2164" s="710" t="s">
        <v>708</v>
      </c>
      <c r="C2164" s="271"/>
      <c r="D2164" s="294"/>
      <c r="E2164" s="295"/>
      <c r="F2164" s="698">
        <f t="shared" si="1128"/>
        <v>0</v>
      </c>
      <c r="G2164" s="271"/>
      <c r="H2164" s="294"/>
      <c r="I2164" s="295"/>
      <c r="J2164" s="334">
        <f t="shared" si="1125"/>
        <v>0</v>
      </c>
      <c r="K2164" s="271"/>
      <c r="L2164" s="294"/>
      <c r="M2164" s="295"/>
      <c r="N2164" s="334">
        <f t="shared" si="1126"/>
        <v>0</v>
      </c>
      <c r="O2164" s="271"/>
      <c r="P2164" s="294"/>
      <c r="Q2164" s="295"/>
      <c r="R2164" s="699">
        <f t="shared" si="1127"/>
        <v>0</v>
      </c>
      <c r="S2164" s="700">
        <f t="shared" si="1129"/>
        <v>0</v>
      </c>
      <c r="T2164" s="191"/>
      <c r="U2164" s="191"/>
      <c r="V2164" s="191"/>
      <c r="W2164" s="191"/>
    </row>
    <row r="2165" spans="2:23" ht="17.25" thickBot="1">
      <c r="B2165" s="715" t="s">
        <v>922</v>
      </c>
      <c r="C2165" s="600" t="s">
        <v>498</v>
      </c>
      <c r="D2165" s="708" t="s">
        <v>499</v>
      </c>
      <c r="E2165" s="709" t="s">
        <v>500</v>
      </c>
      <c r="F2165" s="334" t="s">
        <v>697</v>
      </c>
      <c r="G2165" s="600" t="s">
        <v>502</v>
      </c>
      <c r="H2165" s="708" t="s">
        <v>503</v>
      </c>
      <c r="I2165" s="709" t="s">
        <v>504</v>
      </c>
      <c r="J2165" s="334" t="s">
        <v>698</v>
      </c>
      <c r="K2165" s="600" t="s">
        <v>506</v>
      </c>
      <c r="L2165" s="708" t="s">
        <v>507</v>
      </c>
      <c r="M2165" s="709" t="s">
        <v>508</v>
      </c>
      <c r="N2165" s="334" t="s">
        <v>699</v>
      </c>
      <c r="O2165" s="600" t="s">
        <v>510</v>
      </c>
      <c r="P2165" s="708" t="s">
        <v>511</v>
      </c>
      <c r="Q2165" s="709" t="s">
        <v>512</v>
      </c>
      <c r="R2165" s="720" t="s">
        <v>700</v>
      </c>
      <c r="S2165" s="719" t="s">
        <v>46</v>
      </c>
      <c r="T2165" s="191"/>
      <c r="U2165" s="191"/>
      <c r="V2165" s="191"/>
      <c r="W2165" s="191"/>
    </row>
    <row r="2166" spans="2:23" ht="16.5">
      <c r="B2166" s="710" t="s">
        <v>702</v>
      </c>
      <c r="C2166" s="266"/>
      <c r="D2166" s="280"/>
      <c r="E2166" s="281"/>
      <c r="F2166" s="698">
        <f>SUM(C2166:E2166)</f>
        <v>0</v>
      </c>
      <c r="G2166" s="266"/>
      <c r="H2166" s="280"/>
      <c r="I2166" s="281"/>
      <c r="J2166" s="334">
        <f>SUM(G2166:I2166)</f>
        <v>0</v>
      </c>
      <c r="K2166" s="266"/>
      <c r="L2166" s="280"/>
      <c r="M2166" s="281"/>
      <c r="N2166" s="334">
        <f>SUM(K2166:M2166)</f>
        <v>0</v>
      </c>
      <c r="O2166" s="266"/>
      <c r="P2166" s="280"/>
      <c r="Q2166" s="281"/>
      <c r="R2166" s="699">
        <f t="shared" ref="R2166:R2172" si="1130">SUM(O2166:Q2166)</f>
        <v>0</v>
      </c>
      <c r="S2166" s="700">
        <f>N2166+J2166+F2166+R2166</f>
        <v>0</v>
      </c>
      <c r="T2166" s="191"/>
      <c r="U2166" s="191"/>
      <c r="V2166" s="191"/>
      <c r="W2166" s="191"/>
    </row>
    <row r="2167" spans="2:23" ht="16.5">
      <c r="B2167" s="711" t="s">
        <v>703</v>
      </c>
      <c r="C2167" s="712">
        <f>SUM(C2168:C2171)</f>
        <v>0</v>
      </c>
      <c r="D2167" s="712">
        <f>SUM(D2168:D2171)</f>
        <v>0</v>
      </c>
      <c r="E2167" s="712">
        <f>SUM(E2168:E2171)</f>
        <v>0</v>
      </c>
      <c r="F2167" s="334">
        <f t="shared" ref="F2167:F2172" si="1131">SUM(C2167:E2167)</f>
        <v>0</v>
      </c>
      <c r="G2167" s="712">
        <f>SUM(G2168:G2171)</f>
        <v>0</v>
      </c>
      <c r="H2167" s="246">
        <f>SUM(H2168:H2171)</f>
        <v>0</v>
      </c>
      <c r="I2167" s="713">
        <f>SUM(I2168:I2171)</f>
        <v>0</v>
      </c>
      <c r="J2167" s="334">
        <f t="shared" ref="J2167:J2172" si="1132">SUM(G2167:I2167)</f>
        <v>0</v>
      </c>
      <c r="K2167" s="712">
        <f>SUM(K2168:K2171)</f>
        <v>0</v>
      </c>
      <c r="L2167" s="246">
        <f>SUM(L2168:L2171)</f>
        <v>0</v>
      </c>
      <c r="M2167" s="713">
        <f>SUM(M2168:M2171)</f>
        <v>0</v>
      </c>
      <c r="N2167" s="334">
        <f t="shared" ref="N2167:N2172" si="1133">SUM(K2167:M2167)</f>
        <v>0</v>
      </c>
      <c r="O2167" s="712">
        <f>SUM(O2168:O2171)</f>
        <v>0</v>
      </c>
      <c r="P2167" s="246">
        <f>SUM(P2168:P2171)</f>
        <v>0</v>
      </c>
      <c r="Q2167" s="713">
        <f>SUM(Q2168:Q2171)</f>
        <v>0</v>
      </c>
      <c r="R2167" s="699">
        <f t="shared" si="1130"/>
        <v>0</v>
      </c>
      <c r="S2167" s="335">
        <f t="shared" ref="S2167:S2172" si="1134">N2167+J2167+F2167+R2167</f>
        <v>0</v>
      </c>
      <c r="T2167" s="702"/>
      <c r="U2167" s="702"/>
      <c r="V2167" s="702"/>
      <c r="W2167" s="702"/>
    </row>
    <row r="2168" spans="2:23" ht="16.5">
      <c r="B2168" s="710" t="s">
        <v>704</v>
      </c>
      <c r="C2168" s="254"/>
      <c r="D2168" s="287"/>
      <c r="E2168" s="288"/>
      <c r="F2168" s="698">
        <f t="shared" si="1131"/>
        <v>0</v>
      </c>
      <c r="G2168" s="254"/>
      <c r="H2168" s="287"/>
      <c r="I2168" s="288"/>
      <c r="J2168" s="334">
        <f t="shared" si="1132"/>
        <v>0</v>
      </c>
      <c r="K2168" s="254"/>
      <c r="L2168" s="287"/>
      <c r="M2168" s="288"/>
      <c r="N2168" s="334">
        <f t="shared" si="1133"/>
        <v>0</v>
      </c>
      <c r="O2168" s="254"/>
      <c r="P2168" s="287"/>
      <c r="Q2168" s="288"/>
      <c r="R2168" s="699">
        <f t="shared" si="1130"/>
        <v>0</v>
      </c>
      <c r="S2168" s="700">
        <f t="shared" si="1134"/>
        <v>0</v>
      </c>
      <c r="T2168" s="191"/>
      <c r="U2168" s="191"/>
      <c r="V2168" s="191"/>
      <c r="W2168" s="191"/>
    </row>
    <row r="2169" spans="2:23" ht="16.5">
      <c r="B2169" s="710" t="s">
        <v>705</v>
      </c>
      <c r="C2169" s="254"/>
      <c r="D2169" s="287"/>
      <c r="E2169" s="288"/>
      <c r="F2169" s="698">
        <f t="shared" si="1131"/>
        <v>0</v>
      </c>
      <c r="G2169" s="254"/>
      <c r="H2169" s="287"/>
      <c r="I2169" s="288"/>
      <c r="J2169" s="334">
        <f t="shared" si="1132"/>
        <v>0</v>
      </c>
      <c r="K2169" s="254"/>
      <c r="L2169" s="287"/>
      <c r="M2169" s="288"/>
      <c r="N2169" s="334">
        <f t="shared" si="1133"/>
        <v>0</v>
      </c>
      <c r="O2169" s="254"/>
      <c r="P2169" s="287"/>
      <c r="Q2169" s="288"/>
      <c r="R2169" s="699">
        <f t="shared" si="1130"/>
        <v>0</v>
      </c>
      <c r="S2169" s="700">
        <f t="shared" si="1134"/>
        <v>0</v>
      </c>
      <c r="T2169" s="191"/>
      <c r="U2169" s="191"/>
      <c r="V2169" s="191"/>
      <c r="W2169" s="191"/>
    </row>
    <row r="2170" spans="2:23" ht="16.5">
      <c r="B2170" s="714" t="s">
        <v>706</v>
      </c>
      <c r="C2170" s="254"/>
      <c r="D2170" s="287"/>
      <c r="E2170" s="288"/>
      <c r="F2170" s="698">
        <f t="shared" si="1131"/>
        <v>0</v>
      </c>
      <c r="G2170" s="254"/>
      <c r="H2170" s="287"/>
      <c r="I2170" s="288"/>
      <c r="J2170" s="334">
        <f t="shared" si="1132"/>
        <v>0</v>
      </c>
      <c r="K2170" s="254"/>
      <c r="L2170" s="287"/>
      <c r="M2170" s="288"/>
      <c r="N2170" s="334">
        <f t="shared" si="1133"/>
        <v>0</v>
      </c>
      <c r="O2170" s="254"/>
      <c r="P2170" s="287"/>
      <c r="Q2170" s="288"/>
      <c r="R2170" s="699">
        <f t="shared" si="1130"/>
        <v>0</v>
      </c>
      <c r="S2170" s="700">
        <f t="shared" si="1134"/>
        <v>0</v>
      </c>
      <c r="T2170" s="191"/>
      <c r="U2170" s="191"/>
      <c r="V2170" s="191"/>
      <c r="W2170" s="191"/>
    </row>
    <row r="2171" spans="2:23" ht="16.5">
      <c r="B2171" s="714" t="s">
        <v>707</v>
      </c>
      <c r="C2171" s="254"/>
      <c r="D2171" s="287"/>
      <c r="E2171" s="288"/>
      <c r="F2171" s="698">
        <f t="shared" si="1131"/>
        <v>0</v>
      </c>
      <c r="G2171" s="254"/>
      <c r="H2171" s="287"/>
      <c r="I2171" s="288"/>
      <c r="J2171" s="334">
        <f t="shared" si="1132"/>
        <v>0</v>
      </c>
      <c r="K2171" s="254"/>
      <c r="L2171" s="287"/>
      <c r="M2171" s="288"/>
      <c r="N2171" s="334">
        <f t="shared" si="1133"/>
        <v>0</v>
      </c>
      <c r="O2171" s="254"/>
      <c r="P2171" s="287"/>
      <c r="Q2171" s="288"/>
      <c r="R2171" s="699">
        <f t="shared" si="1130"/>
        <v>0</v>
      </c>
      <c r="S2171" s="700">
        <f t="shared" si="1134"/>
        <v>0</v>
      </c>
      <c r="T2171" s="191"/>
      <c r="U2171" s="191"/>
      <c r="V2171" s="191"/>
      <c r="W2171" s="191"/>
    </row>
    <row r="2172" spans="2:23" ht="17.25" thickBot="1">
      <c r="B2172" s="710" t="s">
        <v>708</v>
      </c>
      <c r="C2172" s="271"/>
      <c r="D2172" s="294"/>
      <c r="E2172" s="295"/>
      <c r="F2172" s="698">
        <f t="shared" si="1131"/>
        <v>0</v>
      </c>
      <c r="G2172" s="271"/>
      <c r="H2172" s="294"/>
      <c r="I2172" s="295"/>
      <c r="J2172" s="334">
        <f t="shared" si="1132"/>
        <v>0</v>
      </c>
      <c r="K2172" s="271"/>
      <c r="L2172" s="294"/>
      <c r="M2172" s="295"/>
      <c r="N2172" s="334">
        <f t="shared" si="1133"/>
        <v>0</v>
      </c>
      <c r="O2172" s="271"/>
      <c r="P2172" s="294"/>
      <c r="Q2172" s="295"/>
      <c r="R2172" s="699">
        <f t="shared" si="1130"/>
        <v>0</v>
      </c>
      <c r="S2172" s="700">
        <f t="shared" si="1134"/>
        <v>0</v>
      </c>
      <c r="T2172" s="191"/>
      <c r="U2172" s="191"/>
      <c r="V2172" s="191"/>
      <c r="W2172" s="191"/>
    </row>
    <row r="2173" spans="2:23" ht="17.25" thickBot="1">
      <c r="B2173" s="715" t="s">
        <v>923</v>
      </c>
      <c r="C2173" s="600" t="s">
        <v>498</v>
      </c>
      <c r="D2173" s="708" t="s">
        <v>499</v>
      </c>
      <c r="E2173" s="709" t="s">
        <v>500</v>
      </c>
      <c r="F2173" s="334" t="s">
        <v>697</v>
      </c>
      <c r="G2173" s="600" t="s">
        <v>502</v>
      </c>
      <c r="H2173" s="708" t="s">
        <v>503</v>
      </c>
      <c r="I2173" s="709" t="s">
        <v>504</v>
      </c>
      <c r="J2173" s="334" t="s">
        <v>698</v>
      </c>
      <c r="K2173" s="600" t="s">
        <v>506</v>
      </c>
      <c r="L2173" s="708" t="s">
        <v>507</v>
      </c>
      <c r="M2173" s="709" t="s">
        <v>508</v>
      </c>
      <c r="N2173" s="334" t="s">
        <v>699</v>
      </c>
      <c r="O2173" s="600" t="s">
        <v>510</v>
      </c>
      <c r="P2173" s="708" t="s">
        <v>511</v>
      </c>
      <c r="Q2173" s="709" t="s">
        <v>512</v>
      </c>
      <c r="R2173" s="720" t="s">
        <v>700</v>
      </c>
      <c r="S2173" s="719" t="s">
        <v>46</v>
      </c>
      <c r="T2173" s="191"/>
      <c r="U2173" s="191"/>
      <c r="V2173" s="191"/>
      <c r="W2173" s="191"/>
    </row>
    <row r="2174" spans="2:23" ht="16.5">
      <c r="B2174" s="710" t="s">
        <v>702</v>
      </c>
      <c r="C2174" s="266"/>
      <c r="D2174" s="280"/>
      <c r="E2174" s="281"/>
      <c r="F2174" s="698">
        <f>SUM(C2174:E2174)</f>
        <v>0</v>
      </c>
      <c r="G2174" s="266"/>
      <c r="H2174" s="280"/>
      <c r="I2174" s="281"/>
      <c r="J2174" s="334">
        <f>SUM(G2174:I2174)</f>
        <v>0</v>
      </c>
      <c r="K2174" s="266"/>
      <c r="L2174" s="280"/>
      <c r="M2174" s="281"/>
      <c r="N2174" s="334">
        <f>SUM(K2174:M2174)</f>
        <v>0</v>
      </c>
      <c r="O2174" s="266"/>
      <c r="P2174" s="280"/>
      <c r="Q2174" s="281"/>
      <c r="R2174" s="699">
        <f t="shared" ref="R2174:R2180" si="1135">SUM(O2174:Q2174)</f>
        <v>0</v>
      </c>
      <c r="S2174" s="700">
        <f>N2174+J2174+F2174+R2174</f>
        <v>0</v>
      </c>
      <c r="T2174" s="191"/>
      <c r="U2174" s="191"/>
      <c r="V2174" s="191"/>
      <c r="W2174" s="191"/>
    </row>
    <row r="2175" spans="2:23" ht="16.5">
      <c r="B2175" s="711" t="s">
        <v>703</v>
      </c>
      <c r="C2175" s="712">
        <f>SUM(C2176:C2179)</f>
        <v>0</v>
      </c>
      <c r="D2175" s="712">
        <f>SUM(D2176:D2179)</f>
        <v>0</v>
      </c>
      <c r="E2175" s="712">
        <f>SUM(E2176:E2179)</f>
        <v>0</v>
      </c>
      <c r="F2175" s="334">
        <f t="shared" ref="F2175:F2180" si="1136">SUM(C2175:E2175)</f>
        <v>0</v>
      </c>
      <c r="G2175" s="712">
        <f>SUM(G2176:G2179)</f>
        <v>0</v>
      </c>
      <c r="H2175" s="246">
        <f>SUM(H2176:H2179)</f>
        <v>0</v>
      </c>
      <c r="I2175" s="713">
        <f>SUM(I2176:I2179)</f>
        <v>0</v>
      </c>
      <c r="J2175" s="334">
        <f t="shared" ref="J2175:J2180" si="1137">SUM(G2175:I2175)</f>
        <v>0</v>
      </c>
      <c r="K2175" s="712">
        <f>SUM(K2176:K2179)</f>
        <v>0</v>
      </c>
      <c r="L2175" s="246">
        <f>SUM(L2176:L2179)</f>
        <v>0</v>
      </c>
      <c r="M2175" s="713">
        <f>SUM(M2176:M2179)</f>
        <v>0</v>
      </c>
      <c r="N2175" s="334">
        <f t="shared" ref="N2175:N2180" si="1138">SUM(K2175:M2175)</f>
        <v>0</v>
      </c>
      <c r="O2175" s="712">
        <f>SUM(O2176:O2179)</f>
        <v>0</v>
      </c>
      <c r="P2175" s="246">
        <f>SUM(P2176:P2179)</f>
        <v>0</v>
      </c>
      <c r="Q2175" s="713">
        <f>SUM(Q2176:Q2179)</f>
        <v>0</v>
      </c>
      <c r="R2175" s="699">
        <f t="shared" si="1135"/>
        <v>0</v>
      </c>
      <c r="S2175" s="335">
        <f t="shared" ref="S2175:S2180" si="1139">N2175+J2175+F2175+R2175</f>
        <v>0</v>
      </c>
      <c r="T2175" s="702"/>
      <c r="U2175" s="702"/>
      <c r="V2175" s="702"/>
      <c r="W2175" s="702"/>
    </row>
    <row r="2176" spans="2:23" ht="16.5">
      <c r="B2176" s="710" t="s">
        <v>704</v>
      </c>
      <c r="C2176" s="254"/>
      <c r="D2176" s="287"/>
      <c r="E2176" s="288"/>
      <c r="F2176" s="698">
        <f t="shared" si="1136"/>
        <v>0</v>
      </c>
      <c r="G2176" s="254"/>
      <c r="H2176" s="287"/>
      <c r="I2176" s="288"/>
      <c r="J2176" s="334">
        <f t="shared" si="1137"/>
        <v>0</v>
      </c>
      <c r="K2176" s="254"/>
      <c r="L2176" s="287"/>
      <c r="M2176" s="288"/>
      <c r="N2176" s="334">
        <f t="shared" si="1138"/>
        <v>0</v>
      </c>
      <c r="O2176" s="254"/>
      <c r="P2176" s="287"/>
      <c r="Q2176" s="288"/>
      <c r="R2176" s="699">
        <f t="shared" si="1135"/>
        <v>0</v>
      </c>
      <c r="S2176" s="700">
        <f t="shared" si="1139"/>
        <v>0</v>
      </c>
      <c r="T2176" s="191"/>
      <c r="U2176" s="191"/>
      <c r="V2176" s="191"/>
      <c r="W2176" s="191"/>
    </row>
    <row r="2177" spans="2:23" ht="16.5">
      <c r="B2177" s="710" t="s">
        <v>705</v>
      </c>
      <c r="C2177" s="254"/>
      <c r="D2177" s="287"/>
      <c r="E2177" s="288"/>
      <c r="F2177" s="698">
        <f t="shared" si="1136"/>
        <v>0</v>
      </c>
      <c r="G2177" s="254"/>
      <c r="H2177" s="287"/>
      <c r="I2177" s="288"/>
      <c r="J2177" s="334">
        <f t="shared" si="1137"/>
        <v>0</v>
      </c>
      <c r="K2177" s="254"/>
      <c r="L2177" s="287"/>
      <c r="M2177" s="288"/>
      <c r="N2177" s="334">
        <f t="shared" si="1138"/>
        <v>0</v>
      </c>
      <c r="O2177" s="254"/>
      <c r="P2177" s="287"/>
      <c r="Q2177" s="288"/>
      <c r="R2177" s="699">
        <f t="shared" si="1135"/>
        <v>0</v>
      </c>
      <c r="S2177" s="700">
        <f t="shared" si="1139"/>
        <v>0</v>
      </c>
      <c r="T2177" s="191"/>
      <c r="U2177" s="191"/>
      <c r="V2177" s="191"/>
      <c r="W2177" s="191"/>
    </row>
    <row r="2178" spans="2:23" ht="16.5">
      <c r="B2178" s="714" t="s">
        <v>706</v>
      </c>
      <c r="C2178" s="254"/>
      <c r="D2178" s="287"/>
      <c r="E2178" s="288"/>
      <c r="F2178" s="698">
        <f t="shared" si="1136"/>
        <v>0</v>
      </c>
      <c r="G2178" s="254"/>
      <c r="H2178" s="287"/>
      <c r="I2178" s="288"/>
      <c r="J2178" s="334">
        <f t="shared" si="1137"/>
        <v>0</v>
      </c>
      <c r="K2178" s="254"/>
      <c r="L2178" s="287"/>
      <c r="M2178" s="288"/>
      <c r="N2178" s="334">
        <f t="shared" si="1138"/>
        <v>0</v>
      </c>
      <c r="O2178" s="254"/>
      <c r="P2178" s="287"/>
      <c r="Q2178" s="288"/>
      <c r="R2178" s="699">
        <f t="shared" si="1135"/>
        <v>0</v>
      </c>
      <c r="S2178" s="700">
        <f t="shared" si="1139"/>
        <v>0</v>
      </c>
      <c r="T2178" s="191"/>
      <c r="U2178" s="191"/>
      <c r="V2178" s="191"/>
      <c r="W2178" s="191"/>
    </row>
    <row r="2179" spans="2:23" ht="16.5">
      <c r="B2179" s="714" t="s">
        <v>707</v>
      </c>
      <c r="C2179" s="254"/>
      <c r="D2179" s="287"/>
      <c r="E2179" s="288"/>
      <c r="F2179" s="698">
        <f t="shared" si="1136"/>
        <v>0</v>
      </c>
      <c r="G2179" s="254"/>
      <c r="H2179" s="287"/>
      <c r="I2179" s="288"/>
      <c r="J2179" s="334">
        <f t="shared" si="1137"/>
        <v>0</v>
      </c>
      <c r="K2179" s="254"/>
      <c r="L2179" s="287"/>
      <c r="M2179" s="288"/>
      <c r="N2179" s="334">
        <f t="shared" si="1138"/>
        <v>0</v>
      </c>
      <c r="O2179" s="254"/>
      <c r="P2179" s="287"/>
      <c r="Q2179" s="288"/>
      <c r="R2179" s="699">
        <f t="shared" si="1135"/>
        <v>0</v>
      </c>
      <c r="S2179" s="700">
        <f t="shared" si="1139"/>
        <v>0</v>
      </c>
      <c r="T2179" s="191"/>
      <c r="U2179" s="191"/>
      <c r="V2179" s="191"/>
      <c r="W2179" s="191"/>
    </row>
    <row r="2180" spans="2:23" ht="17.25" thickBot="1">
      <c r="B2180" s="710" t="s">
        <v>708</v>
      </c>
      <c r="C2180" s="271"/>
      <c r="D2180" s="294"/>
      <c r="E2180" s="295"/>
      <c r="F2180" s="698">
        <f t="shared" si="1136"/>
        <v>0</v>
      </c>
      <c r="G2180" s="271"/>
      <c r="H2180" s="294"/>
      <c r="I2180" s="295"/>
      <c r="J2180" s="334">
        <f t="shared" si="1137"/>
        <v>0</v>
      </c>
      <c r="K2180" s="271"/>
      <c r="L2180" s="294"/>
      <c r="M2180" s="295"/>
      <c r="N2180" s="334">
        <f t="shared" si="1138"/>
        <v>0</v>
      </c>
      <c r="O2180" s="271"/>
      <c r="P2180" s="294"/>
      <c r="Q2180" s="295"/>
      <c r="R2180" s="699">
        <f t="shared" si="1135"/>
        <v>0</v>
      </c>
      <c r="S2180" s="700">
        <f t="shared" si="1139"/>
        <v>0</v>
      </c>
      <c r="T2180" s="191"/>
      <c r="U2180" s="191"/>
      <c r="V2180" s="191"/>
      <c r="W2180" s="191"/>
    </row>
    <row r="2181" spans="2:23" ht="17.25" thickBot="1">
      <c r="B2181" s="715" t="s">
        <v>924</v>
      </c>
      <c r="C2181" s="687" t="s">
        <v>498</v>
      </c>
      <c r="D2181" s="688" t="s">
        <v>499</v>
      </c>
      <c r="E2181" s="689" t="s">
        <v>500</v>
      </c>
      <c r="F2181" s="719" t="s">
        <v>697</v>
      </c>
      <c r="G2181" s="687" t="s">
        <v>502</v>
      </c>
      <c r="H2181" s="688" t="s">
        <v>503</v>
      </c>
      <c r="I2181" s="689" t="s">
        <v>504</v>
      </c>
      <c r="J2181" s="719" t="s">
        <v>698</v>
      </c>
      <c r="K2181" s="687" t="s">
        <v>506</v>
      </c>
      <c r="L2181" s="688" t="s">
        <v>507</v>
      </c>
      <c r="M2181" s="689" t="s">
        <v>508</v>
      </c>
      <c r="N2181" s="719" t="s">
        <v>699</v>
      </c>
      <c r="O2181" s="687" t="s">
        <v>510</v>
      </c>
      <c r="P2181" s="688" t="s">
        <v>511</v>
      </c>
      <c r="Q2181" s="689" t="s">
        <v>512</v>
      </c>
      <c r="R2181" s="720" t="s">
        <v>700</v>
      </c>
      <c r="S2181" s="719" t="s">
        <v>46</v>
      </c>
      <c r="T2181" s="191"/>
      <c r="U2181" s="191"/>
      <c r="V2181" s="191"/>
      <c r="W2181" s="191"/>
    </row>
    <row r="2182" spans="2:23" ht="16.5">
      <c r="B2182" s="710" t="s">
        <v>702</v>
      </c>
      <c r="C2182" s="266"/>
      <c r="D2182" s="280"/>
      <c r="E2182" s="281"/>
      <c r="F2182" s="698">
        <f>SUM(C2182:E2182)</f>
        <v>0</v>
      </c>
      <c r="G2182" s="266"/>
      <c r="H2182" s="280"/>
      <c r="I2182" s="281"/>
      <c r="J2182" s="334">
        <f>SUM(G2182:I2182)</f>
        <v>0</v>
      </c>
      <c r="K2182" s="266"/>
      <c r="L2182" s="280"/>
      <c r="M2182" s="281"/>
      <c r="N2182" s="334">
        <f>SUM(K2182:M2182)</f>
        <v>0</v>
      </c>
      <c r="O2182" s="266"/>
      <c r="P2182" s="280"/>
      <c r="Q2182" s="281"/>
      <c r="R2182" s="699">
        <f t="shared" ref="R2182:R2188" si="1140">SUM(O2182:Q2182)</f>
        <v>0</v>
      </c>
      <c r="S2182" s="700">
        <f>N2182+J2182+F2182+R2182</f>
        <v>0</v>
      </c>
      <c r="T2182" s="191"/>
      <c r="U2182" s="191"/>
      <c r="V2182" s="191"/>
      <c r="W2182" s="191"/>
    </row>
    <row r="2183" spans="2:23" ht="16.5">
      <c r="B2183" s="711" t="s">
        <v>703</v>
      </c>
      <c r="C2183" s="712">
        <f>SUM(C2184:C2187)</f>
        <v>0</v>
      </c>
      <c r="D2183" s="712">
        <f>SUM(D2184:D2187)</f>
        <v>0</v>
      </c>
      <c r="E2183" s="712">
        <f>SUM(E2184:E2187)</f>
        <v>0</v>
      </c>
      <c r="F2183" s="334">
        <f t="shared" ref="F2183:F2188" si="1141">SUM(C2183:E2183)</f>
        <v>0</v>
      </c>
      <c r="G2183" s="712">
        <f>SUM(G2184:G2187)</f>
        <v>0</v>
      </c>
      <c r="H2183" s="246">
        <f>SUM(H2184:H2187)</f>
        <v>0</v>
      </c>
      <c r="I2183" s="713">
        <f>SUM(I2184:I2187)</f>
        <v>0</v>
      </c>
      <c r="J2183" s="334">
        <f t="shared" ref="J2183:J2188" si="1142">SUM(G2183:I2183)</f>
        <v>0</v>
      </c>
      <c r="K2183" s="712">
        <f>SUM(K2184:K2187)</f>
        <v>0</v>
      </c>
      <c r="L2183" s="246">
        <f>SUM(L2184:L2187)</f>
        <v>0</v>
      </c>
      <c r="M2183" s="713">
        <f>SUM(M2184:M2187)</f>
        <v>0</v>
      </c>
      <c r="N2183" s="334">
        <f t="shared" ref="N2183:N2188" si="1143">SUM(K2183:M2183)</f>
        <v>0</v>
      </c>
      <c r="O2183" s="712">
        <f>SUM(O2184:O2187)</f>
        <v>0</v>
      </c>
      <c r="P2183" s="246">
        <f>SUM(P2184:P2187)</f>
        <v>0</v>
      </c>
      <c r="Q2183" s="713">
        <f>SUM(Q2184:Q2187)</f>
        <v>0</v>
      </c>
      <c r="R2183" s="699">
        <f t="shared" si="1140"/>
        <v>0</v>
      </c>
      <c r="S2183" s="335">
        <f t="shared" ref="S2183:S2188" si="1144">N2183+J2183+F2183+R2183</f>
        <v>0</v>
      </c>
      <c r="T2183" s="702"/>
      <c r="U2183" s="702"/>
      <c r="V2183" s="702"/>
      <c r="W2183" s="702"/>
    </row>
    <row r="2184" spans="2:23" ht="16.5">
      <c r="B2184" s="710" t="s">
        <v>704</v>
      </c>
      <c r="C2184" s="254"/>
      <c r="D2184" s="287"/>
      <c r="E2184" s="288"/>
      <c r="F2184" s="698">
        <f t="shared" si="1141"/>
        <v>0</v>
      </c>
      <c r="G2184" s="254"/>
      <c r="H2184" s="287"/>
      <c r="I2184" s="288"/>
      <c r="J2184" s="334">
        <f t="shared" si="1142"/>
        <v>0</v>
      </c>
      <c r="K2184" s="254"/>
      <c r="L2184" s="287"/>
      <c r="M2184" s="288"/>
      <c r="N2184" s="334">
        <f t="shared" si="1143"/>
        <v>0</v>
      </c>
      <c r="O2184" s="254"/>
      <c r="P2184" s="287"/>
      <c r="Q2184" s="288"/>
      <c r="R2184" s="699">
        <f t="shared" si="1140"/>
        <v>0</v>
      </c>
      <c r="S2184" s="700">
        <f t="shared" si="1144"/>
        <v>0</v>
      </c>
      <c r="T2184" s="191"/>
      <c r="U2184" s="191"/>
      <c r="V2184" s="191"/>
      <c r="W2184" s="191"/>
    </row>
    <row r="2185" spans="2:23" ht="16.5">
      <c r="B2185" s="710" t="s">
        <v>705</v>
      </c>
      <c r="C2185" s="254"/>
      <c r="D2185" s="287"/>
      <c r="E2185" s="288"/>
      <c r="F2185" s="698">
        <f t="shared" si="1141"/>
        <v>0</v>
      </c>
      <c r="G2185" s="254"/>
      <c r="H2185" s="287"/>
      <c r="I2185" s="288"/>
      <c r="J2185" s="334">
        <f t="shared" si="1142"/>
        <v>0</v>
      </c>
      <c r="K2185" s="254"/>
      <c r="L2185" s="287"/>
      <c r="M2185" s="288"/>
      <c r="N2185" s="334">
        <f t="shared" si="1143"/>
        <v>0</v>
      </c>
      <c r="O2185" s="254"/>
      <c r="P2185" s="287"/>
      <c r="Q2185" s="288"/>
      <c r="R2185" s="699">
        <f t="shared" si="1140"/>
        <v>0</v>
      </c>
      <c r="S2185" s="700">
        <f t="shared" si="1144"/>
        <v>0</v>
      </c>
      <c r="T2185" s="191"/>
      <c r="U2185" s="191"/>
      <c r="V2185" s="191"/>
      <c r="W2185" s="191"/>
    </row>
    <row r="2186" spans="2:23" ht="16.5">
      <c r="B2186" s="714" t="s">
        <v>706</v>
      </c>
      <c r="C2186" s="254"/>
      <c r="D2186" s="287"/>
      <c r="E2186" s="288"/>
      <c r="F2186" s="698">
        <f t="shared" si="1141"/>
        <v>0</v>
      </c>
      <c r="G2186" s="254"/>
      <c r="H2186" s="287"/>
      <c r="I2186" s="288"/>
      <c r="J2186" s="334">
        <f t="shared" si="1142"/>
        <v>0</v>
      </c>
      <c r="K2186" s="254"/>
      <c r="L2186" s="287"/>
      <c r="M2186" s="288"/>
      <c r="N2186" s="334">
        <f t="shared" si="1143"/>
        <v>0</v>
      </c>
      <c r="O2186" s="254"/>
      <c r="P2186" s="287"/>
      <c r="Q2186" s="288"/>
      <c r="R2186" s="699">
        <f t="shared" si="1140"/>
        <v>0</v>
      </c>
      <c r="S2186" s="700">
        <f t="shared" si="1144"/>
        <v>0</v>
      </c>
      <c r="T2186" s="191"/>
      <c r="U2186" s="191"/>
      <c r="V2186" s="191"/>
      <c r="W2186" s="191"/>
    </row>
    <row r="2187" spans="2:23" ht="16.5">
      <c r="B2187" s="714" t="s">
        <v>707</v>
      </c>
      <c r="C2187" s="254"/>
      <c r="D2187" s="287"/>
      <c r="E2187" s="288"/>
      <c r="F2187" s="698">
        <f t="shared" si="1141"/>
        <v>0</v>
      </c>
      <c r="G2187" s="254"/>
      <c r="H2187" s="287"/>
      <c r="I2187" s="288"/>
      <c r="J2187" s="334">
        <f t="shared" si="1142"/>
        <v>0</v>
      </c>
      <c r="K2187" s="254"/>
      <c r="L2187" s="287"/>
      <c r="M2187" s="288"/>
      <c r="N2187" s="334">
        <f t="shared" si="1143"/>
        <v>0</v>
      </c>
      <c r="O2187" s="254"/>
      <c r="P2187" s="287"/>
      <c r="Q2187" s="288"/>
      <c r="R2187" s="699">
        <f t="shared" si="1140"/>
        <v>0</v>
      </c>
      <c r="S2187" s="700">
        <f t="shared" si="1144"/>
        <v>0</v>
      </c>
      <c r="T2187" s="191"/>
      <c r="U2187" s="191"/>
      <c r="V2187" s="191"/>
      <c r="W2187" s="191"/>
    </row>
    <row r="2188" spans="2:23" ht="17.25" thickBot="1">
      <c r="B2188" s="710" t="s">
        <v>708</v>
      </c>
      <c r="C2188" s="271"/>
      <c r="D2188" s="294"/>
      <c r="E2188" s="295"/>
      <c r="F2188" s="698">
        <f t="shared" si="1141"/>
        <v>0</v>
      </c>
      <c r="G2188" s="271"/>
      <c r="H2188" s="294"/>
      <c r="I2188" s="295"/>
      <c r="J2188" s="334">
        <f t="shared" si="1142"/>
        <v>0</v>
      </c>
      <c r="K2188" s="271"/>
      <c r="L2188" s="294"/>
      <c r="M2188" s="295"/>
      <c r="N2188" s="334">
        <f t="shared" si="1143"/>
        <v>0</v>
      </c>
      <c r="O2188" s="271"/>
      <c r="P2188" s="294"/>
      <c r="Q2188" s="295"/>
      <c r="R2188" s="699">
        <f t="shared" si="1140"/>
        <v>0</v>
      </c>
      <c r="S2188" s="700">
        <f t="shared" si="1144"/>
        <v>0</v>
      </c>
      <c r="T2188" s="191"/>
      <c r="U2188" s="191"/>
      <c r="V2188" s="191"/>
      <c r="W2188" s="191"/>
    </row>
    <row r="2189" spans="2:23" ht="17.25" thickBot="1">
      <c r="B2189" s="715" t="s">
        <v>925</v>
      </c>
      <c r="C2189" s="600" t="s">
        <v>498</v>
      </c>
      <c r="D2189" s="708" t="s">
        <v>499</v>
      </c>
      <c r="E2189" s="709" t="s">
        <v>500</v>
      </c>
      <c r="F2189" s="334" t="s">
        <v>697</v>
      </c>
      <c r="G2189" s="600" t="s">
        <v>502</v>
      </c>
      <c r="H2189" s="708" t="s">
        <v>503</v>
      </c>
      <c r="I2189" s="709" t="s">
        <v>504</v>
      </c>
      <c r="J2189" s="334" t="s">
        <v>698</v>
      </c>
      <c r="K2189" s="600" t="s">
        <v>506</v>
      </c>
      <c r="L2189" s="708" t="s">
        <v>507</v>
      </c>
      <c r="M2189" s="709" t="s">
        <v>508</v>
      </c>
      <c r="N2189" s="334" t="s">
        <v>699</v>
      </c>
      <c r="O2189" s="600" t="s">
        <v>510</v>
      </c>
      <c r="P2189" s="708" t="s">
        <v>511</v>
      </c>
      <c r="Q2189" s="709" t="s">
        <v>512</v>
      </c>
      <c r="R2189" s="720" t="s">
        <v>700</v>
      </c>
      <c r="S2189" s="719" t="s">
        <v>46</v>
      </c>
      <c r="T2189" s="191"/>
      <c r="U2189" s="191"/>
      <c r="V2189" s="191"/>
      <c r="W2189" s="191"/>
    </row>
    <row r="2190" spans="2:23" ht="16.5">
      <c r="B2190" s="710" t="s">
        <v>702</v>
      </c>
      <c r="C2190" s="266"/>
      <c r="D2190" s="280"/>
      <c r="E2190" s="281"/>
      <c r="F2190" s="698">
        <f>SUM(C2190:E2190)</f>
        <v>0</v>
      </c>
      <c r="G2190" s="266"/>
      <c r="H2190" s="280"/>
      <c r="I2190" s="281"/>
      <c r="J2190" s="334">
        <f>SUM(G2190:I2190)</f>
        <v>0</v>
      </c>
      <c r="K2190" s="266"/>
      <c r="L2190" s="280"/>
      <c r="M2190" s="281"/>
      <c r="N2190" s="334">
        <f>SUM(K2190:M2190)</f>
        <v>0</v>
      </c>
      <c r="O2190" s="266"/>
      <c r="P2190" s="280"/>
      <c r="Q2190" s="281"/>
      <c r="R2190" s="699">
        <f t="shared" ref="R2190:R2196" si="1145">SUM(O2190:Q2190)</f>
        <v>0</v>
      </c>
      <c r="S2190" s="700">
        <f>N2190+J2190+F2190+R2190</f>
        <v>0</v>
      </c>
      <c r="T2190" s="191"/>
      <c r="U2190" s="191"/>
      <c r="V2190" s="191"/>
      <c r="W2190" s="191"/>
    </row>
    <row r="2191" spans="2:23" ht="16.5">
      <c r="B2191" s="711" t="s">
        <v>703</v>
      </c>
      <c r="C2191" s="712">
        <f>SUM(C2192:C2195)</f>
        <v>0</v>
      </c>
      <c r="D2191" s="712">
        <f>SUM(D2192:D2195)</f>
        <v>0</v>
      </c>
      <c r="E2191" s="712">
        <f>SUM(E2192:E2195)</f>
        <v>0</v>
      </c>
      <c r="F2191" s="334">
        <f t="shared" ref="F2191:F2196" si="1146">SUM(C2191:E2191)</f>
        <v>0</v>
      </c>
      <c r="G2191" s="712">
        <f>SUM(G2192:G2195)</f>
        <v>0</v>
      </c>
      <c r="H2191" s="246">
        <f>SUM(H2192:H2195)</f>
        <v>0</v>
      </c>
      <c r="I2191" s="713">
        <f>SUM(I2192:I2195)</f>
        <v>0</v>
      </c>
      <c r="J2191" s="334">
        <f t="shared" ref="J2191:J2196" si="1147">SUM(G2191:I2191)</f>
        <v>0</v>
      </c>
      <c r="K2191" s="712">
        <f>SUM(K2192:K2195)</f>
        <v>0</v>
      </c>
      <c r="L2191" s="246">
        <f>SUM(L2192:L2195)</f>
        <v>0</v>
      </c>
      <c r="M2191" s="713">
        <f>SUM(M2192:M2195)</f>
        <v>0</v>
      </c>
      <c r="N2191" s="334">
        <f t="shared" ref="N2191:N2196" si="1148">SUM(K2191:M2191)</f>
        <v>0</v>
      </c>
      <c r="O2191" s="712">
        <f>SUM(O2192:O2195)</f>
        <v>0</v>
      </c>
      <c r="P2191" s="246">
        <f>SUM(P2192:P2195)</f>
        <v>0</v>
      </c>
      <c r="Q2191" s="713">
        <f>SUM(Q2192:Q2195)</f>
        <v>0</v>
      </c>
      <c r="R2191" s="699">
        <f t="shared" si="1145"/>
        <v>0</v>
      </c>
      <c r="S2191" s="335">
        <f t="shared" ref="S2191:S2196" si="1149">N2191+J2191+F2191+R2191</f>
        <v>0</v>
      </c>
      <c r="T2191" s="702"/>
      <c r="U2191" s="702"/>
      <c r="V2191" s="702"/>
      <c r="W2191" s="702"/>
    </row>
    <row r="2192" spans="2:23" ht="16.5">
      <c r="B2192" s="710" t="s">
        <v>704</v>
      </c>
      <c r="C2192" s="254"/>
      <c r="D2192" s="287"/>
      <c r="E2192" s="288"/>
      <c r="F2192" s="698">
        <f t="shared" si="1146"/>
        <v>0</v>
      </c>
      <c r="G2192" s="254"/>
      <c r="H2192" s="287"/>
      <c r="I2192" s="288"/>
      <c r="J2192" s="334">
        <f t="shared" si="1147"/>
        <v>0</v>
      </c>
      <c r="K2192" s="254"/>
      <c r="L2192" s="287"/>
      <c r="M2192" s="288"/>
      <c r="N2192" s="334">
        <f t="shared" si="1148"/>
        <v>0</v>
      </c>
      <c r="O2192" s="254"/>
      <c r="P2192" s="287"/>
      <c r="Q2192" s="288"/>
      <c r="R2192" s="699">
        <f t="shared" si="1145"/>
        <v>0</v>
      </c>
      <c r="S2192" s="700">
        <f t="shared" si="1149"/>
        <v>0</v>
      </c>
      <c r="T2192" s="191"/>
      <c r="U2192" s="191"/>
      <c r="V2192" s="191"/>
      <c r="W2192" s="191"/>
    </row>
    <row r="2193" spans="2:23" ht="16.5">
      <c r="B2193" s="710" t="s">
        <v>705</v>
      </c>
      <c r="C2193" s="254"/>
      <c r="D2193" s="287"/>
      <c r="E2193" s="288"/>
      <c r="F2193" s="698">
        <f t="shared" si="1146"/>
        <v>0</v>
      </c>
      <c r="G2193" s="254"/>
      <c r="H2193" s="287"/>
      <c r="I2193" s="288"/>
      <c r="J2193" s="334">
        <f t="shared" si="1147"/>
        <v>0</v>
      </c>
      <c r="K2193" s="254"/>
      <c r="L2193" s="287"/>
      <c r="M2193" s="288"/>
      <c r="N2193" s="334">
        <f t="shared" si="1148"/>
        <v>0</v>
      </c>
      <c r="O2193" s="254"/>
      <c r="P2193" s="287"/>
      <c r="Q2193" s="288"/>
      <c r="R2193" s="699">
        <f t="shared" si="1145"/>
        <v>0</v>
      </c>
      <c r="S2193" s="700">
        <f t="shared" si="1149"/>
        <v>0</v>
      </c>
      <c r="T2193" s="191"/>
      <c r="U2193" s="191"/>
      <c r="V2193" s="191"/>
      <c r="W2193" s="191"/>
    </row>
    <row r="2194" spans="2:23" ht="16.5">
      <c r="B2194" s="714" t="s">
        <v>706</v>
      </c>
      <c r="C2194" s="254"/>
      <c r="D2194" s="287"/>
      <c r="E2194" s="288"/>
      <c r="F2194" s="698">
        <f t="shared" si="1146"/>
        <v>0</v>
      </c>
      <c r="G2194" s="254"/>
      <c r="H2194" s="287"/>
      <c r="I2194" s="288"/>
      <c r="J2194" s="334">
        <f t="shared" si="1147"/>
        <v>0</v>
      </c>
      <c r="K2194" s="254"/>
      <c r="L2194" s="287"/>
      <c r="M2194" s="288"/>
      <c r="N2194" s="334">
        <f t="shared" si="1148"/>
        <v>0</v>
      </c>
      <c r="O2194" s="254"/>
      <c r="P2194" s="287"/>
      <c r="Q2194" s="288"/>
      <c r="R2194" s="699">
        <f t="shared" si="1145"/>
        <v>0</v>
      </c>
      <c r="S2194" s="700">
        <f t="shared" si="1149"/>
        <v>0</v>
      </c>
      <c r="T2194" s="191"/>
      <c r="U2194" s="191"/>
      <c r="V2194" s="191"/>
      <c r="W2194" s="191"/>
    </row>
    <row r="2195" spans="2:23" ht="16.5">
      <c r="B2195" s="714" t="s">
        <v>707</v>
      </c>
      <c r="C2195" s="254"/>
      <c r="D2195" s="287"/>
      <c r="E2195" s="288"/>
      <c r="F2195" s="698">
        <f t="shared" si="1146"/>
        <v>0</v>
      </c>
      <c r="G2195" s="254"/>
      <c r="H2195" s="287"/>
      <c r="I2195" s="288"/>
      <c r="J2195" s="334">
        <f t="shared" si="1147"/>
        <v>0</v>
      </c>
      <c r="K2195" s="254"/>
      <c r="L2195" s="287"/>
      <c r="M2195" s="288"/>
      <c r="N2195" s="334">
        <f t="shared" si="1148"/>
        <v>0</v>
      </c>
      <c r="O2195" s="254"/>
      <c r="P2195" s="287"/>
      <c r="Q2195" s="288"/>
      <c r="R2195" s="699">
        <f t="shared" si="1145"/>
        <v>0</v>
      </c>
      <c r="S2195" s="700">
        <f t="shared" si="1149"/>
        <v>0</v>
      </c>
      <c r="T2195" s="191"/>
      <c r="U2195" s="191"/>
      <c r="V2195" s="191"/>
      <c r="W2195" s="191"/>
    </row>
    <row r="2196" spans="2:23" ht="17.25" thickBot="1">
      <c r="B2196" s="710" t="s">
        <v>708</v>
      </c>
      <c r="C2196" s="271"/>
      <c r="D2196" s="294"/>
      <c r="E2196" s="295"/>
      <c r="F2196" s="698">
        <f t="shared" si="1146"/>
        <v>0</v>
      </c>
      <c r="G2196" s="271"/>
      <c r="H2196" s="294"/>
      <c r="I2196" s="295"/>
      <c r="J2196" s="334">
        <f t="shared" si="1147"/>
        <v>0</v>
      </c>
      <c r="K2196" s="271"/>
      <c r="L2196" s="294"/>
      <c r="M2196" s="295"/>
      <c r="N2196" s="334">
        <f t="shared" si="1148"/>
        <v>0</v>
      </c>
      <c r="O2196" s="271"/>
      <c r="P2196" s="294"/>
      <c r="Q2196" s="295"/>
      <c r="R2196" s="699">
        <f t="shared" si="1145"/>
        <v>0</v>
      </c>
      <c r="S2196" s="700">
        <f t="shared" si="1149"/>
        <v>0</v>
      </c>
      <c r="T2196" s="191"/>
      <c r="U2196" s="191"/>
      <c r="V2196" s="191"/>
      <c r="W2196" s="191"/>
    </row>
    <row r="2197" spans="2:23" ht="17.25" thickBot="1">
      <c r="B2197" s="715" t="s">
        <v>926</v>
      </c>
      <c r="C2197" s="600" t="s">
        <v>498</v>
      </c>
      <c r="D2197" s="708" t="s">
        <v>499</v>
      </c>
      <c r="E2197" s="709" t="s">
        <v>500</v>
      </c>
      <c r="F2197" s="334" t="s">
        <v>697</v>
      </c>
      <c r="G2197" s="600" t="s">
        <v>502</v>
      </c>
      <c r="H2197" s="708" t="s">
        <v>503</v>
      </c>
      <c r="I2197" s="709" t="s">
        <v>504</v>
      </c>
      <c r="J2197" s="334" t="s">
        <v>698</v>
      </c>
      <c r="K2197" s="600" t="s">
        <v>506</v>
      </c>
      <c r="L2197" s="708" t="s">
        <v>507</v>
      </c>
      <c r="M2197" s="709" t="s">
        <v>508</v>
      </c>
      <c r="N2197" s="334" t="s">
        <v>699</v>
      </c>
      <c r="O2197" s="600" t="s">
        <v>510</v>
      </c>
      <c r="P2197" s="708" t="s">
        <v>511</v>
      </c>
      <c r="Q2197" s="709" t="s">
        <v>512</v>
      </c>
      <c r="R2197" s="720" t="s">
        <v>700</v>
      </c>
      <c r="S2197" s="719" t="s">
        <v>46</v>
      </c>
      <c r="T2197" s="191"/>
      <c r="U2197" s="191"/>
      <c r="V2197" s="191"/>
      <c r="W2197" s="191"/>
    </row>
    <row r="2198" spans="2:23" ht="16.5">
      <c r="B2198" s="710" t="s">
        <v>702</v>
      </c>
      <c r="C2198" s="266"/>
      <c r="D2198" s="280"/>
      <c r="E2198" s="281"/>
      <c r="F2198" s="698">
        <v>0</v>
      </c>
      <c r="G2198" s="266"/>
      <c r="H2198" s="280"/>
      <c r="I2198" s="281"/>
      <c r="J2198" s="334">
        <f t="shared" ref="J2198:J2204" si="1150">SUM(G2198:I2198)</f>
        <v>0</v>
      </c>
      <c r="K2198" s="266"/>
      <c r="L2198" s="280"/>
      <c r="M2198" s="281"/>
      <c r="N2198" s="334">
        <f t="shared" ref="N2198:N2204" si="1151">SUM(K2198:M2198)</f>
        <v>0</v>
      </c>
      <c r="O2198" s="266"/>
      <c r="P2198" s="280"/>
      <c r="Q2198" s="281"/>
      <c r="R2198" s="699">
        <f t="shared" ref="R2198:R2204" si="1152">SUM(O2198:Q2198)</f>
        <v>0</v>
      </c>
      <c r="S2198" s="700">
        <f>N2198+J2198+F2198+R2198</f>
        <v>0</v>
      </c>
      <c r="T2198" s="191"/>
      <c r="U2198" s="191"/>
      <c r="V2198" s="191"/>
      <c r="W2198" s="191"/>
    </row>
    <row r="2199" spans="2:23" ht="16.5">
      <c r="B2199" s="711" t="s">
        <v>703</v>
      </c>
      <c r="C2199" s="712">
        <f>SUM(C2200:C2203)</f>
        <v>0</v>
      </c>
      <c r="D2199" s="712">
        <f>SUM(D2200:D2203)</f>
        <v>0</v>
      </c>
      <c r="E2199" s="712">
        <f>SUM(E2200:E2203)</f>
        <v>0</v>
      </c>
      <c r="F2199" s="334">
        <f t="shared" ref="F2199:F2204" si="1153">SUM(C2199:E2199)</f>
        <v>0</v>
      </c>
      <c r="G2199" s="712">
        <f>SUM(G2200:G2203)</f>
        <v>0</v>
      </c>
      <c r="H2199" s="246">
        <f>SUM(H2200:H2203)</f>
        <v>0</v>
      </c>
      <c r="I2199" s="713">
        <f>SUM(I2200:I2203)</f>
        <v>0</v>
      </c>
      <c r="J2199" s="334">
        <f t="shared" si="1150"/>
        <v>0</v>
      </c>
      <c r="K2199" s="712">
        <f>SUM(K2200:K2203)</f>
        <v>0</v>
      </c>
      <c r="L2199" s="246">
        <f>SUM(L2200:L2203)</f>
        <v>0</v>
      </c>
      <c r="M2199" s="713">
        <f>SUM(M2200:M2203)</f>
        <v>0</v>
      </c>
      <c r="N2199" s="334">
        <f t="shared" si="1151"/>
        <v>0</v>
      </c>
      <c r="O2199" s="712">
        <f>SUM(O2200:O2203)</f>
        <v>0</v>
      </c>
      <c r="P2199" s="246">
        <f>SUM(P2200:P2203)</f>
        <v>0</v>
      </c>
      <c r="Q2199" s="713">
        <f>SUM(Q2200:Q2203)</f>
        <v>0</v>
      </c>
      <c r="R2199" s="699">
        <f t="shared" si="1152"/>
        <v>0</v>
      </c>
      <c r="S2199" s="335">
        <f t="shared" ref="S2199:S2204" si="1154">N2199+J2199+F2199+R2199</f>
        <v>0</v>
      </c>
      <c r="T2199" s="702"/>
      <c r="U2199" s="702"/>
      <c r="V2199" s="702"/>
      <c r="W2199" s="702"/>
    </row>
    <row r="2200" spans="2:23" ht="16.5">
      <c r="B2200" s="710" t="s">
        <v>704</v>
      </c>
      <c r="C2200" s="254"/>
      <c r="D2200" s="287"/>
      <c r="E2200" s="288"/>
      <c r="F2200" s="698">
        <f t="shared" si="1153"/>
        <v>0</v>
      </c>
      <c r="G2200" s="254"/>
      <c r="H2200" s="287"/>
      <c r="I2200" s="288"/>
      <c r="J2200" s="334">
        <f t="shared" si="1150"/>
        <v>0</v>
      </c>
      <c r="K2200" s="254"/>
      <c r="L2200" s="287"/>
      <c r="M2200" s="288"/>
      <c r="N2200" s="334">
        <f t="shared" si="1151"/>
        <v>0</v>
      </c>
      <c r="O2200" s="254"/>
      <c r="P2200" s="287"/>
      <c r="Q2200" s="288"/>
      <c r="R2200" s="699">
        <f t="shared" si="1152"/>
        <v>0</v>
      </c>
      <c r="S2200" s="700">
        <f t="shared" si="1154"/>
        <v>0</v>
      </c>
      <c r="T2200" s="191"/>
      <c r="U2200" s="191"/>
      <c r="V2200" s="191"/>
      <c r="W2200" s="191"/>
    </row>
    <row r="2201" spans="2:23" ht="16.5">
      <c r="B2201" s="710" t="s">
        <v>705</v>
      </c>
      <c r="C2201" s="254"/>
      <c r="D2201" s="287"/>
      <c r="E2201" s="288"/>
      <c r="F2201" s="698">
        <f t="shared" si="1153"/>
        <v>0</v>
      </c>
      <c r="G2201" s="254"/>
      <c r="H2201" s="287"/>
      <c r="I2201" s="288"/>
      <c r="J2201" s="334">
        <f t="shared" si="1150"/>
        <v>0</v>
      </c>
      <c r="K2201" s="254"/>
      <c r="L2201" s="287"/>
      <c r="M2201" s="288"/>
      <c r="N2201" s="334">
        <f t="shared" si="1151"/>
        <v>0</v>
      </c>
      <c r="O2201" s="254"/>
      <c r="P2201" s="287"/>
      <c r="Q2201" s="288"/>
      <c r="R2201" s="699">
        <f t="shared" si="1152"/>
        <v>0</v>
      </c>
      <c r="S2201" s="700">
        <f t="shared" si="1154"/>
        <v>0</v>
      </c>
      <c r="T2201" s="191"/>
      <c r="U2201" s="191"/>
      <c r="V2201" s="191"/>
      <c r="W2201" s="191"/>
    </row>
    <row r="2202" spans="2:23" ht="16.5">
      <c r="B2202" s="714" t="s">
        <v>706</v>
      </c>
      <c r="C2202" s="254"/>
      <c r="D2202" s="287"/>
      <c r="E2202" s="288"/>
      <c r="F2202" s="698">
        <f t="shared" si="1153"/>
        <v>0</v>
      </c>
      <c r="G2202" s="254"/>
      <c r="H2202" s="287"/>
      <c r="I2202" s="288"/>
      <c r="J2202" s="334">
        <f t="shared" si="1150"/>
        <v>0</v>
      </c>
      <c r="K2202" s="254"/>
      <c r="L2202" s="287"/>
      <c r="M2202" s="288"/>
      <c r="N2202" s="334">
        <f t="shared" si="1151"/>
        <v>0</v>
      </c>
      <c r="O2202" s="254"/>
      <c r="P2202" s="287"/>
      <c r="Q2202" s="288"/>
      <c r="R2202" s="699">
        <f t="shared" si="1152"/>
        <v>0</v>
      </c>
      <c r="S2202" s="700">
        <f t="shared" si="1154"/>
        <v>0</v>
      </c>
      <c r="T2202" s="191"/>
      <c r="U2202" s="191"/>
      <c r="V2202" s="191"/>
      <c r="W2202" s="191"/>
    </row>
    <row r="2203" spans="2:23" ht="16.5">
      <c r="B2203" s="714" t="s">
        <v>707</v>
      </c>
      <c r="C2203" s="254"/>
      <c r="D2203" s="287"/>
      <c r="E2203" s="288"/>
      <c r="F2203" s="698">
        <f t="shared" si="1153"/>
        <v>0</v>
      </c>
      <c r="G2203" s="254"/>
      <c r="H2203" s="287"/>
      <c r="I2203" s="288"/>
      <c r="J2203" s="334">
        <f t="shared" si="1150"/>
        <v>0</v>
      </c>
      <c r="K2203" s="254"/>
      <c r="L2203" s="287"/>
      <c r="M2203" s="288"/>
      <c r="N2203" s="334">
        <f t="shared" si="1151"/>
        <v>0</v>
      </c>
      <c r="O2203" s="254"/>
      <c r="P2203" s="287"/>
      <c r="Q2203" s="288"/>
      <c r="R2203" s="699">
        <f t="shared" si="1152"/>
        <v>0</v>
      </c>
      <c r="S2203" s="700">
        <f t="shared" si="1154"/>
        <v>0</v>
      </c>
      <c r="T2203" s="191"/>
      <c r="U2203" s="191"/>
      <c r="V2203" s="191"/>
      <c r="W2203" s="191"/>
    </row>
    <row r="2204" spans="2:23" ht="17.25" thickBot="1">
      <c r="B2204" s="710" t="s">
        <v>708</v>
      </c>
      <c r="C2204" s="271"/>
      <c r="D2204" s="294"/>
      <c r="E2204" s="295"/>
      <c r="F2204" s="698">
        <f t="shared" si="1153"/>
        <v>0</v>
      </c>
      <c r="G2204" s="271"/>
      <c r="H2204" s="294"/>
      <c r="I2204" s="295"/>
      <c r="J2204" s="334">
        <f t="shared" si="1150"/>
        <v>0</v>
      </c>
      <c r="K2204" s="271"/>
      <c r="L2204" s="294"/>
      <c r="M2204" s="295"/>
      <c r="N2204" s="334">
        <f t="shared" si="1151"/>
        <v>0</v>
      </c>
      <c r="O2204" s="271"/>
      <c r="P2204" s="294"/>
      <c r="Q2204" s="295"/>
      <c r="R2204" s="699">
        <f t="shared" si="1152"/>
        <v>0</v>
      </c>
      <c r="S2204" s="700">
        <f t="shared" si="1154"/>
        <v>0</v>
      </c>
      <c r="T2204" s="191"/>
      <c r="U2204" s="191"/>
      <c r="V2204" s="191"/>
      <c r="W2204" s="191"/>
    </row>
    <row r="2205" spans="2:23" ht="17.25" thickBot="1">
      <c r="B2205" s="715" t="s">
        <v>927</v>
      </c>
      <c r="C2205" s="687" t="s">
        <v>498</v>
      </c>
      <c r="D2205" s="688" t="s">
        <v>499</v>
      </c>
      <c r="E2205" s="689" t="s">
        <v>500</v>
      </c>
      <c r="F2205" s="719" t="s">
        <v>697</v>
      </c>
      <c r="G2205" s="687" t="s">
        <v>502</v>
      </c>
      <c r="H2205" s="688" t="s">
        <v>503</v>
      </c>
      <c r="I2205" s="689" t="s">
        <v>504</v>
      </c>
      <c r="J2205" s="719" t="s">
        <v>698</v>
      </c>
      <c r="K2205" s="687" t="s">
        <v>506</v>
      </c>
      <c r="L2205" s="688" t="s">
        <v>507</v>
      </c>
      <c r="M2205" s="689" t="s">
        <v>508</v>
      </c>
      <c r="N2205" s="719" t="s">
        <v>699</v>
      </c>
      <c r="O2205" s="687" t="s">
        <v>510</v>
      </c>
      <c r="P2205" s="688" t="s">
        <v>511</v>
      </c>
      <c r="Q2205" s="689" t="s">
        <v>512</v>
      </c>
      <c r="R2205" s="720" t="s">
        <v>700</v>
      </c>
      <c r="S2205" s="719" t="s">
        <v>46</v>
      </c>
      <c r="T2205" s="191"/>
      <c r="U2205" s="191"/>
      <c r="V2205" s="191"/>
      <c r="W2205" s="191"/>
    </row>
    <row r="2206" spans="2:23" ht="16.5">
      <c r="B2206" s="710" t="s">
        <v>702</v>
      </c>
      <c r="C2206" s="266"/>
      <c r="D2206" s="280"/>
      <c r="E2206" s="281"/>
      <c r="F2206" s="698">
        <f>SUM(C2206:E2206)</f>
        <v>0</v>
      </c>
      <c r="G2206" s="266"/>
      <c r="H2206" s="280"/>
      <c r="I2206" s="281"/>
      <c r="J2206" s="334">
        <f>SUM(G2206:I2206)</f>
        <v>0</v>
      </c>
      <c r="K2206" s="266"/>
      <c r="L2206" s="280"/>
      <c r="M2206" s="281"/>
      <c r="N2206" s="334">
        <f>SUM(K2206:M2206)</f>
        <v>0</v>
      </c>
      <c r="O2206" s="266"/>
      <c r="P2206" s="280"/>
      <c r="Q2206" s="281"/>
      <c r="R2206" s="699">
        <f t="shared" ref="R2206:R2212" si="1155">SUM(O2206:Q2206)</f>
        <v>0</v>
      </c>
      <c r="S2206" s="700">
        <f>N2206+J2206+F2206+R2206</f>
        <v>0</v>
      </c>
      <c r="T2206" s="191"/>
      <c r="U2206" s="191"/>
      <c r="V2206" s="191"/>
      <c r="W2206" s="191"/>
    </row>
    <row r="2207" spans="2:23" ht="16.5">
      <c r="B2207" s="711" t="s">
        <v>703</v>
      </c>
      <c r="C2207" s="712">
        <f>SUM(C2208:C2211)</f>
        <v>0</v>
      </c>
      <c r="D2207" s="712">
        <f>SUM(D2208:D2211)</f>
        <v>0</v>
      </c>
      <c r="E2207" s="712">
        <f>SUM(E2208:E2211)</f>
        <v>0</v>
      </c>
      <c r="F2207" s="334">
        <f t="shared" ref="F2207:F2212" si="1156">SUM(C2207:E2207)</f>
        <v>0</v>
      </c>
      <c r="G2207" s="712">
        <f>SUM(G2208:G2211)</f>
        <v>0</v>
      </c>
      <c r="H2207" s="246">
        <f>SUM(H2208:H2211)</f>
        <v>0</v>
      </c>
      <c r="I2207" s="713">
        <f>SUM(I2208:I2211)</f>
        <v>0</v>
      </c>
      <c r="J2207" s="334">
        <f t="shared" ref="J2207:J2212" si="1157">SUM(G2207:I2207)</f>
        <v>0</v>
      </c>
      <c r="K2207" s="712">
        <f>SUM(K2208:K2211)</f>
        <v>0</v>
      </c>
      <c r="L2207" s="246">
        <f>SUM(L2208:L2211)</f>
        <v>0</v>
      </c>
      <c r="M2207" s="713">
        <f>SUM(M2208:M2211)</f>
        <v>0</v>
      </c>
      <c r="N2207" s="334">
        <f t="shared" ref="N2207:N2212" si="1158">SUM(K2207:M2207)</f>
        <v>0</v>
      </c>
      <c r="O2207" s="712">
        <f>SUM(O2208:O2211)</f>
        <v>0</v>
      </c>
      <c r="P2207" s="246">
        <f>SUM(P2208:P2211)</f>
        <v>0</v>
      </c>
      <c r="Q2207" s="713">
        <f>SUM(Q2208:Q2211)</f>
        <v>0</v>
      </c>
      <c r="R2207" s="699">
        <f t="shared" si="1155"/>
        <v>0</v>
      </c>
      <c r="S2207" s="335">
        <f t="shared" ref="S2207:S2212" si="1159">N2207+J2207+F2207+R2207</f>
        <v>0</v>
      </c>
      <c r="T2207" s="702"/>
      <c r="U2207" s="702"/>
      <c r="V2207" s="702"/>
      <c r="W2207" s="702"/>
    </row>
    <row r="2208" spans="2:23" ht="16.5">
      <c r="B2208" s="710" t="s">
        <v>704</v>
      </c>
      <c r="C2208" s="254"/>
      <c r="D2208" s="287"/>
      <c r="E2208" s="288"/>
      <c r="F2208" s="698">
        <f t="shared" si="1156"/>
        <v>0</v>
      </c>
      <c r="G2208" s="254"/>
      <c r="H2208" s="287"/>
      <c r="I2208" s="288"/>
      <c r="J2208" s="334">
        <f t="shared" si="1157"/>
        <v>0</v>
      </c>
      <c r="K2208" s="254"/>
      <c r="L2208" s="287"/>
      <c r="M2208" s="288"/>
      <c r="N2208" s="334">
        <f t="shared" si="1158"/>
        <v>0</v>
      </c>
      <c r="O2208" s="254"/>
      <c r="P2208" s="287"/>
      <c r="Q2208" s="288"/>
      <c r="R2208" s="699">
        <f t="shared" si="1155"/>
        <v>0</v>
      </c>
      <c r="S2208" s="700">
        <f t="shared" si="1159"/>
        <v>0</v>
      </c>
      <c r="T2208" s="191"/>
      <c r="U2208" s="191"/>
      <c r="V2208" s="191"/>
      <c r="W2208" s="191"/>
    </row>
    <row r="2209" spans="2:23" ht="16.5">
      <c r="B2209" s="710" t="s">
        <v>705</v>
      </c>
      <c r="C2209" s="254"/>
      <c r="D2209" s="287"/>
      <c r="E2209" s="288"/>
      <c r="F2209" s="698">
        <f t="shared" si="1156"/>
        <v>0</v>
      </c>
      <c r="G2209" s="254"/>
      <c r="H2209" s="287"/>
      <c r="I2209" s="288"/>
      <c r="J2209" s="334">
        <f t="shared" si="1157"/>
        <v>0</v>
      </c>
      <c r="K2209" s="254"/>
      <c r="L2209" s="287"/>
      <c r="M2209" s="288"/>
      <c r="N2209" s="334">
        <f t="shared" si="1158"/>
        <v>0</v>
      </c>
      <c r="O2209" s="254"/>
      <c r="P2209" s="287"/>
      <c r="Q2209" s="288"/>
      <c r="R2209" s="699">
        <f t="shared" si="1155"/>
        <v>0</v>
      </c>
      <c r="S2209" s="700">
        <f t="shared" si="1159"/>
        <v>0</v>
      </c>
      <c r="T2209" s="191"/>
      <c r="U2209" s="191"/>
      <c r="V2209" s="191"/>
      <c r="W2209" s="191"/>
    </row>
    <row r="2210" spans="2:23" ht="16.5">
      <c r="B2210" s="714" t="s">
        <v>706</v>
      </c>
      <c r="C2210" s="254"/>
      <c r="D2210" s="287"/>
      <c r="E2210" s="288"/>
      <c r="F2210" s="698">
        <f t="shared" si="1156"/>
        <v>0</v>
      </c>
      <c r="G2210" s="254"/>
      <c r="H2210" s="287"/>
      <c r="I2210" s="288"/>
      <c r="J2210" s="334">
        <f t="shared" si="1157"/>
        <v>0</v>
      </c>
      <c r="K2210" s="254"/>
      <c r="L2210" s="287"/>
      <c r="M2210" s="288"/>
      <c r="N2210" s="334">
        <f t="shared" si="1158"/>
        <v>0</v>
      </c>
      <c r="O2210" s="254"/>
      <c r="P2210" s="287"/>
      <c r="Q2210" s="288"/>
      <c r="R2210" s="699">
        <f t="shared" si="1155"/>
        <v>0</v>
      </c>
      <c r="S2210" s="700">
        <f t="shared" si="1159"/>
        <v>0</v>
      </c>
      <c r="T2210" s="191"/>
      <c r="U2210" s="191"/>
      <c r="V2210" s="191"/>
      <c r="W2210" s="191"/>
    </row>
    <row r="2211" spans="2:23" ht="16.5">
      <c r="B2211" s="714" t="s">
        <v>707</v>
      </c>
      <c r="C2211" s="254"/>
      <c r="D2211" s="287"/>
      <c r="E2211" s="288"/>
      <c r="F2211" s="698">
        <f t="shared" si="1156"/>
        <v>0</v>
      </c>
      <c r="G2211" s="254"/>
      <c r="H2211" s="287"/>
      <c r="I2211" s="288"/>
      <c r="J2211" s="334">
        <f t="shared" si="1157"/>
        <v>0</v>
      </c>
      <c r="K2211" s="254"/>
      <c r="L2211" s="287"/>
      <c r="M2211" s="288"/>
      <c r="N2211" s="334">
        <f t="shared" si="1158"/>
        <v>0</v>
      </c>
      <c r="O2211" s="254"/>
      <c r="P2211" s="287"/>
      <c r="Q2211" s="288"/>
      <c r="R2211" s="699">
        <f t="shared" si="1155"/>
        <v>0</v>
      </c>
      <c r="S2211" s="700">
        <f t="shared" si="1159"/>
        <v>0</v>
      </c>
      <c r="T2211" s="191"/>
      <c r="U2211" s="191"/>
      <c r="V2211" s="191"/>
      <c r="W2211" s="191"/>
    </row>
    <row r="2212" spans="2:23" ht="17.25" thickBot="1">
      <c r="B2212" s="710" t="s">
        <v>708</v>
      </c>
      <c r="C2212" s="271"/>
      <c r="D2212" s="294"/>
      <c r="E2212" s="295"/>
      <c r="F2212" s="698">
        <f t="shared" si="1156"/>
        <v>0</v>
      </c>
      <c r="G2212" s="271"/>
      <c r="H2212" s="294"/>
      <c r="I2212" s="295"/>
      <c r="J2212" s="334">
        <f t="shared" si="1157"/>
        <v>0</v>
      </c>
      <c r="K2212" s="271"/>
      <c r="L2212" s="294"/>
      <c r="M2212" s="295"/>
      <c r="N2212" s="334">
        <f t="shared" si="1158"/>
        <v>0</v>
      </c>
      <c r="O2212" s="271"/>
      <c r="P2212" s="294"/>
      <c r="Q2212" s="295"/>
      <c r="R2212" s="699">
        <f t="shared" si="1155"/>
        <v>0</v>
      </c>
      <c r="S2212" s="700">
        <f t="shared" si="1159"/>
        <v>0</v>
      </c>
      <c r="T2212" s="191"/>
      <c r="U2212" s="191"/>
      <c r="V2212" s="191"/>
      <c r="W2212" s="191"/>
    </row>
    <row r="2213" spans="2:23" ht="17.25" thickBot="1">
      <c r="B2213" s="715" t="s">
        <v>928</v>
      </c>
      <c r="C2213" s="600" t="s">
        <v>498</v>
      </c>
      <c r="D2213" s="708" t="s">
        <v>499</v>
      </c>
      <c r="E2213" s="709" t="s">
        <v>500</v>
      </c>
      <c r="F2213" s="334" t="s">
        <v>697</v>
      </c>
      <c r="G2213" s="600" t="s">
        <v>502</v>
      </c>
      <c r="H2213" s="708" t="s">
        <v>503</v>
      </c>
      <c r="I2213" s="709" t="s">
        <v>504</v>
      </c>
      <c r="J2213" s="334" t="s">
        <v>698</v>
      </c>
      <c r="K2213" s="600" t="s">
        <v>506</v>
      </c>
      <c r="L2213" s="708" t="s">
        <v>507</v>
      </c>
      <c r="M2213" s="709" t="s">
        <v>508</v>
      </c>
      <c r="N2213" s="334" t="s">
        <v>699</v>
      </c>
      <c r="O2213" s="600" t="s">
        <v>510</v>
      </c>
      <c r="P2213" s="708" t="s">
        <v>511</v>
      </c>
      <c r="Q2213" s="709" t="s">
        <v>512</v>
      </c>
      <c r="R2213" s="720" t="s">
        <v>700</v>
      </c>
      <c r="S2213" s="719" t="s">
        <v>46</v>
      </c>
      <c r="T2213" s="191"/>
      <c r="U2213" s="191"/>
      <c r="V2213" s="191"/>
      <c r="W2213" s="191"/>
    </row>
    <row r="2214" spans="2:23" ht="16.5">
      <c r="B2214" s="710" t="s">
        <v>702</v>
      </c>
      <c r="C2214" s="266"/>
      <c r="D2214" s="280"/>
      <c r="E2214" s="281"/>
      <c r="F2214" s="698">
        <f>SUM(C2214:E2214)</f>
        <v>0</v>
      </c>
      <c r="G2214" s="266"/>
      <c r="H2214" s="280"/>
      <c r="I2214" s="281"/>
      <c r="J2214" s="334">
        <f>SUM(G2214:I2214)</f>
        <v>0</v>
      </c>
      <c r="K2214" s="266"/>
      <c r="L2214" s="280"/>
      <c r="M2214" s="281"/>
      <c r="N2214" s="334">
        <f>SUM(K2214:M2214)</f>
        <v>0</v>
      </c>
      <c r="O2214" s="266"/>
      <c r="P2214" s="280"/>
      <c r="Q2214" s="281"/>
      <c r="R2214" s="699">
        <f t="shared" ref="R2214:R2220" si="1160">SUM(O2214:Q2214)</f>
        <v>0</v>
      </c>
      <c r="S2214" s="700">
        <f>N2214+J2214+F2214+R2214</f>
        <v>0</v>
      </c>
      <c r="T2214" s="191"/>
      <c r="U2214" s="191"/>
      <c r="V2214" s="191"/>
      <c r="W2214" s="191"/>
    </row>
    <row r="2215" spans="2:23" ht="16.5">
      <c r="B2215" s="711" t="s">
        <v>703</v>
      </c>
      <c r="C2215" s="712">
        <f>SUM(C2216:C2219)</f>
        <v>0</v>
      </c>
      <c r="D2215" s="712">
        <f>SUM(D2216:D2219)</f>
        <v>0</v>
      </c>
      <c r="E2215" s="712">
        <f>SUM(E2216:E2219)</f>
        <v>0</v>
      </c>
      <c r="F2215" s="334">
        <f t="shared" ref="F2215:F2220" si="1161">SUM(C2215:E2215)</f>
        <v>0</v>
      </c>
      <c r="G2215" s="712">
        <f>SUM(G2216:G2219)</f>
        <v>0</v>
      </c>
      <c r="H2215" s="246">
        <f>SUM(H2216:H2219)</f>
        <v>0</v>
      </c>
      <c r="I2215" s="713">
        <f>SUM(I2216:I2219)</f>
        <v>0</v>
      </c>
      <c r="J2215" s="763">
        <f t="shared" ref="J2215:J2220" si="1162">SUM(G2215:I2215)</f>
        <v>0</v>
      </c>
      <c r="K2215" s="712">
        <f>SUM(K2216:K2219)</f>
        <v>0</v>
      </c>
      <c r="L2215" s="246">
        <f>SUM(L2216:L2219)</f>
        <v>0</v>
      </c>
      <c r="M2215" s="713">
        <f>SUM(M2216:M2219)</f>
        <v>0</v>
      </c>
      <c r="N2215" s="334">
        <f t="shared" ref="N2215:N2220" si="1163">SUM(K2215:M2215)</f>
        <v>0</v>
      </c>
      <c r="O2215" s="712">
        <f>SUM(O2216:O2219)</f>
        <v>0</v>
      </c>
      <c r="P2215" s="246">
        <f>SUM(P2216:P2219)</f>
        <v>0</v>
      </c>
      <c r="Q2215" s="713">
        <f>SUM(Q2216:Q2219)</f>
        <v>0</v>
      </c>
      <c r="R2215" s="699">
        <f t="shared" si="1160"/>
        <v>0</v>
      </c>
      <c r="S2215" s="335">
        <f t="shared" ref="S2215:S2220" si="1164">N2215+J2215+F2215+R2215</f>
        <v>0</v>
      </c>
      <c r="T2215" s="702"/>
      <c r="U2215" s="702"/>
      <c r="V2215" s="702"/>
      <c r="W2215" s="702"/>
    </row>
    <row r="2216" spans="2:23" ht="16.5">
      <c r="B2216" s="710" t="s">
        <v>704</v>
      </c>
      <c r="C2216" s="254"/>
      <c r="D2216" s="287"/>
      <c r="E2216" s="288"/>
      <c r="F2216" s="698">
        <f t="shared" si="1161"/>
        <v>0</v>
      </c>
      <c r="G2216" s="254"/>
      <c r="H2216" s="287"/>
      <c r="I2216" s="288"/>
      <c r="J2216" s="334">
        <f t="shared" si="1162"/>
        <v>0</v>
      </c>
      <c r="K2216" s="254"/>
      <c r="L2216" s="287"/>
      <c r="M2216" s="288"/>
      <c r="N2216" s="334">
        <f t="shared" si="1163"/>
        <v>0</v>
      </c>
      <c r="O2216" s="254"/>
      <c r="P2216" s="287"/>
      <c r="Q2216" s="288"/>
      <c r="R2216" s="699">
        <f t="shared" si="1160"/>
        <v>0</v>
      </c>
      <c r="S2216" s="700">
        <f t="shared" si="1164"/>
        <v>0</v>
      </c>
      <c r="T2216" s="191"/>
      <c r="U2216" s="191"/>
      <c r="V2216" s="191"/>
      <c r="W2216" s="191"/>
    </row>
    <row r="2217" spans="2:23" ht="16.5">
      <c r="B2217" s="710" t="s">
        <v>705</v>
      </c>
      <c r="C2217" s="254"/>
      <c r="D2217" s="287"/>
      <c r="E2217" s="288"/>
      <c r="F2217" s="698">
        <f t="shared" si="1161"/>
        <v>0</v>
      </c>
      <c r="G2217" s="254"/>
      <c r="H2217" s="287"/>
      <c r="I2217" s="288"/>
      <c r="J2217" s="334">
        <f t="shared" si="1162"/>
        <v>0</v>
      </c>
      <c r="K2217" s="254"/>
      <c r="L2217" s="287"/>
      <c r="M2217" s="288"/>
      <c r="N2217" s="334">
        <f t="shared" si="1163"/>
        <v>0</v>
      </c>
      <c r="O2217" s="254"/>
      <c r="P2217" s="287"/>
      <c r="Q2217" s="288"/>
      <c r="R2217" s="699">
        <f t="shared" si="1160"/>
        <v>0</v>
      </c>
      <c r="S2217" s="700">
        <f t="shared" si="1164"/>
        <v>0</v>
      </c>
      <c r="T2217" s="191"/>
      <c r="U2217" s="191"/>
      <c r="V2217" s="191"/>
      <c r="W2217" s="191"/>
    </row>
    <row r="2218" spans="2:23" ht="16.5">
      <c r="B2218" s="714" t="s">
        <v>706</v>
      </c>
      <c r="C2218" s="254"/>
      <c r="D2218" s="287"/>
      <c r="E2218" s="288"/>
      <c r="F2218" s="698">
        <f t="shared" si="1161"/>
        <v>0</v>
      </c>
      <c r="G2218" s="254"/>
      <c r="H2218" s="287"/>
      <c r="I2218" s="288"/>
      <c r="J2218" s="334">
        <f t="shared" si="1162"/>
        <v>0</v>
      </c>
      <c r="K2218" s="254"/>
      <c r="L2218" s="287"/>
      <c r="M2218" s="288"/>
      <c r="N2218" s="334">
        <f t="shared" si="1163"/>
        <v>0</v>
      </c>
      <c r="O2218" s="254"/>
      <c r="P2218" s="287"/>
      <c r="Q2218" s="288"/>
      <c r="R2218" s="699">
        <f t="shared" si="1160"/>
        <v>0</v>
      </c>
      <c r="S2218" s="700">
        <f t="shared" si="1164"/>
        <v>0</v>
      </c>
      <c r="T2218" s="191"/>
      <c r="U2218" s="191"/>
      <c r="V2218" s="191"/>
      <c r="W2218" s="191"/>
    </row>
    <row r="2219" spans="2:23" ht="16.5">
      <c r="B2219" s="714" t="s">
        <v>707</v>
      </c>
      <c r="C2219" s="254"/>
      <c r="D2219" s="287"/>
      <c r="E2219" s="288"/>
      <c r="F2219" s="698">
        <f t="shared" si="1161"/>
        <v>0</v>
      </c>
      <c r="G2219" s="254"/>
      <c r="H2219" s="287"/>
      <c r="I2219" s="288"/>
      <c r="J2219" s="334">
        <f t="shared" si="1162"/>
        <v>0</v>
      </c>
      <c r="K2219" s="254"/>
      <c r="L2219" s="287"/>
      <c r="M2219" s="288"/>
      <c r="N2219" s="334">
        <f t="shared" si="1163"/>
        <v>0</v>
      </c>
      <c r="O2219" s="254"/>
      <c r="P2219" s="287"/>
      <c r="Q2219" s="288"/>
      <c r="R2219" s="699">
        <f t="shared" si="1160"/>
        <v>0</v>
      </c>
      <c r="S2219" s="700">
        <f t="shared" si="1164"/>
        <v>0</v>
      </c>
      <c r="T2219" s="191"/>
      <c r="U2219" s="191"/>
      <c r="V2219" s="191"/>
      <c r="W2219" s="191"/>
    </row>
    <row r="2220" spans="2:23" ht="17.25" thickBot="1">
      <c r="B2220" s="710" t="s">
        <v>708</v>
      </c>
      <c r="C2220" s="271"/>
      <c r="D2220" s="294"/>
      <c r="E2220" s="295"/>
      <c r="F2220" s="698">
        <f t="shared" si="1161"/>
        <v>0</v>
      </c>
      <c r="G2220" s="271"/>
      <c r="H2220" s="294"/>
      <c r="I2220" s="295"/>
      <c r="J2220" s="334">
        <f t="shared" si="1162"/>
        <v>0</v>
      </c>
      <c r="K2220" s="271"/>
      <c r="L2220" s="294"/>
      <c r="M2220" s="295"/>
      <c r="N2220" s="334">
        <f t="shared" si="1163"/>
        <v>0</v>
      </c>
      <c r="O2220" s="271"/>
      <c r="P2220" s="294"/>
      <c r="Q2220" s="295"/>
      <c r="R2220" s="699">
        <f t="shared" si="1160"/>
        <v>0</v>
      </c>
      <c r="S2220" s="700">
        <f t="shared" si="1164"/>
        <v>0</v>
      </c>
      <c r="T2220" s="191"/>
      <c r="U2220" s="191"/>
      <c r="V2220" s="191"/>
      <c r="W2220" s="191"/>
    </row>
    <row r="2221" spans="2:23" ht="17.25" thickBot="1">
      <c r="B2221" s="715" t="s">
        <v>929</v>
      </c>
      <c r="C2221" s="600" t="s">
        <v>498</v>
      </c>
      <c r="D2221" s="708" t="s">
        <v>499</v>
      </c>
      <c r="E2221" s="709" t="s">
        <v>500</v>
      </c>
      <c r="F2221" s="334" t="s">
        <v>697</v>
      </c>
      <c r="G2221" s="600" t="s">
        <v>502</v>
      </c>
      <c r="H2221" s="708" t="s">
        <v>503</v>
      </c>
      <c r="I2221" s="709" t="s">
        <v>504</v>
      </c>
      <c r="J2221" s="334" t="s">
        <v>698</v>
      </c>
      <c r="K2221" s="600" t="s">
        <v>506</v>
      </c>
      <c r="L2221" s="708" t="s">
        <v>507</v>
      </c>
      <c r="M2221" s="709" t="s">
        <v>508</v>
      </c>
      <c r="N2221" s="334" t="s">
        <v>699</v>
      </c>
      <c r="O2221" s="600" t="s">
        <v>510</v>
      </c>
      <c r="P2221" s="708" t="s">
        <v>511</v>
      </c>
      <c r="Q2221" s="709" t="s">
        <v>512</v>
      </c>
      <c r="R2221" s="720" t="s">
        <v>700</v>
      </c>
      <c r="S2221" s="719" t="s">
        <v>46</v>
      </c>
      <c r="T2221" s="191"/>
      <c r="U2221" s="191"/>
      <c r="V2221" s="191"/>
      <c r="W2221" s="191"/>
    </row>
    <row r="2222" spans="2:23" ht="16.5">
      <c r="B2222" s="710" t="s">
        <v>702</v>
      </c>
      <c r="C2222" s="266"/>
      <c r="D2222" s="280"/>
      <c r="E2222" s="281"/>
      <c r="F2222" s="698">
        <f>SUM(C2222:E2222)</f>
        <v>0</v>
      </c>
      <c r="G2222" s="266"/>
      <c r="H2222" s="280"/>
      <c r="I2222" s="281"/>
      <c r="J2222" s="334">
        <f>SUM(G2222:I2222)</f>
        <v>0</v>
      </c>
      <c r="K2222" s="266"/>
      <c r="L2222" s="280"/>
      <c r="M2222" s="281"/>
      <c r="N2222" s="334">
        <f>SUM(K2222:M2222)</f>
        <v>0</v>
      </c>
      <c r="O2222" s="266"/>
      <c r="P2222" s="280"/>
      <c r="Q2222" s="281"/>
      <c r="R2222" s="699">
        <f t="shared" ref="R2222:R2228" si="1165">SUM(O2222:Q2222)</f>
        <v>0</v>
      </c>
      <c r="S2222" s="700">
        <f>N2222+J2222+F2222+R2222</f>
        <v>0</v>
      </c>
      <c r="T2222" s="191"/>
      <c r="U2222" s="191"/>
      <c r="V2222" s="191"/>
      <c r="W2222" s="191"/>
    </row>
    <row r="2223" spans="2:23" ht="16.5">
      <c r="B2223" s="711" t="s">
        <v>703</v>
      </c>
      <c r="C2223" s="712">
        <f>SUM(C2224:C2227)</f>
        <v>0</v>
      </c>
      <c r="D2223" s="712">
        <f>SUM(D2224:D2227)</f>
        <v>0</v>
      </c>
      <c r="E2223" s="712">
        <f>SUM(E2224:E2227)</f>
        <v>0</v>
      </c>
      <c r="F2223" s="334">
        <f t="shared" ref="F2223:F2228" si="1166">SUM(C2223:E2223)</f>
        <v>0</v>
      </c>
      <c r="G2223" s="712">
        <f>SUM(G2224:G2227)</f>
        <v>0</v>
      </c>
      <c r="H2223" s="246">
        <f>SUM(H2224:H2227)</f>
        <v>0</v>
      </c>
      <c r="I2223" s="713">
        <f>SUM(I2224:I2227)</f>
        <v>0</v>
      </c>
      <c r="J2223" s="334">
        <f t="shared" ref="J2223:J2228" si="1167">SUM(G2223:I2223)</f>
        <v>0</v>
      </c>
      <c r="K2223" s="712">
        <f>SUM(K2224:K2227)</f>
        <v>0</v>
      </c>
      <c r="L2223" s="246">
        <f>SUM(L2224:L2227)</f>
        <v>0</v>
      </c>
      <c r="M2223" s="713">
        <f>SUM(M2224:M2227)</f>
        <v>0</v>
      </c>
      <c r="N2223" s="334">
        <f t="shared" ref="N2223:N2228" si="1168">SUM(K2223:M2223)</f>
        <v>0</v>
      </c>
      <c r="O2223" s="712">
        <f>SUM(O2224:O2227)</f>
        <v>0</v>
      </c>
      <c r="P2223" s="246">
        <f>SUM(P2224:P2227)</f>
        <v>0</v>
      </c>
      <c r="Q2223" s="713">
        <f>SUM(Q2224:Q2227)</f>
        <v>0</v>
      </c>
      <c r="R2223" s="699">
        <f t="shared" si="1165"/>
        <v>0</v>
      </c>
      <c r="S2223" s="335">
        <f t="shared" ref="S2223:S2228" si="1169">N2223+J2223+F2223+R2223</f>
        <v>0</v>
      </c>
      <c r="T2223" s="702"/>
      <c r="U2223" s="702"/>
      <c r="V2223" s="702"/>
      <c r="W2223" s="702"/>
    </row>
    <row r="2224" spans="2:23" ht="16.5">
      <c r="B2224" s="710" t="s">
        <v>704</v>
      </c>
      <c r="C2224" s="254"/>
      <c r="D2224" s="287"/>
      <c r="E2224" s="288"/>
      <c r="F2224" s="698">
        <f t="shared" si="1166"/>
        <v>0</v>
      </c>
      <c r="G2224" s="254"/>
      <c r="H2224" s="287"/>
      <c r="I2224" s="288"/>
      <c r="J2224" s="334">
        <f t="shared" si="1167"/>
        <v>0</v>
      </c>
      <c r="K2224" s="254"/>
      <c r="L2224" s="287"/>
      <c r="M2224" s="288"/>
      <c r="N2224" s="334">
        <f t="shared" si="1168"/>
        <v>0</v>
      </c>
      <c r="O2224" s="254"/>
      <c r="P2224" s="287"/>
      <c r="Q2224" s="288"/>
      <c r="R2224" s="699">
        <f t="shared" si="1165"/>
        <v>0</v>
      </c>
      <c r="S2224" s="700">
        <f t="shared" si="1169"/>
        <v>0</v>
      </c>
      <c r="T2224" s="191"/>
      <c r="U2224" s="191"/>
      <c r="V2224" s="191"/>
      <c r="W2224" s="191"/>
    </row>
    <row r="2225" spans="2:23" ht="16.5">
      <c r="B2225" s="710" t="s">
        <v>705</v>
      </c>
      <c r="C2225" s="254"/>
      <c r="D2225" s="287"/>
      <c r="E2225" s="288"/>
      <c r="F2225" s="698">
        <f t="shared" si="1166"/>
        <v>0</v>
      </c>
      <c r="G2225" s="254"/>
      <c r="H2225" s="287"/>
      <c r="I2225" s="288"/>
      <c r="J2225" s="334">
        <f t="shared" si="1167"/>
        <v>0</v>
      </c>
      <c r="K2225" s="254"/>
      <c r="L2225" s="287"/>
      <c r="M2225" s="288"/>
      <c r="N2225" s="334">
        <f t="shared" si="1168"/>
        <v>0</v>
      </c>
      <c r="O2225" s="254"/>
      <c r="P2225" s="287"/>
      <c r="Q2225" s="288"/>
      <c r="R2225" s="699">
        <f t="shared" si="1165"/>
        <v>0</v>
      </c>
      <c r="S2225" s="700">
        <f t="shared" si="1169"/>
        <v>0</v>
      </c>
      <c r="T2225" s="191"/>
      <c r="U2225" s="191"/>
      <c r="V2225" s="191"/>
      <c r="W2225" s="191"/>
    </row>
    <row r="2226" spans="2:23" ht="16.5">
      <c r="B2226" s="714" t="s">
        <v>706</v>
      </c>
      <c r="C2226" s="254"/>
      <c r="D2226" s="287"/>
      <c r="E2226" s="288"/>
      <c r="F2226" s="698">
        <f t="shared" si="1166"/>
        <v>0</v>
      </c>
      <c r="G2226" s="254"/>
      <c r="H2226" s="287"/>
      <c r="I2226" s="288"/>
      <c r="J2226" s="334">
        <f t="shared" si="1167"/>
        <v>0</v>
      </c>
      <c r="K2226" s="254"/>
      <c r="L2226" s="287"/>
      <c r="M2226" s="288"/>
      <c r="N2226" s="334">
        <f t="shared" si="1168"/>
        <v>0</v>
      </c>
      <c r="O2226" s="254"/>
      <c r="P2226" s="287"/>
      <c r="Q2226" s="288"/>
      <c r="R2226" s="699">
        <f t="shared" si="1165"/>
        <v>0</v>
      </c>
      <c r="S2226" s="700">
        <f t="shared" si="1169"/>
        <v>0</v>
      </c>
      <c r="T2226" s="191"/>
      <c r="U2226" s="191"/>
      <c r="V2226" s="191"/>
      <c r="W2226" s="191"/>
    </row>
    <row r="2227" spans="2:23" ht="16.5">
      <c r="B2227" s="714" t="s">
        <v>707</v>
      </c>
      <c r="C2227" s="254"/>
      <c r="D2227" s="287"/>
      <c r="E2227" s="288"/>
      <c r="F2227" s="698">
        <f t="shared" si="1166"/>
        <v>0</v>
      </c>
      <c r="G2227" s="254"/>
      <c r="H2227" s="287"/>
      <c r="I2227" s="288"/>
      <c r="J2227" s="334">
        <f t="shared" si="1167"/>
        <v>0</v>
      </c>
      <c r="K2227" s="254"/>
      <c r="L2227" s="287"/>
      <c r="M2227" s="288"/>
      <c r="N2227" s="334">
        <f t="shared" si="1168"/>
        <v>0</v>
      </c>
      <c r="O2227" s="254"/>
      <c r="P2227" s="287"/>
      <c r="Q2227" s="288"/>
      <c r="R2227" s="699">
        <f t="shared" si="1165"/>
        <v>0</v>
      </c>
      <c r="S2227" s="700">
        <f t="shared" si="1169"/>
        <v>0</v>
      </c>
      <c r="T2227" s="191"/>
      <c r="U2227" s="191"/>
      <c r="V2227" s="191"/>
      <c r="W2227" s="191"/>
    </row>
    <row r="2228" spans="2:23" ht="17.25" thickBot="1">
      <c r="B2228" s="710" t="s">
        <v>708</v>
      </c>
      <c r="C2228" s="271"/>
      <c r="D2228" s="294"/>
      <c r="E2228" s="295"/>
      <c r="F2228" s="698">
        <f t="shared" si="1166"/>
        <v>0</v>
      </c>
      <c r="G2228" s="271"/>
      <c r="H2228" s="294"/>
      <c r="I2228" s="295"/>
      <c r="J2228" s="334">
        <f t="shared" si="1167"/>
        <v>0</v>
      </c>
      <c r="K2228" s="271"/>
      <c r="L2228" s="294"/>
      <c r="M2228" s="295"/>
      <c r="N2228" s="334">
        <f t="shared" si="1168"/>
        <v>0</v>
      </c>
      <c r="O2228" s="271"/>
      <c r="P2228" s="294"/>
      <c r="Q2228" s="295"/>
      <c r="R2228" s="699">
        <f t="shared" si="1165"/>
        <v>0</v>
      </c>
      <c r="S2228" s="700">
        <f t="shared" si="1169"/>
        <v>0</v>
      </c>
      <c r="T2228" s="191"/>
      <c r="U2228" s="191"/>
      <c r="V2228" s="191"/>
      <c r="W2228" s="191"/>
    </row>
    <row r="2229" spans="2:23" ht="17.25" thickBot="1">
      <c r="B2229" s="715" t="s">
        <v>930</v>
      </c>
      <c r="C2229" s="687" t="s">
        <v>498</v>
      </c>
      <c r="D2229" s="688" t="s">
        <v>499</v>
      </c>
      <c r="E2229" s="689" t="s">
        <v>500</v>
      </c>
      <c r="F2229" s="719" t="s">
        <v>697</v>
      </c>
      <c r="G2229" s="687" t="s">
        <v>502</v>
      </c>
      <c r="H2229" s="688" t="s">
        <v>503</v>
      </c>
      <c r="I2229" s="689" t="s">
        <v>504</v>
      </c>
      <c r="J2229" s="719" t="s">
        <v>698</v>
      </c>
      <c r="K2229" s="687" t="s">
        <v>506</v>
      </c>
      <c r="L2229" s="688" t="s">
        <v>507</v>
      </c>
      <c r="M2229" s="689" t="s">
        <v>508</v>
      </c>
      <c r="N2229" s="719" t="s">
        <v>699</v>
      </c>
      <c r="O2229" s="687" t="s">
        <v>510</v>
      </c>
      <c r="P2229" s="688" t="s">
        <v>511</v>
      </c>
      <c r="Q2229" s="689" t="s">
        <v>512</v>
      </c>
      <c r="R2229" s="720" t="s">
        <v>700</v>
      </c>
      <c r="S2229" s="719" t="s">
        <v>46</v>
      </c>
      <c r="T2229" s="191"/>
      <c r="U2229" s="191"/>
      <c r="V2229" s="191"/>
      <c r="W2229" s="191"/>
    </row>
    <row r="2230" spans="2:23" ht="16.5">
      <c r="B2230" s="710" t="s">
        <v>702</v>
      </c>
      <c r="C2230" s="266"/>
      <c r="D2230" s="280"/>
      <c r="E2230" s="281"/>
      <c r="F2230" s="698">
        <f>SUM(C2230:E2230)</f>
        <v>0</v>
      </c>
      <c r="G2230" s="266"/>
      <c r="H2230" s="280"/>
      <c r="I2230" s="281"/>
      <c r="J2230" s="334">
        <f>SUM(G2230:I2230)</f>
        <v>0</v>
      </c>
      <c r="K2230" s="266"/>
      <c r="L2230" s="280"/>
      <c r="M2230" s="281"/>
      <c r="N2230" s="334">
        <f>SUM(K2230:M2230)</f>
        <v>0</v>
      </c>
      <c r="O2230" s="266"/>
      <c r="P2230" s="280"/>
      <c r="Q2230" s="281"/>
      <c r="R2230" s="699">
        <f t="shared" ref="R2230:R2236" si="1170">SUM(O2230:Q2230)</f>
        <v>0</v>
      </c>
      <c r="S2230" s="700">
        <f>N2230+J2230+F2230+R2230</f>
        <v>0</v>
      </c>
      <c r="T2230" s="191"/>
      <c r="U2230" s="191"/>
      <c r="V2230" s="191"/>
      <c r="W2230" s="191"/>
    </row>
    <row r="2231" spans="2:23" ht="16.5">
      <c r="B2231" s="711" t="s">
        <v>703</v>
      </c>
      <c r="C2231" s="712">
        <f>SUM(C2232:C2235)</f>
        <v>0</v>
      </c>
      <c r="D2231" s="712">
        <f>SUM(D2232:D2235)</f>
        <v>0</v>
      </c>
      <c r="E2231" s="712">
        <f>SUM(E2232:E2235)</f>
        <v>0</v>
      </c>
      <c r="F2231" s="334">
        <f t="shared" ref="F2231:F2236" si="1171">SUM(C2231:E2231)</f>
        <v>0</v>
      </c>
      <c r="G2231" s="712">
        <f>SUM(G2232:G2235)</f>
        <v>0</v>
      </c>
      <c r="H2231" s="246">
        <f>SUM(H2232:H2235)</f>
        <v>0</v>
      </c>
      <c r="I2231" s="713">
        <f>SUM(I2232:I2235)</f>
        <v>0</v>
      </c>
      <c r="J2231" s="334">
        <f t="shared" ref="J2231:J2236" si="1172">SUM(G2231:I2231)</f>
        <v>0</v>
      </c>
      <c r="K2231" s="712">
        <f>SUM(K2232:K2235)</f>
        <v>0</v>
      </c>
      <c r="L2231" s="246">
        <f>SUM(L2232:L2235)</f>
        <v>0</v>
      </c>
      <c r="M2231" s="713">
        <f>SUM(M2232:M2235)</f>
        <v>0</v>
      </c>
      <c r="N2231" s="334">
        <f t="shared" ref="N2231:N2236" si="1173">SUM(K2231:M2231)</f>
        <v>0</v>
      </c>
      <c r="O2231" s="712">
        <f>SUM(O2232:O2235)</f>
        <v>0</v>
      </c>
      <c r="P2231" s="246">
        <f>SUM(P2232:P2235)</f>
        <v>0</v>
      </c>
      <c r="Q2231" s="713">
        <f>SUM(Q2232:Q2235)</f>
        <v>0</v>
      </c>
      <c r="R2231" s="699">
        <f t="shared" si="1170"/>
        <v>0</v>
      </c>
      <c r="S2231" s="335">
        <f t="shared" ref="S2231:S2236" si="1174">N2231+J2231+F2231+R2231</f>
        <v>0</v>
      </c>
      <c r="T2231" s="702"/>
      <c r="U2231" s="702"/>
      <c r="V2231" s="702"/>
      <c r="W2231" s="702"/>
    </row>
    <row r="2232" spans="2:23" ht="16.5">
      <c r="B2232" s="710" t="s">
        <v>704</v>
      </c>
      <c r="C2232" s="254"/>
      <c r="D2232" s="287"/>
      <c r="E2232" s="288"/>
      <c r="F2232" s="698">
        <f t="shared" si="1171"/>
        <v>0</v>
      </c>
      <c r="G2232" s="254"/>
      <c r="H2232" s="287"/>
      <c r="I2232" s="288"/>
      <c r="J2232" s="334">
        <f t="shared" si="1172"/>
        <v>0</v>
      </c>
      <c r="K2232" s="254"/>
      <c r="L2232" s="287"/>
      <c r="M2232" s="288"/>
      <c r="N2232" s="334">
        <f t="shared" si="1173"/>
        <v>0</v>
      </c>
      <c r="O2232" s="254"/>
      <c r="P2232" s="287"/>
      <c r="Q2232" s="288"/>
      <c r="R2232" s="699">
        <f t="shared" si="1170"/>
        <v>0</v>
      </c>
      <c r="S2232" s="700">
        <f t="shared" si="1174"/>
        <v>0</v>
      </c>
      <c r="T2232" s="191"/>
      <c r="U2232" s="191"/>
      <c r="V2232" s="191"/>
      <c r="W2232" s="191"/>
    </row>
    <row r="2233" spans="2:23" ht="16.5">
      <c r="B2233" s="710" t="s">
        <v>705</v>
      </c>
      <c r="C2233" s="254"/>
      <c r="D2233" s="287"/>
      <c r="E2233" s="288"/>
      <c r="F2233" s="698">
        <f t="shared" si="1171"/>
        <v>0</v>
      </c>
      <c r="G2233" s="254"/>
      <c r="H2233" s="287"/>
      <c r="I2233" s="288"/>
      <c r="J2233" s="334">
        <f t="shared" si="1172"/>
        <v>0</v>
      </c>
      <c r="K2233" s="254"/>
      <c r="L2233" s="287"/>
      <c r="M2233" s="288"/>
      <c r="N2233" s="334">
        <f t="shared" si="1173"/>
        <v>0</v>
      </c>
      <c r="O2233" s="254"/>
      <c r="P2233" s="287"/>
      <c r="Q2233" s="288"/>
      <c r="R2233" s="699">
        <f t="shared" si="1170"/>
        <v>0</v>
      </c>
      <c r="S2233" s="700">
        <f t="shared" si="1174"/>
        <v>0</v>
      </c>
      <c r="T2233" s="191"/>
      <c r="U2233" s="191"/>
      <c r="V2233" s="191"/>
      <c r="W2233" s="191"/>
    </row>
    <row r="2234" spans="2:23" ht="16.5">
      <c r="B2234" s="714" t="s">
        <v>706</v>
      </c>
      <c r="C2234" s="254"/>
      <c r="D2234" s="287"/>
      <c r="E2234" s="288"/>
      <c r="F2234" s="698">
        <f t="shared" si="1171"/>
        <v>0</v>
      </c>
      <c r="G2234" s="254"/>
      <c r="H2234" s="287"/>
      <c r="I2234" s="288"/>
      <c r="J2234" s="334">
        <f t="shared" si="1172"/>
        <v>0</v>
      </c>
      <c r="K2234" s="254"/>
      <c r="L2234" s="287"/>
      <c r="M2234" s="288"/>
      <c r="N2234" s="334">
        <f t="shared" si="1173"/>
        <v>0</v>
      </c>
      <c r="O2234" s="254"/>
      <c r="P2234" s="287"/>
      <c r="Q2234" s="288"/>
      <c r="R2234" s="699">
        <f t="shared" si="1170"/>
        <v>0</v>
      </c>
      <c r="S2234" s="700">
        <f t="shared" si="1174"/>
        <v>0</v>
      </c>
      <c r="T2234" s="191"/>
      <c r="U2234" s="191"/>
      <c r="V2234" s="191"/>
      <c r="W2234" s="191"/>
    </row>
    <row r="2235" spans="2:23" ht="16.5">
      <c r="B2235" s="714" t="s">
        <v>707</v>
      </c>
      <c r="C2235" s="254"/>
      <c r="D2235" s="287"/>
      <c r="E2235" s="288"/>
      <c r="F2235" s="698">
        <f t="shared" si="1171"/>
        <v>0</v>
      </c>
      <c r="G2235" s="254"/>
      <c r="H2235" s="287"/>
      <c r="I2235" s="288"/>
      <c r="J2235" s="334">
        <f t="shared" si="1172"/>
        <v>0</v>
      </c>
      <c r="K2235" s="254"/>
      <c r="L2235" s="287"/>
      <c r="M2235" s="288"/>
      <c r="N2235" s="334">
        <f t="shared" si="1173"/>
        <v>0</v>
      </c>
      <c r="O2235" s="254"/>
      <c r="P2235" s="287"/>
      <c r="Q2235" s="288"/>
      <c r="R2235" s="699">
        <f t="shared" si="1170"/>
        <v>0</v>
      </c>
      <c r="S2235" s="700">
        <f t="shared" si="1174"/>
        <v>0</v>
      </c>
      <c r="T2235" s="191"/>
      <c r="U2235" s="191"/>
      <c r="V2235" s="191"/>
      <c r="W2235" s="191"/>
    </row>
    <row r="2236" spans="2:23" ht="17.25" thickBot="1">
      <c r="B2236" s="710" t="s">
        <v>708</v>
      </c>
      <c r="C2236" s="271"/>
      <c r="D2236" s="294"/>
      <c r="E2236" s="295"/>
      <c r="F2236" s="698">
        <f t="shared" si="1171"/>
        <v>0</v>
      </c>
      <c r="G2236" s="271"/>
      <c r="H2236" s="294"/>
      <c r="I2236" s="295"/>
      <c r="J2236" s="334">
        <f t="shared" si="1172"/>
        <v>0</v>
      </c>
      <c r="K2236" s="271"/>
      <c r="L2236" s="294"/>
      <c r="M2236" s="295"/>
      <c r="N2236" s="334">
        <f t="shared" si="1173"/>
        <v>0</v>
      </c>
      <c r="O2236" s="271"/>
      <c r="P2236" s="294"/>
      <c r="Q2236" s="295"/>
      <c r="R2236" s="699">
        <f t="shared" si="1170"/>
        <v>0</v>
      </c>
      <c r="S2236" s="700">
        <f t="shared" si="1174"/>
        <v>0</v>
      </c>
      <c r="T2236" s="191"/>
      <c r="U2236" s="191"/>
      <c r="V2236" s="191"/>
      <c r="W2236" s="191"/>
    </row>
    <row r="2237" spans="2:23" ht="17.25" thickBot="1">
      <c r="B2237" s="715" t="s">
        <v>931</v>
      </c>
      <c r="C2237" s="600" t="s">
        <v>498</v>
      </c>
      <c r="D2237" s="708" t="s">
        <v>499</v>
      </c>
      <c r="E2237" s="709" t="s">
        <v>500</v>
      </c>
      <c r="F2237" s="334" t="s">
        <v>697</v>
      </c>
      <c r="G2237" s="600" t="s">
        <v>502</v>
      </c>
      <c r="H2237" s="708" t="s">
        <v>503</v>
      </c>
      <c r="I2237" s="709" t="s">
        <v>504</v>
      </c>
      <c r="J2237" s="334" t="s">
        <v>698</v>
      </c>
      <c r="K2237" s="600" t="s">
        <v>506</v>
      </c>
      <c r="L2237" s="708" t="s">
        <v>507</v>
      </c>
      <c r="M2237" s="709" t="s">
        <v>508</v>
      </c>
      <c r="N2237" s="334" t="s">
        <v>699</v>
      </c>
      <c r="O2237" s="600" t="s">
        <v>510</v>
      </c>
      <c r="P2237" s="708" t="s">
        <v>511</v>
      </c>
      <c r="Q2237" s="709" t="s">
        <v>512</v>
      </c>
      <c r="R2237" s="720" t="s">
        <v>700</v>
      </c>
      <c r="S2237" s="719" t="s">
        <v>46</v>
      </c>
      <c r="T2237" s="191"/>
      <c r="U2237" s="191"/>
      <c r="V2237" s="191"/>
      <c r="W2237" s="191"/>
    </row>
    <row r="2238" spans="2:23" ht="16.5">
      <c r="B2238" s="710" t="s">
        <v>702</v>
      </c>
      <c r="C2238" s="266"/>
      <c r="D2238" s="280"/>
      <c r="E2238" s="281"/>
      <c r="F2238" s="698">
        <v>0</v>
      </c>
      <c r="G2238" s="266"/>
      <c r="H2238" s="280"/>
      <c r="I2238" s="281"/>
      <c r="J2238" s="334">
        <f t="shared" ref="J2238:J2244" si="1175">SUM(G2238:I2238)</f>
        <v>0</v>
      </c>
      <c r="K2238" s="266"/>
      <c r="L2238" s="280"/>
      <c r="M2238" s="281"/>
      <c r="N2238" s="334">
        <f t="shared" ref="N2238:N2244" si="1176">SUM(K2238:M2238)</f>
        <v>0</v>
      </c>
      <c r="O2238" s="266"/>
      <c r="P2238" s="280"/>
      <c r="Q2238" s="281"/>
      <c r="R2238" s="699">
        <f t="shared" ref="R2238:R2244" si="1177">SUM(O2238:Q2238)</f>
        <v>0</v>
      </c>
      <c r="S2238" s="700">
        <f>N2238+J2238+F2238+R2238</f>
        <v>0</v>
      </c>
      <c r="T2238" s="191"/>
      <c r="U2238" s="191"/>
      <c r="V2238" s="191"/>
      <c r="W2238" s="191"/>
    </row>
    <row r="2239" spans="2:23" ht="16.5">
      <c r="B2239" s="711" t="s">
        <v>703</v>
      </c>
      <c r="C2239" s="712">
        <f>SUM(C2240:C2243)</f>
        <v>0</v>
      </c>
      <c r="D2239" s="712">
        <f>SUM(D2240:D2243)</f>
        <v>0</v>
      </c>
      <c r="E2239" s="712">
        <f>SUM(E2240:E2243)</f>
        <v>0</v>
      </c>
      <c r="F2239" s="334">
        <f t="shared" ref="F2239:F2244" si="1178">SUM(C2239:E2239)</f>
        <v>0</v>
      </c>
      <c r="G2239" s="712">
        <f>SUM(G2240:G2243)</f>
        <v>0</v>
      </c>
      <c r="H2239" s="246">
        <f>SUM(H2240:H2243)</f>
        <v>0</v>
      </c>
      <c r="I2239" s="713">
        <f>SUM(I2240:I2243)</f>
        <v>0</v>
      </c>
      <c r="J2239" s="334">
        <f t="shared" si="1175"/>
        <v>0</v>
      </c>
      <c r="K2239" s="712">
        <f>SUM(K2240:K2243)</f>
        <v>0</v>
      </c>
      <c r="L2239" s="246">
        <f>SUM(L2240:L2243)</f>
        <v>0</v>
      </c>
      <c r="M2239" s="713">
        <f>SUM(M2240:M2243)</f>
        <v>0</v>
      </c>
      <c r="N2239" s="334">
        <f t="shared" si="1176"/>
        <v>0</v>
      </c>
      <c r="O2239" s="712">
        <f>SUM(O2240:O2243)</f>
        <v>0</v>
      </c>
      <c r="P2239" s="246">
        <f>SUM(P2240:P2243)</f>
        <v>0</v>
      </c>
      <c r="Q2239" s="713">
        <f>SUM(Q2240:Q2243)</f>
        <v>0</v>
      </c>
      <c r="R2239" s="699">
        <f t="shared" si="1177"/>
        <v>0</v>
      </c>
      <c r="S2239" s="335">
        <f t="shared" ref="S2239:S2244" si="1179">N2239+J2239+F2239+R2239</f>
        <v>0</v>
      </c>
      <c r="T2239" s="702"/>
      <c r="U2239" s="702"/>
      <c r="V2239" s="702"/>
      <c r="W2239" s="702"/>
    </row>
    <row r="2240" spans="2:23" ht="16.5">
      <c r="B2240" s="710" t="s">
        <v>704</v>
      </c>
      <c r="C2240" s="254"/>
      <c r="D2240" s="287"/>
      <c r="E2240" s="288"/>
      <c r="F2240" s="698">
        <f t="shared" si="1178"/>
        <v>0</v>
      </c>
      <c r="G2240" s="254"/>
      <c r="H2240" s="287"/>
      <c r="I2240" s="288"/>
      <c r="J2240" s="334">
        <f t="shared" si="1175"/>
        <v>0</v>
      </c>
      <c r="K2240" s="254"/>
      <c r="L2240" s="287"/>
      <c r="M2240" s="288"/>
      <c r="N2240" s="334">
        <f t="shared" si="1176"/>
        <v>0</v>
      </c>
      <c r="O2240" s="254"/>
      <c r="P2240" s="287"/>
      <c r="Q2240" s="288"/>
      <c r="R2240" s="699">
        <f t="shared" si="1177"/>
        <v>0</v>
      </c>
      <c r="S2240" s="700">
        <f t="shared" si="1179"/>
        <v>0</v>
      </c>
      <c r="T2240" s="191"/>
      <c r="U2240" s="191"/>
      <c r="V2240" s="191"/>
      <c r="W2240" s="191"/>
    </row>
    <row r="2241" spans="2:23" ht="16.5">
      <c r="B2241" s="710" t="s">
        <v>705</v>
      </c>
      <c r="C2241" s="254"/>
      <c r="D2241" s="287"/>
      <c r="E2241" s="288"/>
      <c r="F2241" s="698">
        <f t="shared" si="1178"/>
        <v>0</v>
      </c>
      <c r="G2241" s="254"/>
      <c r="H2241" s="287"/>
      <c r="I2241" s="288"/>
      <c r="J2241" s="334">
        <f t="shared" si="1175"/>
        <v>0</v>
      </c>
      <c r="K2241" s="254"/>
      <c r="L2241" s="287"/>
      <c r="M2241" s="288"/>
      <c r="N2241" s="334">
        <f t="shared" si="1176"/>
        <v>0</v>
      </c>
      <c r="O2241" s="254"/>
      <c r="P2241" s="287"/>
      <c r="Q2241" s="288"/>
      <c r="R2241" s="699">
        <f t="shared" si="1177"/>
        <v>0</v>
      </c>
      <c r="S2241" s="700">
        <f t="shared" si="1179"/>
        <v>0</v>
      </c>
      <c r="T2241" s="191"/>
      <c r="U2241" s="191"/>
      <c r="V2241" s="191"/>
      <c r="W2241" s="191"/>
    </row>
    <row r="2242" spans="2:23" ht="16.5">
      <c r="B2242" s="714" t="s">
        <v>706</v>
      </c>
      <c r="C2242" s="254"/>
      <c r="D2242" s="287"/>
      <c r="E2242" s="288"/>
      <c r="F2242" s="698">
        <f t="shared" si="1178"/>
        <v>0</v>
      </c>
      <c r="G2242" s="254"/>
      <c r="H2242" s="287"/>
      <c r="I2242" s="288"/>
      <c r="J2242" s="334">
        <f t="shared" si="1175"/>
        <v>0</v>
      </c>
      <c r="K2242" s="254"/>
      <c r="L2242" s="287"/>
      <c r="M2242" s="288"/>
      <c r="N2242" s="334">
        <f t="shared" si="1176"/>
        <v>0</v>
      </c>
      <c r="O2242" s="254"/>
      <c r="P2242" s="287"/>
      <c r="Q2242" s="288"/>
      <c r="R2242" s="699">
        <f t="shared" si="1177"/>
        <v>0</v>
      </c>
      <c r="S2242" s="700">
        <f t="shared" si="1179"/>
        <v>0</v>
      </c>
      <c r="T2242" s="191"/>
      <c r="U2242" s="191"/>
      <c r="V2242" s="191"/>
      <c r="W2242" s="191"/>
    </row>
    <row r="2243" spans="2:23" ht="16.5">
      <c r="B2243" s="714" t="s">
        <v>707</v>
      </c>
      <c r="C2243" s="254"/>
      <c r="D2243" s="287"/>
      <c r="E2243" s="288"/>
      <c r="F2243" s="698">
        <f t="shared" si="1178"/>
        <v>0</v>
      </c>
      <c r="G2243" s="254"/>
      <c r="H2243" s="287"/>
      <c r="I2243" s="288"/>
      <c r="J2243" s="334">
        <f t="shared" si="1175"/>
        <v>0</v>
      </c>
      <c r="K2243" s="254"/>
      <c r="L2243" s="287"/>
      <c r="M2243" s="288"/>
      <c r="N2243" s="334">
        <f t="shared" si="1176"/>
        <v>0</v>
      </c>
      <c r="O2243" s="254"/>
      <c r="P2243" s="287"/>
      <c r="Q2243" s="288"/>
      <c r="R2243" s="699">
        <f t="shared" si="1177"/>
        <v>0</v>
      </c>
      <c r="S2243" s="700">
        <f t="shared" si="1179"/>
        <v>0</v>
      </c>
      <c r="T2243" s="191"/>
      <c r="U2243" s="191"/>
      <c r="V2243" s="191"/>
      <c r="W2243" s="191"/>
    </row>
    <row r="2244" spans="2:23" ht="17.25" thickBot="1">
      <c r="B2244" s="710" t="s">
        <v>708</v>
      </c>
      <c r="C2244" s="271"/>
      <c r="D2244" s="294"/>
      <c r="E2244" s="295"/>
      <c r="F2244" s="698">
        <f t="shared" si="1178"/>
        <v>0</v>
      </c>
      <c r="G2244" s="271"/>
      <c r="H2244" s="294"/>
      <c r="I2244" s="295"/>
      <c r="J2244" s="334">
        <f t="shared" si="1175"/>
        <v>0</v>
      </c>
      <c r="K2244" s="271"/>
      <c r="L2244" s="294"/>
      <c r="M2244" s="295"/>
      <c r="N2244" s="334">
        <f t="shared" si="1176"/>
        <v>0</v>
      </c>
      <c r="O2244" s="271"/>
      <c r="P2244" s="294"/>
      <c r="Q2244" s="295"/>
      <c r="R2244" s="699">
        <f t="shared" si="1177"/>
        <v>0</v>
      </c>
      <c r="S2244" s="700">
        <f t="shared" si="1179"/>
        <v>0</v>
      </c>
      <c r="T2244" s="191"/>
      <c r="U2244" s="191"/>
      <c r="V2244" s="191"/>
      <c r="W2244" s="191"/>
    </row>
    <row r="2245" spans="2:23" ht="17.25" thickBot="1">
      <c r="B2245" s="715" t="s">
        <v>932</v>
      </c>
      <c r="C2245" s="600" t="s">
        <v>498</v>
      </c>
      <c r="D2245" s="708" t="s">
        <v>499</v>
      </c>
      <c r="E2245" s="709" t="s">
        <v>500</v>
      </c>
      <c r="F2245" s="334" t="s">
        <v>697</v>
      </c>
      <c r="G2245" s="600" t="s">
        <v>502</v>
      </c>
      <c r="H2245" s="708" t="s">
        <v>503</v>
      </c>
      <c r="I2245" s="709" t="s">
        <v>504</v>
      </c>
      <c r="J2245" s="334" t="s">
        <v>698</v>
      </c>
      <c r="K2245" s="600" t="s">
        <v>506</v>
      </c>
      <c r="L2245" s="708" t="s">
        <v>507</v>
      </c>
      <c r="M2245" s="709" t="s">
        <v>508</v>
      </c>
      <c r="N2245" s="334" t="s">
        <v>699</v>
      </c>
      <c r="O2245" s="600" t="s">
        <v>510</v>
      </c>
      <c r="P2245" s="708" t="s">
        <v>511</v>
      </c>
      <c r="Q2245" s="709" t="s">
        <v>512</v>
      </c>
      <c r="R2245" s="720" t="s">
        <v>700</v>
      </c>
      <c r="S2245" s="719" t="s">
        <v>46</v>
      </c>
      <c r="T2245" s="191"/>
      <c r="U2245" s="191"/>
      <c r="V2245" s="191"/>
      <c r="W2245" s="191"/>
    </row>
    <row r="2246" spans="2:23" ht="16.5">
      <c r="B2246" s="710" t="s">
        <v>702</v>
      </c>
      <c r="C2246" s="266"/>
      <c r="D2246" s="280"/>
      <c r="E2246" s="281"/>
      <c r="F2246" s="698">
        <f>SUM(C2246:E2246)</f>
        <v>0</v>
      </c>
      <c r="G2246" s="266"/>
      <c r="H2246" s="280"/>
      <c r="I2246" s="281"/>
      <c r="J2246" s="334">
        <f>SUM(G2246:I2246)</f>
        <v>0</v>
      </c>
      <c r="K2246" s="266"/>
      <c r="L2246" s="280"/>
      <c r="M2246" s="281"/>
      <c r="N2246" s="334">
        <f>SUM(K2246:M2246)</f>
        <v>0</v>
      </c>
      <c r="O2246" s="266"/>
      <c r="P2246" s="280"/>
      <c r="Q2246" s="281"/>
      <c r="R2246" s="699">
        <f t="shared" ref="R2246:R2252" si="1180">SUM(O2246:Q2246)</f>
        <v>0</v>
      </c>
      <c r="S2246" s="700">
        <f>N2246+J2246+F2246+R2246</f>
        <v>0</v>
      </c>
      <c r="T2246" s="191"/>
      <c r="U2246" s="191"/>
      <c r="V2246" s="191"/>
      <c r="W2246" s="191"/>
    </row>
    <row r="2247" spans="2:23" ht="16.5">
      <c r="B2247" s="711" t="s">
        <v>703</v>
      </c>
      <c r="C2247" s="712">
        <f>SUM(C2248:C2251)</f>
        <v>0</v>
      </c>
      <c r="D2247" s="712">
        <f>SUM(D2248:D2251)</f>
        <v>0</v>
      </c>
      <c r="E2247" s="712">
        <f>SUM(E2248:E2251)</f>
        <v>0</v>
      </c>
      <c r="F2247" s="334">
        <f t="shared" ref="F2247:F2252" si="1181">SUM(C2247:E2247)</f>
        <v>0</v>
      </c>
      <c r="G2247" s="712">
        <f>SUM(G2248:G2251)</f>
        <v>0</v>
      </c>
      <c r="H2247" s="246">
        <f>SUM(H2248:H2251)</f>
        <v>0</v>
      </c>
      <c r="I2247" s="713">
        <f>SUM(I2248:I2251)</f>
        <v>0</v>
      </c>
      <c r="J2247" s="334">
        <f t="shared" ref="J2247:J2252" si="1182">SUM(G2247:I2247)</f>
        <v>0</v>
      </c>
      <c r="K2247" s="712">
        <f>SUM(K2248:K2251)</f>
        <v>0</v>
      </c>
      <c r="L2247" s="246">
        <f>SUM(L2248:L2251)</f>
        <v>0</v>
      </c>
      <c r="M2247" s="713">
        <f>SUM(M2248:M2251)</f>
        <v>0</v>
      </c>
      <c r="N2247" s="334">
        <f t="shared" ref="N2247:N2252" si="1183">SUM(K2247:M2247)</f>
        <v>0</v>
      </c>
      <c r="O2247" s="712">
        <f>SUM(O2248:O2251)</f>
        <v>0</v>
      </c>
      <c r="P2247" s="246">
        <f>SUM(P2248:P2251)</f>
        <v>0</v>
      </c>
      <c r="Q2247" s="713">
        <f>SUM(Q2248:Q2251)</f>
        <v>0</v>
      </c>
      <c r="R2247" s="699">
        <f t="shared" si="1180"/>
        <v>0</v>
      </c>
      <c r="S2247" s="335">
        <f t="shared" ref="S2247:S2252" si="1184">N2247+J2247+F2247+R2247</f>
        <v>0</v>
      </c>
      <c r="T2247" s="702"/>
      <c r="U2247" s="702"/>
      <c r="V2247" s="702"/>
      <c r="W2247" s="702"/>
    </row>
    <row r="2248" spans="2:23" ht="16.5">
      <c r="B2248" s="710" t="s">
        <v>704</v>
      </c>
      <c r="C2248" s="254"/>
      <c r="D2248" s="287"/>
      <c r="E2248" s="288"/>
      <c r="F2248" s="698">
        <f t="shared" si="1181"/>
        <v>0</v>
      </c>
      <c r="G2248" s="254"/>
      <c r="H2248" s="287"/>
      <c r="I2248" s="288"/>
      <c r="J2248" s="334">
        <f t="shared" si="1182"/>
        <v>0</v>
      </c>
      <c r="K2248" s="254"/>
      <c r="L2248" s="287"/>
      <c r="M2248" s="288"/>
      <c r="N2248" s="334">
        <f t="shared" si="1183"/>
        <v>0</v>
      </c>
      <c r="O2248" s="254"/>
      <c r="P2248" s="287"/>
      <c r="Q2248" s="288"/>
      <c r="R2248" s="699">
        <f t="shared" si="1180"/>
        <v>0</v>
      </c>
      <c r="S2248" s="700">
        <f t="shared" si="1184"/>
        <v>0</v>
      </c>
      <c r="T2248" s="191"/>
      <c r="U2248" s="191"/>
      <c r="V2248" s="191"/>
      <c r="W2248" s="191"/>
    </row>
    <row r="2249" spans="2:23" ht="16.5">
      <c r="B2249" s="710" t="s">
        <v>705</v>
      </c>
      <c r="C2249" s="254"/>
      <c r="D2249" s="287"/>
      <c r="E2249" s="288"/>
      <c r="F2249" s="698">
        <f t="shared" si="1181"/>
        <v>0</v>
      </c>
      <c r="G2249" s="254"/>
      <c r="H2249" s="287"/>
      <c r="I2249" s="288"/>
      <c r="J2249" s="334">
        <f t="shared" si="1182"/>
        <v>0</v>
      </c>
      <c r="K2249" s="254"/>
      <c r="L2249" s="287"/>
      <c r="M2249" s="288"/>
      <c r="N2249" s="334">
        <f t="shared" si="1183"/>
        <v>0</v>
      </c>
      <c r="O2249" s="254"/>
      <c r="P2249" s="287"/>
      <c r="Q2249" s="288"/>
      <c r="R2249" s="699">
        <f t="shared" si="1180"/>
        <v>0</v>
      </c>
      <c r="S2249" s="700">
        <f t="shared" si="1184"/>
        <v>0</v>
      </c>
      <c r="T2249" s="191"/>
      <c r="U2249" s="191"/>
      <c r="V2249" s="191"/>
      <c r="W2249" s="191"/>
    </row>
    <row r="2250" spans="2:23" ht="16.5">
      <c r="B2250" s="714" t="s">
        <v>706</v>
      </c>
      <c r="C2250" s="254"/>
      <c r="D2250" s="287"/>
      <c r="E2250" s="288"/>
      <c r="F2250" s="698">
        <f t="shared" si="1181"/>
        <v>0</v>
      </c>
      <c r="G2250" s="254"/>
      <c r="H2250" s="287"/>
      <c r="I2250" s="288"/>
      <c r="J2250" s="334">
        <f t="shared" si="1182"/>
        <v>0</v>
      </c>
      <c r="K2250" s="254"/>
      <c r="L2250" s="287"/>
      <c r="M2250" s="288"/>
      <c r="N2250" s="334">
        <f t="shared" si="1183"/>
        <v>0</v>
      </c>
      <c r="O2250" s="254"/>
      <c r="P2250" s="287"/>
      <c r="Q2250" s="288"/>
      <c r="R2250" s="699">
        <f t="shared" si="1180"/>
        <v>0</v>
      </c>
      <c r="S2250" s="700">
        <f t="shared" si="1184"/>
        <v>0</v>
      </c>
      <c r="T2250" s="191"/>
      <c r="U2250" s="191"/>
      <c r="V2250" s="191"/>
      <c r="W2250" s="191"/>
    </row>
    <row r="2251" spans="2:23" ht="16.5">
      <c r="B2251" s="714" t="s">
        <v>707</v>
      </c>
      <c r="C2251" s="254"/>
      <c r="D2251" s="287"/>
      <c r="E2251" s="288"/>
      <c r="F2251" s="698">
        <f t="shared" si="1181"/>
        <v>0</v>
      </c>
      <c r="G2251" s="254"/>
      <c r="H2251" s="287"/>
      <c r="I2251" s="288"/>
      <c r="J2251" s="334">
        <f t="shared" si="1182"/>
        <v>0</v>
      </c>
      <c r="K2251" s="254"/>
      <c r="L2251" s="287"/>
      <c r="M2251" s="288"/>
      <c r="N2251" s="334">
        <f t="shared" si="1183"/>
        <v>0</v>
      </c>
      <c r="O2251" s="254"/>
      <c r="P2251" s="287"/>
      <c r="Q2251" s="288"/>
      <c r="R2251" s="699">
        <f t="shared" si="1180"/>
        <v>0</v>
      </c>
      <c r="S2251" s="700">
        <f t="shared" si="1184"/>
        <v>0</v>
      </c>
      <c r="T2251" s="191"/>
      <c r="U2251" s="191"/>
      <c r="V2251" s="191"/>
      <c r="W2251" s="191"/>
    </row>
    <row r="2252" spans="2:23" ht="17.25" thickBot="1">
      <c r="B2252" s="710" t="s">
        <v>708</v>
      </c>
      <c r="C2252" s="271"/>
      <c r="D2252" s="294"/>
      <c r="E2252" s="295"/>
      <c r="F2252" s="698">
        <f t="shared" si="1181"/>
        <v>0</v>
      </c>
      <c r="G2252" s="271"/>
      <c r="H2252" s="294"/>
      <c r="I2252" s="295"/>
      <c r="J2252" s="334">
        <f t="shared" si="1182"/>
        <v>0</v>
      </c>
      <c r="K2252" s="271"/>
      <c r="L2252" s="294"/>
      <c r="M2252" s="295"/>
      <c r="N2252" s="334">
        <f t="shared" si="1183"/>
        <v>0</v>
      </c>
      <c r="O2252" s="271"/>
      <c r="P2252" s="294"/>
      <c r="Q2252" s="295"/>
      <c r="R2252" s="699">
        <f t="shared" si="1180"/>
        <v>0</v>
      </c>
      <c r="S2252" s="700">
        <f t="shared" si="1184"/>
        <v>0</v>
      </c>
      <c r="T2252" s="191"/>
      <c r="U2252" s="191"/>
      <c r="V2252" s="191"/>
      <c r="W2252" s="191"/>
    </row>
    <row r="2253" spans="2:23" ht="17.25" thickBot="1">
      <c r="B2253" s="715" t="s">
        <v>933</v>
      </c>
      <c r="C2253" s="687" t="s">
        <v>498</v>
      </c>
      <c r="D2253" s="688" t="s">
        <v>499</v>
      </c>
      <c r="E2253" s="689" t="s">
        <v>500</v>
      </c>
      <c r="F2253" s="719" t="s">
        <v>697</v>
      </c>
      <c r="G2253" s="687" t="s">
        <v>502</v>
      </c>
      <c r="H2253" s="688" t="s">
        <v>503</v>
      </c>
      <c r="I2253" s="689" t="s">
        <v>504</v>
      </c>
      <c r="J2253" s="719" t="s">
        <v>698</v>
      </c>
      <c r="K2253" s="687" t="s">
        <v>506</v>
      </c>
      <c r="L2253" s="688" t="s">
        <v>507</v>
      </c>
      <c r="M2253" s="689" t="s">
        <v>508</v>
      </c>
      <c r="N2253" s="719" t="s">
        <v>699</v>
      </c>
      <c r="O2253" s="687" t="s">
        <v>510</v>
      </c>
      <c r="P2253" s="688" t="s">
        <v>511</v>
      </c>
      <c r="Q2253" s="689" t="s">
        <v>512</v>
      </c>
      <c r="R2253" s="720" t="s">
        <v>700</v>
      </c>
      <c r="S2253" s="719" t="s">
        <v>46</v>
      </c>
      <c r="T2253" s="191"/>
      <c r="U2253" s="191"/>
      <c r="V2253" s="191"/>
      <c r="W2253" s="191"/>
    </row>
    <row r="2254" spans="2:23" ht="16.5">
      <c r="B2254" s="710" t="s">
        <v>702</v>
      </c>
      <c r="C2254" s="266"/>
      <c r="D2254" s="280"/>
      <c r="E2254" s="281"/>
      <c r="F2254" s="698">
        <f>SUM(C2254:E2254)</f>
        <v>0</v>
      </c>
      <c r="G2254" s="266"/>
      <c r="H2254" s="280"/>
      <c r="I2254" s="281"/>
      <c r="J2254" s="334">
        <f>SUM(G2254:I2254)</f>
        <v>0</v>
      </c>
      <c r="K2254" s="266"/>
      <c r="L2254" s="280"/>
      <c r="M2254" s="281"/>
      <c r="N2254" s="334">
        <f>SUM(K2254:M2254)</f>
        <v>0</v>
      </c>
      <c r="O2254" s="266"/>
      <c r="P2254" s="280"/>
      <c r="Q2254" s="281"/>
      <c r="R2254" s="699">
        <f t="shared" ref="R2254:R2260" si="1185">SUM(O2254:Q2254)</f>
        <v>0</v>
      </c>
      <c r="S2254" s="700">
        <f>N2254+J2254+F2254+R2254</f>
        <v>0</v>
      </c>
      <c r="T2254" s="191"/>
      <c r="U2254" s="191"/>
      <c r="V2254" s="191"/>
      <c r="W2254" s="191"/>
    </row>
    <row r="2255" spans="2:23" ht="16.5">
      <c r="B2255" s="711" t="s">
        <v>703</v>
      </c>
      <c r="C2255" s="712">
        <f>SUM(C2256:C2259)</f>
        <v>0</v>
      </c>
      <c r="D2255" s="712">
        <f>SUM(D2256:D2259)</f>
        <v>0</v>
      </c>
      <c r="E2255" s="712">
        <f>SUM(E2256:E2259)</f>
        <v>0</v>
      </c>
      <c r="F2255" s="334">
        <f t="shared" ref="F2255:F2260" si="1186">SUM(C2255:E2255)</f>
        <v>0</v>
      </c>
      <c r="G2255" s="712">
        <f>SUM(G2256:G2259)</f>
        <v>0</v>
      </c>
      <c r="H2255" s="246">
        <f>SUM(H2256:H2259)</f>
        <v>0</v>
      </c>
      <c r="I2255" s="713">
        <f>SUM(I2256:I2259)</f>
        <v>0</v>
      </c>
      <c r="J2255" s="334">
        <f t="shared" ref="J2255:J2260" si="1187">SUM(G2255:I2255)</f>
        <v>0</v>
      </c>
      <c r="K2255" s="712">
        <f>SUM(K2256:K2259)</f>
        <v>0</v>
      </c>
      <c r="L2255" s="246">
        <f>SUM(L2256:L2259)</f>
        <v>0</v>
      </c>
      <c r="M2255" s="713">
        <f>SUM(M2256:M2259)</f>
        <v>0</v>
      </c>
      <c r="N2255" s="334">
        <f t="shared" ref="N2255:N2260" si="1188">SUM(K2255:M2255)</f>
        <v>0</v>
      </c>
      <c r="O2255" s="712">
        <f>SUM(O2256:O2259)</f>
        <v>0</v>
      </c>
      <c r="P2255" s="246">
        <f>SUM(P2256:P2259)</f>
        <v>0</v>
      </c>
      <c r="Q2255" s="713">
        <f>SUM(Q2256:Q2259)</f>
        <v>0</v>
      </c>
      <c r="R2255" s="699">
        <f t="shared" si="1185"/>
        <v>0</v>
      </c>
      <c r="S2255" s="335">
        <f t="shared" ref="S2255:S2260" si="1189">N2255+J2255+F2255+R2255</f>
        <v>0</v>
      </c>
      <c r="T2255" s="702"/>
      <c r="U2255" s="702"/>
      <c r="V2255" s="702"/>
      <c r="W2255" s="702"/>
    </row>
    <row r="2256" spans="2:23" ht="16.5">
      <c r="B2256" s="710" t="s">
        <v>704</v>
      </c>
      <c r="C2256" s="254"/>
      <c r="D2256" s="287"/>
      <c r="E2256" s="288"/>
      <c r="F2256" s="698">
        <f t="shared" si="1186"/>
        <v>0</v>
      </c>
      <c r="G2256" s="254"/>
      <c r="H2256" s="287"/>
      <c r="I2256" s="288"/>
      <c r="J2256" s="334">
        <f t="shared" si="1187"/>
        <v>0</v>
      </c>
      <c r="K2256" s="254"/>
      <c r="L2256" s="287"/>
      <c r="M2256" s="288"/>
      <c r="N2256" s="334">
        <f t="shared" si="1188"/>
        <v>0</v>
      </c>
      <c r="O2256" s="254"/>
      <c r="P2256" s="287"/>
      <c r="Q2256" s="288"/>
      <c r="R2256" s="699">
        <f t="shared" si="1185"/>
        <v>0</v>
      </c>
      <c r="S2256" s="700">
        <f t="shared" si="1189"/>
        <v>0</v>
      </c>
      <c r="T2256" s="191"/>
      <c r="U2256" s="191"/>
      <c r="V2256" s="191"/>
      <c r="W2256" s="191"/>
    </row>
    <row r="2257" spans="2:23" ht="16.5">
      <c r="B2257" s="710" t="s">
        <v>705</v>
      </c>
      <c r="C2257" s="254"/>
      <c r="D2257" s="287"/>
      <c r="E2257" s="288"/>
      <c r="F2257" s="698">
        <f t="shared" si="1186"/>
        <v>0</v>
      </c>
      <c r="G2257" s="254"/>
      <c r="H2257" s="287"/>
      <c r="I2257" s="288"/>
      <c r="J2257" s="334">
        <f t="shared" si="1187"/>
        <v>0</v>
      </c>
      <c r="K2257" s="254"/>
      <c r="L2257" s="287"/>
      <c r="M2257" s="288"/>
      <c r="N2257" s="334">
        <f t="shared" si="1188"/>
        <v>0</v>
      </c>
      <c r="O2257" s="254"/>
      <c r="P2257" s="287"/>
      <c r="Q2257" s="288"/>
      <c r="R2257" s="699">
        <f t="shared" si="1185"/>
        <v>0</v>
      </c>
      <c r="S2257" s="700">
        <f t="shared" si="1189"/>
        <v>0</v>
      </c>
      <c r="T2257" s="191"/>
      <c r="U2257" s="191"/>
      <c r="V2257" s="191"/>
      <c r="W2257" s="191"/>
    </row>
    <row r="2258" spans="2:23" ht="16.5">
      <c r="B2258" s="714" t="s">
        <v>706</v>
      </c>
      <c r="C2258" s="254"/>
      <c r="D2258" s="287"/>
      <c r="E2258" s="288"/>
      <c r="F2258" s="698">
        <f t="shared" si="1186"/>
        <v>0</v>
      </c>
      <c r="G2258" s="254"/>
      <c r="H2258" s="287"/>
      <c r="I2258" s="288"/>
      <c r="J2258" s="334">
        <f t="shared" si="1187"/>
        <v>0</v>
      </c>
      <c r="K2258" s="254"/>
      <c r="L2258" s="287"/>
      <c r="M2258" s="288"/>
      <c r="N2258" s="334">
        <f t="shared" si="1188"/>
        <v>0</v>
      </c>
      <c r="O2258" s="254"/>
      <c r="P2258" s="287"/>
      <c r="Q2258" s="288"/>
      <c r="R2258" s="699">
        <f t="shared" si="1185"/>
        <v>0</v>
      </c>
      <c r="S2258" s="700">
        <f t="shared" si="1189"/>
        <v>0</v>
      </c>
      <c r="T2258" s="191"/>
      <c r="U2258" s="191"/>
      <c r="V2258" s="191"/>
      <c r="W2258" s="191"/>
    </row>
    <row r="2259" spans="2:23" ht="16.5">
      <c r="B2259" s="714" t="s">
        <v>707</v>
      </c>
      <c r="C2259" s="254"/>
      <c r="D2259" s="287"/>
      <c r="E2259" s="288"/>
      <c r="F2259" s="698">
        <f t="shared" si="1186"/>
        <v>0</v>
      </c>
      <c r="G2259" s="254"/>
      <c r="H2259" s="287"/>
      <c r="I2259" s="288"/>
      <c r="J2259" s="334">
        <f t="shared" si="1187"/>
        <v>0</v>
      </c>
      <c r="K2259" s="254"/>
      <c r="L2259" s="287"/>
      <c r="M2259" s="288"/>
      <c r="N2259" s="334">
        <f t="shared" si="1188"/>
        <v>0</v>
      </c>
      <c r="O2259" s="254"/>
      <c r="P2259" s="287"/>
      <c r="Q2259" s="288"/>
      <c r="R2259" s="699">
        <f t="shared" si="1185"/>
        <v>0</v>
      </c>
      <c r="S2259" s="700">
        <f t="shared" si="1189"/>
        <v>0</v>
      </c>
      <c r="T2259" s="191"/>
      <c r="U2259" s="191"/>
      <c r="V2259" s="191"/>
      <c r="W2259" s="191"/>
    </row>
    <row r="2260" spans="2:23" ht="17.25" thickBot="1">
      <c r="B2260" s="710" t="s">
        <v>708</v>
      </c>
      <c r="C2260" s="271"/>
      <c r="D2260" s="294"/>
      <c r="E2260" s="295"/>
      <c r="F2260" s="698">
        <f t="shared" si="1186"/>
        <v>0</v>
      </c>
      <c r="G2260" s="271"/>
      <c r="H2260" s="294"/>
      <c r="I2260" s="295"/>
      <c r="J2260" s="334">
        <f t="shared" si="1187"/>
        <v>0</v>
      </c>
      <c r="K2260" s="271"/>
      <c r="L2260" s="294"/>
      <c r="M2260" s="295"/>
      <c r="N2260" s="334">
        <f t="shared" si="1188"/>
        <v>0</v>
      </c>
      <c r="O2260" s="271"/>
      <c r="P2260" s="294"/>
      <c r="Q2260" s="295"/>
      <c r="R2260" s="699">
        <f t="shared" si="1185"/>
        <v>0</v>
      </c>
      <c r="S2260" s="700">
        <f t="shared" si="1189"/>
        <v>0</v>
      </c>
      <c r="T2260" s="191"/>
      <c r="U2260" s="191"/>
      <c r="V2260" s="191"/>
      <c r="W2260" s="191"/>
    </row>
    <row r="2261" spans="2:23" ht="17.25" thickBot="1">
      <c r="B2261" s="715" t="s">
        <v>934</v>
      </c>
      <c r="C2261" s="600" t="s">
        <v>498</v>
      </c>
      <c r="D2261" s="708" t="s">
        <v>499</v>
      </c>
      <c r="E2261" s="709" t="s">
        <v>500</v>
      </c>
      <c r="F2261" s="334" t="s">
        <v>697</v>
      </c>
      <c r="G2261" s="600" t="s">
        <v>502</v>
      </c>
      <c r="H2261" s="708" t="s">
        <v>503</v>
      </c>
      <c r="I2261" s="709" t="s">
        <v>504</v>
      </c>
      <c r="J2261" s="334" t="s">
        <v>698</v>
      </c>
      <c r="K2261" s="600" t="s">
        <v>506</v>
      </c>
      <c r="L2261" s="708" t="s">
        <v>507</v>
      </c>
      <c r="M2261" s="709" t="s">
        <v>508</v>
      </c>
      <c r="N2261" s="334" t="s">
        <v>699</v>
      </c>
      <c r="O2261" s="600" t="s">
        <v>510</v>
      </c>
      <c r="P2261" s="708" t="s">
        <v>511</v>
      </c>
      <c r="Q2261" s="709" t="s">
        <v>512</v>
      </c>
      <c r="R2261" s="720" t="s">
        <v>700</v>
      </c>
      <c r="S2261" s="719" t="s">
        <v>46</v>
      </c>
      <c r="T2261" s="191"/>
      <c r="U2261" s="191"/>
      <c r="V2261" s="191"/>
      <c r="W2261" s="191"/>
    </row>
    <row r="2262" spans="2:23" ht="16.5">
      <c r="B2262" s="710" t="s">
        <v>702</v>
      </c>
      <c r="C2262" s="266"/>
      <c r="D2262" s="280"/>
      <c r="E2262" s="281"/>
      <c r="F2262" s="698">
        <f>SUM(C2262:E2262)</f>
        <v>0</v>
      </c>
      <c r="G2262" s="266"/>
      <c r="H2262" s="280"/>
      <c r="I2262" s="281"/>
      <c r="J2262" s="334">
        <f>SUM(G2262:I2262)</f>
        <v>0</v>
      </c>
      <c r="K2262" s="266"/>
      <c r="L2262" s="280"/>
      <c r="M2262" s="281"/>
      <c r="N2262" s="334">
        <f>SUM(K2262:M2262)</f>
        <v>0</v>
      </c>
      <c r="O2262" s="266"/>
      <c r="P2262" s="280"/>
      <c r="Q2262" s="281"/>
      <c r="R2262" s="699">
        <f t="shared" ref="R2262:R2268" si="1190">SUM(O2262:Q2262)</f>
        <v>0</v>
      </c>
      <c r="S2262" s="700">
        <f>N2262+J2262+F2262+R2262</f>
        <v>0</v>
      </c>
      <c r="T2262" s="191"/>
      <c r="U2262" s="191"/>
      <c r="V2262" s="191"/>
      <c r="W2262" s="191"/>
    </row>
    <row r="2263" spans="2:23" ht="16.5">
      <c r="B2263" s="711" t="s">
        <v>703</v>
      </c>
      <c r="C2263" s="712">
        <f>SUM(C2264:C2267)</f>
        <v>0</v>
      </c>
      <c r="D2263" s="712">
        <f>SUM(D2264:D2267)</f>
        <v>0</v>
      </c>
      <c r="E2263" s="712">
        <f>SUM(E2264:E2267)</f>
        <v>0</v>
      </c>
      <c r="F2263" s="334">
        <f t="shared" ref="F2263:F2268" si="1191">SUM(C2263:E2263)</f>
        <v>0</v>
      </c>
      <c r="G2263" s="712">
        <f>SUM(G2264:G2267)</f>
        <v>0</v>
      </c>
      <c r="H2263" s="246">
        <f>SUM(H2264:H2267)</f>
        <v>0</v>
      </c>
      <c r="I2263" s="713">
        <f>SUM(I2264:I2267)</f>
        <v>0</v>
      </c>
      <c r="J2263" s="334">
        <f t="shared" ref="J2263:J2268" si="1192">SUM(G2263:I2263)</f>
        <v>0</v>
      </c>
      <c r="K2263" s="712">
        <f>SUM(K2264:K2267)</f>
        <v>0</v>
      </c>
      <c r="L2263" s="246">
        <f>SUM(L2264:L2267)</f>
        <v>0</v>
      </c>
      <c r="M2263" s="713">
        <f>SUM(M2264:M2267)</f>
        <v>0</v>
      </c>
      <c r="N2263" s="334">
        <f t="shared" ref="N2263:N2268" si="1193">SUM(K2263:M2263)</f>
        <v>0</v>
      </c>
      <c r="O2263" s="712">
        <f>SUM(O2264:O2267)</f>
        <v>0</v>
      </c>
      <c r="P2263" s="246">
        <f>SUM(P2264:P2267)</f>
        <v>0</v>
      </c>
      <c r="Q2263" s="713">
        <f>SUM(Q2264:Q2267)</f>
        <v>0</v>
      </c>
      <c r="R2263" s="699">
        <f t="shared" si="1190"/>
        <v>0</v>
      </c>
      <c r="S2263" s="335">
        <f t="shared" ref="S2263:S2268" si="1194">N2263+J2263+F2263+R2263</f>
        <v>0</v>
      </c>
      <c r="T2263" s="702"/>
      <c r="U2263" s="702"/>
      <c r="V2263" s="702"/>
      <c r="W2263" s="702"/>
    </row>
    <row r="2264" spans="2:23" ht="16.5">
      <c r="B2264" s="710" t="s">
        <v>704</v>
      </c>
      <c r="C2264" s="254"/>
      <c r="D2264" s="287"/>
      <c r="E2264" s="288"/>
      <c r="F2264" s="698">
        <f t="shared" si="1191"/>
        <v>0</v>
      </c>
      <c r="G2264" s="254"/>
      <c r="H2264" s="287"/>
      <c r="I2264" s="288"/>
      <c r="J2264" s="334">
        <f t="shared" si="1192"/>
        <v>0</v>
      </c>
      <c r="K2264" s="254"/>
      <c r="L2264" s="287"/>
      <c r="M2264" s="288"/>
      <c r="N2264" s="334">
        <f t="shared" si="1193"/>
        <v>0</v>
      </c>
      <c r="O2264" s="254"/>
      <c r="P2264" s="287"/>
      <c r="Q2264" s="288"/>
      <c r="R2264" s="699">
        <f t="shared" si="1190"/>
        <v>0</v>
      </c>
      <c r="S2264" s="700">
        <f t="shared" si="1194"/>
        <v>0</v>
      </c>
      <c r="T2264" s="191"/>
      <c r="U2264" s="191"/>
      <c r="V2264" s="191"/>
      <c r="W2264" s="191"/>
    </row>
    <row r="2265" spans="2:23" ht="16.5">
      <c r="B2265" s="710" t="s">
        <v>705</v>
      </c>
      <c r="C2265" s="254"/>
      <c r="D2265" s="287"/>
      <c r="E2265" s="288"/>
      <c r="F2265" s="698">
        <f t="shared" si="1191"/>
        <v>0</v>
      </c>
      <c r="G2265" s="254"/>
      <c r="H2265" s="287"/>
      <c r="I2265" s="288"/>
      <c r="J2265" s="334">
        <f t="shared" si="1192"/>
        <v>0</v>
      </c>
      <c r="K2265" s="254"/>
      <c r="L2265" s="287"/>
      <c r="M2265" s="288"/>
      <c r="N2265" s="334">
        <f t="shared" si="1193"/>
        <v>0</v>
      </c>
      <c r="O2265" s="254"/>
      <c r="P2265" s="287"/>
      <c r="Q2265" s="288"/>
      <c r="R2265" s="699">
        <f t="shared" si="1190"/>
        <v>0</v>
      </c>
      <c r="S2265" s="700">
        <f t="shared" si="1194"/>
        <v>0</v>
      </c>
      <c r="T2265" s="191"/>
      <c r="U2265" s="191"/>
      <c r="V2265" s="191"/>
      <c r="W2265" s="191"/>
    </row>
    <row r="2266" spans="2:23" ht="16.5">
      <c r="B2266" s="714" t="s">
        <v>706</v>
      </c>
      <c r="C2266" s="254"/>
      <c r="D2266" s="287"/>
      <c r="E2266" s="288"/>
      <c r="F2266" s="698">
        <f t="shared" si="1191"/>
        <v>0</v>
      </c>
      <c r="G2266" s="254"/>
      <c r="H2266" s="287"/>
      <c r="I2266" s="288"/>
      <c r="J2266" s="334">
        <f t="shared" si="1192"/>
        <v>0</v>
      </c>
      <c r="K2266" s="254"/>
      <c r="L2266" s="287"/>
      <c r="M2266" s="288"/>
      <c r="N2266" s="334">
        <f t="shared" si="1193"/>
        <v>0</v>
      </c>
      <c r="O2266" s="254"/>
      <c r="P2266" s="287"/>
      <c r="Q2266" s="288"/>
      <c r="R2266" s="699">
        <f t="shared" si="1190"/>
        <v>0</v>
      </c>
      <c r="S2266" s="700">
        <f t="shared" si="1194"/>
        <v>0</v>
      </c>
      <c r="T2266" s="191"/>
      <c r="U2266" s="191"/>
      <c r="V2266" s="191"/>
      <c r="W2266" s="191"/>
    </row>
    <row r="2267" spans="2:23" ht="16.5">
      <c r="B2267" s="714" t="s">
        <v>707</v>
      </c>
      <c r="C2267" s="254"/>
      <c r="D2267" s="287"/>
      <c r="E2267" s="288"/>
      <c r="F2267" s="698">
        <f t="shared" si="1191"/>
        <v>0</v>
      </c>
      <c r="G2267" s="254"/>
      <c r="H2267" s="287"/>
      <c r="I2267" s="288"/>
      <c r="J2267" s="334">
        <f t="shared" si="1192"/>
        <v>0</v>
      </c>
      <c r="K2267" s="254"/>
      <c r="L2267" s="287"/>
      <c r="M2267" s="288"/>
      <c r="N2267" s="334">
        <f t="shared" si="1193"/>
        <v>0</v>
      </c>
      <c r="O2267" s="254"/>
      <c r="P2267" s="287"/>
      <c r="Q2267" s="288"/>
      <c r="R2267" s="699">
        <f t="shared" si="1190"/>
        <v>0</v>
      </c>
      <c r="S2267" s="700">
        <f t="shared" si="1194"/>
        <v>0</v>
      </c>
      <c r="T2267" s="191"/>
      <c r="U2267" s="191"/>
      <c r="V2267" s="191"/>
      <c r="W2267" s="191"/>
    </row>
    <row r="2268" spans="2:23" ht="17.25" thickBot="1">
      <c r="B2268" s="710" t="s">
        <v>708</v>
      </c>
      <c r="C2268" s="271"/>
      <c r="D2268" s="294"/>
      <c r="E2268" s="295"/>
      <c r="F2268" s="698">
        <f t="shared" si="1191"/>
        <v>0</v>
      </c>
      <c r="G2268" s="271"/>
      <c r="H2268" s="294"/>
      <c r="I2268" s="295"/>
      <c r="J2268" s="334">
        <f t="shared" si="1192"/>
        <v>0</v>
      </c>
      <c r="K2268" s="271"/>
      <c r="L2268" s="294"/>
      <c r="M2268" s="295"/>
      <c r="N2268" s="334">
        <f t="shared" si="1193"/>
        <v>0</v>
      </c>
      <c r="O2268" s="271"/>
      <c r="P2268" s="294"/>
      <c r="Q2268" s="295"/>
      <c r="R2268" s="699">
        <f t="shared" si="1190"/>
        <v>0</v>
      </c>
      <c r="S2268" s="700">
        <f t="shared" si="1194"/>
        <v>0</v>
      </c>
      <c r="T2268" s="191"/>
      <c r="U2268" s="191"/>
      <c r="V2268" s="191"/>
      <c r="W2268" s="191"/>
    </row>
    <row r="2269" spans="2:23" ht="17.25" thickBot="1">
      <c r="B2269" s="715" t="s">
        <v>935</v>
      </c>
      <c r="C2269" s="600" t="s">
        <v>498</v>
      </c>
      <c r="D2269" s="708" t="s">
        <v>499</v>
      </c>
      <c r="E2269" s="709" t="s">
        <v>500</v>
      </c>
      <c r="F2269" s="334" t="s">
        <v>697</v>
      </c>
      <c r="G2269" s="600" t="s">
        <v>502</v>
      </c>
      <c r="H2269" s="708" t="s">
        <v>503</v>
      </c>
      <c r="I2269" s="709" t="s">
        <v>504</v>
      </c>
      <c r="J2269" s="334" t="s">
        <v>698</v>
      </c>
      <c r="K2269" s="600" t="s">
        <v>506</v>
      </c>
      <c r="L2269" s="708" t="s">
        <v>507</v>
      </c>
      <c r="M2269" s="709" t="s">
        <v>508</v>
      </c>
      <c r="N2269" s="334" t="s">
        <v>699</v>
      </c>
      <c r="O2269" s="600" t="s">
        <v>510</v>
      </c>
      <c r="P2269" s="708" t="s">
        <v>511</v>
      </c>
      <c r="Q2269" s="709" t="s">
        <v>512</v>
      </c>
      <c r="R2269" s="720" t="s">
        <v>700</v>
      </c>
      <c r="S2269" s="719" t="s">
        <v>46</v>
      </c>
      <c r="T2269" s="191"/>
      <c r="U2269" s="191"/>
      <c r="V2269" s="191"/>
      <c r="W2269" s="191"/>
    </row>
    <row r="2270" spans="2:23" ht="16.5">
      <c r="B2270" s="710" t="s">
        <v>702</v>
      </c>
      <c r="C2270" s="266"/>
      <c r="D2270" s="280"/>
      <c r="E2270" s="281"/>
      <c r="F2270" s="698">
        <f>SUM(C2270:E2270)</f>
        <v>0</v>
      </c>
      <c r="G2270" s="266"/>
      <c r="H2270" s="280"/>
      <c r="I2270" s="281"/>
      <c r="J2270" s="334">
        <f>SUM(G2270:I2270)</f>
        <v>0</v>
      </c>
      <c r="K2270" s="266"/>
      <c r="L2270" s="280"/>
      <c r="M2270" s="281"/>
      <c r="N2270" s="334">
        <f>SUM(K2270:M2270)</f>
        <v>0</v>
      </c>
      <c r="O2270" s="266"/>
      <c r="P2270" s="280"/>
      <c r="Q2270" s="281"/>
      <c r="R2270" s="699">
        <f t="shared" ref="R2270:R2276" si="1195">SUM(O2270:Q2270)</f>
        <v>0</v>
      </c>
      <c r="S2270" s="700">
        <f>N2270+J2270+F2270+R2270</f>
        <v>0</v>
      </c>
      <c r="T2270" s="191"/>
      <c r="U2270" s="191"/>
      <c r="V2270" s="191"/>
      <c r="W2270" s="191"/>
    </row>
    <row r="2271" spans="2:23" ht="16.5">
      <c r="B2271" s="711" t="s">
        <v>703</v>
      </c>
      <c r="C2271" s="712">
        <f>SUM(C2272:C2275)</f>
        <v>0</v>
      </c>
      <c r="D2271" s="712">
        <f>SUM(D2272:D2275)</f>
        <v>0</v>
      </c>
      <c r="E2271" s="712">
        <f>SUM(E2272:E2275)</f>
        <v>0</v>
      </c>
      <c r="F2271" s="334">
        <f t="shared" ref="F2271:F2276" si="1196">SUM(C2271:E2271)</f>
        <v>0</v>
      </c>
      <c r="G2271" s="712">
        <f>SUM(G2272:G2275)</f>
        <v>0</v>
      </c>
      <c r="H2271" s="246">
        <f>SUM(H2272:H2275)</f>
        <v>0</v>
      </c>
      <c r="I2271" s="713">
        <f>SUM(I2272:I2275)</f>
        <v>0</v>
      </c>
      <c r="J2271" s="334">
        <f t="shared" ref="J2271:J2276" si="1197">SUM(G2271:I2271)</f>
        <v>0</v>
      </c>
      <c r="K2271" s="712">
        <f>SUM(K2272:K2275)</f>
        <v>0</v>
      </c>
      <c r="L2271" s="246">
        <f>SUM(L2272:L2275)</f>
        <v>0</v>
      </c>
      <c r="M2271" s="713">
        <f>SUM(M2272:M2275)</f>
        <v>0</v>
      </c>
      <c r="N2271" s="334">
        <f t="shared" ref="N2271:N2276" si="1198">SUM(K2271:M2271)</f>
        <v>0</v>
      </c>
      <c r="O2271" s="712">
        <f>SUM(O2272:O2275)</f>
        <v>0</v>
      </c>
      <c r="P2271" s="246">
        <f>SUM(P2272:P2275)</f>
        <v>0</v>
      </c>
      <c r="Q2271" s="713">
        <f>SUM(Q2272:Q2275)</f>
        <v>0</v>
      </c>
      <c r="R2271" s="699">
        <f t="shared" si="1195"/>
        <v>0</v>
      </c>
      <c r="S2271" s="335">
        <f t="shared" ref="S2271:S2276" si="1199">N2271+J2271+F2271+R2271</f>
        <v>0</v>
      </c>
      <c r="T2271" s="702"/>
      <c r="U2271" s="702"/>
      <c r="V2271" s="702"/>
      <c r="W2271" s="702"/>
    </row>
    <row r="2272" spans="2:23" ht="16.5">
      <c r="B2272" s="710" t="s">
        <v>704</v>
      </c>
      <c r="C2272" s="254"/>
      <c r="D2272" s="287"/>
      <c r="E2272" s="288"/>
      <c r="F2272" s="698">
        <f t="shared" si="1196"/>
        <v>0</v>
      </c>
      <c r="G2272" s="254"/>
      <c r="H2272" s="287"/>
      <c r="I2272" s="288"/>
      <c r="J2272" s="334">
        <f t="shared" si="1197"/>
        <v>0</v>
      </c>
      <c r="K2272" s="254"/>
      <c r="L2272" s="287"/>
      <c r="M2272" s="288"/>
      <c r="N2272" s="334">
        <f t="shared" si="1198"/>
        <v>0</v>
      </c>
      <c r="O2272" s="254"/>
      <c r="P2272" s="287"/>
      <c r="Q2272" s="288"/>
      <c r="R2272" s="699">
        <f t="shared" si="1195"/>
        <v>0</v>
      </c>
      <c r="S2272" s="700">
        <f t="shared" si="1199"/>
        <v>0</v>
      </c>
      <c r="T2272" s="191"/>
      <c r="U2272" s="191"/>
      <c r="V2272" s="191"/>
      <c r="W2272" s="191"/>
    </row>
    <row r="2273" spans="2:23" ht="16.5">
      <c r="B2273" s="710" t="s">
        <v>705</v>
      </c>
      <c r="C2273" s="254"/>
      <c r="D2273" s="287"/>
      <c r="E2273" s="288"/>
      <c r="F2273" s="698">
        <f t="shared" si="1196"/>
        <v>0</v>
      </c>
      <c r="G2273" s="254"/>
      <c r="H2273" s="287"/>
      <c r="I2273" s="288"/>
      <c r="J2273" s="334">
        <f t="shared" si="1197"/>
        <v>0</v>
      </c>
      <c r="K2273" s="254"/>
      <c r="L2273" s="287"/>
      <c r="M2273" s="288"/>
      <c r="N2273" s="334">
        <f t="shared" si="1198"/>
        <v>0</v>
      </c>
      <c r="O2273" s="254"/>
      <c r="P2273" s="287"/>
      <c r="Q2273" s="288"/>
      <c r="R2273" s="699">
        <f t="shared" si="1195"/>
        <v>0</v>
      </c>
      <c r="S2273" s="700">
        <f t="shared" si="1199"/>
        <v>0</v>
      </c>
      <c r="T2273" s="191"/>
      <c r="U2273" s="191"/>
      <c r="V2273" s="191"/>
      <c r="W2273" s="191"/>
    </row>
    <row r="2274" spans="2:23" ht="16.5">
      <c r="B2274" s="714" t="s">
        <v>706</v>
      </c>
      <c r="C2274" s="254"/>
      <c r="D2274" s="287"/>
      <c r="E2274" s="288"/>
      <c r="F2274" s="698">
        <f t="shared" si="1196"/>
        <v>0</v>
      </c>
      <c r="G2274" s="254"/>
      <c r="H2274" s="287"/>
      <c r="I2274" s="288"/>
      <c r="J2274" s="334">
        <f t="shared" si="1197"/>
        <v>0</v>
      </c>
      <c r="K2274" s="254"/>
      <c r="L2274" s="287"/>
      <c r="M2274" s="288"/>
      <c r="N2274" s="334">
        <f t="shared" si="1198"/>
        <v>0</v>
      </c>
      <c r="O2274" s="254"/>
      <c r="P2274" s="287"/>
      <c r="Q2274" s="288"/>
      <c r="R2274" s="699">
        <f t="shared" si="1195"/>
        <v>0</v>
      </c>
      <c r="S2274" s="700">
        <f t="shared" si="1199"/>
        <v>0</v>
      </c>
      <c r="T2274" s="191"/>
      <c r="U2274" s="191"/>
      <c r="V2274" s="191"/>
      <c r="W2274" s="191"/>
    </row>
    <row r="2275" spans="2:23" ht="16.5">
      <c r="B2275" s="714" t="s">
        <v>707</v>
      </c>
      <c r="C2275" s="254"/>
      <c r="D2275" s="287"/>
      <c r="E2275" s="288"/>
      <c r="F2275" s="698">
        <f t="shared" si="1196"/>
        <v>0</v>
      </c>
      <c r="G2275" s="254"/>
      <c r="H2275" s="287"/>
      <c r="I2275" s="288"/>
      <c r="J2275" s="334">
        <f t="shared" si="1197"/>
        <v>0</v>
      </c>
      <c r="K2275" s="254"/>
      <c r="L2275" s="287"/>
      <c r="M2275" s="288"/>
      <c r="N2275" s="334">
        <f t="shared" si="1198"/>
        <v>0</v>
      </c>
      <c r="O2275" s="254"/>
      <c r="P2275" s="287"/>
      <c r="Q2275" s="288"/>
      <c r="R2275" s="699">
        <f t="shared" si="1195"/>
        <v>0</v>
      </c>
      <c r="S2275" s="700">
        <f t="shared" si="1199"/>
        <v>0</v>
      </c>
      <c r="T2275" s="191"/>
      <c r="U2275" s="191"/>
      <c r="V2275" s="191"/>
      <c r="W2275" s="191"/>
    </row>
    <row r="2276" spans="2:23" ht="17.25" thickBot="1">
      <c r="B2276" s="710" t="s">
        <v>708</v>
      </c>
      <c r="C2276" s="271"/>
      <c r="D2276" s="294"/>
      <c r="E2276" s="295"/>
      <c r="F2276" s="698">
        <f t="shared" si="1196"/>
        <v>0</v>
      </c>
      <c r="G2276" s="271"/>
      <c r="H2276" s="294"/>
      <c r="I2276" s="295"/>
      <c r="J2276" s="334">
        <f t="shared" si="1197"/>
        <v>0</v>
      </c>
      <c r="K2276" s="271"/>
      <c r="L2276" s="294"/>
      <c r="M2276" s="295"/>
      <c r="N2276" s="334">
        <f t="shared" si="1198"/>
        <v>0</v>
      </c>
      <c r="O2276" s="271"/>
      <c r="P2276" s="294"/>
      <c r="Q2276" s="295"/>
      <c r="R2276" s="699">
        <f t="shared" si="1195"/>
        <v>0</v>
      </c>
      <c r="S2276" s="700">
        <f t="shared" si="1199"/>
        <v>0</v>
      </c>
      <c r="T2276" s="191"/>
      <c r="U2276" s="191"/>
      <c r="V2276" s="191"/>
      <c r="W2276" s="191"/>
    </row>
    <row r="2277" spans="2:23" ht="17.25" thickBot="1">
      <c r="B2277" s="715" t="s">
        <v>936</v>
      </c>
      <c r="C2277" s="687" t="s">
        <v>498</v>
      </c>
      <c r="D2277" s="688" t="s">
        <v>499</v>
      </c>
      <c r="E2277" s="689" t="s">
        <v>500</v>
      </c>
      <c r="F2277" s="719" t="s">
        <v>697</v>
      </c>
      <c r="G2277" s="687" t="s">
        <v>502</v>
      </c>
      <c r="H2277" s="688" t="s">
        <v>503</v>
      </c>
      <c r="I2277" s="689" t="s">
        <v>504</v>
      </c>
      <c r="J2277" s="719" t="s">
        <v>698</v>
      </c>
      <c r="K2277" s="687" t="s">
        <v>506</v>
      </c>
      <c r="L2277" s="688" t="s">
        <v>507</v>
      </c>
      <c r="M2277" s="689" t="s">
        <v>508</v>
      </c>
      <c r="N2277" s="719" t="s">
        <v>699</v>
      </c>
      <c r="O2277" s="687" t="s">
        <v>510</v>
      </c>
      <c r="P2277" s="688" t="s">
        <v>511</v>
      </c>
      <c r="Q2277" s="689" t="s">
        <v>512</v>
      </c>
      <c r="R2277" s="720" t="s">
        <v>700</v>
      </c>
      <c r="S2277" s="719" t="s">
        <v>46</v>
      </c>
      <c r="T2277" s="191"/>
      <c r="U2277" s="191"/>
      <c r="V2277" s="191"/>
      <c r="W2277" s="191"/>
    </row>
    <row r="2278" spans="2:23" ht="16.5">
      <c r="B2278" s="710" t="s">
        <v>702</v>
      </c>
      <c r="C2278" s="266"/>
      <c r="D2278" s="280"/>
      <c r="E2278" s="281"/>
      <c r="F2278" s="698">
        <v>0</v>
      </c>
      <c r="G2278" s="266"/>
      <c r="H2278" s="280"/>
      <c r="I2278" s="281"/>
      <c r="J2278" s="334">
        <f t="shared" ref="J2278:J2284" si="1200">SUM(G2278:I2278)</f>
        <v>0</v>
      </c>
      <c r="K2278" s="266"/>
      <c r="L2278" s="280"/>
      <c r="M2278" s="281"/>
      <c r="N2278" s="334">
        <f t="shared" ref="N2278:N2284" si="1201">SUM(K2278:M2278)</f>
        <v>0</v>
      </c>
      <c r="O2278" s="266"/>
      <c r="P2278" s="280"/>
      <c r="Q2278" s="281"/>
      <c r="R2278" s="699">
        <f t="shared" ref="R2278:R2284" si="1202">SUM(O2278:Q2278)</f>
        <v>0</v>
      </c>
      <c r="S2278" s="700">
        <f>N2278+J2278+F2278+R2278</f>
        <v>0</v>
      </c>
      <c r="T2278" s="191"/>
      <c r="U2278" s="191"/>
      <c r="V2278" s="191"/>
      <c r="W2278" s="191"/>
    </row>
    <row r="2279" spans="2:23" ht="16.5">
      <c r="B2279" s="711" t="s">
        <v>703</v>
      </c>
      <c r="C2279" s="712">
        <f>SUM(C2280:C2283)</f>
        <v>0</v>
      </c>
      <c r="D2279" s="712">
        <f>SUM(D2280:D2283)</f>
        <v>0</v>
      </c>
      <c r="E2279" s="712">
        <f>SUM(E2280:E2283)</f>
        <v>0</v>
      </c>
      <c r="F2279" s="334">
        <f t="shared" ref="F2279:F2284" si="1203">SUM(C2279:E2279)</f>
        <v>0</v>
      </c>
      <c r="G2279" s="712">
        <f>SUM(G2280:G2283)</f>
        <v>0</v>
      </c>
      <c r="H2279" s="246">
        <f>SUM(H2280:H2283)</f>
        <v>0</v>
      </c>
      <c r="I2279" s="713">
        <f>SUM(I2280:I2283)</f>
        <v>0</v>
      </c>
      <c r="J2279" s="334">
        <f t="shared" si="1200"/>
        <v>0</v>
      </c>
      <c r="K2279" s="712">
        <f>SUM(K2280:K2283)</f>
        <v>0</v>
      </c>
      <c r="L2279" s="246">
        <f>SUM(L2280:L2283)</f>
        <v>0</v>
      </c>
      <c r="M2279" s="713">
        <f>SUM(M2280:M2283)</f>
        <v>0</v>
      </c>
      <c r="N2279" s="334">
        <f t="shared" si="1201"/>
        <v>0</v>
      </c>
      <c r="O2279" s="712">
        <f>SUM(O2280:O2283)</f>
        <v>0</v>
      </c>
      <c r="P2279" s="246">
        <f>SUM(P2280:P2283)</f>
        <v>0</v>
      </c>
      <c r="Q2279" s="713">
        <f>SUM(Q2280:Q2283)</f>
        <v>0</v>
      </c>
      <c r="R2279" s="699">
        <f t="shared" si="1202"/>
        <v>0</v>
      </c>
      <c r="S2279" s="335">
        <f t="shared" ref="S2279:S2284" si="1204">N2279+J2279+F2279+R2279</f>
        <v>0</v>
      </c>
      <c r="T2279" s="702"/>
      <c r="U2279" s="702"/>
      <c r="V2279" s="702"/>
      <c r="W2279" s="702"/>
    </row>
    <row r="2280" spans="2:23" ht="16.5">
      <c r="B2280" s="710" t="s">
        <v>704</v>
      </c>
      <c r="C2280" s="254"/>
      <c r="D2280" s="287"/>
      <c r="E2280" s="288"/>
      <c r="F2280" s="698">
        <f t="shared" si="1203"/>
        <v>0</v>
      </c>
      <c r="G2280" s="254"/>
      <c r="H2280" s="287"/>
      <c r="I2280" s="288"/>
      <c r="J2280" s="334">
        <f t="shared" si="1200"/>
        <v>0</v>
      </c>
      <c r="K2280" s="254"/>
      <c r="L2280" s="287"/>
      <c r="M2280" s="288"/>
      <c r="N2280" s="334">
        <f t="shared" si="1201"/>
        <v>0</v>
      </c>
      <c r="O2280" s="254"/>
      <c r="P2280" s="287"/>
      <c r="Q2280" s="288"/>
      <c r="R2280" s="699">
        <f t="shared" si="1202"/>
        <v>0</v>
      </c>
      <c r="S2280" s="700">
        <f t="shared" si="1204"/>
        <v>0</v>
      </c>
      <c r="T2280" s="191"/>
      <c r="U2280" s="191"/>
      <c r="V2280" s="191"/>
      <c r="W2280" s="191"/>
    </row>
    <row r="2281" spans="2:23" ht="16.5">
      <c r="B2281" s="710" t="s">
        <v>705</v>
      </c>
      <c r="C2281" s="254"/>
      <c r="D2281" s="287"/>
      <c r="E2281" s="288"/>
      <c r="F2281" s="698">
        <f t="shared" si="1203"/>
        <v>0</v>
      </c>
      <c r="G2281" s="254"/>
      <c r="H2281" s="287"/>
      <c r="I2281" s="288"/>
      <c r="J2281" s="334">
        <f t="shared" si="1200"/>
        <v>0</v>
      </c>
      <c r="K2281" s="254"/>
      <c r="L2281" s="287"/>
      <c r="M2281" s="288"/>
      <c r="N2281" s="334">
        <f t="shared" si="1201"/>
        <v>0</v>
      </c>
      <c r="O2281" s="254"/>
      <c r="P2281" s="287"/>
      <c r="Q2281" s="288"/>
      <c r="R2281" s="699">
        <f t="shared" si="1202"/>
        <v>0</v>
      </c>
      <c r="S2281" s="700">
        <f t="shared" si="1204"/>
        <v>0</v>
      </c>
      <c r="T2281" s="191"/>
      <c r="U2281" s="191"/>
      <c r="V2281" s="191"/>
      <c r="W2281" s="191"/>
    </row>
    <row r="2282" spans="2:23" ht="16.5">
      <c r="B2282" s="714" t="s">
        <v>706</v>
      </c>
      <c r="C2282" s="254"/>
      <c r="D2282" s="287"/>
      <c r="E2282" s="288"/>
      <c r="F2282" s="698">
        <f t="shared" si="1203"/>
        <v>0</v>
      </c>
      <c r="G2282" s="254"/>
      <c r="H2282" s="287"/>
      <c r="I2282" s="288"/>
      <c r="J2282" s="334">
        <f t="shared" si="1200"/>
        <v>0</v>
      </c>
      <c r="K2282" s="254"/>
      <c r="L2282" s="287"/>
      <c r="M2282" s="288"/>
      <c r="N2282" s="334">
        <f t="shared" si="1201"/>
        <v>0</v>
      </c>
      <c r="O2282" s="254"/>
      <c r="P2282" s="287"/>
      <c r="Q2282" s="288"/>
      <c r="R2282" s="699">
        <f t="shared" si="1202"/>
        <v>0</v>
      </c>
      <c r="S2282" s="700">
        <f t="shared" si="1204"/>
        <v>0</v>
      </c>
      <c r="T2282" s="191"/>
      <c r="U2282" s="191"/>
      <c r="V2282" s="191"/>
      <c r="W2282" s="191"/>
    </row>
    <row r="2283" spans="2:23" ht="16.5">
      <c r="B2283" s="714" t="s">
        <v>707</v>
      </c>
      <c r="C2283" s="254"/>
      <c r="D2283" s="287"/>
      <c r="E2283" s="288"/>
      <c r="F2283" s="698">
        <f t="shared" si="1203"/>
        <v>0</v>
      </c>
      <c r="G2283" s="254"/>
      <c r="H2283" s="287"/>
      <c r="I2283" s="288"/>
      <c r="J2283" s="334">
        <f t="shared" si="1200"/>
        <v>0</v>
      </c>
      <c r="K2283" s="254"/>
      <c r="L2283" s="287"/>
      <c r="M2283" s="288"/>
      <c r="N2283" s="334">
        <f t="shared" si="1201"/>
        <v>0</v>
      </c>
      <c r="O2283" s="254"/>
      <c r="P2283" s="287"/>
      <c r="Q2283" s="288"/>
      <c r="R2283" s="699">
        <f t="shared" si="1202"/>
        <v>0</v>
      </c>
      <c r="S2283" s="700">
        <f t="shared" si="1204"/>
        <v>0</v>
      </c>
      <c r="T2283" s="191"/>
      <c r="U2283" s="191"/>
      <c r="V2283" s="191"/>
      <c r="W2283" s="191"/>
    </row>
    <row r="2284" spans="2:23" ht="17.25" thickBot="1">
      <c r="B2284" s="710" t="s">
        <v>708</v>
      </c>
      <c r="C2284" s="271"/>
      <c r="D2284" s="294"/>
      <c r="E2284" s="295"/>
      <c r="F2284" s="698">
        <f t="shared" si="1203"/>
        <v>0</v>
      </c>
      <c r="G2284" s="271"/>
      <c r="H2284" s="294"/>
      <c r="I2284" s="295"/>
      <c r="J2284" s="334">
        <f t="shared" si="1200"/>
        <v>0</v>
      </c>
      <c r="K2284" s="271"/>
      <c r="L2284" s="294"/>
      <c r="M2284" s="295"/>
      <c r="N2284" s="334">
        <f t="shared" si="1201"/>
        <v>0</v>
      </c>
      <c r="O2284" s="271"/>
      <c r="P2284" s="294"/>
      <c r="Q2284" s="295"/>
      <c r="R2284" s="699">
        <f t="shared" si="1202"/>
        <v>0</v>
      </c>
      <c r="S2284" s="700">
        <f t="shared" si="1204"/>
        <v>0</v>
      </c>
      <c r="T2284" s="191"/>
      <c r="U2284" s="191"/>
      <c r="V2284" s="191"/>
      <c r="W2284" s="191"/>
    </row>
    <row r="2285" spans="2:23" ht="17.25" thickBot="1">
      <c r="B2285" s="715" t="s">
        <v>937</v>
      </c>
      <c r="C2285" s="600" t="s">
        <v>498</v>
      </c>
      <c r="D2285" s="708" t="s">
        <v>499</v>
      </c>
      <c r="E2285" s="709" t="s">
        <v>500</v>
      </c>
      <c r="F2285" s="334" t="s">
        <v>697</v>
      </c>
      <c r="G2285" s="600" t="s">
        <v>502</v>
      </c>
      <c r="H2285" s="708" t="s">
        <v>503</v>
      </c>
      <c r="I2285" s="709" t="s">
        <v>504</v>
      </c>
      <c r="J2285" s="334" t="s">
        <v>698</v>
      </c>
      <c r="K2285" s="600" t="s">
        <v>506</v>
      </c>
      <c r="L2285" s="708" t="s">
        <v>507</v>
      </c>
      <c r="M2285" s="709" t="s">
        <v>508</v>
      </c>
      <c r="N2285" s="334" t="s">
        <v>699</v>
      </c>
      <c r="O2285" s="600" t="s">
        <v>510</v>
      </c>
      <c r="P2285" s="708" t="s">
        <v>511</v>
      </c>
      <c r="Q2285" s="709" t="s">
        <v>512</v>
      </c>
      <c r="R2285" s="720" t="s">
        <v>700</v>
      </c>
      <c r="S2285" s="719" t="s">
        <v>46</v>
      </c>
      <c r="T2285" s="191"/>
      <c r="U2285" s="191"/>
      <c r="V2285" s="191"/>
      <c r="W2285" s="191"/>
    </row>
    <row r="2286" spans="2:23" ht="16.5">
      <c r="B2286" s="710" t="s">
        <v>702</v>
      </c>
      <c r="C2286" s="266"/>
      <c r="D2286" s="280"/>
      <c r="E2286" s="281"/>
      <c r="F2286" s="698">
        <f>SUM(C2286:E2286)</f>
        <v>0</v>
      </c>
      <c r="G2286" s="266"/>
      <c r="H2286" s="280"/>
      <c r="I2286" s="281"/>
      <c r="J2286" s="334">
        <f>SUM(G2286:I2286)</f>
        <v>0</v>
      </c>
      <c r="K2286" s="266"/>
      <c r="L2286" s="280"/>
      <c r="M2286" s="281"/>
      <c r="N2286" s="334">
        <f>SUM(K2286:M2286)</f>
        <v>0</v>
      </c>
      <c r="O2286" s="266"/>
      <c r="P2286" s="280"/>
      <c r="Q2286" s="281"/>
      <c r="R2286" s="699">
        <f t="shared" ref="R2286:R2292" si="1205">SUM(O2286:Q2286)</f>
        <v>0</v>
      </c>
      <c r="S2286" s="700">
        <f>N2286+J2286+F2286+R2286</f>
        <v>0</v>
      </c>
      <c r="T2286" s="191"/>
      <c r="U2286" s="191"/>
      <c r="V2286" s="191"/>
      <c r="W2286" s="191"/>
    </row>
    <row r="2287" spans="2:23" ht="16.5">
      <c r="B2287" s="711" t="s">
        <v>703</v>
      </c>
      <c r="C2287" s="712">
        <f>SUM(C2288:C2291)</f>
        <v>0</v>
      </c>
      <c r="D2287" s="712">
        <f>SUM(D2288:D2291)</f>
        <v>0</v>
      </c>
      <c r="E2287" s="712">
        <f>SUM(E2288:E2291)</f>
        <v>0</v>
      </c>
      <c r="F2287" s="334">
        <f t="shared" ref="F2287:F2292" si="1206">SUM(C2287:E2287)</f>
        <v>0</v>
      </c>
      <c r="G2287" s="712">
        <f>SUM(G2288:G2291)</f>
        <v>0</v>
      </c>
      <c r="H2287" s="246">
        <f>SUM(H2288:H2291)</f>
        <v>0</v>
      </c>
      <c r="I2287" s="713">
        <f>SUM(I2288:I2291)</f>
        <v>0</v>
      </c>
      <c r="J2287" s="334">
        <f t="shared" ref="J2287:J2292" si="1207">SUM(G2287:I2287)</f>
        <v>0</v>
      </c>
      <c r="K2287" s="712">
        <f>SUM(K2288:K2291)</f>
        <v>0</v>
      </c>
      <c r="L2287" s="246">
        <f>SUM(L2288:L2291)</f>
        <v>0</v>
      </c>
      <c r="M2287" s="713">
        <f>SUM(M2288:M2291)</f>
        <v>0</v>
      </c>
      <c r="N2287" s="334">
        <f t="shared" ref="N2287:N2292" si="1208">SUM(K2287:M2287)</f>
        <v>0</v>
      </c>
      <c r="O2287" s="712">
        <f>SUM(O2288:O2291)</f>
        <v>0</v>
      </c>
      <c r="P2287" s="246">
        <f>SUM(P2288:P2291)</f>
        <v>0</v>
      </c>
      <c r="Q2287" s="713">
        <f>SUM(Q2288:Q2291)</f>
        <v>0</v>
      </c>
      <c r="R2287" s="699">
        <f t="shared" si="1205"/>
        <v>0</v>
      </c>
      <c r="S2287" s="335">
        <f t="shared" ref="S2287:S2292" si="1209">N2287+J2287+F2287+R2287</f>
        <v>0</v>
      </c>
      <c r="T2287" s="702"/>
      <c r="U2287" s="702"/>
      <c r="V2287" s="702"/>
      <c r="W2287" s="702"/>
    </row>
    <row r="2288" spans="2:23" ht="16.5">
      <c r="B2288" s="710" t="s">
        <v>704</v>
      </c>
      <c r="C2288" s="254"/>
      <c r="D2288" s="287"/>
      <c r="E2288" s="288"/>
      <c r="F2288" s="698">
        <f t="shared" si="1206"/>
        <v>0</v>
      </c>
      <c r="G2288" s="254"/>
      <c r="H2288" s="287"/>
      <c r="I2288" s="288"/>
      <c r="J2288" s="334">
        <f t="shared" si="1207"/>
        <v>0</v>
      </c>
      <c r="K2288" s="254"/>
      <c r="L2288" s="287"/>
      <c r="M2288" s="288"/>
      <c r="N2288" s="334">
        <f t="shared" si="1208"/>
        <v>0</v>
      </c>
      <c r="O2288" s="254"/>
      <c r="P2288" s="287"/>
      <c r="Q2288" s="288"/>
      <c r="R2288" s="699">
        <f t="shared" si="1205"/>
        <v>0</v>
      </c>
      <c r="S2288" s="700">
        <f t="shared" si="1209"/>
        <v>0</v>
      </c>
      <c r="T2288" s="191"/>
      <c r="U2288" s="191"/>
      <c r="V2288" s="191"/>
      <c r="W2288" s="191"/>
    </row>
    <row r="2289" spans="2:23" ht="16.5">
      <c r="B2289" s="710" t="s">
        <v>705</v>
      </c>
      <c r="C2289" s="254"/>
      <c r="D2289" s="287"/>
      <c r="E2289" s="288"/>
      <c r="F2289" s="698">
        <f t="shared" si="1206"/>
        <v>0</v>
      </c>
      <c r="G2289" s="254"/>
      <c r="H2289" s="287"/>
      <c r="I2289" s="288"/>
      <c r="J2289" s="334">
        <f t="shared" si="1207"/>
        <v>0</v>
      </c>
      <c r="K2289" s="254"/>
      <c r="L2289" s="287"/>
      <c r="M2289" s="288"/>
      <c r="N2289" s="334">
        <f t="shared" si="1208"/>
        <v>0</v>
      </c>
      <c r="O2289" s="254"/>
      <c r="P2289" s="287"/>
      <c r="Q2289" s="288"/>
      <c r="R2289" s="699">
        <f t="shared" si="1205"/>
        <v>0</v>
      </c>
      <c r="S2289" s="700">
        <f t="shared" si="1209"/>
        <v>0</v>
      </c>
      <c r="T2289" s="191"/>
      <c r="U2289" s="191"/>
      <c r="V2289" s="191"/>
      <c r="W2289" s="191"/>
    </row>
    <row r="2290" spans="2:23" ht="16.5">
      <c r="B2290" s="714" t="s">
        <v>706</v>
      </c>
      <c r="C2290" s="254"/>
      <c r="D2290" s="287"/>
      <c r="E2290" s="288"/>
      <c r="F2290" s="698">
        <f t="shared" si="1206"/>
        <v>0</v>
      </c>
      <c r="G2290" s="254"/>
      <c r="H2290" s="287"/>
      <c r="I2290" s="288"/>
      <c r="J2290" s="334">
        <f t="shared" si="1207"/>
        <v>0</v>
      </c>
      <c r="K2290" s="254"/>
      <c r="L2290" s="287"/>
      <c r="M2290" s="288"/>
      <c r="N2290" s="334">
        <f t="shared" si="1208"/>
        <v>0</v>
      </c>
      <c r="O2290" s="254"/>
      <c r="P2290" s="287"/>
      <c r="Q2290" s="288"/>
      <c r="R2290" s="699">
        <f t="shared" si="1205"/>
        <v>0</v>
      </c>
      <c r="S2290" s="700">
        <f t="shared" si="1209"/>
        <v>0</v>
      </c>
      <c r="T2290" s="191"/>
      <c r="U2290" s="191"/>
      <c r="V2290" s="191"/>
      <c r="W2290" s="191"/>
    </row>
    <row r="2291" spans="2:23" ht="16.5">
      <c r="B2291" s="714" t="s">
        <v>707</v>
      </c>
      <c r="C2291" s="254"/>
      <c r="D2291" s="287"/>
      <c r="E2291" s="288"/>
      <c r="F2291" s="698">
        <f t="shared" si="1206"/>
        <v>0</v>
      </c>
      <c r="G2291" s="254"/>
      <c r="H2291" s="287"/>
      <c r="I2291" s="288"/>
      <c r="J2291" s="334">
        <f t="shared" si="1207"/>
        <v>0</v>
      </c>
      <c r="K2291" s="254"/>
      <c r="L2291" s="287"/>
      <c r="M2291" s="288"/>
      <c r="N2291" s="334">
        <f t="shared" si="1208"/>
        <v>0</v>
      </c>
      <c r="O2291" s="254"/>
      <c r="P2291" s="287"/>
      <c r="Q2291" s="288"/>
      <c r="R2291" s="699">
        <f t="shared" si="1205"/>
        <v>0</v>
      </c>
      <c r="S2291" s="700">
        <f t="shared" si="1209"/>
        <v>0</v>
      </c>
      <c r="T2291" s="191"/>
      <c r="U2291" s="191"/>
      <c r="V2291" s="191"/>
      <c r="W2291" s="191"/>
    </row>
    <row r="2292" spans="2:23" ht="17.25" thickBot="1">
      <c r="B2292" s="710" t="s">
        <v>708</v>
      </c>
      <c r="C2292" s="271"/>
      <c r="D2292" s="294"/>
      <c r="E2292" s="295"/>
      <c r="F2292" s="698">
        <f t="shared" si="1206"/>
        <v>0</v>
      </c>
      <c r="G2292" s="271"/>
      <c r="H2292" s="294"/>
      <c r="I2292" s="295"/>
      <c r="J2292" s="334">
        <f t="shared" si="1207"/>
        <v>0</v>
      </c>
      <c r="K2292" s="271"/>
      <c r="L2292" s="294"/>
      <c r="M2292" s="295"/>
      <c r="N2292" s="334">
        <f t="shared" si="1208"/>
        <v>0</v>
      </c>
      <c r="O2292" s="271"/>
      <c r="P2292" s="294"/>
      <c r="Q2292" s="295"/>
      <c r="R2292" s="699">
        <f t="shared" si="1205"/>
        <v>0</v>
      </c>
      <c r="S2292" s="700">
        <f t="shared" si="1209"/>
        <v>0</v>
      </c>
      <c r="T2292" s="191"/>
      <c r="U2292" s="191"/>
      <c r="V2292" s="191"/>
      <c r="W2292" s="191"/>
    </row>
    <row r="2293" spans="2:23" ht="17.25" thickBot="1">
      <c r="B2293" s="715" t="s">
        <v>938</v>
      </c>
      <c r="C2293" s="600" t="s">
        <v>498</v>
      </c>
      <c r="D2293" s="708" t="s">
        <v>499</v>
      </c>
      <c r="E2293" s="709" t="s">
        <v>500</v>
      </c>
      <c r="F2293" s="334" t="s">
        <v>697</v>
      </c>
      <c r="G2293" s="600" t="s">
        <v>502</v>
      </c>
      <c r="H2293" s="708" t="s">
        <v>503</v>
      </c>
      <c r="I2293" s="709" t="s">
        <v>504</v>
      </c>
      <c r="J2293" s="334" t="s">
        <v>698</v>
      </c>
      <c r="K2293" s="600" t="s">
        <v>506</v>
      </c>
      <c r="L2293" s="708" t="s">
        <v>507</v>
      </c>
      <c r="M2293" s="709" t="s">
        <v>508</v>
      </c>
      <c r="N2293" s="334" t="s">
        <v>699</v>
      </c>
      <c r="O2293" s="600" t="s">
        <v>510</v>
      </c>
      <c r="P2293" s="708" t="s">
        <v>511</v>
      </c>
      <c r="Q2293" s="709" t="s">
        <v>512</v>
      </c>
      <c r="R2293" s="720" t="s">
        <v>700</v>
      </c>
      <c r="S2293" s="719" t="s">
        <v>46</v>
      </c>
      <c r="T2293" s="191"/>
      <c r="U2293" s="191"/>
      <c r="V2293" s="191"/>
      <c r="W2293" s="191"/>
    </row>
    <row r="2294" spans="2:23" ht="16.5">
      <c r="B2294" s="710" t="s">
        <v>702</v>
      </c>
      <c r="C2294" s="266"/>
      <c r="D2294" s="280"/>
      <c r="E2294" s="281"/>
      <c r="F2294" s="698">
        <f>SUM(C2294:E2294)</f>
        <v>0</v>
      </c>
      <c r="G2294" s="266"/>
      <c r="H2294" s="280"/>
      <c r="I2294" s="281"/>
      <c r="J2294" s="334">
        <f>SUM(G2294:I2294)</f>
        <v>0</v>
      </c>
      <c r="K2294" s="266"/>
      <c r="L2294" s="280"/>
      <c r="M2294" s="281"/>
      <c r="N2294" s="334">
        <f>SUM(K2294:M2294)</f>
        <v>0</v>
      </c>
      <c r="O2294" s="266"/>
      <c r="P2294" s="280"/>
      <c r="Q2294" s="281"/>
      <c r="R2294" s="699">
        <f t="shared" ref="R2294:R2300" si="1210">SUM(O2294:Q2294)</f>
        <v>0</v>
      </c>
      <c r="S2294" s="700">
        <f>N2294+J2294+F2294+R2294</f>
        <v>0</v>
      </c>
      <c r="T2294" s="191"/>
      <c r="U2294" s="191"/>
      <c r="V2294" s="191"/>
      <c r="W2294" s="191"/>
    </row>
    <row r="2295" spans="2:23" ht="16.5">
      <c r="B2295" s="711" t="s">
        <v>703</v>
      </c>
      <c r="C2295" s="712">
        <f>SUM(C2296:C2299)</f>
        <v>0</v>
      </c>
      <c r="D2295" s="712">
        <f>SUM(D2296:D2299)</f>
        <v>0</v>
      </c>
      <c r="E2295" s="712">
        <f>SUM(E2296:E2299)</f>
        <v>0</v>
      </c>
      <c r="F2295" s="334">
        <f t="shared" ref="F2295:F2300" si="1211">SUM(C2295:E2295)</f>
        <v>0</v>
      </c>
      <c r="G2295" s="712">
        <f>SUM(G2296:G2299)</f>
        <v>0</v>
      </c>
      <c r="H2295" s="246">
        <f>SUM(H2296:H2299)</f>
        <v>0</v>
      </c>
      <c r="I2295" s="713">
        <f>SUM(I2296:I2299)</f>
        <v>0</v>
      </c>
      <c r="J2295" s="334">
        <f t="shared" ref="J2295:J2300" si="1212">SUM(G2295:I2295)</f>
        <v>0</v>
      </c>
      <c r="K2295" s="712">
        <f>SUM(K2296:K2299)</f>
        <v>0</v>
      </c>
      <c r="L2295" s="246">
        <f>SUM(L2296:L2299)</f>
        <v>0</v>
      </c>
      <c r="M2295" s="713">
        <f>SUM(M2296:M2299)</f>
        <v>0</v>
      </c>
      <c r="N2295" s="334">
        <f t="shared" ref="N2295:N2300" si="1213">SUM(K2295:M2295)</f>
        <v>0</v>
      </c>
      <c r="O2295" s="712">
        <f>SUM(O2296:O2299)</f>
        <v>0</v>
      </c>
      <c r="P2295" s="246">
        <f>SUM(P2296:P2299)</f>
        <v>0</v>
      </c>
      <c r="Q2295" s="713">
        <f>SUM(Q2296:Q2299)</f>
        <v>0</v>
      </c>
      <c r="R2295" s="699">
        <f t="shared" si="1210"/>
        <v>0</v>
      </c>
      <c r="S2295" s="335">
        <f t="shared" ref="S2295:S2300" si="1214">N2295+J2295+F2295+R2295</f>
        <v>0</v>
      </c>
      <c r="T2295" s="702"/>
      <c r="U2295" s="702"/>
      <c r="V2295" s="702"/>
      <c r="W2295" s="702"/>
    </row>
    <row r="2296" spans="2:23" ht="16.5">
      <c r="B2296" s="710" t="s">
        <v>704</v>
      </c>
      <c r="C2296" s="254"/>
      <c r="D2296" s="287"/>
      <c r="E2296" s="288"/>
      <c r="F2296" s="698">
        <f t="shared" si="1211"/>
        <v>0</v>
      </c>
      <c r="G2296" s="254"/>
      <c r="H2296" s="287"/>
      <c r="I2296" s="288"/>
      <c r="J2296" s="334">
        <f t="shared" si="1212"/>
        <v>0</v>
      </c>
      <c r="K2296" s="254"/>
      <c r="L2296" s="287"/>
      <c r="M2296" s="288"/>
      <c r="N2296" s="334">
        <f t="shared" si="1213"/>
        <v>0</v>
      </c>
      <c r="O2296" s="254"/>
      <c r="P2296" s="287"/>
      <c r="Q2296" s="288"/>
      <c r="R2296" s="699">
        <f t="shared" si="1210"/>
        <v>0</v>
      </c>
      <c r="S2296" s="700">
        <f t="shared" si="1214"/>
        <v>0</v>
      </c>
      <c r="T2296" s="191"/>
      <c r="U2296" s="191"/>
      <c r="V2296" s="191"/>
      <c r="W2296" s="191"/>
    </row>
    <row r="2297" spans="2:23" ht="16.5">
      <c r="B2297" s="710" t="s">
        <v>705</v>
      </c>
      <c r="C2297" s="254"/>
      <c r="D2297" s="287"/>
      <c r="E2297" s="288"/>
      <c r="F2297" s="698">
        <f t="shared" si="1211"/>
        <v>0</v>
      </c>
      <c r="G2297" s="254"/>
      <c r="H2297" s="287"/>
      <c r="I2297" s="288"/>
      <c r="J2297" s="334">
        <f t="shared" si="1212"/>
        <v>0</v>
      </c>
      <c r="K2297" s="254"/>
      <c r="L2297" s="287"/>
      <c r="M2297" s="288"/>
      <c r="N2297" s="334">
        <f t="shared" si="1213"/>
        <v>0</v>
      </c>
      <c r="O2297" s="254"/>
      <c r="P2297" s="287"/>
      <c r="Q2297" s="288"/>
      <c r="R2297" s="699">
        <f t="shared" si="1210"/>
        <v>0</v>
      </c>
      <c r="S2297" s="700">
        <f t="shared" si="1214"/>
        <v>0</v>
      </c>
      <c r="T2297" s="191"/>
      <c r="U2297" s="191"/>
      <c r="V2297" s="191"/>
      <c r="W2297" s="191"/>
    </row>
    <row r="2298" spans="2:23" ht="16.5">
      <c r="B2298" s="714" t="s">
        <v>706</v>
      </c>
      <c r="C2298" s="254"/>
      <c r="D2298" s="287"/>
      <c r="E2298" s="288"/>
      <c r="F2298" s="698">
        <f t="shared" si="1211"/>
        <v>0</v>
      </c>
      <c r="G2298" s="254"/>
      <c r="H2298" s="287"/>
      <c r="I2298" s="288"/>
      <c r="J2298" s="334">
        <f t="shared" si="1212"/>
        <v>0</v>
      </c>
      <c r="K2298" s="254"/>
      <c r="L2298" s="287"/>
      <c r="M2298" s="288"/>
      <c r="N2298" s="334">
        <f t="shared" si="1213"/>
        <v>0</v>
      </c>
      <c r="O2298" s="254"/>
      <c r="P2298" s="287"/>
      <c r="Q2298" s="288"/>
      <c r="R2298" s="699">
        <f t="shared" si="1210"/>
        <v>0</v>
      </c>
      <c r="S2298" s="700">
        <f t="shared" si="1214"/>
        <v>0</v>
      </c>
      <c r="T2298" s="191"/>
      <c r="U2298" s="191"/>
      <c r="V2298" s="191"/>
      <c r="W2298" s="191"/>
    </row>
    <row r="2299" spans="2:23" ht="16.5">
      <c r="B2299" s="714" t="s">
        <v>707</v>
      </c>
      <c r="C2299" s="254"/>
      <c r="D2299" s="287"/>
      <c r="E2299" s="288"/>
      <c r="F2299" s="698">
        <f t="shared" si="1211"/>
        <v>0</v>
      </c>
      <c r="G2299" s="254"/>
      <c r="H2299" s="287"/>
      <c r="I2299" s="288"/>
      <c r="J2299" s="334">
        <f t="shared" si="1212"/>
        <v>0</v>
      </c>
      <c r="K2299" s="254"/>
      <c r="L2299" s="287"/>
      <c r="M2299" s="288"/>
      <c r="N2299" s="334">
        <f t="shared" si="1213"/>
        <v>0</v>
      </c>
      <c r="O2299" s="254"/>
      <c r="P2299" s="287"/>
      <c r="Q2299" s="288"/>
      <c r="R2299" s="699">
        <f t="shared" si="1210"/>
        <v>0</v>
      </c>
      <c r="S2299" s="700">
        <f t="shared" si="1214"/>
        <v>0</v>
      </c>
      <c r="T2299" s="191"/>
      <c r="U2299" s="191"/>
      <c r="V2299" s="191"/>
      <c r="W2299" s="191"/>
    </row>
    <row r="2300" spans="2:23" ht="17.25" thickBot="1">
      <c r="B2300" s="710" t="s">
        <v>708</v>
      </c>
      <c r="C2300" s="271"/>
      <c r="D2300" s="294"/>
      <c r="E2300" s="295"/>
      <c r="F2300" s="698">
        <f t="shared" si="1211"/>
        <v>0</v>
      </c>
      <c r="G2300" s="271"/>
      <c r="H2300" s="294"/>
      <c r="I2300" s="295"/>
      <c r="J2300" s="334">
        <f t="shared" si="1212"/>
        <v>0</v>
      </c>
      <c r="K2300" s="271"/>
      <c r="L2300" s="294"/>
      <c r="M2300" s="295"/>
      <c r="N2300" s="334">
        <f t="shared" si="1213"/>
        <v>0</v>
      </c>
      <c r="O2300" s="271"/>
      <c r="P2300" s="294"/>
      <c r="Q2300" s="295"/>
      <c r="R2300" s="699">
        <f t="shared" si="1210"/>
        <v>0</v>
      </c>
      <c r="S2300" s="700">
        <f t="shared" si="1214"/>
        <v>0</v>
      </c>
      <c r="T2300" s="191"/>
      <c r="U2300" s="191"/>
      <c r="V2300" s="191"/>
      <c r="W2300" s="191"/>
    </row>
    <row r="2301" spans="2:23" ht="17.25" thickBot="1">
      <c r="B2301" s="715" t="s">
        <v>939</v>
      </c>
      <c r="C2301" s="687" t="s">
        <v>498</v>
      </c>
      <c r="D2301" s="688" t="s">
        <v>499</v>
      </c>
      <c r="E2301" s="689" t="s">
        <v>500</v>
      </c>
      <c r="F2301" s="719" t="s">
        <v>697</v>
      </c>
      <c r="G2301" s="687" t="s">
        <v>502</v>
      </c>
      <c r="H2301" s="688" t="s">
        <v>503</v>
      </c>
      <c r="I2301" s="689" t="s">
        <v>504</v>
      </c>
      <c r="J2301" s="719" t="s">
        <v>698</v>
      </c>
      <c r="K2301" s="687" t="s">
        <v>506</v>
      </c>
      <c r="L2301" s="688" t="s">
        <v>507</v>
      </c>
      <c r="M2301" s="689" t="s">
        <v>508</v>
      </c>
      <c r="N2301" s="719" t="s">
        <v>699</v>
      </c>
      <c r="O2301" s="687" t="s">
        <v>510</v>
      </c>
      <c r="P2301" s="688" t="s">
        <v>511</v>
      </c>
      <c r="Q2301" s="689" t="s">
        <v>512</v>
      </c>
      <c r="R2301" s="720" t="s">
        <v>700</v>
      </c>
      <c r="S2301" s="719" t="s">
        <v>46</v>
      </c>
      <c r="T2301" s="191"/>
      <c r="U2301" s="191"/>
      <c r="V2301" s="191"/>
      <c r="W2301" s="191"/>
    </row>
    <row r="2302" spans="2:23" ht="16.5">
      <c r="B2302" s="710" t="s">
        <v>702</v>
      </c>
      <c r="C2302" s="266"/>
      <c r="D2302" s="280"/>
      <c r="E2302" s="281"/>
      <c r="F2302" s="698">
        <f>SUM(C2302:E2302)</f>
        <v>0</v>
      </c>
      <c r="G2302" s="266"/>
      <c r="H2302" s="280"/>
      <c r="I2302" s="281"/>
      <c r="J2302" s="334">
        <f>SUM(G2302:I2302)</f>
        <v>0</v>
      </c>
      <c r="K2302" s="266"/>
      <c r="L2302" s="280"/>
      <c r="M2302" s="281"/>
      <c r="N2302" s="334">
        <f>SUM(K2302:M2302)</f>
        <v>0</v>
      </c>
      <c r="O2302" s="266"/>
      <c r="P2302" s="280"/>
      <c r="Q2302" s="281"/>
      <c r="R2302" s="699">
        <f t="shared" ref="R2302:R2308" si="1215">SUM(O2302:Q2302)</f>
        <v>0</v>
      </c>
      <c r="S2302" s="700">
        <f>N2302+J2302+F2302+R2302</f>
        <v>0</v>
      </c>
      <c r="T2302" s="191"/>
      <c r="U2302" s="191"/>
      <c r="V2302" s="191"/>
      <c r="W2302" s="191"/>
    </row>
    <row r="2303" spans="2:23" ht="16.5">
      <c r="B2303" s="711" t="s">
        <v>703</v>
      </c>
      <c r="C2303" s="712">
        <f>SUM(C2304:C2307)</f>
        <v>0</v>
      </c>
      <c r="D2303" s="712">
        <f>SUM(D2304:D2307)</f>
        <v>0</v>
      </c>
      <c r="E2303" s="712">
        <f>SUM(E2304:E2307)</f>
        <v>0</v>
      </c>
      <c r="F2303" s="334">
        <f t="shared" ref="F2303:F2308" si="1216">SUM(C2303:E2303)</f>
        <v>0</v>
      </c>
      <c r="G2303" s="712">
        <f>SUM(G2304:G2307)</f>
        <v>0</v>
      </c>
      <c r="H2303" s="246">
        <f>SUM(H2304:H2307)</f>
        <v>0</v>
      </c>
      <c r="I2303" s="713">
        <f>SUM(I2304:I2307)</f>
        <v>0</v>
      </c>
      <c r="J2303" s="334">
        <f t="shared" ref="J2303:J2308" si="1217">SUM(G2303:I2303)</f>
        <v>0</v>
      </c>
      <c r="K2303" s="712">
        <f>SUM(K2304:K2307)</f>
        <v>0</v>
      </c>
      <c r="L2303" s="246">
        <f>SUM(L2304:L2307)</f>
        <v>0</v>
      </c>
      <c r="M2303" s="713">
        <f>SUM(M2304:M2307)</f>
        <v>0</v>
      </c>
      <c r="N2303" s="334">
        <f t="shared" ref="N2303:N2308" si="1218">SUM(K2303:M2303)</f>
        <v>0</v>
      </c>
      <c r="O2303" s="712">
        <f>SUM(O2304:O2307)</f>
        <v>0</v>
      </c>
      <c r="P2303" s="246">
        <f>SUM(P2304:P2307)</f>
        <v>0</v>
      </c>
      <c r="Q2303" s="713">
        <f>SUM(Q2304:Q2307)</f>
        <v>0</v>
      </c>
      <c r="R2303" s="699">
        <f t="shared" si="1215"/>
        <v>0</v>
      </c>
      <c r="S2303" s="335">
        <f t="shared" ref="S2303:S2308" si="1219">N2303+J2303+F2303+R2303</f>
        <v>0</v>
      </c>
      <c r="T2303" s="702"/>
      <c r="U2303" s="702"/>
      <c r="V2303" s="702"/>
      <c r="W2303" s="702"/>
    </row>
    <row r="2304" spans="2:23" ht="16.5">
      <c r="B2304" s="710" t="s">
        <v>704</v>
      </c>
      <c r="C2304" s="254"/>
      <c r="D2304" s="287"/>
      <c r="E2304" s="288"/>
      <c r="F2304" s="698">
        <f t="shared" si="1216"/>
        <v>0</v>
      </c>
      <c r="G2304" s="254"/>
      <c r="H2304" s="287"/>
      <c r="I2304" s="288"/>
      <c r="J2304" s="334">
        <f t="shared" si="1217"/>
        <v>0</v>
      </c>
      <c r="K2304" s="254"/>
      <c r="L2304" s="287"/>
      <c r="M2304" s="288"/>
      <c r="N2304" s="334">
        <f t="shared" si="1218"/>
        <v>0</v>
      </c>
      <c r="O2304" s="254"/>
      <c r="P2304" s="287"/>
      <c r="Q2304" s="288"/>
      <c r="R2304" s="699">
        <f t="shared" si="1215"/>
        <v>0</v>
      </c>
      <c r="S2304" s="700">
        <f t="shared" si="1219"/>
        <v>0</v>
      </c>
      <c r="T2304" s="191"/>
      <c r="U2304" s="191"/>
      <c r="V2304" s="191"/>
      <c r="W2304" s="191"/>
    </row>
    <row r="2305" spans="2:23" ht="16.5">
      <c r="B2305" s="710" t="s">
        <v>705</v>
      </c>
      <c r="C2305" s="254"/>
      <c r="D2305" s="287"/>
      <c r="E2305" s="288"/>
      <c r="F2305" s="698">
        <f t="shared" si="1216"/>
        <v>0</v>
      </c>
      <c r="G2305" s="254"/>
      <c r="H2305" s="287"/>
      <c r="I2305" s="288"/>
      <c r="J2305" s="334">
        <f t="shared" si="1217"/>
        <v>0</v>
      </c>
      <c r="K2305" s="254"/>
      <c r="L2305" s="287"/>
      <c r="M2305" s="288"/>
      <c r="N2305" s="334">
        <f t="shared" si="1218"/>
        <v>0</v>
      </c>
      <c r="O2305" s="254"/>
      <c r="P2305" s="287"/>
      <c r="Q2305" s="288"/>
      <c r="R2305" s="699">
        <f t="shared" si="1215"/>
        <v>0</v>
      </c>
      <c r="S2305" s="700">
        <f t="shared" si="1219"/>
        <v>0</v>
      </c>
      <c r="T2305" s="191"/>
      <c r="U2305" s="191"/>
      <c r="V2305" s="191"/>
      <c r="W2305" s="191"/>
    </row>
    <row r="2306" spans="2:23" ht="16.5">
      <c r="B2306" s="714" t="s">
        <v>706</v>
      </c>
      <c r="C2306" s="254"/>
      <c r="D2306" s="287"/>
      <c r="E2306" s="288"/>
      <c r="F2306" s="698">
        <f t="shared" si="1216"/>
        <v>0</v>
      </c>
      <c r="G2306" s="254"/>
      <c r="H2306" s="287"/>
      <c r="I2306" s="288"/>
      <c r="J2306" s="334">
        <f t="shared" si="1217"/>
        <v>0</v>
      </c>
      <c r="K2306" s="254"/>
      <c r="L2306" s="287"/>
      <c r="M2306" s="288"/>
      <c r="N2306" s="334">
        <f t="shared" si="1218"/>
        <v>0</v>
      </c>
      <c r="O2306" s="254"/>
      <c r="P2306" s="287"/>
      <c r="Q2306" s="288"/>
      <c r="R2306" s="699">
        <f t="shared" si="1215"/>
        <v>0</v>
      </c>
      <c r="S2306" s="700">
        <f t="shared" si="1219"/>
        <v>0</v>
      </c>
      <c r="T2306" s="191"/>
      <c r="U2306" s="191"/>
      <c r="V2306" s="191"/>
      <c r="W2306" s="191"/>
    </row>
    <row r="2307" spans="2:23" ht="16.5">
      <c r="B2307" s="714" t="s">
        <v>707</v>
      </c>
      <c r="C2307" s="254"/>
      <c r="D2307" s="287"/>
      <c r="E2307" s="288"/>
      <c r="F2307" s="698">
        <f t="shared" si="1216"/>
        <v>0</v>
      </c>
      <c r="G2307" s="254"/>
      <c r="H2307" s="287"/>
      <c r="I2307" s="288"/>
      <c r="J2307" s="334">
        <f t="shared" si="1217"/>
        <v>0</v>
      </c>
      <c r="K2307" s="254"/>
      <c r="L2307" s="287"/>
      <c r="M2307" s="288"/>
      <c r="N2307" s="334">
        <f t="shared" si="1218"/>
        <v>0</v>
      </c>
      <c r="O2307" s="254"/>
      <c r="P2307" s="287"/>
      <c r="Q2307" s="288"/>
      <c r="R2307" s="699">
        <f t="shared" si="1215"/>
        <v>0</v>
      </c>
      <c r="S2307" s="700">
        <f t="shared" si="1219"/>
        <v>0</v>
      </c>
      <c r="T2307" s="191"/>
      <c r="U2307" s="191"/>
      <c r="V2307" s="191"/>
      <c r="W2307" s="191"/>
    </row>
    <row r="2308" spans="2:23" ht="17.25" thickBot="1">
      <c r="B2308" s="710" t="s">
        <v>708</v>
      </c>
      <c r="C2308" s="271"/>
      <c r="D2308" s="294"/>
      <c r="E2308" s="295"/>
      <c r="F2308" s="698">
        <f t="shared" si="1216"/>
        <v>0</v>
      </c>
      <c r="G2308" s="271"/>
      <c r="H2308" s="294"/>
      <c r="I2308" s="295"/>
      <c r="J2308" s="334">
        <f t="shared" si="1217"/>
        <v>0</v>
      </c>
      <c r="K2308" s="271"/>
      <c r="L2308" s="294"/>
      <c r="M2308" s="295"/>
      <c r="N2308" s="334">
        <f t="shared" si="1218"/>
        <v>0</v>
      </c>
      <c r="O2308" s="271"/>
      <c r="P2308" s="294"/>
      <c r="Q2308" s="295"/>
      <c r="R2308" s="699">
        <f t="shared" si="1215"/>
        <v>0</v>
      </c>
      <c r="S2308" s="700">
        <f t="shared" si="1219"/>
        <v>0</v>
      </c>
      <c r="T2308" s="191"/>
      <c r="U2308" s="191"/>
      <c r="V2308" s="191"/>
      <c r="W2308" s="191"/>
    </row>
    <row r="2309" spans="2:23" ht="17.25" thickBot="1">
      <c r="B2309" s="715" t="s">
        <v>940</v>
      </c>
      <c r="C2309" s="600" t="s">
        <v>498</v>
      </c>
      <c r="D2309" s="708" t="s">
        <v>499</v>
      </c>
      <c r="E2309" s="709" t="s">
        <v>500</v>
      </c>
      <c r="F2309" s="334" t="s">
        <v>697</v>
      </c>
      <c r="G2309" s="600" t="s">
        <v>502</v>
      </c>
      <c r="H2309" s="708" t="s">
        <v>503</v>
      </c>
      <c r="I2309" s="709" t="s">
        <v>504</v>
      </c>
      <c r="J2309" s="334" t="s">
        <v>698</v>
      </c>
      <c r="K2309" s="600" t="s">
        <v>506</v>
      </c>
      <c r="L2309" s="708" t="s">
        <v>507</v>
      </c>
      <c r="M2309" s="709" t="s">
        <v>508</v>
      </c>
      <c r="N2309" s="334" t="s">
        <v>699</v>
      </c>
      <c r="O2309" s="600" t="s">
        <v>510</v>
      </c>
      <c r="P2309" s="708" t="s">
        <v>511</v>
      </c>
      <c r="Q2309" s="709" t="s">
        <v>512</v>
      </c>
      <c r="R2309" s="720" t="s">
        <v>700</v>
      </c>
      <c r="S2309" s="719" t="s">
        <v>46</v>
      </c>
      <c r="T2309" s="191"/>
      <c r="U2309" s="191"/>
      <c r="V2309" s="191"/>
      <c r="W2309" s="191"/>
    </row>
    <row r="2310" spans="2:23" ht="16.5">
      <c r="B2310" s="710" t="s">
        <v>702</v>
      </c>
      <c r="C2310" s="266"/>
      <c r="D2310" s="280"/>
      <c r="E2310" s="281"/>
      <c r="F2310" s="698">
        <f>SUM(C2310:E2310)</f>
        <v>0</v>
      </c>
      <c r="G2310" s="266"/>
      <c r="H2310" s="280"/>
      <c r="I2310" s="281"/>
      <c r="J2310" s="334">
        <f>SUM(G2310:I2310)</f>
        <v>0</v>
      </c>
      <c r="K2310" s="266"/>
      <c r="L2310" s="280"/>
      <c r="M2310" s="281"/>
      <c r="N2310" s="334">
        <f>SUM(K2310:M2310)</f>
        <v>0</v>
      </c>
      <c r="O2310" s="266"/>
      <c r="P2310" s="280"/>
      <c r="Q2310" s="281"/>
      <c r="R2310" s="699">
        <f t="shared" ref="R2310:R2316" si="1220">SUM(O2310:Q2310)</f>
        <v>0</v>
      </c>
      <c r="S2310" s="700">
        <f>N2310+J2310+F2310+R2310</f>
        <v>0</v>
      </c>
      <c r="T2310" s="191"/>
      <c r="U2310" s="191"/>
      <c r="V2310" s="191"/>
      <c r="W2310" s="191"/>
    </row>
    <row r="2311" spans="2:23" ht="16.5">
      <c r="B2311" s="711" t="s">
        <v>703</v>
      </c>
      <c r="C2311" s="712">
        <f>SUM(C2312:C2315)</f>
        <v>0</v>
      </c>
      <c r="D2311" s="712">
        <f>SUM(D2312:D2315)</f>
        <v>0</v>
      </c>
      <c r="E2311" s="712">
        <f>SUM(E2312:E2315)</f>
        <v>0</v>
      </c>
      <c r="F2311" s="334">
        <f t="shared" ref="F2311:F2316" si="1221">SUM(C2311:E2311)</f>
        <v>0</v>
      </c>
      <c r="G2311" s="712">
        <f>SUM(G2312:G2315)</f>
        <v>0</v>
      </c>
      <c r="H2311" s="246">
        <f>SUM(H2312:H2315)</f>
        <v>0</v>
      </c>
      <c r="I2311" s="713">
        <f>SUM(I2312:I2315)</f>
        <v>0</v>
      </c>
      <c r="J2311" s="334">
        <f t="shared" ref="J2311:J2316" si="1222">SUM(G2311:I2311)</f>
        <v>0</v>
      </c>
      <c r="K2311" s="712">
        <f>SUM(K2312:K2315)</f>
        <v>0</v>
      </c>
      <c r="L2311" s="246">
        <f>SUM(L2312:L2315)</f>
        <v>0</v>
      </c>
      <c r="M2311" s="713">
        <f>SUM(M2312:M2315)</f>
        <v>0</v>
      </c>
      <c r="N2311" s="334">
        <f t="shared" ref="N2311:N2316" si="1223">SUM(K2311:M2311)</f>
        <v>0</v>
      </c>
      <c r="O2311" s="712">
        <f>SUM(O2312:O2315)</f>
        <v>0</v>
      </c>
      <c r="P2311" s="246">
        <f>SUM(P2312:P2315)</f>
        <v>0</v>
      </c>
      <c r="Q2311" s="713">
        <f>SUM(Q2312:Q2315)</f>
        <v>0</v>
      </c>
      <c r="R2311" s="699">
        <f t="shared" si="1220"/>
        <v>0</v>
      </c>
      <c r="S2311" s="335">
        <f t="shared" ref="S2311:S2316" si="1224">N2311+J2311+F2311+R2311</f>
        <v>0</v>
      </c>
      <c r="T2311" s="702"/>
      <c r="U2311" s="702"/>
      <c r="V2311" s="702"/>
      <c r="W2311" s="702"/>
    </row>
    <row r="2312" spans="2:23" ht="16.5">
      <c r="B2312" s="710" t="s">
        <v>704</v>
      </c>
      <c r="C2312" s="254"/>
      <c r="D2312" s="287"/>
      <c r="E2312" s="288"/>
      <c r="F2312" s="698">
        <f t="shared" si="1221"/>
        <v>0</v>
      </c>
      <c r="G2312" s="254"/>
      <c r="H2312" s="287"/>
      <c r="I2312" s="288"/>
      <c r="J2312" s="334">
        <f t="shared" si="1222"/>
        <v>0</v>
      </c>
      <c r="K2312" s="254"/>
      <c r="L2312" s="287"/>
      <c r="M2312" s="288"/>
      <c r="N2312" s="334">
        <f t="shared" si="1223"/>
        <v>0</v>
      </c>
      <c r="O2312" s="254"/>
      <c r="P2312" s="287"/>
      <c r="Q2312" s="288"/>
      <c r="R2312" s="699">
        <f t="shared" si="1220"/>
        <v>0</v>
      </c>
      <c r="S2312" s="700">
        <f t="shared" si="1224"/>
        <v>0</v>
      </c>
      <c r="T2312" s="191"/>
      <c r="U2312" s="191"/>
      <c r="V2312" s="191"/>
      <c r="W2312" s="191"/>
    </row>
    <row r="2313" spans="2:23" ht="16.5">
      <c r="B2313" s="710" t="s">
        <v>705</v>
      </c>
      <c r="C2313" s="254"/>
      <c r="D2313" s="287"/>
      <c r="E2313" s="288"/>
      <c r="F2313" s="698">
        <f t="shared" si="1221"/>
        <v>0</v>
      </c>
      <c r="G2313" s="254"/>
      <c r="H2313" s="287"/>
      <c r="I2313" s="288"/>
      <c r="J2313" s="334">
        <f t="shared" si="1222"/>
        <v>0</v>
      </c>
      <c r="K2313" s="254"/>
      <c r="L2313" s="287"/>
      <c r="M2313" s="288"/>
      <c r="N2313" s="334">
        <f t="shared" si="1223"/>
        <v>0</v>
      </c>
      <c r="O2313" s="254"/>
      <c r="P2313" s="287"/>
      <c r="Q2313" s="288"/>
      <c r="R2313" s="699">
        <f t="shared" si="1220"/>
        <v>0</v>
      </c>
      <c r="S2313" s="700">
        <f t="shared" si="1224"/>
        <v>0</v>
      </c>
      <c r="T2313" s="191"/>
      <c r="U2313" s="191"/>
      <c r="V2313" s="191"/>
      <c r="W2313" s="191"/>
    </row>
    <row r="2314" spans="2:23" ht="16.5">
      <c r="B2314" s="714" t="s">
        <v>706</v>
      </c>
      <c r="C2314" s="254"/>
      <c r="D2314" s="287"/>
      <c r="E2314" s="288"/>
      <c r="F2314" s="698">
        <f t="shared" si="1221"/>
        <v>0</v>
      </c>
      <c r="G2314" s="254"/>
      <c r="H2314" s="287"/>
      <c r="I2314" s="288"/>
      <c r="J2314" s="334">
        <f t="shared" si="1222"/>
        <v>0</v>
      </c>
      <c r="K2314" s="254"/>
      <c r="L2314" s="287"/>
      <c r="M2314" s="288"/>
      <c r="N2314" s="334">
        <f t="shared" si="1223"/>
        <v>0</v>
      </c>
      <c r="O2314" s="254"/>
      <c r="P2314" s="287"/>
      <c r="Q2314" s="288"/>
      <c r="R2314" s="699">
        <f t="shared" si="1220"/>
        <v>0</v>
      </c>
      <c r="S2314" s="700">
        <f t="shared" si="1224"/>
        <v>0</v>
      </c>
      <c r="T2314" s="191"/>
      <c r="U2314" s="191"/>
      <c r="V2314" s="191"/>
      <c r="W2314" s="191"/>
    </row>
    <row r="2315" spans="2:23" ht="16.5">
      <c r="B2315" s="714" t="s">
        <v>707</v>
      </c>
      <c r="C2315" s="254"/>
      <c r="D2315" s="287"/>
      <c r="E2315" s="288"/>
      <c r="F2315" s="698">
        <f t="shared" si="1221"/>
        <v>0</v>
      </c>
      <c r="G2315" s="254"/>
      <c r="H2315" s="287"/>
      <c r="I2315" s="288"/>
      <c r="J2315" s="334">
        <f t="shared" si="1222"/>
        <v>0</v>
      </c>
      <c r="K2315" s="254"/>
      <c r="L2315" s="287"/>
      <c r="M2315" s="288"/>
      <c r="N2315" s="334">
        <f t="shared" si="1223"/>
        <v>0</v>
      </c>
      <c r="O2315" s="254"/>
      <c r="P2315" s="287"/>
      <c r="Q2315" s="288"/>
      <c r="R2315" s="699">
        <f t="shared" si="1220"/>
        <v>0</v>
      </c>
      <c r="S2315" s="700">
        <f t="shared" si="1224"/>
        <v>0</v>
      </c>
      <c r="T2315" s="191"/>
      <c r="U2315" s="191"/>
      <c r="V2315" s="191"/>
      <c r="W2315" s="191"/>
    </row>
    <row r="2316" spans="2:23" ht="17.25" thickBot="1">
      <c r="B2316" s="710" t="s">
        <v>708</v>
      </c>
      <c r="C2316" s="271"/>
      <c r="D2316" s="294"/>
      <c r="E2316" s="295"/>
      <c r="F2316" s="698">
        <f t="shared" si="1221"/>
        <v>0</v>
      </c>
      <c r="G2316" s="271"/>
      <c r="H2316" s="294"/>
      <c r="I2316" s="295"/>
      <c r="J2316" s="334">
        <f t="shared" si="1222"/>
        <v>0</v>
      </c>
      <c r="K2316" s="271"/>
      <c r="L2316" s="294"/>
      <c r="M2316" s="295"/>
      <c r="N2316" s="334">
        <f t="shared" si="1223"/>
        <v>0</v>
      </c>
      <c r="O2316" s="271"/>
      <c r="P2316" s="294"/>
      <c r="Q2316" s="295"/>
      <c r="R2316" s="699">
        <f t="shared" si="1220"/>
        <v>0</v>
      </c>
      <c r="S2316" s="700">
        <f t="shared" si="1224"/>
        <v>0</v>
      </c>
      <c r="T2316" s="191"/>
      <c r="U2316" s="191"/>
      <c r="V2316" s="191"/>
      <c r="W2316" s="191"/>
    </row>
    <row r="2317" spans="2:23" ht="17.25" thickBot="1">
      <c r="B2317" s="715" t="s">
        <v>941</v>
      </c>
      <c r="C2317" s="600" t="s">
        <v>498</v>
      </c>
      <c r="D2317" s="708" t="s">
        <v>499</v>
      </c>
      <c r="E2317" s="709" t="s">
        <v>500</v>
      </c>
      <c r="F2317" s="334" t="s">
        <v>697</v>
      </c>
      <c r="G2317" s="600" t="s">
        <v>502</v>
      </c>
      <c r="H2317" s="708" t="s">
        <v>503</v>
      </c>
      <c r="I2317" s="709" t="s">
        <v>504</v>
      </c>
      <c r="J2317" s="334" t="s">
        <v>698</v>
      </c>
      <c r="K2317" s="600" t="s">
        <v>506</v>
      </c>
      <c r="L2317" s="708" t="s">
        <v>507</v>
      </c>
      <c r="M2317" s="709" t="s">
        <v>508</v>
      </c>
      <c r="N2317" s="334" t="s">
        <v>699</v>
      </c>
      <c r="O2317" s="600" t="s">
        <v>510</v>
      </c>
      <c r="P2317" s="708" t="s">
        <v>511</v>
      </c>
      <c r="Q2317" s="709" t="s">
        <v>512</v>
      </c>
      <c r="R2317" s="720" t="s">
        <v>700</v>
      </c>
      <c r="S2317" s="719" t="s">
        <v>46</v>
      </c>
      <c r="T2317" s="191"/>
      <c r="U2317" s="191"/>
      <c r="V2317" s="191"/>
      <c r="W2317" s="191"/>
    </row>
    <row r="2318" spans="2:23" ht="16.5">
      <c r="B2318" s="710" t="s">
        <v>702</v>
      </c>
      <c r="C2318" s="266"/>
      <c r="D2318" s="280"/>
      <c r="E2318" s="281"/>
      <c r="F2318" s="698">
        <v>0</v>
      </c>
      <c r="G2318" s="266"/>
      <c r="H2318" s="280"/>
      <c r="I2318" s="281"/>
      <c r="J2318" s="334">
        <f t="shared" ref="J2318:J2324" si="1225">SUM(G2318:I2318)</f>
        <v>0</v>
      </c>
      <c r="K2318" s="266"/>
      <c r="L2318" s="280"/>
      <c r="M2318" s="281"/>
      <c r="N2318" s="334">
        <f t="shared" ref="N2318:N2324" si="1226">SUM(K2318:M2318)</f>
        <v>0</v>
      </c>
      <c r="O2318" s="266"/>
      <c r="P2318" s="280"/>
      <c r="Q2318" s="281"/>
      <c r="R2318" s="699">
        <f t="shared" ref="R2318:R2324" si="1227">SUM(O2318:Q2318)</f>
        <v>0</v>
      </c>
      <c r="S2318" s="700">
        <f>N2318+J2318+F2318+R2318</f>
        <v>0</v>
      </c>
      <c r="T2318" s="191"/>
      <c r="U2318" s="191"/>
      <c r="V2318" s="191"/>
      <c r="W2318" s="191"/>
    </row>
    <row r="2319" spans="2:23" ht="16.5">
      <c r="B2319" s="711" t="s">
        <v>703</v>
      </c>
      <c r="C2319" s="712">
        <f>SUM(C2320:C2323)</f>
        <v>0</v>
      </c>
      <c r="D2319" s="712">
        <f>SUM(D2320:D2323)</f>
        <v>0</v>
      </c>
      <c r="E2319" s="712">
        <f>SUM(E2320:E2323)</f>
        <v>0</v>
      </c>
      <c r="F2319" s="334">
        <f t="shared" ref="F2319:F2324" si="1228">SUM(C2319:E2319)</f>
        <v>0</v>
      </c>
      <c r="G2319" s="712">
        <f>SUM(G2320:G2323)</f>
        <v>0</v>
      </c>
      <c r="H2319" s="246">
        <f>SUM(H2320:H2323)</f>
        <v>0</v>
      </c>
      <c r="I2319" s="713">
        <f>SUM(I2320:I2323)</f>
        <v>0</v>
      </c>
      <c r="J2319" s="334">
        <f t="shared" si="1225"/>
        <v>0</v>
      </c>
      <c r="K2319" s="712">
        <f>SUM(K2320:K2323)</f>
        <v>0</v>
      </c>
      <c r="L2319" s="246">
        <f>SUM(L2320:L2323)</f>
        <v>0</v>
      </c>
      <c r="M2319" s="713">
        <f>SUM(M2320:M2323)</f>
        <v>0</v>
      </c>
      <c r="N2319" s="334">
        <f t="shared" si="1226"/>
        <v>0</v>
      </c>
      <c r="O2319" s="712">
        <f>SUM(O2320:O2323)</f>
        <v>0</v>
      </c>
      <c r="P2319" s="246">
        <f>SUM(P2320:P2323)</f>
        <v>0</v>
      </c>
      <c r="Q2319" s="713">
        <f>SUM(Q2320:Q2323)</f>
        <v>0</v>
      </c>
      <c r="R2319" s="699">
        <f t="shared" si="1227"/>
        <v>0</v>
      </c>
      <c r="S2319" s="335">
        <f t="shared" ref="S2319:S2324" si="1229">N2319+J2319+F2319+R2319</f>
        <v>0</v>
      </c>
      <c r="T2319" s="702"/>
      <c r="U2319" s="702"/>
      <c r="V2319" s="702"/>
      <c r="W2319" s="702"/>
    </row>
    <row r="2320" spans="2:23" ht="16.5">
      <c r="B2320" s="710" t="s">
        <v>704</v>
      </c>
      <c r="C2320" s="254"/>
      <c r="D2320" s="287"/>
      <c r="E2320" s="288"/>
      <c r="F2320" s="698">
        <f t="shared" si="1228"/>
        <v>0</v>
      </c>
      <c r="G2320" s="254"/>
      <c r="H2320" s="287"/>
      <c r="I2320" s="288"/>
      <c r="J2320" s="334">
        <f t="shared" si="1225"/>
        <v>0</v>
      </c>
      <c r="K2320" s="254"/>
      <c r="L2320" s="287"/>
      <c r="M2320" s="288"/>
      <c r="N2320" s="334">
        <f t="shared" si="1226"/>
        <v>0</v>
      </c>
      <c r="O2320" s="254"/>
      <c r="P2320" s="287"/>
      <c r="Q2320" s="288"/>
      <c r="R2320" s="699">
        <f t="shared" si="1227"/>
        <v>0</v>
      </c>
      <c r="S2320" s="700">
        <f t="shared" si="1229"/>
        <v>0</v>
      </c>
      <c r="T2320" s="191"/>
      <c r="U2320" s="191"/>
      <c r="V2320" s="191"/>
      <c r="W2320" s="191"/>
    </row>
    <row r="2321" spans="2:23" ht="16.5">
      <c r="B2321" s="710" t="s">
        <v>705</v>
      </c>
      <c r="C2321" s="254"/>
      <c r="D2321" s="287"/>
      <c r="E2321" s="288"/>
      <c r="F2321" s="698">
        <f t="shared" si="1228"/>
        <v>0</v>
      </c>
      <c r="G2321" s="254"/>
      <c r="H2321" s="287"/>
      <c r="I2321" s="288"/>
      <c r="J2321" s="334">
        <f t="shared" si="1225"/>
        <v>0</v>
      </c>
      <c r="K2321" s="254"/>
      <c r="L2321" s="287"/>
      <c r="M2321" s="288"/>
      <c r="N2321" s="334">
        <f t="shared" si="1226"/>
        <v>0</v>
      </c>
      <c r="O2321" s="254"/>
      <c r="P2321" s="287"/>
      <c r="Q2321" s="288"/>
      <c r="R2321" s="699">
        <f t="shared" si="1227"/>
        <v>0</v>
      </c>
      <c r="S2321" s="700">
        <f t="shared" si="1229"/>
        <v>0</v>
      </c>
      <c r="T2321" s="191"/>
      <c r="U2321" s="191"/>
      <c r="V2321" s="191"/>
      <c r="W2321" s="191"/>
    </row>
    <row r="2322" spans="2:23" ht="16.5">
      <c r="B2322" s="714" t="s">
        <v>706</v>
      </c>
      <c r="C2322" s="254"/>
      <c r="D2322" s="287"/>
      <c r="E2322" s="288"/>
      <c r="F2322" s="698">
        <f t="shared" si="1228"/>
        <v>0</v>
      </c>
      <c r="G2322" s="254"/>
      <c r="H2322" s="287"/>
      <c r="I2322" s="288"/>
      <c r="J2322" s="334">
        <f t="shared" si="1225"/>
        <v>0</v>
      </c>
      <c r="K2322" s="254"/>
      <c r="L2322" s="287"/>
      <c r="M2322" s="288"/>
      <c r="N2322" s="334">
        <f t="shared" si="1226"/>
        <v>0</v>
      </c>
      <c r="O2322" s="254"/>
      <c r="P2322" s="287"/>
      <c r="Q2322" s="288"/>
      <c r="R2322" s="699">
        <f t="shared" si="1227"/>
        <v>0</v>
      </c>
      <c r="S2322" s="700">
        <f t="shared" si="1229"/>
        <v>0</v>
      </c>
      <c r="T2322" s="191"/>
      <c r="U2322" s="191"/>
      <c r="V2322" s="191"/>
      <c r="W2322" s="191"/>
    </row>
    <row r="2323" spans="2:23" ht="16.5">
      <c r="B2323" s="714" t="s">
        <v>707</v>
      </c>
      <c r="C2323" s="254"/>
      <c r="D2323" s="287"/>
      <c r="E2323" s="288"/>
      <c r="F2323" s="698">
        <f t="shared" si="1228"/>
        <v>0</v>
      </c>
      <c r="G2323" s="254"/>
      <c r="H2323" s="287"/>
      <c r="I2323" s="288"/>
      <c r="J2323" s="334">
        <f t="shared" si="1225"/>
        <v>0</v>
      </c>
      <c r="K2323" s="254"/>
      <c r="L2323" s="287"/>
      <c r="M2323" s="288"/>
      <c r="N2323" s="334">
        <f t="shared" si="1226"/>
        <v>0</v>
      </c>
      <c r="O2323" s="254"/>
      <c r="P2323" s="287"/>
      <c r="Q2323" s="288"/>
      <c r="R2323" s="699">
        <f t="shared" si="1227"/>
        <v>0</v>
      </c>
      <c r="S2323" s="700">
        <f t="shared" si="1229"/>
        <v>0</v>
      </c>
      <c r="T2323" s="191"/>
      <c r="U2323" s="191"/>
      <c r="V2323" s="191"/>
      <c r="W2323" s="191"/>
    </row>
    <row r="2324" spans="2:23" ht="17.25" thickBot="1">
      <c r="B2324" s="710" t="s">
        <v>708</v>
      </c>
      <c r="C2324" s="271"/>
      <c r="D2324" s="294"/>
      <c r="E2324" s="295"/>
      <c r="F2324" s="698">
        <f t="shared" si="1228"/>
        <v>0</v>
      </c>
      <c r="G2324" s="271"/>
      <c r="H2324" s="294"/>
      <c r="I2324" s="295"/>
      <c r="J2324" s="334">
        <f t="shared" si="1225"/>
        <v>0</v>
      </c>
      <c r="K2324" s="271"/>
      <c r="L2324" s="294"/>
      <c r="M2324" s="295"/>
      <c r="N2324" s="334">
        <f t="shared" si="1226"/>
        <v>0</v>
      </c>
      <c r="O2324" s="271"/>
      <c r="P2324" s="294"/>
      <c r="Q2324" s="295"/>
      <c r="R2324" s="699">
        <f t="shared" si="1227"/>
        <v>0</v>
      </c>
      <c r="S2324" s="700">
        <f t="shared" si="1229"/>
        <v>0</v>
      </c>
      <c r="T2324" s="191"/>
      <c r="U2324" s="191"/>
      <c r="V2324" s="191"/>
      <c r="W2324" s="191"/>
    </row>
    <row r="2325" spans="2:23" ht="17.25" thickBot="1">
      <c r="B2325" s="715" t="s">
        <v>942</v>
      </c>
      <c r="C2325" s="687" t="s">
        <v>498</v>
      </c>
      <c r="D2325" s="688" t="s">
        <v>499</v>
      </c>
      <c r="E2325" s="689" t="s">
        <v>500</v>
      </c>
      <c r="F2325" s="719" t="s">
        <v>697</v>
      </c>
      <c r="G2325" s="687" t="s">
        <v>502</v>
      </c>
      <c r="H2325" s="688" t="s">
        <v>503</v>
      </c>
      <c r="I2325" s="689" t="s">
        <v>504</v>
      </c>
      <c r="J2325" s="719" t="s">
        <v>698</v>
      </c>
      <c r="K2325" s="687" t="s">
        <v>506</v>
      </c>
      <c r="L2325" s="688" t="s">
        <v>507</v>
      </c>
      <c r="M2325" s="689" t="s">
        <v>508</v>
      </c>
      <c r="N2325" s="719" t="s">
        <v>699</v>
      </c>
      <c r="O2325" s="687" t="s">
        <v>510</v>
      </c>
      <c r="P2325" s="688" t="s">
        <v>511</v>
      </c>
      <c r="Q2325" s="689" t="s">
        <v>512</v>
      </c>
      <c r="R2325" s="720" t="s">
        <v>700</v>
      </c>
      <c r="S2325" s="719" t="s">
        <v>46</v>
      </c>
      <c r="T2325" s="191"/>
      <c r="U2325" s="191"/>
      <c r="V2325" s="191"/>
      <c r="W2325" s="191"/>
    </row>
    <row r="2326" spans="2:23" ht="16.5">
      <c r="B2326" s="710" t="s">
        <v>702</v>
      </c>
      <c r="C2326" s="266"/>
      <c r="D2326" s="280"/>
      <c r="E2326" s="281"/>
      <c r="F2326" s="698">
        <f>SUM(C2326:E2326)</f>
        <v>0</v>
      </c>
      <c r="G2326" s="266"/>
      <c r="H2326" s="280"/>
      <c r="I2326" s="281"/>
      <c r="J2326" s="334">
        <f>SUM(G2326:I2326)</f>
        <v>0</v>
      </c>
      <c r="K2326" s="266"/>
      <c r="L2326" s="280"/>
      <c r="M2326" s="281"/>
      <c r="N2326" s="334">
        <f>SUM(K2326:M2326)</f>
        <v>0</v>
      </c>
      <c r="O2326" s="266"/>
      <c r="P2326" s="280"/>
      <c r="Q2326" s="281"/>
      <c r="R2326" s="699">
        <f t="shared" ref="R2326:R2332" si="1230">SUM(O2326:Q2326)</f>
        <v>0</v>
      </c>
      <c r="S2326" s="700">
        <f>N2326+J2326+F2326+R2326</f>
        <v>0</v>
      </c>
      <c r="T2326" s="191"/>
      <c r="U2326" s="191"/>
      <c r="V2326" s="191"/>
      <c r="W2326" s="191"/>
    </row>
    <row r="2327" spans="2:23" ht="16.5">
      <c r="B2327" s="711" t="s">
        <v>703</v>
      </c>
      <c r="C2327" s="712">
        <f>SUM(C2328:C2331)</f>
        <v>0</v>
      </c>
      <c r="D2327" s="712">
        <f>SUM(D2328:D2331)</f>
        <v>0</v>
      </c>
      <c r="E2327" s="712">
        <f>SUM(E2328:E2331)</f>
        <v>0</v>
      </c>
      <c r="F2327" s="334">
        <f t="shared" ref="F2327:F2332" si="1231">SUM(C2327:E2327)</f>
        <v>0</v>
      </c>
      <c r="G2327" s="712">
        <f>SUM(G2328:G2331)</f>
        <v>0</v>
      </c>
      <c r="H2327" s="246">
        <f>SUM(H2328:H2331)</f>
        <v>0</v>
      </c>
      <c r="I2327" s="713">
        <f>SUM(I2328:I2331)</f>
        <v>0</v>
      </c>
      <c r="J2327" s="334">
        <f t="shared" ref="J2327:J2332" si="1232">SUM(G2327:I2327)</f>
        <v>0</v>
      </c>
      <c r="K2327" s="712">
        <f>SUM(K2328:K2331)</f>
        <v>0</v>
      </c>
      <c r="L2327" s="246">
        <f>SUM(L2328:L2331)</f>
        <v>0</v>
      </c>
      <c r="M2327" s="713">
        <f>SUM(M2328:M2331)</f>
        <v>0</v>
      </c>
      <c r="N2327" s="334">
        <f t="shared" ref="N2327:N2332" si="1233">SUM(K2327:M2327)</f>
        <v>0</v>
      </c>
      <c r="O2327" s="712">
        <f>SUM(O2328:O2331)</f>
        <v>0</v>
      </c>
      <c r="P2327" s="246">
        <f>SUM(P2328:P2331)</f>
        <v>0</v>
      </c>
      <c r="Q2327" s="713">
        <f>SUM(Q2328:Q2331)</f>
        <v>0</v>
      </c>
      <c r="R2327" s="699">
        <f t="shared" si="1230"/>
        <v>0</v>
      </c>
      <c r="S2327" s="335">
        <f t="shared" ref="S2327:S2332" si="1234">N2327+J2327+F2327+R2327</f>
        <v>0</v>
      </c>
      <c r="T2327" s="702"/>
      <c r="U2327" s="702"/>
      <c r="V2327" s="702"/>
      <c r="W2327" s="702"/>
    </row>
    <row r="2328" spans="2:23" ht="16.5">
      <c r="B2328" s="710" t="s">
        <v>704</v>
      </c>
      <c r="C2328" s="254"/>
      <c r="D2328" s="287"/>
      <c r="E2328" s="288"/>
      <c r="F2328" s="698">
        <f t="shared" si="1231"/>
        <v>0</v>
      </c>
      <c r="G2328" s="254"/>
      <c r="H2328" s="287"/>
      <c r="I2328" s="288"/>
      <c r="J2328" s="334">
        <f t="shared" si="1232"/>
        <v>0</v>
      </c>
      <c r="K2328" s="254"/>
      <c r="L2328" s="287"/>
      <c r="M2328" s="288"/>
      <c r="N2328" s="334">
        <f t="shared" si="1233"/>
        <v>0</v>
      </c>
      <c r="O2328" s="254"/>
      <c r="P2328" s="287"/>
      <c r="Q2328" s="288"/>
      <c r="R2328" s="699">
        <f t="shared" si="1230"/>
        <v>0</v>
      </c>
      <c r="S2328" s="700">
        <f t="shared" si="1234"/>
        <v>0</v>
      </c>
      <c r="T2328" s="191"/>
      <c r="U2328" s="191"/>
      <c r="V2328" s="191"/>
      <c r="W2328" s="191"/>
    </row>
    <row r="2329" spans="2:23" ht="16.5">
      <c r="B2329" s="710" t="s">
        <v>705</v>
      </c>
      <c r="C2329" s="254"/>
      <c r="D2329" s="287"/>
      <c r="E2329" s="288"/>
      <c r="F2329" s="698">
        <f t="shared" si="1231"/>
        <v>0</v>
      </c>
      <c r="G2329" s="254"/>
      <c r="H2329" s="287"/>
      <c r="I2329" s="288"/>
      <c r="J2329" s="334">
        <f t="shared" si="1232"/>
        <v>0</v>
      </c>
      <c r="K2329" s="254"/>
      <c r="L2329" s="287"/>
      <c r="M2329" s="288"/>
      <c r="N2329" s="334">
        <f t="shared" si="1233"/>
        <v>0</v>
      </c>
      <c r="O2329" s="254"/>
      <c r="P2329" s="287"/>
      <c r="Q2329" s="288"/>
      <c r="R2329" s="699">
        <f t="shared" si="1230"/>
        <v>0</v>
      </c>
      <c r="S2329" s="700">
        <f t="shared" si="1234"/>
        <v>0</v>
      </c>
      <c r="T2329" s="191"/>
      <c r="U2329" s="191"/>
      <c r="V2329" s="191"/>
      <c r="W2329" s="191"/>
    </row>
    <row r="2330" spans="2:23" ht="16.5">
      <c r="B2330" s="714" t="s">
        <v>706</v>
      </c>
      <c r="C2330" s="254"/>
      <c r="D2330" s="287"/>
      <c r="E2330" s="288"/>
      <c r="F2330" s="698">
        <f t="shared" si="1231"/>
        <v>0</v>
      </c>
      <c r="G2330" s="254"/>
      <c r="H2330" s="287"/>
      <c r="I2330" s="288"/>
      <c r="J2330" s="334">
        <f t="shared" si="1232"/>
        <v>0</v>
      </c>
      <c r="K2330" s="254"/>
      <c r="L2330" s="287"/>
      <c r="M2330" s="288"/>
      <c r="N2330" s="334">
        <f t="shared" si="1233"/>
        <v>0</v>
      </c>
      <c r="O2330" s="254"/>
      <c r="P2330" s="287"/>
      <c r="Q2330" s="288"/>
      <c r="R2330" s="699">
        <f t="shared" si="1230"/>
        <v>0</v>
      </c>
      <c r="S2330" s="700">
        <f t="shared" si="1234"/>
        <v>0</v>
      </c>
      <c r="T2330" s="191"/>
      <c r="U2330" s="191"/>
      <c r="V2330" s="191"/>
      <c r="W2330" s="191"/>
    </row>
    <row r="2331" spans="2:23" ht="16.5">
      <c r="B2331" s="714" t="s">
        <v>707</v>
      </c>
      <c r="C2331" s="254"/>
      <c r="D2331" s="287"/>
      <c r="E2331" s="288"/>
      <c r="F2331" s="698">
        <f t="shared" si="1231"/>
        <v>0</v>
      </c>
      <c r="G2331" s="254"/>
      <c r="H2331" s="287"/>
      <c r="I2331" s="288"/>
      <c r="J2331" s="334">
        <f t="shared" si="1232"/>
        <v>0</v>
      </c>
      <c r="K2331" s="254"/>
      <c r="L2331" s="287"/>
      <c r="M2331" s="288"/>
      <c r="N2331" s="334">
        <f t="shared" si="1233"/>
        <v>0</v>
      </c>
      <c r="O2331" s="254"/>
      <c r="P2331" s="287"/>
      <c r="Q2331" s="288"/>
      <c r="R2331" s="699">
        <f t="shared" si="1230"/>
        <v>0</v>
      </c>
      <c r="S2331" s="700">
        <f t="shared" si="1234"/>
        <v>0</v>
      </c>
      <c r="T2331" s="191"/>
      <c r="U2331" s="191"/>
      <c r="V2331" s="191"/>
      <c r="W2331" s="191"/>
    </row>
    <row r="2332" spans="2:23" ht="17.25" thickBot="1">
      <c r="B2332" s="710" t="s">
        <v>708</v>
      </c>
      <c r="C2332" s="271"/>
      <c r="D2332" s="294"/>
      <c r="E2332" s="295"/>
      <c r="F2332" s="698">
        <f t="shared" si="1231"/>
        <v>0</v>
      </c>
      <c r="G2332" s="271"/>
      <c r="H2332" s="294"/>
      <c r="I2332" s="295"/>
      <c r="J2332" s="334">
        <f t="shared" si="1232"/>
        <v>0</v>
      </c>
      <c r="K2332" s="271"/>
      <c r="L2332" s="294"/>
      <c r="M2332" s="295"/>
      <c r="N2332" s="334">
        <f t="shared" si="1233"/>
        <v>0</v>
      </c>
      <c r="O2332" s="271"/>
      <c r="P2332" s="294"/>
      <c r="Q2332" s="295"/>
      <c r="R2332" s="699">
        <f t="shared" si="1230"/>
        <v>0</v>
      </c>
      <c r="S2332" s="700">
        <f t="shared" si="1234"/>
        <v>0</v>
      </c>
      <c r="T2332" s="191"/>
      <c r="U2332" s="191"/>
      <c r="V2332" s="191"/>
      <c r="W2332" s="191"/>
    </row>
    <row r="2333" spans="2:23" ht="17.25" thickBot="1">
      <c r="B2333" s="715" t="s">
        <v>943</v>
      </c>
      <c r="C2333" s="600" t="s">
        <v>498</v>
      </c>
      <c r="D2333" s="708" t="s">
        <v>499</v>
      </c>
      <c r="E2333" s="709" t="s">
        <v>500</v>
      </c>
      <c r="F2333" s="334" t="s">
        <v>697</v>
      </c>
      <c r="G2333" s="600" t="s">
        <v>502</v>
      </c>
      <c r="H2333" s="708" t="s">
        <v>503</v>
      </c>
      <c r="I2333" s="709" t="s">
        <v>504</v>
      </c>
      <c r="J2333" s="334" t="s">
        <v>698</v>
      </c>
      <c r="K2333" s="600" t="s">
        <v>506</v>
      </c>
      <c r="L2333" s="708" t="s">
        <v>507</v>
      </c>
      <c r="M2333" s="709" t="s">
        <v>508</v>
      </c>
      <c r="N2333" s="334" t="s">
        <v>699</v>
      </c>
      <c r="O2333" s="600" t="s">
        <v>510</v>
      </c>
      <c r="P2333" s="708" t="s">
        <v>511</v>
      </c>
      <c r="Q2333" s="709" t="s">
        <v>512</v>
      </c>
      <c r="R2333" s="720" t="s">
        <v>700</v>
      </c>
      <c r="S2333" s="719" t="s">
        <v>46</v>
      </c>
      <c r="T2333" s="191"/>
      <c r="U2333" s="191"/>
      <c r="V2333" s="191"/>
      <c r="W2333" s="191"/>
    </row>
    <row r="2334" spans="2:23" ht="16.5">
      <c r="B2334" s="710" t="s">
        <v>702</v>
      </c>
      <c r="C2334" s="266"/>
      <c r="D2334" s="280"/>
      <c r="E2334" s="281"/>
      <c r="F2334" s="698">
        <f>SUM(C2334:E2334)</f>
        <v>0</v>
      </c>
      <c r="G2334" s="266"/>
      <c r="H2334" s="280"/>
      <c r="I2334" s="281"/>
      <c r="J2334" s="334">
        <f>SUM(G2334:I2334)</f>
        <v>0</v>
      </c>
      <c r="K2334" s="266"/>
      <c r="L2334" s="280"/>
      <c r="M2334" s="281"/>
      <c r="N2334" s="334">
        <f>SUM(K2334:M2334)</f>
        <v>0</v>
      </c>
      <c r="O2334" s="266"/>
      <c r="P2334" s="280"/>
      <c r="Q2334" s="281"/>
      <c r="R2334" s="699">
        <f t="shared" ref="R2334:R2340" si="1235">SUM(O2334:Q2334)</f>
        <v>0</v>
      </c>
      <c r="S2334" s="700">
        <f>N2334+J2334+F2334+R2334</f>
        <v>0</v>
      </c>
      <c r="T2334" s="191"/>
      <c r="U2334" s="191"/>
      <c r="V2334" s="191"/>
      <c r="W2334" s="191"/>
    </row>
    <row r="2335" spans="2:23" ht="16.5">
      <c r="B2335" s="711" t="s">
        <v>703</v>
      </c>
      <c r="C2335" s="712">
        <f>SUM(C2336:C2339)</f>
        <v>0</v>
      </c>
      <c r="D2335" s="712">
        <f>SUM(D2336:D2339)</f>
        <v>0</v>
      </c>
      <c r="E2335" s="712">
        <f>SUM(E2336:E2339)</f>
        <v>0</v>
      </c>
      <c r="F2335" s="334">
        <f t="shared" ref="F2335:F2340" si="1236">SUM(C2335:E2335)</f>
        <v>0</v>
      </c>
      <c r="G2335" s="712">
        <f>SUM(G2336:G2339)</f>
        <v>0</v>
      </c>
      <c r="H2335" s="246">
        <f>SUM(H2336:H2339)</f>
        <v>0</v>
      </c>
      <c r="I2335" s="713">
        <f>SUM(I2336:I2339)</f>
        <v>0</v>
      </c>
      <c r="J2335" s="334">
        <f t="shared" ref="J2335:J2340" si="1237">SUM(G2335:I2335)</f>
        <v>0</v>
      </c>
      <c r="K2335" s="712">
        <f>SUM(K2336:K2339)</f>
        <v>0</v>
      </c>
      <c r="L2335" s="246">
        <f>SUM(L2336:L2339)</f>
        <v>0</v>
      </c>
      <c r="M2335" s="713">
        <f>SUM(M2336:M2339)</f>
        <v>0</v>
      </c>
      <c r="N2335" s="334">
        <f t="shared" ref="N2335:N2340" si="1238">SUM(K2335:M2335)</f>
        <v>0</v>
      </c>
      <c r="O2335" s="712">
        <f>SUM(O2336:O2339)</f>
        <v>0</v>
      </c>
      <c r="P2335" s="246">
        <f>SUM(P2336:P2339)</f>
        <v>0</v>
      </c>
      <c r="Q2335" s="713">
        <f>SUM(Q2336:Q2339)</f>
        <v>0</v>
      </c>
      <c r="R2335" s="699">
        <f t="shared" si="1235"/>
        <v>0</v>
      </c>
      <c r="S2335" s="335">
        <f t="shared" ref="S2335:S2340" si="1239">N2335+J2335+F2335+R2335</f>
        <v>0</v>
      </c>
      <c r="T2335" s="702"/>
      <c r="U2335" s="702"/>
      <c r="V2335" s="702"/>
      <c r="W2335" s="702"/>
    </row>
    <row r="2336" spans="2:23" ht="16.5">
      <c r="B2336" s="710" t="s">
        <v>704</v>
      </c>
      <c r="C2336" s="254"/>
      <c r="D2336" s="287"/>
      <c r="E2336" s="288"/>
      <c r="F2336" s="698">
        <f t="shared" si="1236"/>
        <v>0</v>
      </c>
      <c r="G2336" s="254"/>
      <c r="H2336" s="287"/>
      <c r="I2336" s="288"/>
      <c r="J2336" s="334">
        <f t="shared" si="1237"/>
        <v>0</v>
      </c>
      <c r="K2336" s="254"/>
      <c r="L2336" s="287"/>
      <c r="M2336" s="288"/>
      <c r="N2336" s="334">
        <f t="shared" si="1238"/>
        <v>0</v>
      </c>
      <c r="O2336" s="254"/>
      <c r="P2336" s="287"/>
      <c r="Q2336" s="288"/>
      <c r="R2336" s="699">
        <f t="shared" si="1235"/>
        <v>0</v>
      </c>
      <c r="S2336" s="700">
        <f t="shared" si="1239"/>
        <v>0</v>
      </c>
      <c r="T2336" s="191"/>
      <c r="U2336" s="191"/>
      <c r="V2336" s="191"/>
      <c r="W2336" s="191"/>
    </row>
    <row r="2337" spans="2:23" ht="16.5">
      <c r="B2337" s="710" t="s">
        <v>705</v>
      </c>
      <c r="C2337" s="254"/>
      <c r="D2337" s="287"/>
      <c r="E2337" s="288"/>
      <c r="F2337" s="698">
        <f t="shared" si="1236"/>
        <v>0</v>
      </c>
      <c r="G2337" s="254"/>
      <c r="H2337" s="287"/>
      <c r="I2337" s="288"/>
      <c r="J2337" s="334">
        <f t="shared" si="1237"/>
        <v>0</v>
      </c>
      <c r="K2337" s="254"/>
      <c r="L2337" s="287"/>
      <c r="M2337" s="288"/>
      <c r="N2337" s="334">
        <f t="shared" si="1238"/>
        <v>0</v>
      </c>
      <c r="O2337" s="254"/>
      <c r="P2337" s="287"/>
      <c r="Q2337" s="288"/>
      <c r="R2337" s="699">
        <f t="shared" si="1235"/>
        <v>0</v>
      </c>
      <c r="S2337" s="700">
        <f t="shared" si="1239"/>
        <v>0</v>
      </c>
      <c r="T2337" s="191"/>
      <c r="U2337" s="191"/>
      <c r="V2337" s="191"/>
      <c r="W2337" s="191"/>
    </row>
    <row r="2338" spans="2:23" ht="16.5">
      <c r="B2338" s="714" t="s">
        <v>706</v>
      </c>
      <c r="C2338" s="254"/>
      <c r="D2338" s="287"/>
      <c r="E2338" s="288"/>
      <c r="F2338" s="698">
        <f t="shared" si="1236"/>
        <v>0</v>
      </c>
      <c r="G2338" s="254"/>
      <c r="H2338" s="287"/>
      <c r="I2338" s="288"/>
      <c r="J2338" s="334">
        <f t="shared" si="1237"/>
        <v>0</v>
      </c>
      <c r="K2338" s="254"/>
      <c r="L2338" s="287"/>
      <c r="M2338" s="288"/>
      <c r="N2338" s="334">
        <f t="shared" si="1238"/>
        <v>0</v>
      </c>
      <c r="O2338" s="254"/>
      <c r="P2338" s="287"/>
      <c r="Q2338" s="288"/>
      <c r="R2338" s="699">
        <f t="shared" si="1235"/>
        <v>0</v>
      </c>
      <c r="S2338" s="700">
        <f t="shared" si="1239"/>
        <v>0</v>
      </c>
      <c r="T2338" s="191"/>
      <c r="U2338" s="191"/>
      <c r="V2338" s="191"/>
      <c r="W2338" s="191"/>
    </row>
    <row r="2339" spans="2:23" ht="16.5">
      <c r="B2339" s="714" t="s">
        <v>707</v>
      </c>
      <c r="C2339" s="254"/>
      <c r="D2339" s="287"/>
      <c r="E2339" s="288"/>
      <c r="F2339" s="698">
        <f t="shared" si="1236"/>
        <v>0</v>
      </c>
      <c r="G2339" s="254"/>
      <c r="H2339" s="287"/>
      <c r="I2339" s="288"/>
      <c r="J2339" s="334">
        <f t="shared" si="1237"/>
        <v>0</v>
      </c>
      <c r="K2339" s="254"/>
      <c r="L2339" s="287"/>
      <c r="M2339" s="288"/>
      <c r="N2339" s="334">
        <f t="shared" si="1238"/>
        <v>0</v>
      </c>
      <c r="O2339" s="254"/>
      <c r="P2339" s="287"/>
      <c r="Q2339" s="288"/>
      <c r="R2339" s="699">
        <f t="shared" si="1235"/>
        <v>0</v>
      </c>
      <c r="S2339" s="700">
        <f t="shared" si="1239"/>
        <v>0</v>
      </c>
      <c r="T2339" s="191"/>
      <c r="U2339" s="191"/>
      <c r="V2339" s="191"/>
      <c r="W2339" s="191"/>
    </row>
    <row r="2340" spans="2:23" ht="17.25" thickBot="1">
      <c r="B2340" s="710" t="s">
        <v>708</v>
      </c>
      <c r="C2340" s="271"/>
      <c r="D2340" s="294"/>
      <c r="E2340" s="295"/>
      <c r="F2340" s="698">
        <f t="shared" si="1236"/>
        <v>0</v>
      </c>
      <c r="G2340" s="271"/>
      <c r="H2340" s="294"/>
      <c r="I2340" s="295"/>
      <c r="J2340" s="334">
        <f t="shared" si="1237"/>
        <v>0</v>
      </c>
      <c r="K2340" s="271"/>
      <c r="L2340" s="294"/>
      <c r="M2340" s="295"/>
      <c r="N2340" s="334">
        <f t="shared" si="1238"/>
        <v>0</v>
      </c>
      <c r="O2340" s="271"/>
      <c r="P2340" s="294"/>
      <c r="Q2340" s="295"/>
      <c r="R2340" s="699">
        <f t="shared" si="1235"/>
        <v>0</v>
      </c>
      <c r="S2340" s="700">
        <f t="shared" si="1239"/>
        <v>0</v>
      </c>
      <c r="T2340" s="191"/>
      <c r="U2340" s="191"/>
      <c r="V2340" s="191"/>
      <c r="W2340" s="191"/>
    </row>
    <row r="2341" spans="2:23" ht="17.25" thickBot="1">
      <c r="B2341" s="715" t="s">
        <v>944</v>
      </c>
      <c r="C2341" s="600" t="s">
        <v>498</v>
      </c>
      <c r="D2341" s="708" t="s">
        <v>499</v>
      </c>
      <c r="E2341" s="709" t="s">
        <v>500</v>
      </c>
      <c r="F2341" s="334" t="s">
        <v>697</v>
      </c>
      <c r="G2341" s="600" t="s">
        <v>502</v>
      </c>
      <c r="H2341" s="708" t="s">
        <v>503</v>
      </c>
      <c r="I2341" s="709" t="s">
        <v>504</v>
      </c>
      <c r="J2341" s="334" t="s">
        <v>698</v>
      </c>
      <c r="K2341" s="600" t="s">
        <v>506</v>
      </c>
      <c r="L2341" s="708" t="s">
        <v>507</v>
      </c>
      <c r="M2341" s="709" t="s">
        <v>508</v>
      </c>
      <c r="N2341" s="334" t="s">
        <v>699</v>
      </c>
      <c r="O2341" s="600" t="s">
        <v>510</v>
      </c>
      <c r="P2341" s="708" t="s">
        <v>511</v>
      </c>
      <c r="Q2341" s="709" t="s">
        <v>512</v>
      </c>
      <c r="R2341" s="720" t="s">
        <v>700</v>
      </c>
      <c r="S2341" s="719" t="s">
        <v>46</v>
      </c>
      <c r="T2341" s="191"/>
      <c r="U2341" s="191"/>
      <c r="V2341" s="191"/>
      <c r="W2341" s="191"/>
    </row>
    <row r="2342" spans="2:23" ht="16.5">
      <c r="B2342" s="710" t="s">
        <v>702</v>
      </c>
      <c r="C2342" s="266"/>
      <c r="D2342" s="280"/>
      <c r="E2342" s="281"/>
      <c r="F2342" s="698">
        <f>SUM(C2342:E2342)</f>
        <v>0</v>
      </c>
      <c r="G2342" s="266"/>
      <c r="H2342" s="280"/>
      <c r="I2342" s="281"/>
      <c r="J2342" s="334">
        <f t="shared" ref="J2342:J2348" si="1240">SUM(G2342:I2342)</f>
        <v>0</v>
      </c>
      <c r="K2342" s="266"/>
      <c r="L2342" s="280"/>
      <c r="M2342" s="281"/>
      <c r="N2342" s="334">
        <f t="shared" ref="N2342:N2348" si="1241">SUM(K2342:M2342)</f>
        <v>0</v>
      </c>
      <c r="O2342" s="266"/>
      <c r="P2342" s="280"/>
      <c r="Q2342" s="281"/>
      <c r="R2342" s="699">
        <f t="shared" ref="R2342:R2348" si="1242">SUM(O2342:Q2342)</f>
        <v>0</v>
      </c>
      <c r="S2342" s="700">
        <f>N2342+J2342+F2342+R2342</f>
        <v>0</v>
      </c>
      <c r="T2342" s="191"/>
      <c r="U2342" s="191"/>
      <c r="V2342" s="191"/>
      <c r="W2342" s="191"/>
    </row>
    <row r="2343" spans="2:23" ht="16.5">
      <c r="B2343" s="711" t="s">
        <v>703</v>
      </c>
      <c r="C2343" s="712">
        <f>SUM(C2344:C2347)</f>
        <v>0</v>
      </c>
      <c r="D2343" s="712">
        <f>SUM(D2344:D2347)</f>
        <v>0</v>
      </c>
      <c r="E2343" s="712">
        <f>SUM(E2344:E2347)</f>
        <v>0</v>
      </c>
      <c r="F2343" s="334">
        <f t="shared" ref="F2343:F2348" si="1243">SUM(C2343:E2343)</f>
        <v>0</v>
      </c>
      <c r="G2343" s="712">
        <f>SUM(G2344:G2347)</f>
        <v>0</v>
      </c>
      <c r="H2343" s="246">
        <f>SUM(H2344:H2347)</f>
        <v>0</v>
      </c>
      <c r="I2343" s="713">
        <f>SUM(I2344:I2347)</f>
        <v>0</v>
      </c>
      <c r="J2343" s="334">
        <f t="shared" si="1240"/>
        <v>0</v>
      </c>
      <c r="K2343" s="712">
        <f>SUM(K2344:K2347)</f>
        <v>0</v>
      </c>
      <c r="L2343" s="246">
        <f>SUM(L2344:L2347)</f>
        <v>0</v>
      </c>
      <c r="M2343" s="713">
        <f>SUM(M2344:M2347)</f>
        <v>0</v>
      </c>
      <c r="N2343" s="334">
        <f t="shared" si="1241"/>
        <v>0</v>
      </c>
      <c r="O2343" s="712">
        <f>SUM(O2344:O2347)</f>
        <v>0</v>
      </c>
      <c r="P2343" s="246">
        <f>SUM(P2344:P2347)</f>
        <v>0</v>
      </c>
      <c r="Q2343" s="713">
        <f>SUM(Q2344:Q2347)</f>
        <v>0</v>
      </c>
      <c r="R2343" s="699">
        <f t="shared" si="1242"/>
        <v>0</v>
      </c>
      <c r="S2343" s="335">
        <f t="shared" ref="S2343:S2348" si="1244">N2343+J2343+F2343+R2343</f>
        <v>0</v>
      </c>
      <c r="T2343" s="702"/>
      <c r="U2343" s="702"/>
      <c r="V2343" s="702"/>
      <c r="W2343" s="702"/>
    </row>
    <row r="2344" spans="2:23" ht="16.5">
      <c r="B2344" s="710" t="s">
        <v>704</v>
      </c>
      <c r="C2344" s="254"/>
      <c r="D2344" s="287"/>
      <c r="E2344" s="288"/>
      <c r="F2344" s="698">
        <f t="shared" si="1243"/>
        <v>0</v>
      </c>
      <c r="G2344" s="254"/>
      <c r="H2344" s="287"/>
      <c r="I2344" s="288"/>
      <c r="J2344" s="334">
        <f t="shared" si="1240"/>
        <v>0</v>
      </c>
      <c r="K2344" s="254"/>
      <c r="L2344" s="287"/>
      <c r="M2344" s="288"/>
      <c r="N2344" s="334">
        <f t="shared" si="1241"/>
        <v>0</v>
      </c>
      <c r="O2344" s="254"/>
      <c r="P2344" s="287"/>
      <c r="Q2344" s="288"/>
      <c r="R2344" s="699">
        <f t="shared" si="1242"/>
        <v>0</v>
      </c>
      <c r="S2344" s="700">
        <f t="shared" si="1244"/>
        <v>0</v>
      </c>
      <c r="T2344" s="191"/>
      <c r="U2344" s="191"/>
      <c r="V2344" s="191"/>
      <c r="W2344" s="191"/>
    </row>
    <row r="2345" spans="2:23" ht="16.5">
      <c r="B2345" s="710" t="s">
        <v>705</v>
      </c>
      <c r="C2345" s="254"/>
      <c r="D2345" s="287"/>
      <c r="E2345" s="288"/>
      <c r="F2345" s="698">
        <f t="shared" si="1243"/>
        <v>0</v>
      </c>
      <c r="G2345" s="254"/>
      <c r="H2345" s="287"/>
      <c r="I2345" s="288"/>
      <c r="J2345" s="334">
        <f t="shared" si="1240"/>
        <v>0</v>
      </c>
      <c r="K2345" s="254"/>
      <c r="L2345" s="287"/>
      <c r="M2345" s="288"/>
      <c r="N2345" s="334">
        <f t="shared" si="1241"/>
        <v>0</v>
      </c>
      <c r="O2345" s="254"/>
      <c r="P2345" s="287"/>
      <c r="Q2345" s="288"/>
      <c r="R2345" s="699">
        <f t="shared" si="1242"/>
        <v>0</v>
      </c>
      <c r="S2345" s="700">
        <f t="shared" si="1244"/>
        <v>0</v>
      </c>
      <c r="T2345" s="191"/>
      <c r="U2345" s="191"/>
      <c r="V2345" s="191"/>
      <c r="W2345" s="191"/>
    </row>
    <row r="2346" spans="2:23" ht="16.5">
      <c r="B2346" s="714" t="s">
        <v>706</v>
      </c>
      <c r="C2346" s="254"/>
      <c r="D2346" s="287"/>
      <c r="E2346" s="288"/>
      <c r="F2346" s="698">
        <f t="shared" si="1243"/>
        <v>0</v>
      </c>
      <c r="G2346" s="254"/>
      <c r="H2346" s="287"/>
      <c r="I2346" s="288"/>
      <c r="J2346" s="334">
        <f t="shared" si="1240"/>
        <v>0</v>
      </c>
      <c r="K2346" s="254"/>
      <c r="L2346" s="287"/>
      <c r="M2346" s="288"/>
      <c r="N2346" s="334">
        <f t="shared" si="1241"/>
        <v>0</v>
      </c>
      <c r="O2346" s="254"/>
      <c r="P2346" s="287"/>
      <c r="Q2346" s="288"/>
      <c r="R2346" s="699">
        <f t="shared" si="1242"/>
        <v>0</v>
      </c>
      <c r="S2346" s="700">
        <f t="shared" si="1244"/>
        <v>0</v>
      </c>
      <c r="T2346" s="191"/>
      <c r="U2346" s="191"/>
      <c r="V2346" s="191"/>
      <c r="W2346" s="191"/>
    </row>
    <row r="2347" spans="2:23" ht="16.5">
      <c r="B2347" s="714" t="s">
        <v>707</v>
      </c>
      <c r="C2347" s="254"/>
      <c r="D2347" s="287"/>
      <c r="E2347" s="288"/>
      <c r="F2347" s="698">
        <f t="shared" si="1243"/>
        <v>0</v>
      </c>
      <c r="G2347" s="254"/>
      <c r="H2347" s="287"/>
      <c r="I2347" s="288"/>
      <c r="J2347" s="334">
        <f t="shared" si="1240"/>
        <v>0</v>
      </c>
      <c r="K2347" s="254"/>
      <c r="L2347" s="287"/>
      <c r="M2347" s="288"/>
      <c r="N2347" s="334">
        <f t="shared" si="1241"/>
        <v>0</v>
      </c>
      <c r="O2347" s="254"/>
      <c r="P2347" s="287"/>
      <c r="Q2347" s="288"/>
      <c r="R2347" s="699">
        <f t="shared" si="1242"/>
        <v>0</v>
      </c>
      <c r="S2347" s="700">
        <f t="shared" si="1244"/>
        <v>0</v>
      </c>
      <c r="T2347" s="191"/>
      <c r="U2347" s="191"/>
      <c r="V2347" s="191"/>
      <c r="W2347" s="191"/>
    </row>
    <row r="2348" spans="2:23" ht="17.25" thickBot="1">
      <c r="B2348" s="710" t="s">
        <v>708</v>
      </c>
      <c r="C2348" s="271"/>
      <c r="D2348" s="294"/>
      <c r="E2348" s="295"/>
      <c r="F2348" s="698">
        <f t="shared" si="1243"/>
        <v>0</v>
      </c>
      <c r="G2348" s="271"/>
      <c r="H2348" s="294"/>
      <c r="I2348" s="295"/>
      <c r="J2348" s="334">
        <f t="shared" si="1240"/>
        <v>0</v>
      </c>
      <c r="K2348" s="271"/>
      <c r="L2348" s="294"/>
      <c r="M2348" s="295"/>
      <c r="N2348" s="334">
        <f t="shared" si="1241"/>
        <v>0</v>
      </c>
      <c r="O2348" s="271"/>
      <c r="P2348" s="294"/>
      <c r="Q2348" s="295"/>
      <c r="R2348" s="699">
        <f t="shared" si="1242"/>
        <v>0</v>
      </c>
      <c r="S2348" s="700">
        <f t="shared" si="1244"/>
        <v>0</v>
      </c>
      <c r="T2348" s="191"/>
      <c r="U2348" s="191"/>
      <c r="V2348" s="191"/>
      <c r="W2348" s="191"/>
    </row>
    <row r="2349" spans="2:23" ht="17.25" thickBot="1">
      <c r="B2349" s="715" t="s">
        <v>945</v>
      </c>
      <c r="C2349" s="687" t="s">
        <v>498</v>
      </c>
      <c r="D2349" s="688" t="s">
        <v>499</v>
      </c>
      <c r="E2349" s="689" t="s">
        <v>500</v>
      </c>
      <c r="F2349" s="719" t="s">
        <v>697</v>
      </c>
      <c r="G2349" s="687" t="s">
        <v>502</v>
      </c>
      <c r="H2349" s="688" t="s">
        <v>503</v>
      </c>
      <c r="I2349" s="689" t="s">
        <v>504</v>
      </c>
      <c r="J2349" s="719" t="s">
        <v>698</v>
      </c>
      <c r="K2349" s="687" t="s">
        <v>506</v>
      </c>
      <c r="L2349" s="688" t="s">
        <v>507</v>
      </c>
      <c r="M2349" s="689" t="s">
        <v>508</v>
      </c>
      <c r="N2349" s="719" t="s">
        <v>699</v>
      </c>
      <c r="O2349" s="687" t="s">
        <v>510</v>
      </c>
      <c r="P2349" s="688" t="s">
        <v>511</v>
      </c>
      <c r="Q2349" s="689" t="s">
        <v>512</v>
      </c>
      <c r="R2349" s="720" t="s">
        <v>700</v>
      </c>
      <c r="S2349" s="719" t="s">
        <v>46</v>
      </c>
      <c r="T2349" s="191"/>
      <c r="U2349" s="191"/>
      <c r="V2349" s="191"/>
      <c r="W2349" s="191"/>
    </row>
    <row r="2350" spans="2:23" ht="16.5">
      <c r="B2350" s="710" t="s">
        <v>702</v>
      </c>
      <c r="C2350" s="266"/>
      <c r="D2350" s="280"/>
      <c r="E2350" s="281"/>
      <c r="F2350" s="698">
        <f>SUM(C2350:E2350)</f>
        <v>0</v>
      </c>
      <c r="G2350" s="266"/>
      <c r="H2350" s="280"/>
      <c r="I2350" s="281"/>
      <c r="J2350" s="334">
        <f t="shared" ref="J2350:J2356" si="1245">SUM(G2350:I2350)</f>
        <v>0</v>
      </c>
      <c r="K2350" s="266"/>
      <c r="L2350" s="280"/>
      <c r="M2350" s="281"/>
      <c r="N2350" s="334">
        <f t="shared" ref="N2350:N2356" si="1246">SUM(K2350:M2350)</f>
        <v>0</v>
      </c>
      <c r="O2350" s="266"/>
      <c r="P2350" s="280"/>
      <c r="Q2350" s="281"/>
      <c r="R2350" s="699">
        <f t="shared" ref="R2350:R2356" si="1247">SUM(O2350:Q2350)</f>
        <v>0</v>
      </c>
      <c r="S2350" s="700">
        <f>N2350+J2350+F2350+R2350</f>
        <v>0</v>
      </c>
      <c r="T2350" s="191"/>
      <c r="U2350" s="191"/>
      <c r="V2350" s="191"/>
      <c r="W2350" s="191"/>
    </row>
    <row r="2351" spans="2:23" ht="16.5">
      <c r="B2351" s="711" t="s">
        <v>703</v>
      </c>
      <c r="C2351" s="712">
        <f>SUM(C2352:C2355)</f>
        <v>0</v>
      </c>
      <c r="D2351" s="712">
        <f>SUM(D2352:D2355)</f>
        <v>0</v>
      </c>
      <c r="E2351" s="712">
        <f>SUM(E2352:E2355)</f>
        <v>0</v>
      </c>
      <c r="F2351" s="334">
        <f t="shared" ref="F2351:F2356" si="1248">SUM(C2351:E2351)</f>
        <v>0</v>
      </c>
      <c r="G2351" s="712">
        <f>SUM(G2352:G2355)</f>
        <v>0</v>
      </c>
      <c r="H2351" s="246">
        <f>SUM(H2352:H2355)</f>
        <v>0</v>
      </c>
      <c r="I2351" s="713">
        <f>SUM(I2352:I2355)</f>
        <v>0</v>
      </c>
      <c r="J2351" s="334">
        <f t="shared" si="1245"/>
        <v>0</v>
      </c>
      <c r="K2351" s="712">
        <f>SUM(K2352:K2355)</f>
        <v>0</v>
      </c>
      <c r="L2351" s="246">
        <f>SUM(L2352:L2355)</f>
        <v>0</v>
      </c>
      <c r="M2351" s="713">
        <f>SUM(M2352:M2355)</f>
        <v>0</v>
      </c>
      <c r="N2351" s="334">
        <f t="shared" si="1246"/>
        <v>0</v>
      </c>
      <c r="O2351" s="712">
        <f>SUM(O2352:O2355)</f>
        <v>0</v>
      </c>
      <c r="P2351" s="246">
        <f>SUM(P2352:P2355)</f>
        <v>0</v>
      </c>
      <c r="Q2351" s="713">
        <f>SUM(Q2352:Q2355)</f>
        <v>0</v>
      </c>
      <c r="R2351" s="699">
        <f t="shared" si="1247"/>
        <v>0</v>
      </c>
      <c r="S2351" s="335">
        <f t="shared" ref="S2351:S2356" si="1249">N2351+J2351+F2351+R2351</f>
        <v>0</v>
      </c>
      <c r="T2351" s="702"/>
      <c r="U2351" s="702"/>
      <c r="V2351" s="702"/>
      <c r="W2351" s="702"/>
    </row>
    <row r="2352" spans="2:23" ht="16.5">
      <c r="B2352" s="710" t="s">
        <v>704</v>
      </c>
      <c r="C2352" s="254"/>
      <c r="D2352" s="287"/>
      <c r="E2352" s="288"/>
      <c r="F2352" s="698">
        <f t="shared" si="1248"/>
        <v>0</v>
      </c>
      <c r="G2352" s="254"/>
      <c r="H2352" s="287"/>
      <c r="I2352" s="288"/>
      <c r="J2352" s="334">
        <f t="shared" si="1245"/>
        <v>0</v>
      </c>
      <c r="K2352" s="254"/>
      <c r="L2352" s="287"/>
      <c r="M2352" s="288"/>
      <c r="N2352" s="334">
        <f t="shared" si="1246"/>
        <v>0</v>
      </c>
      <c r="O2352" s="254"/>
      <c r="P2352" s="287"/>
      <c r="Q2352" s="288"/>
      <c r="R2352" s="699">
        <f t="shared" si="1247"/>
        <v>0</v>
      </c>
      <c r="S2352" s="700">
        <f t="shared" si="1249"/>
        <v>0</v>
      </c>
      <c r="T2352" s="191"/>
      <c r="U2352" s="191"/>
      <c r="V2352" s="191"/>
      <c r="W2352" s="191"/>
    </row>
    <row r="2353" spans="2:23" ht="16.5">
      <c r="B2353" s="710" t="s">
        <v>705</v>
      </c>
      <c r="C2353" s="254"/>
      <c r="D2353" s="287"/>
      <c r="E2353" s="288"/>
      <c r="F2353" s="698">
        <f t="shared" si="1248"/>
        <v>0</v>
      </c>
      <c r="G2353" s="254"/>
      <c r="H2353" s="287"/>
      <c r="I2353" s="288"/>
      <c r="J2353" s="334">
        <f t="shared" si="1245"/>
        <v>0</v>
      </c>
      <c r="K2353" s="254"/>
      <c r="L2353" s="287"/>
      <c r="M2353" s="288"/>
      <c r="N2353" s="334">
        <f t="shared" si="1246"/>
        <v>0</v>
      </c>
      <c r="O2353" s="254"/>
      <c r="P2353" s="287"/>
      <c r="Q2353" s="288"/>
      <c r="R2353" s="699">
        <f t="shared" si="1247"/>
        <v>0</v>
      </c>
      <c r="S2353" s="700">
        <f t="shared" si="1249"/>
        <v>0</v>
      </c>
      <c r="T2353" s="191"/>
      <c r="U2353" s="191"/>
      <c r="V2353" s="191"/>
      <c r="W2353" s="191"/>
    </row>
    <row r="2354" spans="2:23" ht="16.5">
      <c r="B2354" s="714" t="s">
        <v>706</v>
      </c>
      <c r="C2354" s="254"/>
      <c r="D2354" s="287"/>
      <c r="E2354" s="288"/>
      <c r="F2354" s="698">
        <f t="shared" si="1248"/>
        <v>0</v>
      </c>
      <c r="G2354" s="254"/>
      <c r="H2354" s="287"/>
      <c r="I2354" s="288"/>
      <c r="J2354" s="334">
        <f t="shared" si="1245"/>
        <v>0</v>
      </c>
      <c r="K2354" s="254"/>
      <c r="L2354" s="287"/>
      <c r="M2354" s="288"/>
      <c r="N2354" s="334">
        <f t="shared" si="1246"/>
        <v>0</v>
      </c>
      <c r="O2354" s="254"/>
      <c r="P2354" s="287"/>
      <c r="Q2354" s="288"/>
      <c r="R2354" s="699">
        <f t="shared" si="1247"/>
        <v>0</v>
      </c>
      <c r="S2354" s="700">
        <f t="shared" si="1249"/>
        <v>0</v>
      </c>
      <c r="T2354" s="191"/>
      <c r="U2354" s="191"/>
      <c r="V2354" s="191"/>
      <c r="W2354" s="191"/>
    </row>
    <row r="2355" spans="2:23" ht="16.5">
      <c r="B2355" s="714" t="s">
        <v>707</v>
      </c>
      <c r="C2355" s="254"/>
      <c r="D2355" s="287"/>
      <c r="E2355" s="288"/>
      <c r="F2355" s="698">
        <f t="shared" si="1248"/>
        <v>0</v>
      </c>
      <c r="G2355" s="254"/>
      <c r="H2355" s="287"/>
      <c r="I2355" s="288"/>
      <c r="J2355" s="334">
        <f t="shared" si="1245"/>
        <v>0</v>
      </c>
      <c r="K2355" s="254"/>
      <c r="L2355" s="287"/>
      <c r="M2355" s="288"/>
      <c r="N2355" s="334">
        <f t="shared" si="1246"/>
        <v>0</v>
      </c>
      <c r="O2355" s="254"/>
      <c r="P2355" s="287"/>
      <c r="Q2355" s="288"/>
      <c r="R2355" s="699">
        <f t="shared" si="1247"/>
        <v>0</v>
      </c>
      <c r="S2355" s="700">
        <f t="shared" si="1249"/>
        <v>0</v>
      </c>
      <c r="T2355" s="191"/>
      <c r="U2355" s="191"/>
      <c r="V2355" s="191"/>
      <c r="W2355" s="191"/>
    </row>
    <row r="2356" spans="2:23" ht="17.25" thickBot="1">
      <c r="B2356" s="710" t="s">
        <v>708</v>
      </c>
      <c r="C2356" s="271"/>
      <c r="D2356" s="294"/>
      <c r="E2356" s="295"/>
      <c r="F2356" s="698">
        <f t="shared" si="1248"/>
        <v>0</v>
      </c>
      <c r="G2356" s="271"/>
      <c r="H2356" s="294"/>
      <c r="I2356" s="295"/>
      <c r="J2356" s="334">
        <f t="shared" si="1245"/>
        <v>0</v>
      </c>
      <c r="K2356" s="271"/>
      <c r="L2356" s="294"/>
      <c r="M2356" s="295"/>
      <c r="N2356" s="334">
        <f t="shared" si="1246"/>
        <v>0</v>
      </c>
      <c r="O2356" s="271"/>
      <c r="P2356" s="294"/>
      <c r="Q2356" s="295"/>
      <c r="R2356" s="699">
        <f t="shared" si="1247"/>
        <v>0</v>
      </c>
      <c r="S2356" s="700">
        <f t="shared" si="1249"/>
        <v>0</v>
      </c>
      <c r="T2356" s="191"/>
      <c r="U2356" s="191"/>
      <c r="V2356" s="191"/>
      <c r="W2356" s="191"/>
    </row>
    <row r="2357" spans="2:23" ht="17.25" thickBot="1">
      <c r="B2357" s="715" t="s">
        <v>946</v>
      </c>
      <c r="C2357" s="600" t="s">
        <v>498</v>
      </c>
      <c r="D2357" s="708" t="s">
        <v>499</v>
      </c>
      <c r="E2357" s="709" t="s">
        <v>500</v>
      </c>
      <c r="F2357" s="334" t="s">
        <v>697</v>
      </c>
      <c r="G2357" s="600" t="s">
        <v>502</v>
      </c>
      <c r="H2357" s="708" t="s">
        <v>503</v>
      </c>
      <c r="I2357" s="709" t="s">
        <v>504</v>
      </c>
      <c r="J2357" s="334" t="s">
        <v>698</v>
      </c>
      <c r="K2357" s="600" t="s">
        <v>506</v>
      </c>
      <c r="L2357" s="708" t="s">
        <v>507</v>
      </c>
      <c r="M2357" s="709" t="s">
        <v>508</v>
      </c>
      <c r="N2357" s="334" t="s">
        <v>699</v>
      </c>
      <c r="O2357" s="600" t="s">
        <v>510</v>
      </c>
      <c r="P2357" s="708" t="s">
        <v>511</v>
      </c>
      <c r="Q2357" s="709" t="s">
        <v>512</v>
      </c>
      <c r="R2357" s="720" t="s">
        <v>700</v>
      </c>
      <c r="S2357" s="719" t="s">
        <v>46</v>
      </c>
      <c r="T2357" s="191"/>
      <c r="U2357" s="191"/>
      <c r="V2357" s="191"/>
      <c r="W2357" s="191"/>
    </row>
    <row r="2358" spans="2:23" ht="16.5">
      <c r="B2358" s="710" t="s">
        <v>702</v>
      </c>
      <c r="C2358" s="266"/>
      <c r="D2358" s="280"/>
      <c r="E2358" s="281"/>
      <c r="F2358" s="698">
        <f>SUM(C2358:E2358)</f>
        <v>0</v>
      </c>
      <c r="G2358" s="266"/>
      <c r="H2358" s="280"/>
      <c r="I2358" s="281"/>
      <c r="J2358" s="334">
        <f t="shared" ref="J2358:J2364" si="1250">SUM(G2358:I2358)</f>
        <v>0</v>
      </c>
      <c r="K2358" s="266"/>
      <c r="L2358" s="280"/>
      <c r="M2358" s="281"/>
      <c r="N2358" s="334">
        <f t="shared" ref="N2358:N2364" si="1251">SUM(K2358:M2358)</f>
        <v>0</v>
      </c>
      <c r="O2358" s="266"/>
      <c r="P2358" s="280"/>
      <c r="Q2358" s="281"/>
      <c r="R2358" s="699">
        <f t="shared" ref="R2358:R2364" si="1252">SUM(O2358:Q2358)</f>
        <v>0</v>
      </c>
      <c r="S2358" s="700">
        <f>N2358+J2358+F2358+R2358</f>
        <v>0</v>
      </c>
      <c r="T2358" s="191"/>
      <c r="U2358" s="191"/>
      <c r="V2358" s="191"/>
      <c r="W2358" s="191"/>
    </row>
    <row r="2359" spans="2:23" ht="16.5">
      <c r="B2359" s="711" t="s">
        <v>703</v>
      </c>
      <c r="C2359" s="712">
        <f>SUM(C2360:C2363)</f>
        <v>0</v>
      </c>
      <c r="D2359" s="712">
        <f>SUM(D2360:D2363)</f>
        <v>0</v>
      </c>
      <c r="E2359" s="712">
        <f>SUM(E2360:E2363)</f>
        <v>0</v>
      </c>
      <c r="F2359" s="334">
        <f t="shared" ref="F2359:F2364" si="1253">SUM(C2359:E2359)</f>
        <v>0</v>
      </c>
      <c r="G2359" s="712">
        <f>SUM(G2360:G2363)</f>
        <v>0</v>
      </c>
      <c r="H2359" s="246">
        <f>SUM(H2360:H2363)</f>
        <v>0</v>
      </c>
      <c r="I2359" s="713">
        <f>SUM(I2360:I2363)</f>
        <v>0</v>
      </c>
      <c r="J2359" s="334">
        <f t="shared" si="1250"/>
        <v>0</v>
      </c>
      <c r="K2359" s="712">
        <f>SUM(K2360:K2363)</f>
        <v>0</v>
      </c>
      <c r="L2359" s="246">
        <f>SUM(L2360:L2363)</f>
        <v>0</v>
      </c>
      <c r="M2359" s="713">
        <f>SUM(M2360:M2363)</f>
        <v>0</v>
      </c>
      <c r="N2359" s="334">
        <f t="shared" si="1251"/>
        <v>0</v>
      </c>
      <c r="O2359" s="712">
        <f>SUM(O2360:O2363)</f>
        <v>0</v>
      </c>
      <c r="P2359" s="246">
        <f>SUM(P2360:P2363)</f>
        <v>0</v>
      </c>
      <c r="Q2359" s="713">
        <f>SUM(Q2360:Q2363)</f>
        <v>0</v>
      </c>
      <c r="R2359" s="699">
        <f t="shared" si="1252"/>
        <v>0</v>
      </c>
      <c r="S2359" s="335">
        <f t="shared" ref="S2359:S2364" si="1254">N2359+J2359+F2359+R2359</f>
        <v>0</v>
      </c>
      <c r="T2359" s="702"/>
      <c r="U2359" s="702"/>
      <c r="V2359" s="702"/>
      <c r="W2359" s="702"/>
    </row>
    <row r="2360" spans="2:23" ht="16.5">
      <c r="B2360" s="744" t="s">
        <v>704</v>
      </c>
      <c r="C2360" s="726"/>
      <c r="D2360" s="727"/>
      <c r="E2360" s="728"/>
      <c r="F2360" s="698">
        <f t="shared" si="1253"/>
        <v>0</v>
      </c>
      <c r="G2360" s="254"/>
      <c r="H2360" s="287"/>
      <c r="I2360" s="288"/>
      <c r="J2360" s="334">
        <f t="shared" si="1250"/>
        <v>0</v>
      </c>
      <c r="K2360" s="254"/>
      <c r="L2360" s="287"/>
      <c r="M2360" s="288"/>
      <c r="N2360" s="334">
        <f t="shared" si="1251"/>
        <v>0</v>
      </c>
      <c r="O2360" s="254"/>
      <c r="P2360" s="287"/>
      <c r="Q2360" s="288"/>
      <c r="R2360" s="699">
        <f t="shared" si="1252"/>
        <v>0</v>
      </c>
      <c r="S2360" s="700">
        <f t="shared" si="1254"/>
        <v>0</v>
      </c>
      <c r="T2360" s="191"/>
      <c r="U2360" s="191"/>
      <c r="V2360" s="191"/>
      <c r="W2360" s="191"/>
    </row>
    <row r="2361" spans="2:23" ht="16.5">
      <c r="B2361" s="710" t="s">
        <v>705</v>
      </c>
      <c r="C2361" s="254"/>
      <c r="D2361" s="287"/>
      <c r="E2361" s="288"/>
      <c r="F2361" s="698">
        <f t="shared" si="1253"/>
        <v>0</v>
      </c>
      <c r="G2361" s="254"/>
      <c r="H2361" s="287"/>
      <c r="I2361" s="288"/>
      <c r="J2361" s="334">
        <f t="shared" si="1250"/>
        <v>0</v>
      </c>
      <c r="K2361" s="254"/>
      <c r="L2361" s="287"/>
      <c r="M2361" s="288"/>
      <c r="N2361" s="334">
        <f t="shared" si="1251"/>
        <v>0</v>
      </c>
      <c r="O2361" s="254"/>
      <c r="P2361" s="287"/>
      <c r="Q2361" s="288"/>
      <c r="R2361" s="699">
        <f t="shared" si="1252"/>
        <v>0</v>
      </c>
      <c r="S2361" s="700">
        <f t="shared" si="1254"/>
        <v>0</v>
      </c>
      <c r="T2361" s="191"/>
      <c r="U2361" s="191"/>
      <c r="V2361" s="191"/>
      <c r="W2361" s="191"/>
    </row>
    <row r="2362" spans="2:23" ht="16.5">
      <c r="B2362" s="714" t="s">
        <v>706</v>
      </c>
      <c r="C2362" s="254"/>
      <c r="D2362" s="287"/>
      <c r="E2362" s="288"/>
      <c r="F2362" s="698">
        <f t="shared" si="1253"/>
        <v>0</v>
      </c>
      <c r="G2362" s="254"/>
      <c r="H2362" s="287"/>
      <c r="I2362" s="288"/>
      <c r="J2362" s="334">
        <f t="shared" si="1250"/>
        <v>0</v>
      </c>
      <c r="K2362" s="254"/>
      <c r="L2362" s="287"/>
      <c r="M2362" s="288"/>
      <c r="N2362" s="334">
        <f t="shared" si="1251"/>
        <v>0</v>
      </c>
      <c r="O2362" s="254"/>
      <c r="P2362" s="287"/>
      <c r="Q2362" s="288"/>
      <c r="R2362" s="699">
        <f t="shared" si="1252"/>
        <v>0</v>
      </c>
      <c r="S2362" s="700">
        <f t="shared" si="1254"/>
        <v>0</v>
      </c>
      <c r="T2362" s="191"/>
      <c r="U2362" s="191"/>
      <c r="V2362" s="191"/>
      <c r="W2362" s="191"/>
    </row>
    <row r="2363" spans="2:23" ht="16.5">
      <c r="B2363" s="714" t="s">
        <v>707</v>
      </c>
      <c r="C2363" s="254"/>
      <c r="D2363" s="287"/>
      <c r="E2363" s="288"/>
      <c r="F2363" s="698">
        <f t="shared" si="1253"/>
        <v>0</v>
      </c>
      <c r="G2363" s="254"/>
      <c r="H2363" s="287"/>
      <c r="I2363" s="288"/>
      <c r="J2363" s="334">
        <f t="shared" si="1250"/>
        <v>0</v>
      </c>
      <c r="K2363" s="254"/>
      <c r="L2363" s="287"/>
      <c r="M2363" s="288"/>
      <c r="N2363" s="334">
        <f t="shared" si="1251"/>
        <v>0</v>
      </c>
      <c r="O2363" s="254"/>
      <c r="P2363" s="287"/>
      <c r="Q2363" s="288"/>
      <c r="R2363" s="699">
        <f t="shared" si="1252"/>
        <v>0</v>
      </c>
      <c r="S2363" s="700">
        <f t="shared" si="1254"/>
        <v>0</v>
      </c>
      <c r="T2363" s="191"/>
      <c r="U2363" s="191"/>
      <c r="V2363" s="191"/>
      <c r="W2363" s="191"/>
    </row>
    <row r="2364" spans="2:23" ht="17.25" thickBot="1">
      <c r="B2364" s="710" t="s">
        <v>708</v>
      </c>
      <c r="C2364" s="271"/>
      <c r="D2364" s="294"/>
      <c r="E2364" s="295"/>
      <c r="F2364" s="698">
        <f t="shared" si="1253"/>
        <v>0</v>
      </c>
      <c r="G2364" s="271"/>
      <c r="H2364" s="294"/>
      <c r="I2364" s="295"/>
      <c r="J2364" s="334">
        <f t="shared" si="1250"/>
        <v>0</v>
      </c>
      <c r="K2364" s="271"/>
      <c r="L2364" s="294"/>
      <c r="M2364" s="295"/>
      <c r="N2364" s="334">
        <f t="shared" si="1251"/>
        <v>0</v>
      </c>
      <c r="O2364" s="271"/>
      <c r="P2364" s="294"/>
      <c r="Q2364" s="295"/>
      <c r="R2364" s="699">
        <f t="shared" si="1252"/>
        <v>0</v>
      </c>
      <c r="S2364" s="700">
        <f t="shared" si="1254"/>
        <v>0</v>
      </c>
      <c r="T2364" s="191"/>
      <c r="U2364" s="191"/>
      <c r="V2364" s="191"/>
      <c r="W2364" s="191"/>
    </row>
    <row r="2365" spans="2:23" ht="17.25" thickBot="1">
      <c r="B2365" s="715" t="s">
        <v>947</v>
      </c>
      <c r="C2365" s="600" t="s">
        <v>498</v>
      </c>
      <c r="D2365" s="708" t="s">
        <v>499</v>
      </c>
      <c r="E2365" s="709" t="s">
        <v>500</v>
      </c>
      <c r="F2365" s="334" t="s">
        <v>697</v>
      </c>
      <c r="G2365" s="600" t="s">
        <v>502</v>
      </c>
      <c r="H2365" s="708" t="s">
        <v>503</v>
      </c>
      <c r="I2365" s="709" t="s">
        <v>504</v>
      </c>
      <c r="J2365" s="334" t="s">
        <v>698</v>
      </c>
      <c r="K2365" s="600" t="s">
        <v>506</v>
      </c>
      <c r="L2365" s="708" t="s">
        <v>507</v>
      </c>
      <c r="M2365" s="709" t="s">
        <v>508</v>
      </c>
      <c r="N2365" s="334" t="s">
        <v>699</v>
      </c>
      <c r="O2365" s="600" t="s">
        <v>510</v>
      </c>
      <c r="P2365" s="708" t="s">
        <v>511</v>
      </c>
      <c r="Q2365" s="709" t="s">
        <v>512</v>
      </c>
      <c r="R2365" s="720" t="s">
        <v>700</v>
      </c>
      <c r="S2365" s="719" t="s">
        <v>46</v>
      </c>
      <c r="T2365" s="191"/>
      <c r="U2365" s="191"/>
      <c r="V2365" s="191"/>
      <c r="W2365" s="191"/>
    </row>
    <row r="2366" spans="2:23" ht="16.5">
      <c r="B2366" s="710" t="s">
        <v>702</v>
      </c>
      <c r="C2366" s="266"/>
      <c r="D2366" s="280"/>
      <c r="E2366" s="281"/>
      <c r="F2366" s="698">
        <f t="shared" ref="F2366:F2372" si="1255">SUM(C2366:E2366)</f>
        <v>0</v>
      </c>
      <c r="G2366" s="266"/>
      <c r="H2366" s="280"/>
      <c r="I2366" s="281"/>
      <c r="J2366" s="334">
        <f t="shared" ref="J2366:J2372" si="1256">SUM(G2366:I2366)</f>
        <v>0</v>
      </c>
      <c r="K2366" s="266"/>
      <c r="L2366" s="280"/>
      <c r="M2366" s="281"/>
      <c r="N2366" s="334">
        <f t="shared" ref="N2366:N2372" si="1257">SUM(K2366:M2366)</f>
        <v>0</v>
      </c>
      <c r="O2366" s="266"/>
      <c r="P2366" s="280"/>
      <c r="Q2366" s="281"/>
      <c r="R2366" s="699">
        <f t="shared" ref="R2366:R2372" si="1258">SUM(O2366:Q2366)</f>
        <v>0</v>
      </c>
      <c r="S2366" s="700">
        <f>N2366+J2366+F2366+R2366</f>
        <v>0</v>
      </c>
      <c r="T2366" s="191"/>
      <c r="U2366" s="191"/>
      <c r="V2366" s="191"/>
      <c r="W2366" s="191"/>
    </row>
    <row r="2367" spans="2:23" ht="16.5">
      <c r="B2367" s="711" t="s">
        <v>703</v>
      </c>
      <c r="C2367" s="712">
        <f>SUM(C2368:C2371)</f>
        <v>0</v>
      </c>
      <c r="D2367" s="712">
        <f>SUM(D2368:D2371)</f>
        <v>0</v>
      </c>
      <c r="E2367" s="712">
        <f>SUM(E2368:E2371)</f>
        <v>0</v>
      </c>
      <c r="F2367" s="334">
        <f t="shared" si="1255"/>
        <v>0</v>
      </c>
      <c r="G2367" s="712">
        <f>SUM(G2368:G2371)</f>
        <v>0</v>
      </c>
      <c r="H2367" s="246">
        <f>SUM(H2368:H2371)</f>
        <v>0</v>
      </c>
      <c r="I2367" s="713">
        <f>SUM(I2368:I2371)</f>
        <v>0</v>
      </c>
      <c r="J2367" s="334">
        <f t="shared" si="1256"/>
        <v>0</v>
      </c>
      <c r="K2367" s="712">
        <f>SUM(K2368:K2371)</f>
        <v>0</v>
      </c>
      <c r="L2367" s="246">
        <f>SUM(L2368:L2371)</f>
        <v>0</v>
      </c>
      <c r="M2367" s="713">
        <f>SUM(M2368:M2371)</f>
        <v>0</v>
      </c>
      <c r="N2367" s="334">
        <f t="shared" si="1257"/>
        <v>0</v>
      </c>
      <c r="O2367" s="712">
        <f>SUM(O2368:O2371)</f>
        <v>0</v>
      </c>
      <c r="P2367" s="246">
        <f>SUM(P2368:P2371)</f>
        <v>0</v>
      </c>
      <c r="Q2367" s="713">
        <f>SUM(Q2368:Q2371)</f>
        <v>0</v>
      </c>
      <c r="R2367" s="699">
        <f t="shared" si="1258"/>
        <v>0</v>
      </c>
      <c r="S2367" s="335">
        <f t="shared" ref="S2367:S2372" si="1259">N2367+J2367+F2367+R2367</f>
        <v>0</v>
      </c>
      <c r="T2367" s="702"/>
      <c r="U2367" s="702"/>
      <c r="V2367" s="702"/>
      <c r="W2367" s="702"/>
    </row>
    <row r="2368" spans="2:23" ht="16.5">
      <c r="B2368" s="710" t="s">
        <v>704</v>
      </c>
      <c r="C2368" s="254"/>
      <c r="D2368" s="287"/>
      <c r="E2368" s="288"/>
      <c r="F2368" s="698">
        <f t="shared" si="1255"/>
        <v>0</v>
      </c>
      <c r="G2368" s="254"/>
      <c r="H2368" s="287"/>
      <c r="I2368" s="288"/>
      <c r="J2368" s="334">
        <f t="shared" si="1256"/>
        <v>0</v>
      </c>
      <c r="K2368" s="254"/>
      <c r="L2368" s="287"/>
      <c r="M2368" s="288"/>
      <c r="N2368" s="334">
        <f t="shared" si="1257"/>
        <v>0</v>
      </c>
      <c r="O2368" s="254"/>
      <c r="P2368" s="287"/>
      <c r="Q2368" s="288"/>
      <c r="R2368" s="699">
        <f t="shared" si="1258"/>
        <v>0</v>
      </c>
      <c r="S2368" s="700">
        <f t="shared" si="1259"/>
        <v>0</v>
      </c>
      <c r="T2368" s="191"/>
      <c r="U2368" s="191"/>
      <c r="V2368" s="191"/>
      <c r="W2368" s="191"/>
    </row>
    <row r="2369" spans="2:23" ht="16.5">
      <c r="B2369" s="710" t="s">
        <v>705</v>
      </c>
      <c r="C2369" s="254"/>
      <c r="D2369" s="287"/>
      <c r="E2369" s="288"/>
      <c r="F2369" s="698">
        <f t="shared" si="1255"/>
        <v>0</v>
      </c>
      <c r="G2369" s="254"/>
      <c r="H2369" s="287"/>
      <c r="I2369" s="288"/>
      <c r="J2369" s="334">
        <f t="shared" si="1256"/>
        <v>0</v>
      </c>
      <c r="K2369" s="254"/>
      <c r="L2369" s="287"/>
      <c r="M2369" s="288"/>
      <c r="N2369" s="334">
        <f t="shared" si="1257"/>
        <v>0</v>
      </c>
      <c r="O2369" s="254"/>
      <c r="P2369" s="287"/>
      <c r="Q2369" s="288"/>
      <c r="R2369" s="699">
        <f t="shared" si="1258"/>
        <v>0</v>
      </c>
      <c r="S2369" s="700">
        <f t="shared" si="1259"/>
        <v>0</v>
      </c>
      <c r="T2369" s="191"/>
      <c r="U2369" s="191"/>
      <c r="V2369" s="191"/>
      <c r="W2369" s="191"/>
    </row>
    <row r="2370" spans="2:23" ht="16.5">
      <c r="B2370" s="714" t="s">
        <v>706</v>
      </c>
      <c r="C2370" s="254"/>
      <c r="D2370" s="287"/>
      <c r="E2370" s="288"/>
      <c r="F2370" s="698">
        <f t="shared" si="1255"/>
        <v>0</v>
      </c>
      <c r="G2370" s="254"/>
      <c r="H2370" s="287"/>
      <c r="I2370" s="288"/>
      <c r="J2370" s="334">
        <f t="shared" si="1256"/>
        <v>0</v>
      </c>
      <c r="K2370" s="254"/>
      <c r="L2370" s="287"/>
      <c r="M2370" s="288"/>
      <c r="N2370" s="334">
        <f t="shared" si="1257"/>
        <v>0</v>
      </c>
      <c r="O2370" s="254"/>
      <c r="P2370" s="287"/>
      <c r="Q2370" s="288"/>
      <c r="R2370" s="699">
        <f t="shared" si="1258"/>
        <v>0</v>
      </c>
      <c r="S2370" s="700">
        <f t="shared" si="1259"/>
        <v>0</v>
      </c>
      <c r="T2370" s="191"/>
      <c r="U2370" s="191"/>
      <c r="V2370" s="191"/>
      <c r="W2370" s="191"/>
    </row>
    <row r="2371" spans="2:23" ht="16.5">
      <c r="B2371" s="714" t="s">
        <v>707</v>
      </c>
      <c r="C2371" s="254"/>
      <c r="D2371" s="287"/>
      <c r="E2371" s="288"/>
      <c r="F2371" s="698">
        <f t="shared" si="1255"/>
        <v>0</v>
      </c>
      <c r="G2371" s="254"/>
      <c r="H2371" s="287"/>
      <c r="I2371" s="288"/>
      <c r="J2371" s="334">
        <f t="shared" si="1256"/>
        <v>0</v>
      </c>
      <c r="K2371" s="254"/>
      <c r="L2371" s="287"/>
      <c r="M2371" s="288"/>
      <c r="N2371" s="334">
        <f t="shared" si="1257"/>
        <v>0</v>
      </c>
      <c r="O2371" s="254"/>
      <c r="P2371" s="287"/>
      <c r="Q2371" s="288"/>
      <c r="R2371" s="699">
        <f t="shared" si="1258"/>
        <v>0</v>
      </c>
      <c r="S2371" s="700">
        <f t="shared" si="1259"/>
        <v>0</v>
      </c>
      <c r="T2371" s="191"/>
      <c r="U2371" s="191"/>
      <c r="V2371" s="191"/>
      <c r="W2371" s="191"/>
    </row>
    <row r="2372" spans="2:23" ht="17.25" thickBot="1">
      <c r="B2372" s="710" t="s">
        <v>708</v>
      </c>
      <c r="C2372" s="271"/>
      <c r="D2372" s="294"/>
      <c r="E2372" s="295"/>
      <c r="F2372" s="698">
        <f t="shared" si="1255"/>
        <v>0</v>
      </c>
      <c r="G2372" s="271"/>
      <c r="H2372" s="294"/>
      <c r="I2372" s="295"/>
      <c r="J2372" s="334">
        <f t="shared" si="1256"/>
        <v>0</v>
      </c>
      <c r="K2372" s="271"/>
      <c r="L2372" s="294"/>
      <c r="M2372" s="295"/>
      <c r="N2372" s="334">
        <f t="shared" si="1257"/>
        <v>0</v>
      </c>
      <c r="O2372" s="271"/>
      <c r="P2372" s="294"/>
      <c r="Q2372" s="295"/>
      <c r="R2372" s="699">
        <f t="shared" si="1258"/>
        <v>0</v>
      </c>
      <c r="S2372" s="700">
        <f t="shared" si="1259"/>
        <v>0</v>
      </c>
      <c r="T2372" s="191"/>
      <c r="U2372" s="191"/>
      <c r="V2372" s="191"/>
      <c r="W2372" s="191"/>
    </row>
    <row r="2373" spans="2:23" ht="16.5">
      <c r="B2373" s="764" t="s">
        <v>948</v>
      </c>
      <c r="C2373" s="687" t="s">
        <v>498</v>
      </c>
      <c r="D2373" s="688" t="s">
        <v>499</v>
      </c>
      <c r="E2373" s="689" t="s">
        <v>500</v>
      </c>
      <c r="F2373" s="765" t="s">
        <v>697</v>
      </c>
      <c r="G2373" s="687" t="s">
        <v>502</v>
      </c>
      <c r="H2373" s="688" t="s">
        <v>503</v>
      </c>
      <c r="I2373" s="689" t="s">
        <v>504</v>
      </c>
      <c r="J2373" s="765" t="s">
        <v>698</v>
      </c>
      <c r="K2373" s="687" t="s">
        <v>506</v>
      </c>
      <c r="L2373" s="688" t="s">
        <v>507</v>
      </c>
      <c r="M2373" s="689" t="s">
        <v>508</v>
      </c>
      <c r="N2373" s="765" t="s">
        <v>699</v>
      </c>
      <c r="O2373" s="687" t="s">
        <v>510</v>
      </c>
      <c r="P2373" s="688" t="s">
        <v>511</v>
      </c>
      <c r="Q2373" s="689" t="s">
        <v>512</v>
      </c>
      <c r="R2373" s="766" t="s">
        <v>700</v>
      </c>
      <c r="S2373" s="765" t="s">
        <v>46</v>
      </c>
      <c r="T2373" s="191"/>
      <c r="U2373" s="191"/>
      <c r="V2373" s="191"/>
      <c r="W2373" s="191"/>
    </row>
    <row r="2374" spans="2:23" ht="16.5">
      <c r="B2374" s="767" t="s">
        <v>702</v>
      </c>
      <c r="C2374" s="768">
        <f t="shared" ref="C2374:E2380" si="1260">C422+C430+C438+C446+C454+C462+C470+C478+C486+C494+C502+C510+C518+C526+C534+C542+C550+C558+C566+C574+C582+C590+C598+C606+C614+C622+C630+C638+C646+C654+C662+C670+C678+C686+C694+C702+C710+C718+C726+C734+C742+C750+C758+C766+C774+C782+C790+C798+C806+C814+C822+C830+C838+C846+C854+C862+C870+C878+C886+C894+C902+C910+C918+C926+C934+C942+C950+C958+C966+C974+C982+C990+C998+C1006+C1014+C1022+C1030+C1038+C1046+C1054+C1062+C1070+C1078+C1086+C1094+C1102+C1110+C1118+C1126+C1134+C1142+C1150+C1158+C1166+C1174+C1182+C1190+C1198+C1206+C1214+C1222+C1230+C1238+C1246+C1254+C1262+C1270+C1278+C1286+C1294+C1302+C1310+C1318+C1326+C1334+C1342+C1350+C1358+C1366+C1374+C1382+C1390+C1398+C1406+C1414+C1422+C1430+C1438+C1446+C1454+C1462+C1470+C1478+C1486+C1494+C1502+C1510+C1518+C1526+C1534+C1542+C1550+C1558+C1566+C1574+C1582+C1590+C1598+C1606+C1614+C1622+C1630+C1638+C1646+C1654+C1662+C1670+C1678+C1686+C1694+C1702+C1710+C1718+C1726+C1734+C1742+C1750+C1758+C1766+C1774+C1782+C1790+C1798+C1806+C1814+C1822+C1830+C1838+C1846+C1854+C1862+C1870+C1878+C1886+C1894+C1902+C1910+C1918+C1926+C1934+C1942+C1950+C1958+C1966+C1974+C1982+C1990+C1998+C2006+C2014+C2022+C2030+C2038+C2046+C2054+C2062+C2070+C2078+C2086+C2094+C2102+C2110+C2118+C2126+C2134+C2142+C2150+C2158+C2166+C2174+C2182+C2190+C2198+C2206+C2214+C2222+C2230+C2238+C2246+C2254+C2262+C2270+C2278+C2286+C2294+C2302+C2310+C2318+C2326+C2334+C2342+C2350+C2358+C2366</f>
        <v>771</v>
      </c>
      <c r="D2374" s="768">
        <f t="shared" si="1260"/>
        <v>704</v>
      </c>
      <c r="E2374" s="768">
        <f t="shared" si="1260"/>
        <v>813</v>
      </c>
      <c r="F2374" s="334">
        <f t="shared" ref="F2374:F2385" si="1261">SUM(C2374:E2374)</f>
        <v>2288</v>
      </c>
      <c r="G2374" s="768">
        <f t="shared" ref="G2374:I2380" si="1262">G422+G430+G438+G446+G454+G462+G470+G478+G486+G494+G502+G510+G518+G526+G534+G542+G550+G558+G566+G574+G582+G590+G598+G606+G614+G622+G630+G638+G646+G654+G662+G670+G678+G686+G694+G702+G710+G718+G726+G734+G742+G750+G758+G766+G774+G782+G790+G798+G806+G814+G822+G830+G838+G846+G854+G862+G870+G878+G886+G894+G902+G910+G918+G926+G934+G942+G950+G958+G966+G974+G982+G990+G998+G1006+G1014+G1022+G1030+G1038+G1046+G1054+G1062+G1070+G1078+G1086+G1094+G1102+G1110+G1118+G1126+G1134+G1142+G1150+G1158+G1166+G1174+G1182+G1190+G1198+G1206+G1214+G1222+G1230+G1238+G1246+G1254+G1262+G1270+G1278+G1286+G1294+G1302+G1310+G1318+G1326+G1334+G1342+G1350+G1358+G1366+G1374+G1382+G1390+G1398+G1406+G1414+G1422+G1430+G1438+G1446+G1454+G1462+G1470+G1478+G1486+G1494+G1502+G1510+G1518+G1526+G1534+G1542+G1550+G1558+G1566+G1574+G1582+G1590+G1598+G1606+G1614+G1622+G1630+G1638+G1646+G1654+G1662+G1670+G1678+G1686+G1694+G1702+G1710+G1718+G1726+G1734+G1742+G1750+G1758+G1766+G1774+G1782+G1790+G1798+G1806+G1814+G1822+G1830+G1838+G1846+G1854+G1862+G1870+G1878+G1886+G1894+G1902+G1910+G1918+G1926+G1934+G1942+G1950+G1958+G1966+G1974+G1982+G1990+G1998+G2006+G2014+G2022+G2030+G2038+G2046+G2054+G2062+G2070+G2078+G2086+G2094+G2102+G2110+G2118+G2126+G2134+G2142+G2150+G2158+G2166+G2174+G2182+G2190+G2198+G2206+G2214+G2222+G2230+G2238+G2246+G2254+G2262+G2270+G2278+G2286+G2294+G2302+G2310+G2318+G2326+G2334+G2342+G2350+G2358+G2366</f>
        <v>594</v>
      </c>
      <c r="H2374" s="769">
        <f t="shared" si="1262"/>
        <v>771</v>
      </c>
      <c r="I2374" s="770">
        <f t="shared" si="1262"/>
        <v>771</v>
      </c>
      <c r="J2374" s="334">
        <f t="shared" ref="J2374:J2385" si="1263">SUM(G2374:I2374)</f>
        <v>2136</v>
      </c>
      <c r="K2374" s="770">
        <f t="shared" ref="K2374:M2380" si="1264">K422+K430+K438+K446+K454+K462+K470+K478+K486+K494+K502+K510+K518+K526+K534+K542+K550+K558+K566+K574+K582+K590+K598+K606+K614+K622+K630+K638+K646+K654+K662+K670+K678+K686+K694+K702+K710+K718+K726+K734+K742+K750+K758+K766+K774+K782+K790+K798+K806+K814+K822+K830+K838+K846+K854+K862+K870+K878+K886+K894+K902+K910+K918+K926+K934+K942+K950+K958+K966+K974+K982+K990+K998+K1006+K1014+K1022+K1030+K1038+K1046+K1054+K1062+K1070+K1078+K1086+K1094+K1102+K1110+K1118+K1126+K1134+K1142+K1150+K1158+K1166+K1174+K1182+K1190+K1198+K1206+K1214+K1222+K1230+K1238+K1246+K1254+K1262+K1270+K1278+K1286+K1294+K1302+K1310+K1318+K1326+K1334+K1342+K1350+K1358+K1366+K1374+K1382+K1390+K1398+K1406+K1414+K1422+K1430+K1438+K1446+K1454+K1462+K1470+K1478+K1486+K1494+K1502+K1510+K1518+K1526+K1534+K1542+K1550+K1558+K1566+K1574+K1582+K1590+K1598+K1606+K1614+K1622+K1630+K1638+K1646+K1654+K1662+K1670+K1678+K1686+K1694+K1702+K1710+K1718+K1726+K1734+K1742+K1750+K1758+K1766+K1774+K1782+K1790+K1798+K1806+K1814+K1822+K1830+K1838+K1846+K1854+K1862+K1870+K1878+K1886+K1894+K1902+K1910+K1918+K1926+K1934+K1942+K1950+K1958+K1966+K1974+K1982+K1990+K1998+K2006+K2014+K2022+K2030+K2038+K2046+K2054+K2062+K2070+K2078+K2086+K2094+K2102+K2110+K2118+K2126+K2134+K2142+K2150+K2158+K2166+K2174+K2182+K2190+K2198+K2206+K2214+K2222+K2230+K2238+K2246+K2254+K2262+K2270+K2278+K2286+K2294+K2302+K2310+K2318+K2326+K2334+K2342+K2350+K2358+K2366</f>
        <v>637</v>
      </c>
      <c r="L2374" s="770">
        <f t="shared" si="1264"/>
        <v>813</v>
      </c>
      <c r="M2374" s="770">
        <f t="shared" si="1264"/>
        <v>671</v>
      </c>
      <c r="N2374" s="334">
        <f t="shared" ref="N2374:N2385" si="1265">SUM(K2374:M2374)</f>
        <v>2121</v>
      </c>
      <c r="O2374" s="770">
        <f t="shared" ref="O2374:Q2380" si="1266">O422+O430+O438+O446+O454+O462+O470+O478+O486+O494+O502+O510+O518+O526+O534+O542+O550+O558+O566+O574+O582+O590+O598+O606+O614+O622+O630+O638+O646+O654+O662+O670+O678+O686+O694+O702+O710+O718+O726+O734+O742+O750+O758+O766+O774+O782+O790+O798+O806+O814+O822+O830+O838+O846+O854+O862+O870+O878+O886+O894+O902+O910+O918+O926+O934+O942+O950+O958+O966+O974+O982+O990+O998+O1006+O1014+O1022+O1030+O1038+O1046+O1054+O1062+O1070+O1078+O1086+O1094+O1102+O1110+O1118+O1126+O1134+O1142+O1150+O1158+O1166+O1174+O1182+O1190+O1198+O1206+O1214+O1222+O1230+O1238+O1246+O1254+O1262+O1270+O1278+O1286+O1294+O1302+O1310+O1318+O1326+O1334+O1342+O1350+O1358+O1366+O1374+O1382+O1390+O1398+O1406+O1414+O1422+O1430+O1438+O1446+O1454+O1462+O1470+O1478+O1486+O1494+O1502+O1510+O1518+O1526+O1534+O1542+O1550+O1558+O1566+O1574+O1582+O1590+O1598+O1606+O1614+O1622+O1630+O1638+O1646+O1654+O1662+O1670+O1678+O1686+O1694+O1702+O1710+O1718+O1726+O1734+O1742+O1750+O1758+O1766+O1774+O1782+O1790+O1798+O1806+O1814+O1822+O1830+O1838+O1846+O1854+O1862+O1870+O1878+O1886+O1894+O1902+O1910+O1918+O1926+O1934+O1942+O1950+O1958+O1966+O1974+O1982+O1990+O1998+O2006+O2014+O2022+O2030+O2038+O2046+O2054+O2062+O2070+O2078+O2086+O2094+O2102+O2110+O2118+O2126+O2134+O2142+O2150+O2158+O2166+O2174+O2182+O2190+O2198+O2206+O2214+O2222+O2230+O2238+O2246+O2254+O2262+O2270+O2278+O2286+O2294+O2302+O2310+O2318+O2326+O2334+O2342+O2350+O2358+O2366</f>
        <v>737</v>
      </c>
      <c r="P2374" s="770">
        <f t="shared" si="1266"/>
        <v>0</v>
      </c>
      <c r="Q2374" s="770">
        <f t="shared" si="1266"/>
        <v>0</v>
      </c>
      <c r="R2374" s="699">
        <f t="shared" ref="R2374:R2380" si="1267">SUM(O2374:Q2374)</f>
        <v>737</v>
      </c>
      <c r="S2374" s="700">
        <f t="shared" ref="S2374:S2385" si="1268">N2374+J2374+F2374+R2374</f>
        <v>7282</v>
      </c>
      <c r="T2374" s="191"/>
      <c r="U2374" s="191"/>
      <c r="V2374" s="191"/>
      <c r="W2374" s="191"/>
    </row>
    <row r="2375" spans="2:23" ht="16.5">
      <c r="B2375" s="767" t="s">
        <v>703</v>
      </c>
      <c r="C2375" s="768">
        <f t="shared" si="1260"/>
        <v>80</v>
      </c>
      <c r="D2375" s="768">
        <f t="shared" si="1260"/>
        <v>186</v>
      </c>
      <c r="E2375" s="768">
        <f t="shared" si="1260"/>
        <v>237</v>
      </c>
      <c r="F2375" s="334">
        <f t="shared" si="1261"/>
        <v>503</v>
      </c>
      <c r="G2375" s="768">
        <f t="shared" si="1262"/>
        <v>213</v>
      </c>
      <c r="H2375" s="769">
        <f t="shared" si="1262"/>
        <v>249</v>
      </c>
      <c r="I2375" s="770">
        <f t="shared" si="1262"/>
        <v>197</v>
      </c>
      <c r="J2375" s="334">
        <f t="shared" si="1263"/>
        <v>659</v>
      </c>
      <c r="K2375" s="770">
        <f t="shared" si="1264"/>
        <v>236</v>
      </c>
      <c r="L2375" s="770">
        <f t="shared" si="1264"/>
        <v>270</v>
      </c>
      <c r="M2375" s="770">
        <f t="shared" si="1264"/>
        <v>255</v>
      </c>
      <c r="N2375" s="334">
        <f t="shared" si="1265"/>
        <v>761</v>
      </c>
      <c r="O2375" s="770">
        <f t="shared" si="1266"/>
        <v>239</v>
      </c>
      <c r="P2375" s="770">
        <f t="shared" si="1266"/>
        <v>0</v>
      </c>
      <c r="Q2375" s="770">
        <f t="shared" si="1266"/>
        <v>0</v>
      </c>
      <c r="R2375" s="699">
        <f t="shared" si="1267"/>
        <v>239</v>
      </c>
      <c r="S2375" s="700">
        <f>N2375+J2375+F2375+R2375</f>
        <v>2162</v>
      </c>
      <c r="T2375" s="191"/>
      <c r="U2375" s="191"/>
      <c r="V2375" s="191"/>
      <c r="W2375" s="191"/>
    </row>
    <row r="2376" spans="2:23" ht="16.5">
      <c r="B2376" s="767" t="s">
        <v>704</v>
      </c>
      <c r="C2376" s="768">
        <f t="shared" si="1260"/>
        <v>47</v>
      </c>
      <c r="D2376" s="768">
        <f t="shared" si="1260"/>
        <v>124</v>
      </c>
      <c r="E2376" s="768">
        <f t="shared" si="1260"/>
        <v>179</v>
      </c>
      <c r="F2376" s="334">
        <f t="shared" si="1261"/>
        <v>350</v>
      </c>
      <c r="G2376" s="768">
        <f t="shared" si="1262"/>
        <v>160</v>
      </c>
      <c r="H2376" s="769">
        <f t="shared" si="1262"/>
        <v>138</v>
      </c>
      <c r="I2376" s="770">
        <f t="shared" si="1262"/>
        <v>106</v>
      </c>
      <c r="J2376" s="334">
        <f t="shared" si="1263"/>
        <v>404</v>
      </c>
      <c r="K2376" s="770">
        <f t="shared" si="1264"/>
        <v>159</v>
      </c>
      <c r="L2376" s="770">
        <f t="shared" si="1264"/>
        <v>200</v>
      </c>
      <c r="M2376" s="770">
        <f t="shared" si="1264"/>
        <v>152</v>
      </c>
      <c r="N2376" s="334">
        <f t="shared" si="1265"/>
        <v>511</v>
      </c>
      <c r="O2376" s="770">
        <f t="shared" si="1266"/>
        <v>158</v>
      </c>
      <c r="P2376" s="770">
        <f t="shared" si="1266"/>
        <v>0</v>
      </c>
      <c r="Q2376" s="770">
        <f t="shared" si="1266"/>
        <v>0</v>
      </c>
      <c r="R2376" s="699">
        <f t="shared" si="1267"/>
        <v>158</v>
      </c>
      <c r="S2376" s="700">
        <f t="shared" si="1268"/>
        <v>1423</v>
      </c>
      <c r="T2376" s="191"/>
      <c r="U2376" s="191"/>
      <c r="V2376" s="191"/>
      <c r="W2376" s="191"/>
    </row>
    <row r="2377" spans="2:23" ht="16.5">
      <c r="B2377" s="767" t="s">
        <v>705</v>
      </c>
      <c r="C2377" s="768">
        <f t="shared" si="1260"/>
        <v>33</v>
      </c>
      <c r="D2377" s="768">
        <f t="shared" si="1260"/>
        <v>62</v>
      </c>
      <c r="E2377" s="768">
        <f t="shared" si="1260"/>
        <v>58</v>
      </c>
      <c r="F2377" s="334">
        <f t="shared" si="1261"/>
        <v>153</v>
      </c>
      <c r="G2377" s="768">
        <f t="shared" si="1262"/>
        <v>53</v>
      </c>
      <c r="H2377" s="769">
        <f t="shared" si="1262"/>
        <v>111</v>
      </c>
      <c r="I2377" s="770">
        <f t="shared" si="1262"/>
        <v>91</v>
      </c>
      <c r="J2377" s="334">
        <f t="shared" si="1263"/>
        <v>255</v>
      </c>
      <c r="K2377" s="770">
        <f t="shared" si="1264"/>
        <v>77</v>
      </c>
      <c r="L2377" s="770">
        <f t="shared" si="1264"/>
        <v>70</v>
      </c>
      <c r="M2377" s="770">
        <f t="shared" si="1264"/>
        <v>103</v>
      </c>
      <c r="N2377" s="334">
        <f t="shared" si="1265"/>
        <v>250</v>
      </c>
      <c r="O2377" s="770">
        <f t="shared" si="1266"/>
        <v>81</v>
      </c>
      <c r="P2377" s="770">
        <f t="shared" si="1266"/>
        <v>0</v>
      </c>
      <c r="Q2377" s="770">
        <f t="shared" si="1266"/>
        <v>0</v>
      </c>
      <c r="R2377" s="699">
        <f t="shared" si="1267"/>
        <v>81</v>
      </c>
      <c r="S2377" s="700">
        <f t="shared" si="1268"/>
        <v>739</v>
      </c>
      <c r="T2377" s="191"/>
      <c r="U2377" s="191"/>
      <c r="V2377" s="191"/>
      <c r="W2377" s="191"/>
    </row>
    <row r="2378" spans="2:23" ht="16.5">
      <c r="B2378" s="767" t="s">
        <v>706</v>
      </c>
      <c r="C2378" s="768">
        <f t="shared" si="1260"/>
        <v>0</v>
      </c>
      <c r="D2378" s="768">
        <f t="shared" si="1260"/>
        <v>0</v>
      </c>
      <c r="E2378" s="768">
        <f t="shared" si="1260"/>
        <v>0</v>
      </c>
      <c r="F2378" s="334">
        <f t="shared" si="1261"/>
        <v>0</v>
      </c>
      <c r="G2378" s="768">
        <f t="shared" si="1262"/>
        <v>0</v>
      </c>
      <c r="H2378" s="769">
        <f t="shared" si="1262"/>
        <v>0</v>
      </c>
      <c r="I2378" s="770">
        <f t="shared" si="1262"/>
        <v>0</v>
      </c>
      <c r="J2378" s="334">
        <f t="shared" si="1263"/>
        <v>0</v>
      </c>
      <c r="K2378" s="770">
        <f t="shared" si="1264"/>
        <v>0</v>
      </c>
      <c r="L2378" s="770">
        <f t="shared" si="1264"/>
        <v>0</v>
      </c>
      <c r="M2378" s="770">
        <f t="shared" si="1264"/>
        <v>0</v>
      </c>
      <c r="N2378" s="334">
        <f t="shared" si="1265"/>
        <v>0</v>
      </c>
      <c r="O2378" s="770">
        <f t="shared" si="1266"/>
        <v>0</v>
      </c>
      <c r="P2378" s="770">
        <f t="shared" si="1266"/>
        <v>0</v>
      </c>
      <c r="Q2378" s="770">
        <f t="shared" si="1266"/>
        <v>0</v>
      </c>
      <c r="R2378" s="699">
        <f t="shared" si="1267"/>
        <v>0</v>
      </c>
      <c r="S2378" s="700">
        <f t="shared" si="1268"/>
        <v>0</v>
      </c>
      <c r="T2378" s="191"/>
      <c r="U2378" s="191"/>
      <c r="V2378" s="191"/>
      <c r="W2378" s="191"/>
    </row>
    <row r="2379" spans="2:23" ht="16.5">
      <c r="B2379" s="767" t="s">
        <v>707</v>
      </c>
      <c r="C2379" s="768">
        <f t="shared" si="1260"/>
        <v>0</v>
      </c>
      <c r="D2379" s="768">
        <f t="shared" si="1260"/>
        <v>0</v>
      </c>
      <c r="E2379" s="768">
        <f t="shared" si="1260"/>
        <v>0</v>
      </c>
      <c r="F2379" s="334">
        <f t="shared" si="1261"/>
        <v>0</v>
      </c>
      <c r="G2379" s="768">
        <f t="shared" si="1262"/>
        <v>0</v>
      </c>
      <c r="H2379" s="769">
        <f t="shared" si="1262"/>
        <v>0</v>
      </c>
      <c r="I2379" s="770">
        <f t="shared" si="1262"/>
        <v>0</v>
      </c>
      <c r="J2379" s="334">
        <f t="shared" si="1263"/>
        <v>0</v>
      </c>
      <c r="K2379" s="770">
        <f t="shared" si="1264"/>
        <v>0</v>
      </c>
      <c r="L2379" s="770">
        <f t="shared" si="1264"/>
        <v>0</v>
      </c>
      <c r="M2379" s="770">
        <f t="shared" si="1264"/>
        <v>0</v>
      </c>
      <c r="N2379" s="334">
        <f t="shared" si="1265"/>
        <v>0</v>
      </c>
      <c r="O2379" s="770">
        <f t="shared" si="1266"/>
        <v>0</v>
      </c>
      <c r="P2379" s="770">
        <f t="shared" si="1266"/>
        <v>0</v>
      </c>
      <c r="Q2379" s="770">
        <f t="shared" si="1266"/>
        <v>0</v>
      </c>
      <c r="R2379" s="699">
        <f t="shared" si="1267"/>
        <v>0</v>
      </c>
      <c r="S2379" s="700">
        <f t="shared" si="1268"/>
        <v>0</v>
      </c>
      <c r="T2379" s="191"/>
      <c r="U2379" s="191"/>
      <c r="V2379" s="191"/>
      <c r="W2379" s="191"/>
    </row>
    <row r="2380" spans="2:23" ht="16.5">
      <c r="B2380" s="767" t="s">
        <v>708</v>
      </c>
      <c r="C2380" s="768">
        <f t="shared" si="1260"/>
        <v>11</v>
      </c>
      <c r="D2380" s="768">
        <f t="shared" si="1260"/>
        <v>30</v>
      </c>
      <c r="E2380" s="768">
        <f t="shared" si="1260"/>
        <v>33</v>
      </c>
      <c r="F2380" s="334">
        <f t="shared" si="1261"/>
        <v>74</v>
      </c>
      <c r="G2380" s="768">
        <f t="shared" si="1262"/>
        <v>42</v>
      </c>
      <c r="H2380" s="769">
        <f t="shared" si="1262"/>
        <v>21</v>
      </c>
      <c r="I2380" s="770">
        <f t="shared" si="1262"/>
        <v>30</v>
      </c>
      <c r="J2380" s="334">
        <f t="shared" si="1263"/>
        <v>93</v>
      </c>
      <c r="K2380" s="770">
        <f t="shared" si="1264"/>
        <v>57</v>
      </c>
      <c r="L2380" s="770">
        <f t="shared" si="1264"/>
        <v>42</v>
      </c>
      <c r="M2380" s="770">
        <f t="shared" si="1264"/>
        <v>23</v>
      </c>
      <c r="N2380" s="334">
        <f t="shared" si="1265"/>
        <v>122</v>
      </c>
      <c r="O2380" s="770">
        <f t="shared" si="1266"/>
        <v>59</v>
      </c>
      <c r="P2380" s="770">
        <f t="shared" si="1266"/>
        <v>0</v>
      </c>
      <c r="Q2380" s="770">
        <f t="shared" si="1266"/>
        <v>0</v>
      </c>
      <c r="R2380" s="699">
        <f t="shared" si="1267"/>
        <v>59</v>
      </c>
      <c r="S2380" s="700">
        <f t="shared" si="1268"/>
        <v>348</v>
      </c>
      <c r="T2380" s="191"/>
      <c r="U2380" s="191"/>
      <c r="V2380" s="191"/>
      <c r="W2380" s="191"/>
    </row>
    <row r="2381" spans="2:23" ht="16.5">
      <c r="B2381" s="715" t="s">
        <v>949</v>
      </c>
      <c r="C2381" s="687" t="s">
        <v>498</v>
      </c>
      <c r="D2381" s="688" t="s">
        <v>499</v>
      </c>
      <c r="E2381" s="689" t="s">
        <v>500</v>
      </c>
      <c r="F2381" s="719" t="s">
        <v>697</v>
      </c>
      <c r="G2381" s="687" t="s">
        <v>502</v>
      </c>
      <c r="H2381" s="688" t="s">
        <v>503</v>
      </c>
      <c r="I2381" s="689" t="s">
        <v>504</v>
      </c>
      <c r="J2381" s="719" t="s">
        <v>698</v>
      </c>
      <c r="K2381" s="687" t="s">
        <v>506</v>
      </c>
      <c r="L2381" s="688" t="s">
        <v>507</v>
      </c>
      <c r="M2381" s="689" t="s">
        <v>508</v>
      </c>
      <c r="N2381" s="719" t="s">
        <v>699</v>
      </c>
      <c r="O2381" s="687" t="s">
        <v>510</v>
      </c>
      <c r="P2381" s="688" t="s">
        <v>511</v>
      </c>
      <c r="Q2381" s="689" t="s">
        <v>512</v>
      </c>
      <c r="R2381" s="720" t="s">
        <v>700</v>
      </c>
      <c r="S2381" s="719" t="s">
        <v>46</v>
      </c>
      <c r="T2381" s="191"/>
      <c r="U2381" s="191"/>
      <c r="V2381" s="191"/>
      <c r="W2381" s="191"/>
    </row>
    <row r="2382" spans="2:23" ht="16.5">
      <c r="B2382" s="710" t="s">
        <v>702</v>
      </c>
      <c r="C2382" s="768">
        <v>0</v>
      </c>
      <c r="D2382" s="769">
        <v>0</v>
      </c>
      <c r="E2382" s="770">
        <v>0</v>
      </c>
      <c r="F2382" s="334">
        <f t="shared" si="1261"/>
        <v>0</v>
      </c>
      <c r="G2382" s="768">
        <v>0</v>
      </c>
      <c r="H2382" s="769">
        <v>0</v>
      </c>
      <c r="I2382" s="770">
        <v>0</v>
      </c>
      <c r="J2382" s="334">
        <f t="shared" si="1263"/>
        <v>0</v>
      </c>
      <c r="K2382" s="768">
        <v>0</v>
      </c>
      <c r="L2382" s="769">
        <v>0</v>
      </c>
      <c r="M2382" s="770">
        <v>0</v>
      </c>
      <c r="N2382" s="334">
        <f t="shared" si="1265"/>
        <v>0</v>
      </c>
      <c r="O2382" s="768">
        <v>0</v>
      </c>
      <c r="P2382" s="769">
        <v>0</v>
      </c>
      <c r="Q2382" s="770">
        <v>0</v>
      </c>
      <c r="R2382" s="699">
        <f>SUM(O2382:Q2382)</f>
        <v>0</v>
      </c>
      <c r="S2382" s="700">
        <f t="shared" si="1268"/>
        <v>0</v>
      </c>
      <c r="T2382" s="191"/>
      <c r="U2382" s="191"/>
      <c r="V2382" s="191"/>
      <c r="W2382" s="191"/>
    </row>
    <row r="2383" spans="2:23" ht="16.5">
      <c r="B2383" s="771" t="s">
        <v>703</v>
      </c>
      <c r="C2383" s="712">
        <f>C2384+C2385</f>
        <v>0</v>
      </c>
      <c r="D2383" s="246">
        <f>D2384+D2385</f>
        <v>0</v>
      </c>
      <c r="E2383" s="713">
        <f>E2384+E2385</f>
        <v>0</v>
      </c>
      <c r="F2383" s="334">
        <f t="shared" si="1261"/>
        <v>0</v>
      </c>
      <c r="G2383" s="712">
        <f>G2384+G2385</f>
        <v>0</v>
      </c>
      <c r="H2383" s="246">
        <f>H2384+H2385</f>
        <v>0</v>
      </c>
      <c r="I2383" s="713">
        <f>I2384+I2385</f>
        <v>0</v>
      </c>
      <c r="J2383" s="334">
        <f t="shared" si="1263"/>
        <v>0</v>
      </c>
      <c r="K2383" s="712">
        <f>K2384+K2385</f>
        <v>0</v>
      </c>
      <c r="L2383" s="246">
        <f>L2384+L2385</f>
        <v>0</v>
      </c>
      <c r="M2383" s="713">
        <f>M2384+M2385</f>
        <v>0</v>
      </c>
      <c r="N2383" s="334">
        <f t="shared" si="1265"/>
        <v>0</v>
      </c>
      <c r="O2383" s="712">
        <f>O2384+O2385</f>
        <v>0</v>
      </c>
      <c r="P2383" s="246">
        <f>P2384+P2385</f>
        <v>0</v>
      </c>
      <c r="Q2383" s="713">
        <f>Q2384+Q2385</f>
        <v>0</v>
      </c>
      <c r="R2383" s="699">
        <f>SUM(O2383:Q2383)</f>
        <v>0</v>
      </c>
      <c r="S2383" s="335">
        <f t="shared" si="1268"/>
        <v>0</v>
      </c>
      <c r="T2383" s="191"/>
      <c r="U2383" s="191"/>
      <c r="V2383" s="191"/>
      <c r="W2383" s="191"/>
    </row>
    <row r="2384" spans="2:23" ht="16.5">
      <c r="B2384" s="710" t="s">
        <v>950</v>
      </c>
      <c r="C2384" s="772">
        <v>0</v>
      </c>
      <c r="D2384" s="773">
        <v>0</v>
      </c>
      <c r="E2384" s="774">
        <v>0</v>
      </c>
      <c r="F2384" s="334">
        <f t="shared" si="1261"/>
        <v>0</v>
      </c>
      <c r="G2384" s="772">
        <v>0</v>
      </c>
      <c r="H2384" s="773">
        <v>0</v>
      </c>
      <c r="I2384" s="774">
        <v>0</v>
      </c>
      <c r="J2384" s="334">
        <f t="shared" si="1263"/>
        <v>0</v>
      </c>
      <c r="K2384" s="772">
        <v>0</v>
      </c>
      <c r="L2384" s="773">
        <v>0</v>
      </c>
      <c r="M2384" s="774">
        <v>0</v>
      </c>
      <c r="N2384" s="334">
        <f t="shared" si="1265"/>
        <v>0</v>
      </c>
      <c r="O2384" s="772">
        <v>0</v>
      </c>
      <c r="P2384" s="773">
        <v>0</v>
      </c>
      <c r="Q2384" s="774">
        <v>0</v>
      </c>
      <c r="R2384" s="699">
        <f>SUM(O2384:Q2384)</f>
        <v>0</v>
      </c>
      <c r="S2384" s="700">
        <f t="shared" si="1268"/>
        <v>0</v>
      </c>
      <c r="T2384" s="191"/>
      <c r="U2384" s="191"/>
      <c r="V2384" s="191"/>
      <c r="W2384" s="191"/>
    </row>
    <row r="2385" spans="2:23" ht="17.25" thickBot="1">
      <c r="B2385" s="775" t="s">
        <v>951</v>
      </c>
      <c r="C2385" s="776">
        <v>0</v>
      </c>
      <c r="D2385" s="777">
        <v>0</v>
      </c>
      <c r="E2385" s="778">
        <v>0</v>
      </c>
      <c r="F2385" s="414">
        <f t="shared" si="1261"/>
        <v>0</v>
      </c>
      <c r="G2385" s="776">
        <v>0</v>
      </c>
      <c r="H2385" s="777">
        <v>0</v>
      </c>
      <c r="I2385" s="778">
        <v>0</v>
      </c>
      <c r="J2385" s="414">
        <f t="shared" si="1263"/>
        <v>0</v>
      </c>
      <c r="K2385" s="776">
        <v>0</v>
      </c>
      <c r="L2385" s="777">
        <v>0</v>
      </c>
      <c r="M2385" s="778">
        <v>0</v>
      </c>
      <c r="N2385" s="414">
        <f t="shared" si="1265"/>
        <v>0</v>
      </c>
      <c r="O2385" s="776">
        <v>0</v>
      </c>
      <c r="P2385" s="777">
        <v>0</v>
      </c>
      <c r="Q2385" s="778">
        <v>0</v>
      </c>
      <c r="R2385" s="779">
        <f>SUM(O2385:Q2385)</f>
        <v>0</v>
      </c>
      <c r="S2385" s="780">
        <f t="shared" si="1268"/>
        <v>0</v>
      </c>
      <c r="T2385" s="191"/>
      <c r="U2385" s="191"/>
      <c r="V2385" s="191"/>
      <c r="W2385" s="191"/>
    </row>
    <row r="2386" spans="2:23" ht="17.25" thickBot="1">
      <c r="B2386" s="416"/>
      <c r="C2386" s="417"/>
      <c r="D2386" s="417"/>
      <c r="E2386" s="417"/>
      <c r="F2386" s="417"/>
      <c r="G2386" s="417"/>
      <c r="H2386" s="417"/>
      <c r="I2386" s="417"/>
      <c r="J2386" s="417"/>
      <c r="K2386" s="417"/>
      <c r="L2386" s="417"/>
      <c r="M2386" s="417"/>
      <c r="N2386" s="417"/>
      <c r="O2386" s="417"/>
      <c r="P2386" s="417"/>
      <c r="Q2386" s="417"/>
      <c r="R2386" s="417"/>
      <c r="S2386" s="417"/>
      <c r="T2386" s="191"/>
      <c r="U2386" s="191"/>
      <c r="V2386" s="191"/>
      <c r="W2386" s="191"/>
    </row>
    <row r="2387" spans="2:23" ht="17.25" thickBot="1">
      <c r="B2387" s="1191" t="s">
        <v>952</v>
      </c>
      <c r="C2387" s="1192"/>
      <c r="D2387" s="1192"/>
      <c r="E2387" s="1192"/>
      <c r="F2387" s="1192"/>
      <c r="G2387" s="1192"/>
      <c r="H2387" s="1192"/>
      <c r="I2387" s="1192"/>
      <c r="J2387" s="1192"/>
      <c r="K2387" s="1192"/>
      <c r="L2387" s="1192"/>
      <c r="M2387" s="1192"/>
      <c r="N2387" s="1192"/>
      <c r="O2387" s="1192"/>
      <c r="P2387" s="1192"/>
      <c r="Q2387" s="1192"/>
      <c r="R2387" s="1192"/>
      <c r="S2387" s="1193"/>
      <c r="T2387" s="191"/>
      <c r="U2387" s="191"/>
      <c r="V2387" s="191"/>
      <c r="W2387" s="191"/>
    </row>
    <row r="2388" spans="2:23" ht="17.25" thickBot="1">
      <c r="B2388" s="425" t="s">
        <v>953</v>
      </c>
      <c r="C2388" s="781" t="s">
        <v>498</v>
      </c>
      <c r="D2388" s="782" t="s">
        <v>499</v>
      </c>
      <c r="E2388" s="782" t="s">
        <v>500</v>
      </c>
      <c r="F2388" s="782" t="s">
        <v>954</v>
      </c>
      <c r="G2388" s="782" t="s">
        <v>502</v>
      </c>
      <c r="H2388" s="782" t="s">
        <v>503</v>
      </c>
      <c r="I2388" s="782" t="s">
        <v>504</v>
      </c>
      <c r="J2388" s="782" t="s">
        <v>955</v>
      </c>
      <c r="K2388" s="782" t="s">
        <v>506</v>
      </c>
      <c r="L2388" s="782" t="s">
        <v>507</v>
      </c>
      <c r="M2388" s="782" t="s">
        <v>508</v>
      </c>
      <c r="N2388" s="782" t="s">
        <v>956</v>
      </c>
      <c r="O2388" s="782" t="s">
        <v>510</v>
      </c>
      <c r="P2388" s="782" t="s">
        <v>511</v>
      </c>
      <c r="Q2388" s="782" t="s">
        <v>512</v>
      </c>
      <c r="R2388" s="782" t="s">
        <v>957</v>
      </c>
      <c r="S2388" s="783" t="s">
        <v>46</v>
      </c>
      <c r="T2388" s="191"/>
      <c r="U2388" s="191"/>
      <c r="V2388" s="191"/>
      <c r="W2388" s="191"/>
    </row>
    <row r="2389" spans="2:23" ht="17.25" thickBot="1">
      <c r="B2389" s="784" t="s">
        <v>958</v>
      </c>
      <c r="C2389" s="785"/>
      <c r="D2389" s="786"/>
      <c r="E2389" s="786"/>
      <c r="F2389" s="787"/>
      <c r="G2389" s="787"/>
      <c r="H2389" s="787"/>
      <c r="I2389" s="787"/>
      <c r="J2389" s="787"/>
      <c r="K2389" s="787"/>
      <c r="L2389" s="787"/>
      <c r="M2389" s="787"/>
      <c r="N2389" s="787"/>
      <c r="O2389" s="787"/>
      <c r="P2389" s="787"/>
      <c r="Q2389" s="787"/>
      <c r="R2389" s="787"/>
      <c r="S2389" s="788"/>
      <c r="T2389" s="191"/>
      <c r="U2389" s="191"/>
      <c r="V2389" s="191"/>
      <c r="W2389" s="191"/>
    </row>
    <row r="2390" spans="2:23" ht="16.5">
      <c r="B2390" s="789" t="s">
        <v>959</v>
      </c>
      <c r="C2390" s="266"/>
      <c r="D2390" s="280"/>
      <c r="E2390" s="281"/>
      <c r="F2390" s="410">
        <f>C2390+D2390+E2390</f>
        <v>0</v>
      </c>
      <c r="G2390" s="266"/>
      <c r="H2390" s="280"/>
      <c r="I2390" s="281"/>
      <c r="J2390" s="790">
        <f>G2390+H2390+I2390</f>
        <v>0</v>
      </c>
      <c r="K2390" s="266"/>
      <c r="L2390" s="280"/>
      <c r="M2390" s="281"/>
      <c r="N2390" s="790">
        <f>K2390+L2390+M2390</f>
        <v>0</v>
      </c>
      <c r="O2390" s="266"/>
      <c r="P2390" s="280"/>
      <c r="Q2390" s="281"/>
      <c r="R2390" s="330">
        <f>SUM(O2390:Q2390)</f>
        <v>0</v>
      </c>
      <c r="S2390" s="791">
        <f t="shared" ref="S2390:S2400" si="1269">N2390+J2390+F2390+R2390</f>
        <v>0</v>
      </c>
      <c r="T2390" s="191"/>
      <c r="U2390" s="191"/>
      <c r="V2390" s="191"/>
      <c r="W2390" s="191"/>
    </row>
    <row r="2391" spans="2:23" ht="16.5">
      <c r="B2391" s="697" t="s">
        <v>960</v>
      </c>
      <c r="C2391" s="254"/>
      <c r="D2391" s="287"/>
      <c r="E2391" s="288"/>
      <c r="F2391" s="411">
        <f>C2391+D2391+E2391</f>
        <v>0</v>
      </c>
      <c r="G2391" s="254"/>
      <c r="H2391" s="287"/>
      <c r="I2391" s="288"/>
      <c r="J2391" s="792">
        <f>G2391+H2391+I2391</f>
        <v>0</v>
      </c>
      <c r="K2391" s="254"/>
      <c r="L2391" s="287"/>
      <c r="M2391" s="288"/>
      <c r="N2391" s="792">
        <f>K2391+L2391+M2391</f>
        <v>0</v>
      </c>
      <c r="O2391" s="254"/>
      <c r="P2391" s="287"/>
      <c r="Q2391" s="288"/>
      <c r="R2391" s="334">
        <f>SUM(O2391:Q2391)</f>
        <v>0</v>
      </c>
      <c r="S2391" s="793">
        <f t="shared" si="1269"/>
        <v>0</v>
      </c>
      <c r="T2391" s="191"/>
      <c r="U2391" s="191"/>
      <c r="V2391" s="191"/>
      <c r="W2391" s="191"/>
    </row>
    <row r="2392" spans="2:23" ht="17.25" thickBot="1">
      <c r="B2392" s="697" t="s">
        <v>961</v>
      </c>
      <c r="C2392" s="271"/>
      <c r="D2392" s="294"/>
      <c r="E2392" s="295"/>
      <c r="F2392" s="411">
        <f>C2392+D2392+E2392</f>
        <v>0</v>
      </c>
      <c r="G2392" s="271"/>
      <c r="H2392" s="294"/>
      <c r="I2392" s="295"/>
      <c r="J2392" s="792">
        <f>G2392+H2392+I2392</f>
        <v>0</v>
      </c>
      <c r="K2392" s="271"/>
      <c r="L2392" s="294"/>
      <c r="M2392" s="295"/>
      <c r="N2392" s="792">
        <f>K2392+L2392+M2392</f>
        <v>0</v>
      </c>
      <c r="O2392" s="271"/>
      <c r="P2392" s="294"/>
      <c r="Q2392" s="295"/>
      <c r="R2392" s="334">
        <f>SUM(O2392:Q2392)</f>
        <v>0</v>
      </c>
      <c r="S2392" s="793">
        <f t="shared" si="1269"/>
        <v>0</v>
      </c>
      <c r="T2392" s="191"/>
      <c r="U2392" s="191"/>
      <c r="V2392" s="191"/>
      <c r="W2392" s="191"/>
    </row>
    <row r="2393" spans="2:23" ht="17.25" thickBot="1">
      <c r="B2393" s="794" t="s">
        <v>962</v>
      </c>
      <c r="C2393" s="795" t="s">
        <v>498</v>
      </c>
      <c r="D2393" s="796" t="s">
        <v>499</v>
      </c>
      <c r="E2393" s="797" t="s">
        <v>500</v>
      </c>
      <c r="F2393" s="719" t="s">
        <v>954</v>
      </c>
      <c r="G2393" s="687" t="s">
        <v>502</v>
      </c>
      <c r="H2393" s="688" t="s">
        <v>503</v>
      </c>
      <c r="I2393" s="689" t="s">
        <v>504</v>
      </c>
      <c r="J2393" s="719" t="s">
        <v>955</v>
      </c>
      <c r="K2393" s="687" t="s">
        <v>506</v>
      </c>
      <c r="L2393" s="688" t="s">
        <v>507</v>
      </c>
      <c r="M2393" s="689" t="s">
        <v>508</v>
      </c>
      <c r="N2393" s="719" t="s">
        <v>956</v>
      </c>
      <c r="O2393" s="687" t="s">
        <v>510</v>
      </c>
      <c r="P2393" s="688" t="s">
        <v>511</v>
      </c>
      <c r="Q2393" s="689" t="s">
        <v>512</v>
      </c>
      <c r="R2393" s="719" t="s">
        <v>957</v>
      </c>
      <c r="S2393" s="798" t="s">
        <v>46</v>
      </c>
      <c r="T2393" s="191"/>
      <c r="U2393" s="191"/>
      <c r="V2393" s="191"/>
      <c r="W2393" s="191"/>
    </row>
    <row r="2394" spans="2:23" ht="16.5">
      <c r="B2394" s="710" t="s">
        <v>959</v>
      </c>
      <c r="C2394" s="266"/>
      <c r="D2394" s="280"/>
      <c r="E2394" s="281"/>
      <c r="F2394" s="410">
        <f>C2394+D2394+E2394</f>
        <v>0</v>
      </c>
      <c r="G2394" s="266"/>
      <c r="H2394" s="280"/>
      <c r="I2394" s="281"/>
      <c r="J2394" s="790">
        <f>G2394+H2394+I2394</f>
        <v>0</v>
      </c>
      <c r="K2394" s="266"/>
      <c r="L2394" s="280"/>
      <c r="M2394" s="281"/>
      <c r="N2394" s="790">
        <f>K2394+L2394+M2394</f>
        <v>0</v>
      </c>
      <c r="O2394" s="266"/>
      <c r="P2394" s="280"/>
      <c r="Q2394" s="281"/>
      <c r="R2394" s="334">
        <f>SUM(O2394:Q2394)</f>
        <v>0</v>
      </c>
      <c r="S2394" s="793">
        <f t="shared" si="1269"/>
        <v>0</v>
      </c>
      <c r="T2394" s="191"/>
      <c r="U2394" s="191"/>
      <c r="V2394" s="191"/>
      <c r="W2394" s="191"/>
    </row>
    <row r="2395" spans="2:23" ht="16.5">
      <c r="B2395" s="710" t="s">
        <v>960</v>
      </c>
      <c r="C2395" s="254"/>
      <c r="D2395" s="287"/>
      <c r="E2395" s="288"/>
      <c r="F2395" s="411">
        <f>C2395+D2395+E2395</f>
        <v>0</v>
      </c>
      <c r="G2395" s="254"/>
      <c r="H2395" s="287"/>
      <c r="I2395" s="288"/>
      <c r="J2395" s="792">
        <f>G2395+H2395+I2395</f>
        <v>0</v>
      </c>
      <c r="K2395" s="254"/>
      <c r="L2395" s="287"/>
      <c r="M2395" s="288"/>
      <c r="N2395" s="792">
        <f>K2395+L2395+M2395</f>
        <v>0</v>
      </c>
      <c r="O2395" s="254"/>
      <c r="P2395" s="287"/>
      <c r="Q2395" s="288"/>
      <c r="R2395" s="334">
        <f>SUM(O2395:Q2395)</f>
        <v>0</v>
      </c>
      <c r="S2395" s="793">
        <f t="shared" si="1269"/>
        <v>0</v>
      </c>
      <c r="T2395" s="191"/>
      <c r="U2395" s="191"/>
      <c r="V2395" s="191"/>
      <c r="W2395" s="191"/>
    </row>
    <row r="2396" spans="2:23" ht="17.25" thickBot="1">
      <c r="B2396" s="794" t="s">
        <v>963</v>
      </c>
      <c r="C2396" s="687" t="s">
        <v>498</v>
      </c>
      <c r="D2396" s="688" t="s">
        <v>499</v>
      </c>
      <c r="E2396" s="689" t="s">
        <v>500</v>
      </c>
      <c r="F2396" s="719" t="s">
        <v>954</v>
      </c>
      <c r="G2396" s="687" t="s">
        <v>502</v>
      </c>
      <c r="H2396" s="688" t="s">
        <v>503</v>
      </c>
      <c r="I2396" s="689" t="s">
        <v>504</v>
      </c>
      <c r="J2396" s="719" t="s">
        <v>955</v>
      </c>
      <c r="K2396" s="687" t="s">
        <v>506</v>
      </c>
      <c r="L2396" s="688" t="s">
        <v>507</v>
      </c>
      <c r="M2396" s="689" t="s">
        <v>508</v>
      </c>
      <c r="N2396" s="719" t="s">
        <v>956</v>
      </c>
      <c r="O2396" s="687" t="s">
        <v>510</v>
      </c>
      <c r="P2396" s="688" t="s">
        <v>511</v>
      </c>
      <c r="Q2396" s="689" t="s">
        <v>512</v>
      </c>
      <c r="R2396" s="719" t="s">
        <v>957</v>
      </c>
      <c r="S2396" s="798" t="s">
        <v>46</v>
      </c>
      <c r="T2396" s="191"/>
      <c r="U2396" s="191"/>
      <c r="V2396" s="191"/>
      <c r="W2396" s="191"/>
    </row>
    <row r="2397" spans="2:23" ht="16.5">
      <c r="B2397" s="710" t="s">
        <v>964</v>
      </c>
      <c r="C2397" s="266"/>
      <c r="D2397" s="280"/>
      <c r="E2397" s="281"/>
      <c r="F2397" s="410">
        <f>C2397+D2397+E2397</f>
        <v>0</v>
      </c>
      <c r="G2397" s="266"/>
      <c r="H2397" s="280"/>
      <c r="I2397" s="281"/>
      <c r="J2397" s="790">
        <f>G2397+H2397+I2397</f>
        <v>0</v>
      </c>
      <c r="K2397" s="266"/>
      <c r="L2397" s="280"/>
      <c r="M2397" s="281"/>
      <c r="N2397" s="790">
        <f>K2397+L2397+M2397</f>
        <v>0</v>
      </c>
      <c r="O2397" s="266"/>
      <c r="P2397" s="280"/>
      <c r="Q2397" s="281"/>
      <c r="R2397" s="334">
        <f>SUM(O2397:Q2397)</f>
        <v>0</v>
      </c>
      <c r="S2397" s="793">
        <f t="shared" si="1269"/>
        <v>0</v>
      </c>
      <c r="T2397" s="191"/>
      <c r="U2397" s="191"/>
      <c r="V2397" s="191"/>
      <c r="W2397" s="191"/>
    </row>
    <row r="2398" spans="2:23" ht="16.5">
      <c r="B2398" s="710" t="s">
        <v>965</v>
      </c>
      <c r="C2398" s="254"/>
      <c r="D2398" s="287"/>
      <c r="E2398" s="288"/>
      <c r="F2398" s="411">
        <f>C2398+D2398+E2398</f>
        <v>0</v>
      </c>
      <c r="G2398" s="254"/>
      <c r="H2398" s="287"/>
      <c r="I2398" s="288"/>
      <c r="J2398" s="792">
        <f>G2398+H2398+I2398</f>
        <v>0</v>
      </c>
      <c r="K2398" s="254"/>
      <c r="L2398" s="287"/>
      <c r="M2398" s="288"/>
      <c r="N2398" s="792">
        <f>K2398+L2398+M2398</f>
        <v>0</v>
      </c>
      <c r="O2398" s="254"/>
      <c r="P2398" s="287"/>
      <c r="Q2398" s="288"/>
      <c r="R2398" s="334">
        <f>SUM(O2398:Q2398)</f>
        <v>0</v>
      </c>
      <c r="S2398" s="793">
        <f t="shared" si="1269"/>
        <v>0</v>
      </c>
      <c r="T2398" s="191"/>
      <c r="U2398" s="191"/>
      <c r="V2398" s="191"/>
      <c r="W2398" s="191"/>
    </row>
    <row r="2399" spans="2:23" ht="16.5">
      <c r="B2399" s="710" t="s">
        <v>966</v>
      </c>
      <c r="C2399" s="254"/>
      <c r="D2399" s="287"/>
      <c r="E2399" s="288"/>
      <c r="F2399" s="411">
        <f>C2399+D2399+E2399</f>
        <v>0</v>
      </c>
      <c r="G2399" s="254"/>
      <c r="H2399" s="287"/>
      <c r="I2399" s="288"/>
      <c r="J2399" s="792">
        <f>G2399+H2399+I2399</f>
        <v>0</v>
      </c>
      <c r="K2399" s="254"/>
      <c r="L2399" s="287"/>
      <c r="M2399" s="288"/>
      <c r="N2399" s="792">
        <f>K2399+L2399+M2399</f>
        <v>0</v>
      </c>
      <c r="O2399" s="254"/>
      <c r="P2399" s="287"/>
      <c r="Q2399" s="288"/>
      <c r="R2399" s="334">
        <f>SUM(O2399:Q2399)</f>
        <v>0</v>
      </c>
      <c r="S2399" s="793">
        <f t="shared" si="1269"/>
        <v>0</v>
      </c>
      <c r="T2399" s="191"/>
      <c r="U2399" s="191"/>
      <c r="V2399" s="191"/>
      <c r="W2399" s="191"/>
    </row>
    <row r="2400" spans="2:23" ht="16.5">
      <c r="B2400" s="710" t="s">
        <v>960</v>
      </c>
      <c r="C2400" s="254"/>
      <c r="D2400" s="287"/>
      <c r="E2400" s="288"/>
      <c r="F2400" s="411">
        <f>C2400+D2400+E2400</f>
        <v>0</v>
      </c>
      <c r="G2400" s="254"/>
      <c r="H2400" s="287"/>
      <c r="I2400" s="288"/>
      <c r="J2400" s="792">
        <f>G2400+H2400+I2400</f>
        <v>0</v>
      </c>
      <c r="K2400" s="254"/>
      <c r="L2400" s="287"/>
      <c r="M2400" s="288"/>
      <c r="N2400" s="792">
        <f>K2400+L2400+M2400</f>
        <v>0</v>
      </c>
      <c r="O2400" s="254"/>
      <c r="P2400" s="287"/>
      <c r="Q2400" s="288"/>
      <c r="R2400" s="334">
        <f>SUM(O2400:Q2400)</f>
        <v>0</v>
      </c>
      <c r="S2400" s="793">
        <f t="shared" si="1269"/>
        <v>0</v>
      </c>
      <c r="T2400" s="191"/>
      <c r="U2400" s="191"/>
      <c r="V2400" s="191"/>
      <c r="W2400" s="191"/>
    </row>
    <row r="2401" spans="2:23" ht="17.25" thickBot="1">
      <c r="B2401" s="794" t="s">
        <v>967</v>
      </c>
      <c r="C2401" s="687" t="s">
        <v>498</v>
      </c>
      <c r="D2401" s="688" t="s">
        <v>499</v>
      </c>
      <c r="E2401" s="689" t="s">
        <v>500</v>
      </c>
      <c r="F2401" s="719" t="s">
        <v>954</v>
      </c>
      <c r="G2401" s="687" t="s">
        <v>502</v>
      </c>
      <c r="H2401" s="688" t="s">
        <v>503</v>
      </c>
      <c r="I2401" s="689" t="s">
        <v>504</v>
      </c>
      <c r="J2401" s="719" t="s">
        <v>955</v>
      </c>
      <c r="K2401" s="687" t="s">
        <v>506</v>
      </c>
      <c r="L2401" s="688" t="s">
        <v>507</v>
      </c>
      <c r="M2401" s="689" t="s">
        <v>508</v>
      </c>
      <c r="N2401" s="719" t="s">
        <v>956</v>
      </c>
      <c r="O2401" s="687" t="s">
        <v>510</v>
      </c>
      <c r="P2401" s="688" t="s">
        <v>511</v>
      </c>
      <c r="Q2401" s="689" t="s">
        <v>512</v>
      </c>
      <c r="R2401" s="719" t="s">
        <v>957</v>
      </c>
      <c r="S2401" s="798" t="s">
        <v>46</v>
      </c>
      <c r="T2401" s="191"/>
      <c r="U2401" s="191"/>
      <c r="V2401" s="191"/>
      <c r="W2401" s="191"/>
    </row>
    <row r="2402" spans="2:23" ht="16.5">
      <c r="B2402" s="710" t="s">
        <v>968</v>
      </c>
      <c r="C2402" s="266"/>
      <c r="D2402" s="280"/>
      <c r="E2402" s="281"/>
      <c r="F2402" s="410">
        <f>C2402+D2402+E2402</f>
        <v>0</v>
      </c>
      <c r="G2402" s="266"/>
      <c r="H2402" s="280"/>
      <c r="I2402" s="281"/>
      <c r="J2402" s="790">
        <f>G2402+H2402+I2402</f>
        <v>0</v>
      </c>
      <c r="K2402" s="266"/>
      <c r="L2402" s="280"/>
      <c r="M2402" s="281"/>
      <c r="N2402" s="790">
        <f>K2402+L2402+M2402</f>
        <v>0</v>
      </c>
      <c r="O2402" s="266"/>
      <c r="P2402" s="280"/>
      <c r="Q2402" s="281"/>
      <c r="R2402" s="334">
        <f>SUM(O2402:Q2402)</f>
        <v>0</v>
      </c>
      <c r="S2402" s="793">
        <f>N2402+J2402+F2402+R2402</f>
        <v>0</v>
      </c>
      <c r="T2402" s="191"/>
      <c r="U2402" s="191"/>
      <c r="V2402" s="191"/>
      <c r="W2402" s="191"/>
    </row>
    <row r="2403" spans="2:23" ht="16.5">
      <c r="B2403" s="710" t="s">
        <v>969</v>
      </c>
      <c r="C2403" s="254"/>
      <c r="D2403" s="287"/>
      <c r="E2403" s="288"/>
      <c r="F2403" s="411">
        <f>C2403+D2403+E2403</f>
        <v>0</v>
      </c>
      <c r="G2403" s="254"/>
      <c r="H2403" s="287"/>
      <c r="I2403" s="288"/>
      <c r="J2403" s="792">
        <f>G2403+H2403+I2403</f>
        <v>0</v>
      </c>
      <c r="K2403" s="254"/>
      <c r="L2403" s="287"/>
      <c r="M2403" s="288"/>
      <c r="N2403" s="792">
        <f>K2403+L2403+M2403</f>
        <v>0</v>
      </c>
      <c r="O2403" s="254"/>
      <c r="P2403" s="287"/>
      <c r="Q2403" s="288"/>
      <c r="R2403" s="334">
        <f>SUM(O2403:Q2403)</f>
        <v>0</v>
      </c>
      <c r="S2403" s="793">
        <f>N2403+J2403+F2403+R2403</f>
        <v>0</v>
      </c>
      <c r="T2403" s="191"/>
      <c r="U2403" s="191"/>
      <c r="V2403" s="191"/>
      <c r="W2403" s="191"/>
    </row>
    <row r="2404" spans="2:23" ht="16.5">
      <c r="B2404" s="710" t="s">
        <v>970</v>
      </c>
      <c r="C2404" s="254"/>
      <c r="D2404" s="287"/>
      <c r="E2404" s="288"/>
      <c r="F2404" s="411">
        <f>C2404+D2404+E2404</f>
        <v>0</v>
      </c>
      <c r="G2404" s="254"/>
      <c r="H2404" s="287"/>
      <c r="I2404" s="288"/>
      <c r="J2404" s="792">
        <f>G2404+H2404+I2404</f>
        <v>0</v>
      </c>
      <c r="K2404" s="254"/>
      <c r="L2404" s="287"/>
      <c r="M2404" s="288"/>
      <c r="N2404" s="792">
        <f>K2404+L2404+M2404</f>
        <v>0</v>
      </c>
      <c r="O2404" s="254"/>
      <c r="P2404" s="287"/>
      <c r="Q2404" s="288"/>
      <c r="R2404" s="334">
        <f>SUM(O2404:Q2404)</f>
        <v>0</v>
      </c>
      <c r="S2404" s="793">
        <f>N2404+J2404+F2404+R2404</f>
        <v>0</v>
      </c>
      <c r="T2404" s="191"/>
      <c r="U2404" s="191"/>
      <c r="V2404" s="191"/>
      <c r="W2404" s="191"/>
    </row>
    <row r="2405" spans="2:23" ht="16.5">
      <c r="B2405" s="794" t="s">
        <v>971</v>
      </c>
      <c r="C2405" s="687" t="s">
        <v>498</v>
      </c>
      <c r="D2405" s="688" t="s">
        <v>499</v>
      </c>
      <c r="E2405" s="689" t="s">
        <v>500</v>
      </c>
      <c r="F2405" s="719" t="s">
        <v>954</v>
      </c>
      <c r="G2405" s="687" t="s">
        <v>502</v>
      </c>
      <c r="H2405" s="688" t="s">
        <v>503</v>
      </c>
      <c r="I2405" s="689" t="s">
        <v>504</v>
      </c>
      <c r="J2405" s="719" t="s">
        <v>955</v>
      </c>
      <c r="K2405" s="687" t="s">
        <v>506</v>
      </c>
      <c r="L2405" s="688" t="s">
        <v>507</v>
      </c>
      <c r="M2405" s="689" t="s">
        <v>508</v>
      </c>
      <c r="N2405" s="719" t="s">
        <v>956</v>
      </c>
      <c r="O2405" s="687" t="s">
        <v>510</v>
      </c>
      <c r="P2405" s="688" t="s">
        <v>511</v>
      </c>
      <c r="Q2405" s="689" t="s">
        <v>512</v>
      </c>
      <c r="R2405" s="719" t="s">
        <v>957</v>
      </c>
      <c r="S2405" s="798" t="s">
        <v>46</v>
      </c>
      <c r="T2405" s="191"/>
      <c r="U2405" s="191"/>
      <c r="V2405" s="191"/>
      <c r="W2405" s="191"/>
    </row>
    <row r="2406" spans="2:23" ht="16.5">
      <c r="B2406" s="710" t="s">
        <v>972</v>
      </c>
      <c r="C2406" s="254"/>
      <c r="D2406" s="287"/>
      <c r="E2406" s="288"/>
      <c r="F2406" s="411">
        <f>C2406+D2406+E2406</f>
        <v>0</v>
      </c>
      <c r="G2406" s="254"/>
      <c r="H2406" s="287"/>
      <c r="I2406" s="288"/>
      <c r="J2406" s="792">
        <f>G2406+H2406+I2406</f>
        <v>0</v>
      </c>
      <c r="K2406" s="254"/>
      <c r="L2406" s="287"/>
      <c r="M2406" s="288"/>
      <c r="N2406" s="792">
        <f>K2406+L2406+M2406</f>
        <v>0</v>
      </c>
      <c r="O2406" s="254"/>
      <c r="P2406" s="287"/>
      <c r="Q2406" s="288"/>
      <c r="R2406" s="334">
        <f>SUM(O2406:Q2406)</f>
        <v>0</v>
      </c>
      <c r="S2406" s="793">
        <f t="shared" ref="S2406:S2412" si="1270">N2406+J2406+F2406+R2406</f>
        <v>0</v>
      </c>
      <c r="T2406" s="191"/>
      <c r="U2406" s="191"/>
      <c r="V2406" s="191"/>
      <c r="W2406" s="191"/>
    </row>
    <row r="2407" spans="2:23" ht="16.5">
      <c r="B2407" s="710" t="s">
        <v>973</v>
      </c>
      <c r="C2407" s="254"/>
      <c r="D2407" s="287"/>
      <c r="E2407" s="288"/>
      <c r="F2407" s="411">
        <f>C2407+D2407+E2407</f>
        <v>0</v>
      </c>
      <c r="G2407" s="254"/>
      <c r="H2407" s="287"/>
      <c r="I2407" s="288"/>
      <c r="J2407" s="792">
        <f>G2407+H2407+I2407</f>
        <v>0</v>
      </c>
      <c r="K2407" s="254"/>
      <c r="L2407" s="287"/>
      <c r="M2407" s="288"/>
      <c r="N2407" s="792">
        <f>K2407+L2407+M2407</f>
        <v>0</v>
      </c>
      <c r="O2407" s="254"/>
      <c r="P2407" s="287"/>
      <c r="Q2407" s="288"/>
      <c r="R2407" s="334">
        <f>SUM(O2407:Q2407)</f>
        <v>0</v>
      </c>
      <c r="S2407" s="793">
        <f t="shared" si="1270"/>
        <v>0</v>
      </c>
      <c r="T2407" s="191"/>
      <c r="U2407" s="191"/>
      <c r="V2407" s="191"/>
      <c r="W2407" s="191"/>
    </row>
    <row r="2408" spans="2:23" ht="16.5">
      <c r="B2408" s="710" t="s">
        <v>974</v>
      </c>
      <c r="C2408" s="254"/>
      <c r="D2408" s="287"/>
      <c r="E2408" s="288"/>
      <c r="F2408" s="411">
        <f>C2408+D2408+E2408</f>
        <v>0</v>
      </c>
      <c r="G2408" s="254"/>
      <c r="H2408" s="287"/>
      <c r="I2408" s="288"/>
      <c r="J2408" s="792">
        <f>G2408+H2408+I2408</f>
        <v>0</v>
      </c>
      <c r="K2408" s="254"/>
      <c r="L2408" s="287"/>
      <c r="M2408" s="288"/>
      <c r="N2408" s="792">
        <f>K2408+L2408+M2408</f>
        <v>0</v>
      </c>
      <c r="O2408" s="254"/>
      <c r="P2408" s="287"/>
      <c r="Q2408" s="288"/>
      <c r="R2408" s="334">
        <f>SUM(O2408:Q2408)</f>
        <v>0</v>
      </c>
      <c r="S2408" s="793">
        <f t="shared" si="1270"/>
        <v>0</v>
      </c>
      <c r="T2408" s="191"/>
      <c r="U2408" s="191"/>
      <c r="V2408" s="191"/>
      <c r="W2408" s="191"/>
    </row>
    <row r="2409" spans="2:23" ht="16.5">
      <c r="B2409" s="710" t="s">
        <v>960</v>
      </c>
      <c r="C2409" s="254"/>
      <c r="D2409" s="287"/>
      <c r="E2409" s="288"/>
      <c r="F2409" s="411">
        <f>C2409+D2409+E2409</f>
        <v>0</v>
      </c>
      <c r="G2409" s="254"/>
      <c r="H2409" s="287"/>
      <c r="I2409" s="288"/>
      <c r="J2409" s="792">
        <f>G2409+H2409+I2409</f>
        <v>0</v>
      </c>
      <c r="K2409" s="254"/>
      <c r="L2409" s="287"/>
      <c r="M2409" s="288"/>
      <c r="N2409" s="792">
        <f>K2409+L2409+M2409</f>
        <v>0</v>
      </c>
      <c r="O2409" s="254"/>
      <c r="P2409" s="287"/>
      <c r="Q2409" s="288"/>
      <c r="R2409" s="334">
        <f>SUM(O2409:Q2409)</f>
        <v>0</v>
      </c>
      <c r="S2409" s="793">
        <f t="shared" si="1270"/>
        <v>0</v>
      </c>
      <c r="T2409" s="191"/>
      <c r="U2409" s="191"/>
      <c r="V2409" s="191"/>
      <c r="W2409" s="191"/>
    </row>
    <row r="2410" spans="2:23" ht="16.5">
      <c r="B2410" s="794" t="s">
        <v>975</v>
      </c>
      <c r="C2410" s="687" t="s">
        <v>498</v>
      </c>
      <c r="D2410" s="688" t="s">
        <v>499</v>
      </c>
      <c r="E2410" s="689" t="s">
        <v>500</v>
      </c>
      <c r="F2410" s="719" t="s">
        <v>954</v>
      </c>
      <c r="G2410" s="687" t="s">
        <v>502</v>
      </c>
      <c r="H2410" s="688" t="s">
        <v>503</v>
      </c>
      <c r="I2410" s="689" t="s">
        <v>504</v>
      </c>
      <c r="J2410" s="719" t="s">
        <v>955</v>
      </c>
      <c r="K2410" s="687" t="s">
        <v>506</v>
      </c>
      <c r="L2410" s="688" t="s">
        <v>507</v>
      </c>
      <c r="M2410" s="689" t="s">
        <v>508</v>
      </c>
      <c r="N2410" s="719" t="s">
        <v>956</v>
      </c>
      <c r="O2410" s="687" t="s">
        <v>510</v>
      </c>
      <c r="P2410" s="688" t="s">
        <v>511</v>
      </c>
      <c r="Q2410" s="689" t="s">
        <v>512</v>
      </c>
      <c r="R2410" s="719" t="s">
        <v>957</v>
      </c>
      <c r="S2410" s="798" t="s">
        <v>46</v>
      </c>
      <c r="T2410" s="191"/>
      <c r="U2410" s="191"/>
      <c r="V2410" s="191"/>
      <c r="W2410" s="191"/>
    </row>
    <row r="2411" spans="2:23" ht="16.5">
      <c r="B2411" s="710" t="s">
        <v>976</v>
      </c>
      <c r="C2411" s="254">
        <v>17</v>
      </c>
      <c r="D2411" s="287">
        <v>13</v>
      </c>
      <c r="E2411" s="288">
        <v>31</v>
      </c>
      <c r="F2411" s="411">
        <f>C2411+D2411+E2411</f>
        <v>61</v>
      </c>
      <c r="G2411" s="254">
        <v>10</v>
      </c>
      <c r="H2411" s="287">
        <v>8</v>
      </c>
      <c r="I2411" s="288">
        <v>4</v>
      </c>
      <c r="J2411" s="792">
        <f>G2411+H2411+I2411</f>
        <v>22</v>
      </c>
      <c r="K2411" s="254">
        <v>0</v>
      </c>
      <c r="L2411" s="287">
        <v>64</v>
      </c>
      <c r="M2411" s="288">
        <v>64</v>
      </c>
      <c r="N2411" s="792">
        <f>K2411+L2411+M2411</f>
        <v>128</v>
      </c>
      <c r="O2411" s="254">
        <v>68</v>
      </c>
      <c r="P2411" s="287"/>
      <c r="Q2411" s="288"/>
      <c r="R2411" s="334">
        <f>SUM(O2411:Q2411)</f>
        <v>68</v>
      </c>
      <c r="S2411" s="793">
        <f t="shared" si="1270"/>
        <v>279</v>
      </c>
      <c r="T2411" s="191"/>
      <c r="U2411" s="191"/>
      <c r="V2411" s="191"/>
      <c r="W2411" s="191"/>
    </row>
    <row r="2412" spans="2:23" ht="16.5">
      <c r="B2412" s="710" t="s">
        <v>960</v>
      </c>
      <c r="C2412" s="254">
        <v>17</v>
      </c>
      <c r="D2412" s="287">
        <v>13</v>
      </c>
      <c r="E2412" s="288">
        <v>31</v>
      </c>
      <c r="F2412" s="411">
        <f>C2412+D2412+E2412</f>
        <v>61</v>
      </c>
      <c r="G2412" s="254">
        <v>10</v>
      </c>
      <c r="H2412" s="287">
        <v>8</v>
      </c>
      <c r="I2412" s="288">
        <v>4</v>
      </c>
      <c r="J2412" s="792">
        <f>G2412+H2412+I2412</f>
        <v>22</v>
      </c>
      <c r="K2412" s="254">
        <v>0</v>
      </c>
      <c r="L2412" s="287">
        <v>64</v>
      </c>
      <c r="M2412" s="288">
        <v>64</v>
      </c>
      <c r="N2412" s="792">
        <f>K2412+L2412+M2412</f>
        <v>128</v>
      </c>
      <c r="O2412" s="254">
        <v>68</v>
      </c>
      <c r="P2412" s="287"/>
      <c r="Q2412" s="288"/>
      <c r="R2412" s="334">
        <f>SUM(O2412:Q2412)</f>
        <v>68</v>
      </c>
      <c r="S2412" s="793">
        <f t="shared" si="1270"/>
        <v>279</v>
      </c>
      <c r="T2412" s="191"/>
      <c r="U2412" s="191"/>
      <c r="V2412" s="191"/>
      <c r="W2412" s="191"/>
    </row>
    <row r="2413" spans="2:23" ht="25.5">
      <c r="B2413" s="794" t="s">
        <v>977</v>
      </c>
      <c r="C2413" s="687" t="s">
        <v>498</v>
      </c>
      <c r="D2413" s="688" t="s">
        <v>499</v>
      </c>
      <c r="E2413" s="689" t="s">
        <v>500</v>
      </c>
      <c r="F2413" s="719" t="s">
        <v>954</v>
      </c>
      <c r="G2413" s="687" t="s">
        <v>502</v>
      </c>
      <c r="H2413" s="688" t="s">
        <v>503</v>
      </c>
      <c r="I2413" s="689" t="s">
        <v>504</v>
      </c>
      <c r="J2413" s="719" t="s">
        <v>955</v>
      </c>
      <c r="K2413" s="687" t="s">
        <v>506</v>
      </c>
      <c r="L2413" s="688" t="s">
        <v>507</v>
      </c>
      <c r="M2413" s="689" t="s">
        <v>508</v>
      </c>
      <c r="N2413" s="719" t="s">
        <v>956</v>
      </c>
      <c r="O2413" s="687" t="s">
        <v>510</v>
      </c>
      <c r="P2413" s="688" t="s">
        <v>511</v>
      </c>
      <c r="Q2413" s="689" t="s">
        <v>512</v>
      </c>
      <c r="R2413" s="719" t="s">
        <v>957</v>
      </c>
      <c r="S2413" s="798" t="s">
        <v>46</v>
      </c>
      <c r="T2413" s="191"/>
      <c r="U2413" s="191"/>
      <c r="V2413" s="191"/>
      <c r="W2413" s="191"/>
    </row>
    <row r="2414" spans="2:23" ht="16.5">
      <c r="B2414" s="799" t="s">
        <v>978</v>
      </c>
      <c r="C2414" s="254"/>
      <c r="D2414" s="287"/>
      <c r="E2414" s="288"/>
      <c r="F2414" s="411">
        <f>SUM(C2414:E2414)</f>
        <v>0</v>
      </c>
      <c r="G2414" s="254"/>
      <c r="H2414" s="287"/>
      <c r="I2414" s="288"/>
      <c r="J2414" s="792">
        <f>SUM(G2414:I2414)</f>
        <v>0</v>
      </c>
      <c r="K2414" s="254"/>
      <c r="L2414" s="287"/>
      <c r="M2414" s="288"/>
      <c r="N2414" s="792">
        <f>SUM(K2414:M2414)</f>
        <v>0</v>
      </c>
      <c r="O2414" s="254"/>
      <c r="P2414" s="287"/>
      <c r="Q2414" s="288"/>
      <c r="R2414" s="334">
        <f>SUM(O2414:Q2414)</f>
        <v>0</v>
      </c>
      <c r="S2414" s="793">
        <f>C2414+D2414+E2414+G2414+H2414+I2414+K2414+L2414+M2414+O2414+P2414+Q2414</f>
        <v>0</v>
      </c>
      <c r="T2414" s="191"/>
      <c r="U2414" s="191"/>
      <c r="V2414" s="191"/>
      <c r="W2414" s="191"/>
    </row>
    <row r="2415" spans="2:23" ht="16.5">
      <c r="B2415" s="799" t="s">
        <v>979</v>
      </c>
      <c r="C2415" s="254"/>
      <c r="D2415" s="287"/>
      <c r="E2415" s="288"/>
      <c r="F2415" s="411">
        <f>SUM(C2415:E2415)</f>
        <v>0</v>
      </c>
      <c r="G2415" s="254"/>
      <c r="H2415" s="287"/>
      <c r="I2415" s="288"/>
      <c r="J2415" s="792">
        <f>SUM(G2415:I2415)</f>
        <v>0</v>
      </c>
      <c r="K2415" s="254"/>
      <c r="L2415" s="287"/>
      <c r="M2415" s="288"/>
      <c r="N2415" s="792">
        <f>SUM(K2415:M2415)</f>
        <v>0</v>
      </c>
      <c r="O2415" s="254"/>
      <c r="P2415" s="287"/>
      <c r="Q2415" s="288"/>
      <c r="R2415" s="334">
        <f>SUM(O2415:Q2415)</f>
        <v>0</v>
      </c>
      <c r="S2415" s="793">
        <f>C2415+D2415+E2415+G2415+H2415+I2415+K2415+L2415+M2415+O2415+P2415+Q2415</f>
        <v>0</v>
      </c>
      <c r="T2415" s="191"/>
      <c r="U2415" s="191"/>
      <c r="V2415" s="191"/>
      <c r="W2415" s="191"/>
    </row>
    <row r="2416" spans="2:23" ht="16.5">
      <c r="B2416" s="794" t="s">
        <v>980</v>
      </c>
      <c r="C2416" s="687" t="s">
        <v>498</v>
      </c>
      <c r="D2416" s="688" t="s">
        <v>499</v>
      </c>
      <c r="E2416" s="689" t="s">
        <v>500</v>
      </c>
      <c r="F2416" s="719" t="s">
        <v>954</v>
      </c>
      <c r="G2416" s="687" t="s">
        <v>502</v>
      </c>
      <c r="H2416" s="688" t="s">
        <v>503</v>
      </c>
      <c r="I2416" s="689" t="s">
        <v>504</v>
      </c>
      <c r="J2416" s="719" t="s">
        <v>955</v>
      </c>
      <c r="K2416" s="687" t="s">
        <v>506</v>
      </c>
      <c r="L2416" s="688" t="s">
        <v>507</v>
      </c>
      <c r="M2416" s="689" t="s">
        <v>508</v>
      </c>
      <c r="N2416" s="719" t="s">
        <v>956</v>
      </c>
      <c r="O2416" s="687" t="s">
        <v>510</v>
      </c>
      <c r="P2416" s="688" t="s">
        <v>511</v>
      </c>
      <c r="Q2416" s="689" t="s">
        <v>512</v>
      </c>
      <c r="R2416" s="719" t="s">
        <v>957</v>
      </c>
      <c r="S2416" s="798" t="s">
        <v>46</v>
      </c>
      <c r="T2416" s="191"/>
      <c r="U2416" s="191"/>
      <c r="V2416" s="191"/>
      <c r="W2416" s="191"/>
    </row>
    <row r="2417" spans="2:23" ht="16.5">
      <c r="B2417" s="710" t="s">
        <v>981</v>
      </c>
      <c r="C2417" s="254"/>
      <c r="D2417" s="287"/>
      <c r="E2417" s="288"/>
      <c r="F2417" s="411">
        <f>C2417+D2417+E2417</f>
        <v>0</v>
      </c>
      <c r="G2417" s="254"/>
      <c r="H2417" s="287"/>
      <c r="I2417" s="288"/>
      <c r="J2417" s="792">
        <f>G2417+H2417+I2417</f>
        <v>0</v>
      </c>
      <c r="K2417" s="254"/>
      <c r="L2417" s="287"/>
      <c r="M2417" s="288"/>
      <c r="N2417" s="792">
        <f>K2417+L2417+M2417</f>
        <v>0</v>
      </c>
      <c r="O2417" s="254"/>
      <c r="P2417" s="287"/>
      <c r="Q2417" s="288"/>
      <c r="R2417" s="334">
        <f>SUM(O2417:Q2417)</f>
        <v>0</v>
      </c>
      <c r="S2417" s="793">
        <f>N2417+J2417+F2417+R2417</f>
        <v>0</v>
      </c>
      <c r="T2417" s="191"/>
      <c r="U2417" s="191"/>
      <c r="V2417" s="191"/>
      <c r="W2417" s="191"/>
    </row>
    <row r="2418" spans="2:23" ht="16.5">
      <c r="B2418" s="710" t="s">
        <v>969</v>
      </c>
      <c r="C2418" s="254"/>
      <c r="D2418" s="287"/>
      <c r="E2418" s="288"/>
      <c r="F2418" s="411">
        <f>C2418+D2418+E2418</f>
        <v>0</v>
      </c>
      <c r="G2418" s="254"/>
      <c r="H2418" s="287"/>
      <c r="I2418" s="288"/>
      <c r="J2418" s="792">
        <f>G2418+H2418+I2418</f>
        <v>0</v>
      </c>
      <c r="K2418" s="254"/>
      <c r="L2418" s="287"/>
      <c r="M2418" s="288"/>
      <c r="N2418" s="792">
        <f>K2418+L2418+M2418</f>
        <v>0</v>
      </c>
      <c r="O2418" s="254"/>
      <c r="P2418" s="287"/>
      <c r="Q2418" s="288"/>
      <c r="R2418" s="334">
        <f>SUM(O2418:Q2418)</f>
        <v>0</v>
      </c>
      <c r="S2418" s="793">
        <f>N2418+J2418+F2418+R2418</f>
        <v>0</v>
      </c>
      <c r="T2418" s="191"/>
      <c r="U2418" s="191"/>
      <c r="V2418" s="191"/>
      <c r="W2418" s="191"/>
    </row>
    <row r="2419" spans="2:23" ht="16.5">
      <c r="B2419" s="710" t="s">
        <v>982</v>
      </c>
      <c r="C2419" s="254"/>
      <c r="D2419" s="287"/>
      <c r="E2419" s="288"/>
      <c r="F2419" s="411">
        <f>C2419+D2419+E2419</f>
        <v>0</v>
      </c>
      <c r="G2419" s="254"/>
      <c r="H2419" s="287"/>
      <c r="I2419" s="288"/>
      <c r="J2419" s="792">
        <f>G2419+H2419+I2419</f>
        <v>0</v>
      </c>
      <c r="K2419" s="254"/>
      <c r="L2419" s="287"/>
      <c r="M2419" s="288"/>
      <c r="N2419" s="792">
        <f>K2419+L2419+M2419</f>
        <v>0</v>
      </c>
      <c r="O2419" s="254"/>
      <c r="P2419" s="287"/>
      <c r="Q2419" s="288"/>
      <c r="R2419" s="334">
        <f>SUM(O2419:Q2419)</f>
        <v>0</v>
      </c>
      <c r="S2419" s="793">
        <f>N2419+J2419+F2419+R2419</f>
        <v>0</v>
      </c>
      <c r="T2419" s="191"/>
      <c r="U2419" s="191"/>
      <c r="V2419" s="191"/>
      <c r="W2419" s="191"/>
    </row>
    <row r="2420" spans="2:23" ht="16.5">
      <c r="B2420" s="710" t="s">
        <v>970</v>
      </c>
      <c r="C2420" s="254"/>
      <c r="D2420" s="287"/>
      <c r="E2420" s="288"/>
      <c r="F2420" s="411">
        <f>C2420+D2420+E2420</f>
        <v>0</v>
      </c>
      <c r="G2420" s="254"/>
      <c r="H2420" s="287"/>
      <c r="I2420" s="288"/>
      <c r="J2420" s="792">
        <f>G2420+H2420+I2420</f>
        <v>0</v>
      </c>
      <c r="K2420" s="254"/>
      <c r="L2420" s="287"/>
      <c r="M2420" s="288"/>
      <c r="N2420" s="792">
        <f>K2420+L2420+M2420</f>
        <v>0</v>
      </c>
      <c r="O2420" s="254"/>
      <c r="P2420" s="287"/>
      <c r="Q2420" s="288"/>
      <c r="R2420" s="334">
        <f>SUM(O2420:Q2420)</f>
        <v>0</v>
      </c>
      <c r="S2420" s="793">
        <f>N2420+J2420+F2420+R2420</f>
        <v>0</v>
      </c>
      <c r="T2420" s="191"/>
      <c r="U2420" s="191"/>
      <c r="V2420" s="191"/>
      <c r="W2420" s="191"/>
    </row>
    <row r="2421" spans="2:23" ht="16.5">
      <c r="B2421" s="794" t="s">
        <v>983</v>
      </c>
      <c r="C2421" s="687" t="s">
        <v>498</v>
      </c>
      <c r="D2421" s="688" t="s">
        <v>499</v>
      </c>
      <c r="E2421" s="689" t="s">
        <v>500</v>
      </c>
      <c r="F2421" s="719" t="s">
        <v>954</v>
      </c>
      <c r="G2421" s="687" t="s">
        <v>502</v>
      </c>
      <c r="H2421" s="688" t="s">
        <v>503</v>
      </c>
      <c r="I2421" s="689" t="s">
        <v>504</v>
      </c>
      <c r="J2421" s="719" t="s">
        <v>955</v>
      </c>
      <c r="K2421" s="687" t="s">
        <v>506</v>
      </c>
      <c r="L2421" s="688" t="s">
        <v>507</v>
      </c>
      <c r="M2421" s="689" t="s">
        <v>508</v>
      </c>
      <c r="N2421" s="719" t="s">
        <v>956</v>
      </c>
      <c r="O2421" s="687" t="s">
        <v>510</v>
      </c>
      <c r="P2421" s="688" t="s">
        <v>511</v>
      </c>
      <c r="Q2421" s="689" t="s">
        <v>512</v>
      </c>
      <c r="R2421" s="719" t="s">
        <v>957</v>
      </c>
      <c r="S2421" s="798" t="s">
        <v>46</v>
      </c>
      <c r="T2421" s="191"/>
      <c r="U2421" s="191"/>
      <c r="V2421" s="191"/>
      <c r="W2421" s="191"/>
    </row>
    <row r="2422" spans="2:23" ht="16.5">
      <c r="B2422" s="710" t="s">
        <v>984</v>
      </c>
      <c r="C2422" s="254"/>
      <c r="D2422" s="287"/>
      <c r="E2422" s="288"/>
      <c r="F2422" s="411">
        <f>C2422+D2422+E2422</f>
        <v>0</v>
      </c>
      <c r="G2422" s="254"/>
      <c r="H2422" s="287"/>
      <c r="I2422" s="288"/>
      <c r="J2422" s="792">
        <f>G2422+H2422+I2422</f>
        <v>0</v>
      </c>
      <c r="K2422" s="254"/>
      <c r="L2422" s="287"/>
      <c r="M2422" s="288"/>
      <c r="N2422" s="792">
        <f>K2422+L2422+M2422</f>
        <v>0</v>
      </c>
      <c r="O2422" s="254"/>
      <c r="P2422" s="287"/>
      <c r="Q2422" s="288"/>
      <c r="R2422" s="334">
        <f>SUM(O2422:Q2422)</f>
        <v>0</v>
      </c>
      <c r="S2422" s="793">
        <f>N2422+J2422+F2422+R2422</f>
        <v>0</v>
      </c>
      <c r="T2422" s="191"/>
      <c r="U2422" s="191"/>
      <c r="V2422" s="191"/>
      <c r="W2422" s="191"/>
    </row>
    <row r="2423" spans="2:23" ht="16.5">
      <c r="B2423" s="710" t="s">
        <v>960</v>
      </c>
      <c r="C2423" s="254"/>
      <c r="D2423" s="287"/>
      <c r="E2423" s="288"/>
      <c r="F2423" s="411">
        <f>C2423+D2423+E2423</f>
        <v>0</v>
      </c>
      <c r="G2423" s="254"/>
      <c r="H2423" s="287"/>
      <c r="I2423" s="288"/>
      <c r="J2423" s="792">
        <f>G2423+H2423+I2423</f>
        <v>0</v>
      </c>
      <c r="K2423" s="254"/>
      <c r="L2423" s="287"/>
      <c r="M2423" s="288"/>
      <c r="N2423" s="792">
        <f>K2423+L2423+M2423</f>
        <v>0</v>
      </c>
      <c r="O2423" s="254"/>
      <c r="P2423" s="287"/>
      <c r="Q2423" s="288"/>
      <c r="R2423" s="334">
        <f>SUM(O2423:Q2423)</f>
        <v>0</v>
      </c>
      <c r="S2423" s="793">
        <f>N2423+J2423+F2423+R2423</f>
        <v>0</v>
      </c>
      <c r="T2423" s="191"/>
      <c r="U2423" s="191"/>
      <c r="V2423" s="191"/>
      <c r="W2423" s="191"/>
    </row>
    <row r="2424" spans="2:23" ht="16.5">
      <c r="B2424" s="794" t="s">
        <v>985</v>
      </c>
      <c r="C2424" s="687" t="s">
        <v>498</v>
      </c>
      <c r="D2424" s="688" t="s">
        <v>499</v>
      </c>
      <c r="E2424" s="689" t="s">
        <v>500</v>
      </c>
      <c r="F2424" s="719" t="s">
        <v>954</v>
      </c>
      <c r="G2424" s="687" t="s">
        <v>502</v>
      </c>
      <c r="H2424" s="688" t="s">
        <v>503</v>
      </c>
      <c r="I2424" s="689" t="s">
        <v>504</v>
      </c>
      <c r="J2424" s="719" t="s">
        <v>955</v>
      </c>
      <c r="K2424" s="687" t="s">
        <v>506</v>
      </c>
      <c r="L2424" s="688" t="s">
        <v>507</v>
      </c>
      <c r="M2424" s="689" t="s">
        <v>508</v>
      </c>
      <c r="N2424" s="719" t="s">
        <v>956</v>
      </c>
      <c r="O2424" s="687" t="s">
        <v>510</v>
      </c>
      <c r="P2424" s="688" t="s">
        <v>511</v>
      </c>
      <c r="Q2424" s="689" t="s">
        <v>512</v>
      </c>
      <c r="R2424" s="719" t="s">
        <v>957</v>
      </c>
      <c r="S2424" s="798" t="s">
        <v>46</v>
      </c>
      <c r="T2424" s="191"/>
      <c r="U2424" s="191"/>
      <c r="V2424" s="191"/>
      <c r="W2424" s="191"/>
    </row>
    <row r="2425" spans="2:23" ht="16.5">
      <c r="B2425" s="710" t="s">
        <v>986</v>
      </c>
      <c r="C2425" s="254"/>
      <c r="D2425" s="287"/>
      <c r="E2425" s="288"/>
      <c r="F2425" s="411">
        <f>C2425+D2425+E2425</f>
        <v>0</v>
      </c>
      <c r="G2425" s="254"/>
      <c r="H2425" s="287"/>
      <c r="I2425" s="288"/>
      <c r="J2425" s="792">
        <f>G2425+H2425+I2425</f>
        <v>0</v>
      </c>
      <c r="K2425" s="254"/>
      <c r="L2425" s="287"/>
      <c r="M2425" s="288"/>
      <c r="N2425" s="792">
        <f>K2425+L2425+M2425</f>
        <v>0</v>
      </c>
      <c r="O2425" s="254"/>
      <c r="P2425" s="287"/>
      <c r="Q2425" s="288"/>
      <c r="R2425" s="334">
        <f>SUM(O2425:Q2425)</f>
        <v>0</v>
      </c>
      <c r="S2425" s="793">
        <f>N2425+J2425+F2425+R2425</f>
        <v>0</v>
      </c>
      <c r="T2425" s="191"/>
      <c r="U2425" s="191"/>
      <c r="V2425" s="191"/>
      <c r="W2425" s="191"/>
    </row>
    <row r="2426" spans="2:23" ht="16.5">
      <c r="B2426" s="710" t="s">
        <v>960</v>
      </c>
      <c r="C2426" s="254"/>
      <c r="D2426" s="287"/>
      <c r="E2426" s="288"/>
      <c r="F2426" s="411">
        <f>C2426+D2426+E2426</f>
        <v>0</v>
      </c>
      <c r="G2426" s="254"/>
      <c r="H2426" s="287"/>
      <c r="I2426" s="288"/>
      <c r="J2426" s="792">
        <f>G2426+H2426+I2426</f>
        <v>0</v>
      </c>
      <c r="K2426" s="254"/>
      <c r="L2426" s="287"/>
      <c r="M2426" s="288"/>
      <c r="N2426" s="792">
        <f>K2426+L2426+M2426</f>
        <v>0</v>
      </c>
      <c r="O2426" s="254"/>
      <c r="P2426" s="287"/>
      <c r="Q2426" s="288"/>
      <c r="R2426" s="334">
        <f>SUM(O2426:Q2426)</f>
        <v>0</v>
      </c>
      <c r="S2426" s="793">
        <f>N2426+J2426+F2426+R2426</f>
        <v>0</v>
      </c>
      <c r="T2426" s="191"/>
      <c r="U2426" s="191"/>
      <c r="V2426" s="191"/>
      <c r="W2426" s="191"/>
    </row>
    <row r="2427" spans="2:23" ht="16.5">
      <c r="B2427" s="794" t="s">
        <v>987</v>
      </c>
      <c r="C2427" s="687" t="s">
        <v>498</v>
      </c>
      <c r="D2427" s="688" t="s">
        <v>499</v>
      </c>
      <c r="E2427" s="689" t="s">
        <v>500</v>
      </c>
      <c r="F2427" s="719" t="s">
        <v>954</v>
      </c>
      <c r="G2427" s="687" t="s">
        <v>502</v>
      </c>
      <c r="H2427" s="688" t="s">
        <v>503</v>
      </c>
      <c r="I2427" s="689" t="s">
        <v>504</v>
      </c>
      <c r="J2427" s="719" t="s">
        <v>955</v>
      </c>
      <c r="K2427" s="687" t="s">
        <v>506</v>
      </c>
      <c r="L2427" s="688" t="s">
        <v>507</v>
      </c>
      <c r="M2427" s="689" t="s">
        <v>508</v>
      </c>
      <c r="N2427" s="719" t="s">
        <v>956</v>
      </c>
      <c r="O2427" s="687" t="s">
        <v>510</v>
      </c>
      <c r="P2427" s="688" t="s">
        <v>511</v>
      </c>
      <c r="Q2427" s="689" t="s">
        <v>512</v>
      </c>
      <c r="R2427" s="719" t="s">
        <v>957</v>
      </c>
      <c r="S2427" s="798" t="s">
        <v>46</v>
      </c>
      <c r="T2427" s="191"/>
      <c r="U2427" s="191"/>
      <c r="V2427" s="191"/>
      <c r="W2427" s="191"/>
    </row>
    <row r="2428" spans="2:23" ht="16.5">
      <c r="B2428" s="710" t="s">
        <v>988</v>
      </c>
      <c r="C2428" s="254"/>
      <c r="D2428" s="287"/>
      <c r="E2428" s="288"/>
      <c r="F2428" s="411">
        <f>C2428+D2428+E2428</f>
        <v>0</v>
      </c>
      <c r="G2428" s="254"/>
      <c r="H2428" s="287"/>
      <c r="I2428" s="288"/>
      <c r="J2428" s="792">
        <f>G2428+H2428+I2428</f>
        <v>0</v>
      </c>
      <c r="K2428" s="254"/>
      <c r="L2428" s="287"/>
      <c r="M2428" s="288"/>
      <c r="N2428" s="792">
        <f>K2428+L2428+M2428</f>
        <v>0</v>
      </c>
      <c r="O2428" s="254"/>
      <c r="P2428" s="287"/>
      <c r="Q2428" s="288"/>
      <c r="R2428" s="334">
        <f>SUM(O2428:Q2428)</f>
        <v>0</v>
      </c>
      <c r="S2428" s="793">
        <f>N2428+J2428+F2428+R2428</f>
        <v>0</v>
      </c>
      <c r="T2428" s="191"/>
      <c r="U2428" s="191"/>
      <c r="V2428" s="191"/>
      <c r="W2428" s="191"/>
    </row>
    <row r="2429" spans="2:23" ht="16.5">
      <c r="B2429" s="710" t="s">
        <v>960</v>
      </c>
      <c r="C2429" s="254"/>
      <c r="D2429" s="287"/>
      <c r="E2429" s="288"/>
      <c r="F2429" s="411">
        <f>C2429+D2429+E2429</f>
        <v>0</v>
      </c>
      <c r="G2429" s="254"/>
      <c r="H2429" s="287"/>
      <c r="I2429" s="288"/>
      <c r="J2429" s="792">
        <f>G2429+H2429+I2429</f>
        <v>0</v>
      </c>
      <c r="K2429" s="254"/>
      <c r="L2429" s="287"/>
      <c r="M2429" s="288"/>
      <c r="N2429" s="792">
        <f>K2429+L2429+M2429</f>
        <v>0</v>
      </c>
      <c r="O2429" s="254"/>
      <c r="P2429" s="287"/>
      <c r="Q2429" s="288"/>
      <c r="R2429" s="334">
        <f>SUM(O2429:Q2429)</f>
        <v>0</v>
      </c>
      <c r="S2429" s="793">
        <f>N2429+J2429+F2429+R2429</f>
        <v>0</v>
      </c>
      <c r="T2429" s="191"/>
      <c r="U2429" s="191"/>
      <c r="V2429" s="191"/>
      <c r="W2429" s="191"/>
    </row>
    <row r="2430" spans="2:23" ht="16.5">
      <c r="B2430" s="794" t="s">
        <v>771</v>
      </c>
      <c r="C2430" s="687" t="s">
        <v>498</v>
      </c>
      <c r="D2430" s="688" t="s">
        <v>499</v>
      </c>
      <c r="E2430" s="689" t="s">
        <v>500</v>
      </c>
      <c r="F2430" s="719" t="s">
        <v>954</v>
      </c>
      <c r="G2430" s="687" t="s">
        <v>502</v>
      </c>
      <c r="H2430" s="688" t="s">
        <v>503</v>
      </c>
      <c r="I2430" s="689" t="s">
        <v>504</v>
      </c>
      <c r="J2430" s="719" t="s">
        <v>955</v>
      </c>
      <c r="K2430" s="687" t="s">
        <v>506</v>
      </c>
      <c r="L2430" s="688" t="s">
        <v>507</v>
      </c>
      <c r="M2430" s="689" t="s">
        <v>508</v>
      </c>
      <c r="N2430" s="719" t="s">
        <v>956</v>
      </c>
      <c r="O2430" s="687" t="s">
        <v>510</v>
      </c>
      <c r="P2430" s="688" t="s">
        <v>511</v>
      </c>
      <c r="Q2430" s="689" t="s">
        <v>512</v>
      </c>
      <c r="R2430" s="719" t="s">
        <v>957</v>
      </c>
      <c r="S2430" s="798" t="s">
        <v>46</v>
      </c>
      <c r="T2430" s="191"/>
      <c r="U2430" s="191"/>
      <c r="V2430" s="191"/>
      <c r="W2430" s="191"/>
    </row>
    <row r="2431" spans="2:23" ht="16.5">
      <c r="B2431" s="710" t="s">
        <v>989</v>
      </c>
      <c r="C2431" s="254">
        <v>127</v>
      </c>
      <c r="D2431" s="287">
        <v>181</v>
      </c>
      <c r="E2431" s="288">
        <v>121</v>
      </c>
      <c r="F2431" s="411">
        <f>C2431+D2431+E2431</f>
        <v>429</v>
      </c>
      <c r="G2431" s="254">
        <v>234</v>
      </c>
      <c r="H2431" s="287">
        <v>250</v>
      </c>
      <c r="I2431" s="288">
        <v>333</v>
      </c>
      <c r="J2431" s="792">
        <f>G2431+H2431+I2431</f>
        <v>817</v>
      </c>
      <c r="K2431" s="254">
        <v>251</v>
      </c>
      <c r="L2431" s="287">
        <v>246</v>
      </c>
      <c r="M2431" s="288">
        <v>343</v>
      </c>
      <c r="N2431" s="792">
        <f>K2431+L2431+M2431</f>
        <v>840</v>
      </c>
      <c r="O2431" s="254">
        <v>179</v>
      </c>
      <c r="P2431" s="287"/>
      <c r="Q2431" s="288"/>
      <c r="R2431" s="334">
        <f>SUM(O2431:Q2431)</f>
        <v>179</v>
      </c>
      <c r="S2431" s="793">
        <f>N2431+J2431+F2431+R2431</f>
        <v>2265</v>
      </c>
      <c r="T2431" s="191"/>
      <c r="U2431" s="191"/>
      <c r="V2431" s="191"/>
      <c r="W2431" s="191"/>
    </row>
    <row r="2432" spans="2:23" ht="16.5">
      <c r="B2432" s="710" t="s">
        <v>990</v>
      </c>
      <c r="C2432" s="254">
        <v>31</v>
      </c>
      <c r="D2432" s="287">
        <v>4</v>
      </c>
      <c r="E2432" s="288">
        <v>76</v>
      </c>
      <c r="F2432" s="411">
        <f>C2432+D2432+E2432</f>
        <v>111</v>
      </c>
      <c r="G2432" s="254">
        <v>0</v>
      </c>
      <c r="H2432" s="287">
        <v>31</v>
      </c>
      <c r="I2432" s="288">
        <v>20</v>
      </c>
      <c r="J2432" s="792">
        <f>G2432+H2432+I2432</f>
        <v>51</v>
      </c>
      <c r="K2432" s="254">
        <v>0</v>
      </c>
      <c r="L2432" s="287">
        <v>3</v>
      </c>
      <c r="M2432" s="288">
        <v>4</v>
      </c>
      <c r="N2432" s="792">
        <f>K2432+L2432+M2432</f>
        <v>7</v>
      </c>
      <c r="O2432" s="254">
        <v>0</v>
      </c>
      <c r="P2432" s="287"/>
      <c r="Q2432" s="288"/>
      <c r="R2432" s="334">
        <f>SUM(O2432:Q2432)</f>
        <v>0</v>
      </c>
      <c r="S2432" s="793">
        <f>N2432+J2432+F2432+R2432</f>
        <v>169</v>
      </c>
      <c r="T2432" s="191"/>
      <c r="U2432" s="191"/>
      <c r="V2432" s="191"/>
      <c r="W2432" s="191"/>
    </row>
    <row r="2433" spans="2:23" ht="16.5">
      <c r="B2433" s="710" t="s">
        <v>991</v>
      </c>
      <c r="C2433" s="254">
        <v>0</v>
      </c>
      <c r="D2433" s="287">
        <v>0</v>
      </c>
      <c r="E2433" s="288">
        <v>0</v>
      </c>
      <c r="F2433" s="411">
        <f>C2433+D2433+E2433</f>
        <v>0</v>
      </c>
      <c r="G2433" s="254">
        <v>0</v>
      </c>
      <c r="H2433" s="287">
        <v>0</v>
      </c>
      <c r="I2433" s="288">
        <v>0</v>
      </c>
      <c r="J2433" s="792">
        <f>G2433+H2433+I2433</f>
        <v>0</v>
      </c>
      <c r="K2433" s="254">
        <v>0</v>
      </c>
      <c r="L2433" s="287">
        <v>0</v>
      </c>
      <c r="M2433" s="288">
        <v>0</v>
      </c>
      <c r="N2433" s="792">
        <f>K2433+L2433+M2433</f>
        <v>0</v>
      </c>
      <c r="O2433" s="254">
        <v>0</v>
      </c>
      <c r="P2433" s="287"/>
      <c r="Q2433" s="288"/>
      <c r="R2433" s="334">
        <f>SUM(O2433:Q2433)</f>
        <v>0</v>
      </c>
      <c r="S2433" s="793">
        <f>N2433+J2433+F2433+R2433</f>
        <v>0</v>
      </c>
      <c r="T2433" s="191"/>
      <c r="U2433" s="191"/>
      <c r="V2433" s="191"/>
      <c r="W2433" s="191"/>
    </row>
    <row r="2434" spans="2:23" ht="16.5">
      <c r="B2434" s="710" t="s">
        <v>992</v>
      </c>
      <c r="C2434" s="254">
        <v>0</v>
      </c>
      <c r="D2434" s="287">
        <v>0</v>
      </c>
      <c r="E2434" s="288">
        <v>75</v>
      </c>
      <c r="F2434" s="411">
        <f>C2434+D2434+E2434</f>
        <v>75</v>
      </c>
      <c r="G2434" s="254">
        <v>190</v>
      </c>
      <c r="H2434" s="287">
        <v>24</v>
      </c>
      <c r="I2434" s="288">
        <v>28</v>
      </c>
      <c r="J2434" s="792">
        <f>G2434+H2434+I2434</f>
        <v>242</v>
      </c>
      <c r="K2434" s="254">
        <v>0</v>
      </c>
      <c r="L2434" s="287">
        <v>0</v>
      </c>
      <c r="M2434" s="288">
        <v>0</v>
      </c>
      <c r="N2434" s="792">
        <f>K2434+L2434+M2434</f>
        <v>0</v>
      </c>
      <c r="O2434" s="254">
        <v>0</v>
      </c>
      <c r="P2434" s="287"/>
      <c r="Q2434" s="288"/>
      <c r="R2434" s="334">
        <f>SUM(O2434:Q2434)</f>
        <v>0</v>
      </c>
      <c r="S2434" s="793">
        <f>N2434+J2434+F2434+R2434</f>
        <v>317</v>
      </c>
      <c r="T2434" s="191"/>
      <c r="U2434" s="191"/>
      <c r="V2434" s="191"/>
      <c r="W2434" s="191"/>
    </row>
    <row r="2435" spans="2:23" ht="16.5">
      <c r="B2435" s="710" t="s">
        <v>993</v>
      </c>
      <c r="C2435" s="254">
        <v>0</v>
      </c>
      <c r="D2435" s="287">
        <v>0</v>
      </c>
      <c r="E2435" s="288">
        <v>0</v>
      </c>
      <c r="F2435" s="411">
        <f>C2435+D2435+E2435</f>
        <v>0</v>
      </c>
      <c r="G2435" s="254">
        <v>0</v>
      </c>
      <c r="H2435" s="287">
        <v>0</v>
      </c>
      <c r="I2435" s="288">
        <v>0</v>
      </c>
      <c r="J2435" s="792">
        <f>G2435+H2435+I2435</f>
        <v>0</v>
      </c>
      <c r="K2435" s="254">
        <v>0</v>
      </c>
      <c r="L2435" s="287">
        <v>0</v>
      </c>
      <c r="M2435" s="288">
        <v>0</v>
      </c>
      <c r="N2435" s="792">
        <f>K2435+L2435+M2435</f>
        <v>0</v>
      </c>
      <c r="O2435" s="254">
        <v>0</v>
      </c>
      <c r="P2435" s="287"/>
      <c r="Q2435" s="288"/>
      <c r="R2435" s="334">
        <f>SUM(O2435:Q2435)</f>
        <v>0</v>
      </c>
      <c r="S2435" s="793">
        <f>N2435+J2435+F2435+R2435</f>
        <v>0</v>
      </c>
      <c r="T2435" s="191"/>
      <c r="U2435" s="191"/>
      <c r="V2435" s="191"/>
      <c r="W2435" s="191"/>
    </row>
    <row r="2436" spans="2:23" ht="16.5">
      <c r="B2436" s="794" t="s">
        <v>994</v>
      </c>
      <c r="C2436" s="687" t="s">
        <v>498</v>
      </c>
      <c r="D2436" s="688" t="s">
        <v>499</v>
      </c>
      <c r="E2436" s="689" t="s">
        <v>500</v>
      </c>
      <c r="F2436" s="719" t="s">
        <v>954</v>
      </c>
      <c r="G2436" s="687" t="s">
        <v>502</v>
      </c>
      <c r="H2436" s="688" t="s">
        <v>503</v>
      </c>
      <c r="I2436" s="689" t="s">
        <v>504</v>
      </c>
      <c r="J2436" s="719" t="s">
        <v>955</v>
      </c>
      <c r="K2436" s="687" t="s">
        <v>506</v>
      </c>
      <c r="L2436" s="688" t="s">
        <v>507</v>
      </c>
      <c r="M2436" s="689" t="s">
        <v>508</v>
      </c>
      <c r="N2436" s="719" t="s">
        <v>956</v>
      </c>
      <c r="O2436" s="687" t="s">
        <v>510</v>
      </c>
      <c r="P2436" s="688" t="s">
        <v>511</v>
      </c>
      <c r="Q2436" s="689" t="s">
        <v>512</v>
      </c>
      <c r="R2436" s="719" t="s">
        <v>957</v>
      </c>
      <c r="S2436" s="798" t="s">
        <v>46</v>
      </c>
      <c r="T2436" s="191"/>
      <c r="U2436" s="191"/>
      <c r="V2436" s="191"/>
      <c r="W2436" s="191"/>
    </row>
    <row r="2437" spans="2:23" ht="16.5">
      <c r="B2437" s="710" t="s">
        <v>982</v>
      </c>
      <c r="C2437" s="254"/>
      <c r="D2437" s="287"/>
      <c r="E2437" s="288"/>
      <c r="F2437" s="411">
        <f>C2437+D2437+E2437</f>
        <v>0</v>
      </c>
      <c r="G2437" s="254"/>
      <c r="H2437" s="287"/>
      <c r="I2437" s="288"/>
      <c r="J2437" s="792">
        <f>G2437+H2437+I2437</f>
        <v>0</v>
      </c>
      <c r="K2437" s="254"/>
      <c r="L2437" s="287"/>
      <c r="M2437" s="288"/>
      <c r="N2437" s="792">
        <f>K2437+L2437+M2437</f>
        <v>0</v>
      </c>
      <c r="O2437" s="254"/>
      <c r="P2437" s="287"/>
      <c r="Q2437" s="288"/>
      <c r="R2437" s="334">
        <f>SUM(O2437:Q2437)</f>
        <v>0</v>
      </c>
      <c r="S2437" s="793">
        <f>N2437+J2437+F2437+R2437</f>
        <v>0</v>
      </c>
      <c r="T2437" s="207"/>
      <c r="U2437" s="207"/>
      <c r="V2437" s="207"/>
      <c r="W2437" s="207"/>
    </row>
    <row r="2438" spans="2:23" ht="16.5">
      <c r="B2438" s="710" t="s">
        <v>960</v>
      </c>
      <c r="C2438" s="254"/>
      <c r="D2438" s="287"/>
      <c r="E2438" s="288"/>
      <c r="F2438" s="411">
        <f>C2438+D2438+E2438</f>
        <v>0</v>
      </c>
      <c r="G2438" s="254"/>
      <c r="H2438" s="287"/>
      <c r="I2438" s="288"/>
      <c r="J2438" s="792">
        <f>G2438+H2438+I2438</f>
        <v>0</v>
      </c>
      <c r="K2438" s="254"/>
      <c r="L2438" s="287"/>
      <c r="M2438" s="288"/>
      <c r="N2438" s="792">
        <f>K2438+L2438+M2438</f>
        <v>0</v>
      </c>
      <c r="O2438" s="254"/>
      <c r="P2438" s="287"/>
      <c r="Q2438" s="288"/>
      <c r="R2438" s="334">
        <f>SUM(O2438:Q2438)</f>
        <v>0</v>
      </c>
      <c r="S2438" s="793">
        <f>N2438+J2438+F2438+R2438</f>
        <v>0</v>
      </c>
      <c r="T2438" s="207"/>
      <c r="U2438" s="207"/>
      <c r="V2438" s="207"/>
      <c r="W2438" s="207"/>
    </row>
    <row r="2439" spans="2:23" ht="16.5">
      <c r="B2439" s="794" t="s">
        <v>995</v>
      </c>
      <c r="C2439" s="687" t="s">
        <v>498</v>
      </c>
      <c r="D2439" s="688" t="s">
        <v>499</v>
      </c>
      <c r="E2439" s="689" t="s">
        <v>500</v>
      </c>
      <c r="F2439" s="719" t="s">
        <v>954</v>
      </c>
      <c r="G2439" s="687" t="s">
        <v>502</v>
      </c>
      <c r="H2439" s="688" t="s">
        <v>503</v>
      </c>
      <c r="I2439" s="689" t="s">
        <v>504</v>
      </c>
      <c r="J2439" s="719" t="s">
        <v>955</v>
      </c>
      <c r="K2439" s="687" t="s">
        <v>506</v>
      </c>
      <c r="L2439" s="688" t="s">
        <v>507</v>
      </c>
      <c r="M2439" s="689" t="s">
        <v>508</v>
      </c>
      <c r="N2439" s="719" t="s">
        <v>956</v>
      </c>
      <c r="O2439" s="687" t="s">
        <v>510</v>
      </c>
      <c r="P2439" s="688" t="s">
        <v>511</v>
      </c>
      <c r="Q2439" s="689" t="s">
        <v>512</v>
      </c>
      <c r="R2439" s="719" t="s">
        <v>957</v>
      </c>
      <c r="S2439" s="798" t="s">
        <v>46</v>
      </c>
      <c r="T2439" s="207"/>
      <c r="U2439" s="207"/>
      <c r="V2439" s="207"/>
      <c r="W2439" s="207"/>
    </row>
    <row r="2440" spans="2:23" ht="16.5">
      <c r="B2440" s="710" t="s">
        <v>996</v>
      </c>
      <c r="C2440" s="254"/>
      <c r="D2440" s="287"/>
      <c r="E2440" s="288"/>
      <c r="F2440" s="411">
        <f>SUM(C2440:E2440)</f>
        <v>0</v>
      </c>
      <c r="G2440" s="254"/>
      <c r="H2440" s="287"/>
      <c r="I2440" s="288"/>
      <c r="J2440" s="792">
        <f>SUM(G2440:I2440)</f>
        <v>0</v>
      </c>
      <c r="K2440" s="254"/>
      <c r="L2440" s="287"/>
      <c r="M2440" s="288"/>
      <c r="N2440" s="792">
        <f>SUM(K2440:M2440)</f>
        <v>0</v>
      </c>
      <c r="O2440" s="254"/>
      <c r="P2440" s="287"/>
      <c r="Q2440" s="288"/>
      <c r="R2440" s="334">
        <f>SUM(O2440:Q2440)</f>
        <v>0</v>
      </c>
      <c r="S2440" s="793">
        <f>C2440+D2440+E2440+G2440+H2440+I2440+K2440+L2440+M2440+O2440+P2440+Q2440</f>
        <v>0</v>
      </c>
      <c r="T2440" s="207"/>
      <c r="U2440" s="207"/>
      <c r="V2440" s="207"/>
      <c r="W2440" s="207"/>
    </row>
    <row r="2441" spans="2:23" ht="16.5">
      <c r="B2441" s="710" t="s">
        <v>997</v>
      </c>
      <c r="C2441" s="254">
        <v>147</v>
      </c>
      <c r="D2441" s="287">
        <v>148</v>
      </c>
      <c r="E2441" s="288">
        <v>163</v>
      </c>
      <c r="F2441" s="411">
        <f t="shared" ref="F2441:F2453" si="1271">SUM(C2441:E2441)</f>
        <v>458</v>
      </c>
      <c r="G2441" s="254">
        <v>212</v>
      </c>
      <c r="H2441" s="287">
        <v>210</v>
      </c>
      <c r="I2441" s="288">
        <v>285</v>
      </c>
      <c r="J2441" s="792">
        <f t="shared" ref="J2441:J2453" si="1272">SUM(G2441:I2441)</f>
        <v>707</v>
      </c>
      <c r="K2441" s="254">
        <v>302</v>
      </c>
      <c r="L2441" s="287">
        <v>270</v>
      </c>
      <c r="M2441" s="288">
        <v>249</v>
      </c>
      <c r="N2441" s="792">
        <f t="shared" ref="N2441:N2453" si="1273">SUM(K2441:M2441)</f>
        <v>821</v>
      </c>
      <c r="O2441" s="254">
        <v>216</v>
      </c>
      <c r="P2441" s="287"/>
      <c r="Q2441" s="288"/>
      <c r="R2441" s="334">
        <f t="shared" ref="R2441:R2453" si="1274">SUM(O2441:Q2441)</f>
        <v>216</v>
      </c>
      <c r="S2441" s="793">
        <f t="shared" ref="S2441:S2453" si="1275">C2441+D2441+E2441+G2441+H2441+I2441+K2441+L2441+M2441+O2441+P2441+Q2441</f>
        <v>2202</v>
      </c>
      <c r="T2441" s="207"/>
      <c r="U2441" s="207"/>
      <c r="V2441" s="207"/>
      <c r="W2441" s="207"/>
    </row>
    <row r="2442" spans="2:23" ht="16.5">
      <c r="B2442" s="710" t="s">
        <v>998</v>
      </c>
      <c r="C2442" s="254"/>
      <c r="D2442" s="287"/>
      <c r="E2442" s="288"/>
      <c r="F2442" s="411">
        <f t="shared" si="1271"/>
        <v>0</v>
      </c>
      <c r="G2442" s="254"/>
      <c r="H2442" s="287"/>
      <c r="I2442" s="288"/>
      <c r="J2442" s="792">
        <f t="shared" si="1272"/>
        <v>0</v>
      </c>
      <c r="K2442" s="254"/>
      <c r="L2442" s="287"/>
      <c r="M2442" s="288"/>
      <c r="N2442" s="792">
        <f t="shared" si="1273"/>
        <v>0</v>
      </c>
      <c r="O2442" s="254"/>
      <c r="P2442" s="287"/>
      <c r="Q2442" s="288"/>
      <c r="R2442" s="334">
        <f t="shared" si="1274"/>
        <v>0</v>
      </c>
      <c r="S2442" s="793">
        <f t="shared" si="1275"/>
        <v>0</v>
      </c>
      <c r="T2442" s="207"/>
      <c r="U2442" s="207"/>
      <c r="V2442" s="207"/>
      <c r="W2442" s="207"/>
    </row>
    <row r="2443" spans="2:23" ht="16.5">
      <c r="B2443" s="710" t="s">
        <v>999</v>
      </c>
      <c r="C2443" s="254"/>
      <c r="D2443" s="287"/>
      <c r="E2443" s="288"/>
      <c r="F2443" s="411">
        <f t="shared" si="1271"/>
        <v>0</v>
      </c>
      <c r="G2443" s="254"/>
      <c r="H2443" s="287"/>
      <c r="I2443" s="288"/>
      <c r="J2443" s="792">
        <f t="shared" si="1272"/>
        <v>0</v>
      </c>
      <c r="K2443" s="254"/>
      <c r="L2443" s="287"/>
      <c r="M2443" s="288"/>
      <c r="N2443" s="792">
        <f t="shared" si="1273"/>
        <v>0</v>
      </c>
      <c r="O2443" s="254"/>
      <c r="P2443" s="287"/>
      <c r="Q2443" s="288"/>
      <c r="R2443" s="334">
        <f t="shared" si="1274"/>
        <v>0</v>
      </c>
      <c r="S2443" s="793">
        <f t="shared" si="1275"/>
        <v>0</v>
      </c>
      <c r="T2443" s="207"/>
      <c r="U2443" s="207"/>
      <c r="V2443" s="207"/>
      <c r="W2443" s="207"/>
    </row>
    <row r="2444" spans="2:23" ht="16.5">
      <c r="B2444" s="710" t="s">
        <v>1000</v>
      </c>
      <c r="C2444" s="254"/>
      <c r="D2444" s="287"/>
      <c r="E2444" s="288"/>
      <c r="F2444" s="411">
        <f t="shared" si="1271"/>
        <v>0</v>
      </c>
      <c r="G2444" s="254"/>
      <c r="H2444" s="287"/>
      <c r="I2444" s="288"/>
      <c r="J2444" s="792">
        <f t="shared" si="1272"/>
        <v>0</v>
      </c>
      <c r="K2444" s="254"/>
      <c r="L2444" s="287"/>
      <c r="M2444" s="288"/>
      <c r="N2444" s="792">
        <f t="shared" si="1273"/>
        <v>0</v>
      </c>
      <c r="O2444" s="254"/>
      <c r="P2444" s="287"/>
      <c r="Q2444" s="288"/>
      <c r="R2444" s="334">
        <f t="shared" si="1274"/>
        <v>0</v>
      </c>
      <c r="S2444" s="793">
        <f t="shared" si="1275"/>
        <v>0</v>
      </c>
      <c r="T2444" s="207"/>
      <c r="U2444" s="207"/>
      <c r="V2444" s="207"/>
      <c r="W2444" s="207"/>
    </row>
    <row r="2445" spans="2:23" ht="16.5">
      <c r="B2445" s="710" t="s">
        <v>1001</v>
      </c>
      <c r="C2445" s="254"/>
      <c r="D2445" s="287"/>
      <c r="E2445" s="288"/>
      <c r="F2445" s="411">
        <f t="shared" si="1271"/>
        <v>0</v>
      </c>
      <c r="G2445" s="254"/>
      <c r="H2445" s="287"/>
      <c r="I2445" s="288"/>
      <c r="J2445" s="792">
        <f t="shared" si="1272"/>
        <v>0</v>
      </c>
      <c r="K2445" s="254"/>
      <c r="L2445" s="287"/>
      <c r="M2445" s="288"/>
      <c r="N2445" s="792">
        <f t="shared" si="1273"/>
        <v>0</v>
      </c>
      <c r="O2445" s="254"/>
      <c r="P2445" s="287"/>
      <c r="Q2445" s="288"/>
      <c r="R2445" s="334">
        <f t="shared" si="1274"/>
        <v>0</v>
      </c>
      <c r="S2445" s="793">
        <f t="shared" si="1275"/>
        <v>0</v>
      </c>
      <c r="T2445" s="207"/>
      <c r="U2445" s="207"/>
      <c r="V2445" s="207"/>
      <c r="W2445" s="207"/>
    </row>
    <row r="2446" spans="2:23" ht="16.5">
      <c r="B2446" s="710" t="s">
        <v>1002</v>
      </c>
      <c r="C2446" s="254"/>
      <c r="D2446" s="287"/>
      <c r="E2446" s="288"/>
      <c r="F2446" s="411">
        <f t="shared" si="1271"/>
        <v>0</v>
      </c>
      <c r="G2446" s="254"/>
      <c r="H2446" s="287"/>
      <c r="I2446" s="288"/>
      <c r="J2446" s="792">
        <f t="shared" si="1272"/>
        <v>0</v>
      </c>
      <c r="K2446" s="254"/>
      <c r="L2446" s="287"/>
      <c r="M2446" s="288"/>
      <c r="N2446" s="792">
        <f t="shared" si="1273"/>
        <v>0</v>
      </c>
      <c r="O2446" s="254"/>
      <c r="P2446" s="287"/>
      <c r="Q2446" s="288"/>
      <c r="R2446" s="334">
        <f t="shared" si="1274"/>
        <v>0</v>
      </c>
      <c r="S2446" s="793">
        <f t="shared" si="1275"/>
        <v>0</v>
      </c>
      <c r="T2446" s="207"/>
      <c r="U2446" s="207"/>
      <c r="V2446" s="207"/>
      <c r="W2446" s="207"/>
    </row>
    <row r="2447" spans="2:23" ht="16.5">
      <c r="B2447" s="710" t="s">
        <v>1003</v>
      </c>
      <c r="C2447" s="254"/>
      <c r="D2447" s="287"/>
      <c r="E2447" s="288"/>
      <c r="F2447" s="411">
        <f t="shared" si="1271"/>
        <v>0</v>
      </c>
      <c r="G2447" s="254"/>
      <c r="H2447" s="287"/>
      <c r="I2447" s="288"/>
      <c r="J2447" s="792">
        <f t="shared" si="1272"/>
        <v>0</v>
      </c>
      <c r="K2447" s="254"/>
      <c r="L2447" s="287"/>
      <c r="M2447" s="288"/>
      <c r="N2447" s="792">
        <f t="shared" si="1273"/>
        <v>0</v>
      </c>
      <c r="O2447" s="254"/>
      <c r="P2447" s="287"/>
      <c r="Q2447" s="288"/>
      <c r="R2447" s="334">
        <f t="shared" si="1274"/>
        <v>0</v>
      </c>
      <c r="S2447" s="793">
        <f t="shared" si="1275"/>
        <v>0</v>
      </c>
      <c r="T2447" s="207"/>
      <c r="U2447" s="207"/>
      <c r="V2447" s="207"/>
      <c r="W2447" s="207"/>
    </row>
    <row r="2448" spans="2:23" ht="16.5">
      <c r="B2448" s="710" t="s">
        <v>1004</v>
      </c>
      <c r="C2448" s="254"/>
      <c r="D2448" s="287"/>
      <c r="E2448" s="288"/>
      <c r="F2448" s="411">
        <f t="shared" si="1271"/>
        <v>0</v>
      </c>
      <c r="G2448" s="254"/>
      <c r="H2448" s="287"/>
      <c r="I2448" s="288"/>
      <c r="J2448" s="792">
        <f t="shared" si="1272"/>
        <v>0</v>
      </c>
      <c r="K2448" s="254"/>
      <c r="L2448" s="287"/>
      <c r="M2448" s="288"/>
      <c r="N2448" s="792">
        <f t="shared" si="1273"/>
        <v>0</v>
      </c>
      <c r="O2448" s="254"/>
      <c r="P2448" s="287"/>
      <c r="Q2448" s="288"/>
      <c r="R2448" s="334">
        <f t="shared" si="1274"/>
        <v>0</v>
      </c>
      <c r="S2448" s="793">
        <f t="shared" si="1275"/>
        <v>0</v>
      </c>
      <c r="T2448" s="207"/>
      <c r="U2448" s="207"/>
      <c r="V2448" s="207"/>
      <c r="W2448" s="207"/>
    </row>
    <row r="2449" spans="2:23" ht="16.5">
      <c r="B2449" s="710" t="s">
        <v>1005</v>
      </c>
      <c r="C2449" s="254"/>
      <c r="D2449" s="287"/>
      <c r="E2449" s="288"/>
      <c r="F2449" s="411">
        <f t="shared" si="1271"/>
        <v>0</v>
      </c>
      <c r="G2449" s="254"/>
      <c r="H2449" s="287"/>
      <c r="I2449" s="288"/>
      <c r="J2449" s="792">
        <f t="shared" si="1272"/>
        <v>0</v>
      </c>
      <c r="K2449" s="254"/>
      <c r="L2449" s="287"/>
      <c r="M2449" s="288"/>
      <c r="N2449" s="792">
        <f t="shared" si="1273"/>
        <v>0</v>
      </c>
      <c r="O2449" s="254"/>
      <c r="P2449" s="287"/>
      <c r="Q2449" s="288"/>
      <c r="R2449" s="334">
        <f t="shared" si="1274"/>
        <v>0</v>
      </c>
      <c r="S2449" s="793">
        <f t="shared" si="1275"/>
        <v>0</v>
      </c>
      <c r="T2449" s="207"/>
      <c r="U2449" s="207"/>
      <c r="V2449" s="207"/>
      <c r="W2449" s="207"/>
    </row>
    <row r="2450" spans="2:23" ht="16.5">
      <c r="B2450" s="710" t="s">
        <v>1006</v>
      </c>
      <c r="C2450" s="254"/>
      <c r="D2450" s="287"/>
      <c r="E2450" s="288"/>
      <c r="F2450" s="411">
        <f t="shared" si="1271"/>
        <v>0</v>
      </c>
      <c r="G2450" s="254"/>
      <c r="H2450" s="287"/>
      <c r="I2450" s="288"/>
      <c r="J2450" s="792">
        <f t="shared" si="1272"/>
        <v>0</v>
      </c>
      <c r="K2450" s="254"/>
      <c r="L2450" s="287"/>
      <c r="M2450" s="288"/>
      <c r="N2450" s="792">
        <f t="shared" si="1273"/>
        <v>0</v>
      </c>
      <c r="O2450" s="254"/>
      <c r="P2450" s="287"/>
      <c r="Q2450" s="288"/>
      <c r="R2450" s="334">
        <f t="shared" si="1274"/>
        <v>0</v>
      </c>
      <c r="S2450" s="793">
        <f t="shared" si="1275"/>
        <v>0</v>
      </c>
      <c r="T2450" s="207"/>
      <c r="U2450" s="207"/>
      <c r="V2450" s="207"/>
      <c r="W2450" s="207"/>
    </row>
    <row r="2451" spans="2:23" ht="16.5">
      <c r="B2451" s="710" t="s">
        <v>1007</v>
      </c>
      <c r="C2451" s="254"/>
      <c r="D2451" s="287"/>
      <c r="E2451" s="288"/>
      <c r="F2451" s="411">
        <f t="shared" si="1271"/>
        <v>0</v>
      </c>
      <c r="G2451" s="254"/>
      <c r="H2451" s="287"/>
      <c r="I2451" s="288"/>
      <c r="J2451" s="792">
        <f t="shared" si="1272"/>
        <v>0</v>
      </c>
      <c r="K2451" s="254"/>
      <c r="L2451" s="287"/>
      <c r="M2451" s="288"/>
      <c r="N2451" s="792">
        <f t="shared" si="1273"/>
        <v>0</v>
      </c>
      <c r="O2451" s="254"/>
      <c r="P2451" s="287"/>
      <c r="Q2451" s="288"/>
      <c r="R2451" s="334">
        <f t="shared" si="1274"/>
        <v>0</v>
      </c>
      <c r="S2451" s="793">
        <f t="shared" si="1275"/>
        <v>0</v>
      </c>
      <c r="T2451" s="207"/>
      <c r="U2451" s="207"/>
      <c r="V2451" s="207"/>
      <c r="W2451" s="207"/>
    </row>
    <row r="2452" spans="2:23" ht="16.5">
      <c r="B2452" s="710" t="s">
        <v>1008</v>
      </c>
      <c r="C2452" s="254"/>
      <c r="D2452" s="287"/>
      <c r="E2452" s="288"/>
      <c r="F2452" s="411">
        <f t="shared" si="1271"/>
        <v>0</v>
      </c>
      <c r="G2452" s="254"/>
      <c r="H2452" s="287"/>
      <c r="I2452" s="288"/>
      <c r="J2452" s="792">
        <f t="shared" si="1272"/>
        <v>0</v>
      </c>
      <c r="K2452" s="254"/>
      <c r="L2452" s="287"/>
      <c r="M2452" s="288"/>
      <c r="N2452" s="792">
        <f t="shared" si="1273"/>
        <v>0</v>
      </c>
      <c r="O2452" s="254"/>
      <c r="P2452" s="287"/>
      <c r="Q2452" s="288"/>
      <c r="R2452" s="334">
        <f t="shared" si="1274"/>
        <v>0</v>
      </c>
      <c r="S2452" s="793">
        <f t="shared" si="1275"/>
        <v>0</v>
      </c>
      <c r="T2452" s="207"/>
      <c r="U2452" s="207"/>
      <c r="V2452" s="207"/>
      <c r="W2452" s="207"/>
    </row>
    <row r="2453" spans="2:23" ht="16.5">
      <c r="B2453" s="710" t="s">
        <v>1009</v>
      </c>
      <c r="C2453" s="254"/>
      <c r="D2453" s="287"/>
      <c r="E2453" s="288"/>
      <c r="F2453" s="411">
        <f t="shared" si="1271"/>
        <v>0</v>
      </c>
      <c r="G2453" s="254"/>
      <c r="H2453" s="287"/>
      <c r="I2453" s="288"/>
      <c r="J2453" s="792">
        <f t="shared" si="1272"/>
        <v>0</v>
      </c>
      <c r="K2453" s="254"/>
      <c r="L2453" s="287"/>
      <c r="M2453" s="288"/>
      <c r="N2453" s="792">
        <f t="shared" si="1273"/>
        <v>0</v>
      </c>
      <c r="O2453" s="254"/>
      <c r="P2453" s="287"/>
      <c r="Q2453" s="288"/>
      <c r="R2453" s="334">
        <f t="shared" si="1274"/>
        <v>0</v>
      </c>
      <c r="S2453" s="793">
        <f t="shared" si="1275"/>
        <v>0</v>
      </c>
      <c r="T2453" s="207"/>
      <c r="U2453" s="207"/>
      <c r="V2453" s="207"/>
      <c r="W2453" s="207"/>
    </row>
    <row r="2454" spans="2:23" ht="16.5">
      <c r="B2454" s="794" t="s">
        <v>1010</v>
      </c>
      <c r="C2454" s="687" t="s">
        <v>498</v>
      </c>
      <c r="D2454" s="688" t="s">
        <v>499</v>
      </c>
      <c r="E2454" s="689" t="s">
        <v>500</v>
      </c>
      <c r="F2454" s="719" t="s">
        <v>954</v>
      </c>
      <c r="G2454" s="687" t="s">
        <v>502</v>
      </c>
      <c r="H2454" s="688" t="s">
        <v>503</v>
      </c>
      <c r="I2454" s="689" t="s">
        <v>504</v>
      </c>
      <c r="J2454" s="719" t="s">
        <v>955</v>
      </c>
      <c r="K2454" s="687" t="s">
        <v>506</v>
      </c>
      <c r="L2454" s="688" t="s">
        <v>507</v>
      </c>
      <c r="M2454" s="689" t="s">
        <v>508</v>
      </c>
      <c r="N2454" s="719" t="s">
        <v>956</v>
      </c>
      <c r="O2454" s="687" t="s">
        <v>510</v>
      </c>
      <c r="P2454" s="688" t="s">
        <v>511</v>
      </c>
      <c r="Q2454" s="689" t="s">
        <v>512</v>
      </c>
      <c r="R2454" s="719" t="s">
        <v>957</v>
      </c>
      <c r="S2454" s="798" t="s">
        <v>46</v>
      </c>
      <c r="T2454" s="207"/>
      <c r="U2454" s="207"/>
      <c r="V2454" s="207"/>
      <c r="W2454" s="207"/>
    </row>
    <row r="2455" spans="2:23" ht="16.5">
      <c r="B2455" s="710" t="s">
        <v>1011</v>
      </c>
      <c r="C2455" s="254"/>
      <c r="D2455" s="287"/>
      <c r="E2455" s="288"/>
      <c r="F2455" s="411">
        <f>SUM(C2455:E2455)</f>
        <v>0</v>
      </c>
      <c r="G2455" s="254"/>
      <c r="H2455" s="287"/>
      <c r="I2455" s="288"/>
      <c r="J2455" s="792">
        <f>SUM(G2455:I2455)</f>
        <v>0</v>
      </c>
      <c r="K2455" s="254"/>
      <c r="L2455" s="287"/>
      <c r="M2455" s="288"/>
      <c r="N2455" s="792">
        <f>SUM(K2455:M2455)</f>
        <v>0</v>
      </c>
      <c r="O2455" s="254"/>
      <c r="P2455" s="287"/>
      <c r="Q2455" s="288"/>
      <c r="R2455" s="334">
        <f>SUM(O2455:Q2455)</f>
        <v>0</v>
      </c>
      <c r="S2455" s="793">
        <f>C2455+D2455+E2455+G2455+H2455+I2455+K2455+L2455+M2455+O2455+P2455+Q2455</f>
        <v>0</v>
      </c>
      <c r="T2455" s="207"/>
      <c r="U2455" s="207"/>
      <c r="V2455" s="207"/>
      <c r="W2455" s="207"/>
    </row>
    <row r="2456" spans="2:23" ht="16.5">
      <c r="B2456" s="710" t="s">
        <v>1012</v>
      </c>
      <c r="C2456" s="254"/>
      <c r="D2456" s="287"/>
      <c r="E2456" s="288"/>
      <c r="F2456" s="411">
        <f>SUM(C2456:E2456)</f>
        <v>0</v>
      </c>
      <c r="G2456" s="254"/>
      <c r="H2456" s="287"/>
      <c r="I2456" s="288"/>
      <c r="J2456" s="792">
        <f>SUM(G2456:I2456)</f>
        <v>0</v>
      </c>
      <c r="K2456" s="254"/>
      <c r="L2456" s="287"/>
      <c r="M2456" s="288"/>
      <c r="N2456" s="792">
        <f>SUM(K2456:M2456)</f>
        <v>0</v>
      </c>
      <c r="O2456" s="254"/>
      <c r="P2456" s="287"/>
      <c r="Q2456" s="288"/>
      <c r="R2456" s="334">
        <f>SUM(O2456:Q2456)</f>
        <v>0</v>
      </c>
      <c r="S2456" s="793">
        <f>C2456+D2456+E2456+G2456+H2456+I2456+K2456+L2456+M2456+O2456+P2456+Q2456</f>
        <v>0</v>
      </c>
      <c r="T2456" s="207"/>
      <c r="U2456" s="207"/>
      <c r="V2456" s="207"/>
      <c r="W2456" s="207"/>
    </row>
    <row r="2457" spans="2:23" ht="16.5">
      <c r="B2457" s="710" t="s">
        <v>1013</v>
      </c>
      <c r="C2457" s="254"/>
      <c r="D2457" s="287"/>
      <c r="E2457" s="288"/>
      <c r="F2457" s="411">
        <f>SUM(C2457:E2457)</f>
        <v>0</v>
      </c>
      <c r="G2457" s="254"/>
      <c r="H2457" s="287"/>
      <c r="I2457" s="288"/>
      <c r="J2457" s="792">
        <f>SUM(G2457:I2457)</f>
        <v>0</v>
      </c>
      <c r="K2457" s="254"/>
      <c r="L2457" s="287"/>
      <c r="M2457" s="288"/>
      <c r="N2457" s="792">
        <f>SUM(K2457:M2457)</f>
        <v>0</v>
      </c>
      <c r="O2457" s="254"/>
      <c r="P2457" s="287"/>
      <c r="Q2457" s="288"/>
      <c r="R2457" s="334">
        <f>SUM(O2457:Q2457)</f>
        <v>0</v>
      </c>
      <c r="S2457" s="793">
        <f>C2457+D2457+E2457+G2457+H2457+I2457+K2457+L2457+M2457+O2457+P2457+Q2457</f>
        <v>0</v>
      </c>
      <c r="T2457" s="207"/>
      <c r="U2457" s="207"/>
      <c r="V2457" s="207"/>
      <c r="W2457" s="207"/>
    </row>
    <row r="2458" spans="2:23" ht="16.5">
      <c r="B2458" s="710" t="s">
        <v>1014</v>
      </c>
      <c r="C2458" s="254"/>
      <c r="D2458" s="287"/>
      <c r="E2458" s="288"/>
      <c r="F2458" s="411">
        <f>SUM(C2458:E2458)</f>
        <v>0</v>
      </c>
      <c r="G2458" s="254"/>
      <c r="H2458" s="287"/>
      <c r="I2458" s="288"/>
      <c r="J2458" s="792">
        <f>SUM(G2458:I2458)</f>
        <v>0</v>
      </c>
      <c r="K2458" s="254"/>
      <c r="L2458" s="287"/>
      <c r="M2458" s="288"/>
      <c r="N2458" s="792">
        <f>SUM(K2458:M2458)</f>
        <v>0</v>
      </c>
      <c r="O2458" s="254"/>
      <c r="P2458" s="287"/>
      <c r="Q2458" s="288"/>
      <c r="R2458" s="334">
        <f>SUM(O2458:Q2458)</f>
        <v>0</v>
      </c>
      <c r="S2458" s="793">
        <f>C2458+D2458+E2458+G2458+H2458+I2458+K2458+L2458+M2458+O2458+P2458+Q2458</f>
        <v>0</v>
      </c>
      <c r="T2458" s="207"/>
      <c r="U2458" s="207"/>
      <c r="V2458" s="207"/>
      <c r="W2458" s="207"/>
    </row>
    <row r="2459" spans="2:23" ht="16.5">
      <c r="B2459" s="794" t="s">
        <v>1015</v>
      </c>
      <c r="C2459" s="687" t="s">
        <v>498</v>
      </c>
      <c r="D2459" s="688" t="s">
        <v>499</v>
      </c>
      <c r="E2459" s="689" t="s">
        <v>500</v>
      </c>
      <c r="F2459" s="719" t="s">
        <v>954</v>
      </c>
      <c r="G2459" s="687" t="s">
        <v>502</v>
      </c>
      <c r="H2459" s="688" t="s">
        <v>503</v>
      </c>
      <c r="I2459" s="689" t="s">
        <v>504</v>
      </c>
      <c r="J2459" s="719" t="s">
        <v>955</v>
      </c>
      <c r="K2459" s="687" t="s">
        <v>506</v>
      </c>
      <c r="L2459" s="688" t="s">
        <v>507</v>
      </c>
      <c r="M2459" s="689" t="s">
        <v>508</v>
      </c>
      <c r="N2459" s="719" t="s">
        <v>956</v>
      </c>
      <c r="O2459" s="687" t="s">
        <v>510</v>
      </c>
      <c r="P2459" s="688" t="s">
        <v>511</v>
      </c>
      <c r="Q2459" s="689" t="s">
        <v>512</v>
      </c>
      <c r="R2459" s="719" t="s">
        <v>957</v>
      </c>
      <c r="S2459" s="798" t="s">
        <v>46</v>
      </c>
      <c r="T2459" s="207"/>
      <c r="U2459" s="207"/>
      <c r="V2459" s="207"/>
      <c r="W2459" s="207"/>
    </row>
    <row r="2460" spans="2:23" ht="16.5">
      <c r="B2460" s="710" t="s">
        <v>1011</v>
      </c>
      <c r="C2460" s="254"/>
      <c r="D2460" s="287"/>
      <c r="E2460" s="288"/>
      <c r="F2460" s="411">
        <f>SUM(C2460:E2460)</f>
        <v>0</v>
      </c>
      <c r="G2460" s="254"/>
      <c r="H2460" s="287"/>
      <c r="I2460" s="288"/>
      <c r="J2460" s="792">
        <f>SUM(G2460:I2460)</f>
        <v>0</v>
      </c>
      <c r="K2460" s="254"/>
      <c r="L2460" s="287"/>
      <c r="M2460" s="288"/>
      <c r="N2460" s="792">
        <f>SUM(K2460:M2460)</f>
        <v>0</v>
      </c>
      <c r="O2460" s="254"/>
      <c r="P2460" s="287"/>
      <c r="Q2460" s="288"/>
      <c r="R2460" s="334">
        <f>SUM(O2460:Q2460)</f>
        <v>0</v>
      </c>
      <c r="S2460" s="793">
        <f>C2460+D2460+E2460+G2460+H2460+I2460+K2460+L2460+M2460+O2460+P2460+Q2460</f>
        <v>0</v>
      </c>
      <c r="T2460" s="207"/>
      <c r="U2460" s="207"/>
      <c r="V2460" s="207"/>
      <c r="W2460" s="207"/>
    </row>
    <row r="2461" spans="2:23" ht="16.5">
      <c r="B2461" s="710" t="s">
        <v>1012</v>
      </c>
      <c r="C2461" s="254"/>
      <c r="D2461" s="287"/>
      <c r="E2461" s="288"/>
      <c r="F2461" s="411">
        <f>SUM(C2461:E2461)</f>
        <v>0</v>
      </c>
      <c r="G2461" s="254"/>
      <c r="H2461" s="287"/>
      <c r="I2461" s="288"/>
      <c r="J2461" s="792">
        <f>SUM(G2461:I2461)</f>
        <v>0</v>
      </c>
      <c r="K2461" s="254"/>
      <c r="L2461" s="287"/>
      <c r="M2461" s="288"/>
      <c r="N2461" s="792">
        <f>SUM(K2461:M2461)</f>
        <v>0</v>
      </c>
      <c r="O2461" s="254"/>
      <c r="P2461" s="287"/>
      <c r="Q2461" s="288"/>
      <c r="R2461" s="334">
        <f>SUM(O2461:Q2461)</f>
        <v>0</v>
      </c>
      <c r="S2461" s="793">
        <f>C2461+D2461+E2461+G2461+H2461+I2461+K2461+L2461+M2461+O2461+P2461+Q2461</f>
        <v>0</v>
      </c>
      <c r="T2461" s="207"/>
      <c r="U2461" s="207"/>
      <c r="V2461" s="207"/>
      <c r="W2461" s="207"/>
    </row>
    <row r="2462" spans="2:23" ht="16.5">
      <c r="B2462" s="710" t="s">
        <v>1014</v>
      </c>
      <c r="C2462" s="254"/>
      <c r="D2462" s="287"/>
      <c r="E2462" s="288"/>
      <c r="F2462" s="411">
        <f>SUM(C2462:E2462)</f>
        <v>0</v>
      </c>
      <c r="G2462" s="254"/>
      <c r="H2462" s="287"/>
      <c r="I2462" s="288"/>
      <c r="J2462" s="792">
        <f>SUM(G2462:I2462)</f>
        <v>0</v>
      </c>
      <c r="K2462" s="254"/>
      <c r="L2462" s="287"/>
      <c r="M2462" s="288"/>
      <c r="N2462" s="792">
        <f>SUM(K2462:M2462)</f>
        <v>0</v>
      </c>
      <c r="O2462" s="254"/>
      <c r="P2462" s="287"/>
      <c r="Q2462" s="288"/>
      <c r="R2462" s="334">
        <f>SUM(O2462:Q2462)</f>
        <v>0</v>
      </c>
      <c r="S2462" s="793">
        <f>C2462+D2462+E2462+G2462+H2462+I2462+K2462+L2462+M2462+O2462+P2462+Q2462</f>
        <v>0</v>
      </c>
      <c r="T2462" s="207"/>
      <c r="U2462" s="207"/>
      <c r="V2462" s="207"/>
      <c r="W2462" s="207"/>
    </row>
    <row r="2463" spans="2:23" ht="16.5">
      <c r="B2463" s="794" t="s">
        <v>1016</v>
      </c>
      <c r="C2463" s="687" t="s">
        <v>498</v>
      </c>
      <c r="D2463" s="688" t="s">
        <v>499</v>
      </c>
      <c r="E2463" s="689" t="s">
        <v>500</v>
      </c>
      <c r="F2463" s="719" t="s">
        <v>954</v>
      </c>
      <c r="G2463" s="687" t="s">
        <v>502</v>
      </c>
      <c r="H2463" s="688" t="s">
        <v>503</v>
      </c>
      <c r="I2463" s="689" t="s">
        <v>504</v>
      </c>
      <c r="J2463" s="719" t="s">
        <v>955</v>
      </c>
      <c r="K2463" s="687" t="s">
        <v>506</v>
      </c>
      <c r="L2463" s="688" t="s">
        <v>507</v>
      </c>
      <c r="M2463" s="689" t="s">
        <v>508</v>
      </c>
      <c r="N2463" s="719" t="s">
        <v>956</v>
      </c>
      <c r="O2463" s="687" t="s">
        <v>510</v>
      </c>
      <c r="P2463" s="688" t="s">
        <v>511</v>
      </c>
      <c r="Q2463" s="689" t="s">
        <v>512</v>
      </c>
      <c r="R2463" s="719" t="s">
        <v>957</v>
      </c>
      <c r="S2463" s="798" t="s">
        <v>46</v>
      </c>
      <c r="T2463" s="207"/>
      <c r="U2463" s="207"/>
      <c r="V2463" s="207"/>
      <c r="W2463" s="207"/>
    </row>
    <row r="2464" spans="2:23" ht="16.5">
      <c r="B2464" s="710" t="s">
        <v>1011</v>
      </c>
      <c r="C2464" s="254"/>
      <c r="D2464" s="287"/>
      <c r="E2464" s="288"/>
      <c r="F2464" s="411">
        <f>SUM(C2464:E2464)</f>
        <v>0</v>
      </c>
      <c r="G2464" s="254"/>
      <c r="H2464" s="287"/>
      <c r="I2464" s="288"/>
      <c r="J2464" s="792">
        <f>SUM(G2464:I2464)</f>
        <v>0</v>
      </c>
      <c r="K2464" s="254"/>
      <c r="L2464" s="287"/>
      <c r="M2464" s="288"/>
      <c r="N2464" s="792">
        <f>SUM(K2464:M2464)</f>
        <v>0</v>
      </c>
      <c r="O2464" s="254"/>
      <c r="P2464" s="287"/>
      <c r="Q2464" s="288"/>
      <c r="R2464" s="334">
        <f>SUM(O2464:Q2464)</f>
        <v>0</v>
      </c>
      <c r="S2464" s="793">
        <f>C2464+D2464+E2464+G2464+H2464+I2464+K2464+L2464+M2464+O2464+P2464+Q2464</f>
        <v>0</v>
      </c>
      <c r="T2464" s="207"/>
      <c r="U2464" s="207"/>
      <c r="V2464" s="207"/>
      <c r="W2464" s="207"/>
    </row>
    <row r="2465" spans="2:23" ht="16.5">
      <c r="B2465" s="710" t="s">
        <v>1013</v>
      </c>
      <c r="C2465" s="254"/>
      <c r="D2465" s="287"/>
      <c r="E2465" s="288"/>
      <c r="F2465" s="411">
        <f>SUM(C2465:E2465)</f>
        <v>0</v>
      </c>
      <c r="G2465" s="254"/>
      <c r="H2465" s="287"/>
      <c r="I2465" s="288"/>
      <c r="J2465" s="792">
        <f>SUM(G2465:I2465)</f>
        <v>0</v>
      </c>
      <c r="K2465" s="254"/>
      <c r="L2465" s="287"/>
      <c r="M2465" s="288"/>
      <c r="N2465" s="792">
        <f>SUM(K2465:M2465)</f>
        <v>0</v>
      </c>
      <c r="O2465" s="254"/>
      <c r="P2465" s="287"/>
      <c r="Q2465" s="288"/>
      <c r="R2465" s="334">
        <f>SUM(O2465:Q2465)</f>
        <v>0</v>
      </c>
      <c r="S2465" s="793">
        <f>C2465+D2465+E2465+G2465+H2465+I2465+K2465+L2465+M2465+O2465+P2465+Q2465</f>
        <v>0</v>
      </c>
      <c r="T2465" s="207"/>
      <c r="U2465" s="207"/>
      <c r="V2465" s="207"/>
      <c r="W2465" s="207"/>
    </row>
    <row r="2466" spans="2:23" ht="16.5">
      <c r="B2466" s="710" t="s">
        <v>1012</v>
      </c>
      <c r="C2466" s="254"/>
      <c r="D2466" s="287"/>
      <c r="E2466" s="288"/>
      <c r="F2466" s="411">
        <f>SUM(C2466:E2466)</f>
        <v>0</v>
      </c>
      <c r="G2466" s="254"/>
      <c r="H2466" s="287"/>
      <c r="I2466" s="288"/>
      <c r="J2466" s="792">
        <f>SUM(G2466:I2466)</f>
        <v>0</v>
      </c>
      <c r="K2466" s="254"/>
      <c r="L2466" s="287"/>
      <c r="M2466" s="288"/>
      <c r="N2466" s="792">
        <f>SUM(K2466:M2466)</f>
        <v>0</v>
      </c>
      <c r="O2466" s="254"/>
      <c r="P2466" s="287"/>
      <c r="Q2466" s="288"/>
      <c r="R2466" s="334">
        <f>SUM(O2466:Q2466)</f>
        <v>0</v>
      </c>
      <c r="S2466" s="793">
        <f>C2466+D2466+E2466+G2466+H2466+I2466+K2466+L2466+M2466+O2466+P2466+Q2466</f>
        <v>0</v>
      </c>
      <c r="T2466" s="207"/>
      <c r="U2466" s="207"/>
      <c r="V2466" s="207"/>
      <c r="W2466" s="207"/>
    </row>
    <row r="2467" spans="2:23" ht="16.5">
      <c r="B2467" s="710" t="s">
        <v>1014</v>
      </c>
      <c r="C2467" s="254"/>
      <c r="D2467" s="287"/>
      <c r="E2467" s="288"/>
      <c r="F2467" s="411">
        <f>SUM(C2467:E2467)</f>
        <v>0</v>
      </c>
      <c r="G2467" s="254"/>
      <c r="H2467" s="287"/>
      <c r="I2467" s="288"/>
      <c r="J2467" s="792">
        <f>SUM(G2467:I2467)</f>
        <v>0</v>
      </c>
      <c r="K2467" s="254"/>
      <c r="L2467" s="287"/>
      <c r="M2467" s="288"/>
      <c r="N2467" s="792">
        <f>SUM(K2467:M2467)</f>
        <v>0</v>
      </c>
      <c r="O2467" s="254"/>
      <c r="P2467" s="287"/>
      <c r="Q2467" s="288"/>
      <c r="R2467" s="334">
        <f>SUM(O2467:Q2467)</f>
        <v>0</v>
      </c>
      <c r="S2467" s="793">
        <f>C2467+D2467+E2467+G2467+H2467+I2467+K2467+L2467+M2467+O2467+P2467+Q2467</f>
        <v>0</v>
      </c>
      <c r="T2467" s="207"/>
      <c r="U2467" s="207"/>
      <c r="V2467" s="207"/>
      <c r="W2467" s="207"/>
    </row>
    <row r="2468" spans="2:23" ht="16.5">
      <c r="B2468" s="794" t="s">
        <v>1017</v>
      </c>
      <c r="C2468" s="687" t="s">
        <v>498</v>
      </c>
      <c r="D2468" s="688" t="s">
        <v>499</v>
      </c>
      <c r="E2468" s="689" t="s">
        <v>500</v>
      </c>
      <c r="F2468" s="719" t="s">
        <v>954</v>
      </c>
      <c r="G2468" s="687" t="s">
        <v>502</v>
      </c>
      <c r="H2468" s="688" t="s">
        <v>503</v>
      </c>
      <c r="I2468" s="689" t="s">
        <v>504</v>
      </c>
      <c r="J2468" s="719" t="s">
        <v>955</v>
      </c>
      <c r="K2468" s="687" t="s">
        <v>506</v>
      </c>
      <c r="L2468" s="688" t="s">
        <v>507</v>
      </c>
      <c r="M2468" s="689" t="s">
        <v>508</v>
      </c>
      <c r="N2468" s="719" t="s">
        <v>956</v>
      </c>
      <c r="O2468" s="687" t="s">
        <v>510</v>
      </c>
      <c r="P2468" s="688" t="s">
        <v>511</v>
      </c>
      <c r="Q2468" s="689" t="s">
        <v>512</v>
      </c>
      <c r="R2468" s="719" t="s">
        <v>957</v>
      </c>
      <c r="S2468" s="798" t="s">
        <v>46</v>
      </c>
      <c r="T2468" s="207"/>
      <c r="U2468" s="207"/>
      <c r="V2468" s="207"/>
      <c r="W2468" s="207"/>
    </row>
    <row r="2469" spans="2:23" ht="16.5">
      <c r="B2469" s="710" t="s">
        <v>1012</v>
      </c>
      <c r="C2469" s="254"/>
      <c r="D2469" s="287"/>
      <c r="E2469" s="288"/>
      <c r="F2469" s="411">
        <f t="shared" ref="F2469:F2474" si="1276">SUM(C2469:E2469)</f>
        <v>0</v>
      </c>
      <c r="G2469" s="254"/>
      <c r="H2469" s="287"/>
      <c r="I2469" s="288"/>
      <c r="J2469" s="792">
        <f t="shared" ref="J2469:J2474" si="1277">SUM(G2469:I2469)</f>
        <v>0</v>
      </c>
      <c r="K2469" s="254"/>
      <c r="L2469" s="287"/>
      <c r="M2469" s="288"/>
      <c r="N2469" s="792">
        <f t="shared" ref="N2469:N2474" si="1278">SUM(K2469:M2469)</f>
        <v>0</v>
      </c>
      <c r="O2469" s="254"/>
      <c r="P2469" s="287"/>
      <c r="Q2469" s="288"/>
      <c r="R2469" s="334">
        <f t="shared" ref="R2469:R2474" si="1279">SUM(O2469:Q2469)</f>
        <v>0</v>
      </c>
      <c r="S2469" s="793">
        <f t="shared" ref="S2469:S2474" si="1280">C2469+D2469+E2469+G2469+H2469+I2469+K2469+L2469+M2469+O2469+P2469+Q2469</f>
        <v>0</v>
      </c>
      <c r="T2469" s="207"/>
      <c r="U2469" s="207"/>
      <c r="V2469" s="207"/>
      <c r="W2469" s="207"/>
    </row>
    <row r="2470" spans="2:23" ht="16.5">
      <c r="B2470" s="710" t="s">
        <v>1013</v>
      </c>
      <c r="C2470" s="254"/>
      <c r="D2470" s="287"/>
      <c r="E2470" s="288"/>
      <c r="F2470" s="411">
        <f t="shared" si="1276"/>
        <v>0</v>
      </c>
      <c r="G2470" s="254"/>
      <c r="H2470" s="287"/>
      <c r="I2470" s="288"/>
      <c r="J2470" s="792">
        <f t="shared" si="1277"/>
        <v>0</v>
      </c>
      <c r="K2470" s="254"/>
      <c r="L2470" s="287"/>
      <c r="M2470" s="288"/>
      <c r="N2470" s="792">
        <f t="shared" si="1278"/>
        <v>0</v>
      </c>
      <c r="O2470" s="254"/>
      <c r="P2470" s="287"/>
      <c r="Q2470" s="288"/>
      <c r="R2470" s="334">
        <f t="shared" si="1279"/>
        <v>0</v>
      </c>
      <c r="S2470" s="793">
        <f t="shared" si="1280"/>
        <v>0</v>
      </c>
      <c r="T2470" s="207"/>
      <c r="U2470" s="207"/>
      <c r="V2470" s="207"/>
      <c r="W2470" s="207"/>
    </row>
    <row r="2471" spans="2:23" ht="16.5">
      <c r="B2471" s="710" t="s">
        <v>1018</v>
      </c>
      <c r="C2471" s="254"/>
      <c r="D2471" s="287"/>
      <c r="E2471" s="288"/>
      <c r="F2471" s="411">
        <f t="shared" si="1276"/>
        <v>0</v>
      </c>
      <c r="G2471" s="254"/>
      <c r="H2471" s="287"/>
      <c r="I2471" s="288"/>
      <c r="J2471" s="792">
        <f t="shared" si="1277"/>
        <v>0</v>
      </c>
      <c r="K2471" s="254"/>
      <c r="L2471" s="287"/>
      <c r="M2471" s="288"/>
      <c r="N2471" s="792">
        <f t="shared" si="1278"/>
        <v>0</v>
      </c>
      <c r="O2471" s="254"/>
      <c r="P2471" s="287"/>
      <c r="Q2471" s="288"/>
      <c r="R2471" s="334">
        <f t="shared" si="1279"/>
        <v>0</v>
      </c>
      <c r="S2471" s="793">
        <f t="shared" si="1280"/>
        <v>0</v>
      </c>
      <c r="T2471" s="207"/>
      <c r="U2471" s="207"/>
      <c r="V2471" s="207"/>
      <c r="W2471" s="207"/>
    </row>
    <row r="2472" spans="2:23" ht="16.5">
      <c r="B2472" s="710" t="s">
        <v>1019</v>
      </c>
      <c r="C2472" s="254"/>
      <c r="D2472" s="287"/>
      <c r="E2472" s="288"/>
      <c r="F2472" s="411">
        <f t="shared" si="1276"/>
        <v>0</v>
      </c>
      <c r="G2472" s="254"/>
      <c r="H2472" s="287"/>
      <c r="I2472" s="288"/>
      <c r="J2472" s="792">
        <f t="shared" si="1277"/>
        <v>0</v>
      </c>
      <c r="K2472" s="254"/>
      <c r="L2472" s="287"/>
      <c r="M2472" s="288"/>
      <c r="N2472" s="792">
        <f t="shared" si="1278"/>
        <v>0</v>
      </c>
      <c r="O2472" s="254"/>
      <c r="P2472" s="287"/>
      <c r="Q2472" s="288"/>
      <c r="R2472" s="334">
        <f t="shared" si="1279"/>
        <v>0</v>
      </c>
      <c r="S2472" s="793">
        <f t="shared" si="1280"/>
        <v>0</v>
      </c>
      <c r="T2472" s="207"/>
      <c r="U2472" s="207"/>
      <c r="V2472" s="207"/>
      <c r="W2472" s="207"/>
    </row>
    <row r="2473" spans="2:23" ht="16.5">
      <c r="B2473" s="710" t="s">
        <v>1018</v>
      </c>
      <c r="C2473" s="254"/>
      <c r="D2473" s="287"/>
      <c r="E2473" s="288"/>
      <c r="F2473" s="411">
        <f t="shared" si="1276"/>
        <v>0</v>
      </c>
      <c r="G2473" s="254"/>
      <c r="H2473" s="287"/>
      <c r="I2473" s="288"/>
      <c r="J2473" s="792">
        <f t="shared" si="1277"/>
        <v>0</v>
      </c>
      <c r="K2473" s="254"/>
      <c r="L2473" s="287"/>
      <c r="M2473" s="288"/>
      <c r="N2473" s="792">
        <f t="shared" si="1278"/>
        <v>0</v>
      </c>
      <c r="O2473" s="254"/>
      <c r="P2473" s="287"/>
      <c r="Q2473" s="288"/>
      <c r="R2473" s="334">
        <f t="shared" si="1279"/>
        <v>0</v>
      </c>
      <c r="S2473" s="793">
        <f t="shared" si="1280"/>
        <v>0</v>
      </c>
      <c r="T2473" s="207"/>
      <c r="U2473" s="207"/>
      <c r="V2473" s="207"/>
      <c r="W2473" s="207"/>
    </row>
    <row r="2474" spans="2:23" ht="16.5">
      <c r="B2474" s="710" t="s">
        <v>1019</v>
      </c>
      <c r="C2474" s="254"/>
      <c r="D2474" s="287"/>
      <c r="E2474" s="288"/>
      <c r="F2474" s="411">
        <f t="shared" si="1276"/>
        <v>0</v>
      </c>
      <c r="G2474" s="254"/>
      <c r="H2474" s="287"/>
      <c r="I2474" s="288"/>
      <c r="J2474" s="792">
        <f t="shared" si="1277"/>
        <v>0</v>
      </c>
      <c r="K2474" s="254"/>
      <c r="L2474" s="287"/>
      <c r="M2474" s="288"/>
      <c r="N2474" s="792">
        <f t="shared" si="1278"/>
        <v>0</v>
      </c>
      <c r="O2474" s="254"/>
      <c r="P2474" s="287"/>
      <c r="Q2474" s="288"/>
      <c r="R2474" s="334">
        <f t="shared" si="1279"/>
        <v>0</v>
      </c>
      <c r="S2474" s="793">
        <f t="shared" si="1280"/>
        <v>0</v>
      </c>
      <c r="T2474" s="207"/>
      <c r="U2474" s="207"/>
      <c r="V2474" s="207"/>
      <c r="W2474" s="207"/>
    </row>
    <row r="2475" spans="2:23" ht="16.5">
      <c r="B2475" s="794" t="s">
        <v>1020</v>
      </c>
      <c r="C2475" s="687" t="s">
        <v>498</v>
      </c>
      <c r="D2475" s="688" t="s">
        <v>499</v>
      </c>
      <c r="E2475" s="689" t="s">
        <v>500</v>
      </c>
      <c r="F2475" s="719" t="s">
        <v>954</v>
      </c>
      <c r="G2475" s="687" t="s">
        <v>502</v>
      </c>
      <c r="H2475" s="688" t="s">
        <v>503</v>
      </c>
      <c r="I2475" s="689" t="s">
        <v>504</v>
      </c>
      <c r="J2475" s="719" t="s">
        <v>955</v>
      </c>
      <c r="K2475" s="687" t="s">
        <v>506</v>
      </c>
      <c r="L2475" s="688" t="s">
        <v>507</v>
      </c>
      <c r="M2475" s="689" t="s">
        <v>508</v>
      </c>
      <c r="N2475" s="719" t="s">
        <v>956</v>
      </c>
      <c r="O2475" s="687" t="s">
        <v>510</v>
      </c>
      <c r="P2475" s="688" t="s">
        <v>511</v>
      </c>
      <c r="Q2475" s="689" t="s">
        <v>512</v>
      </c>
      <c r="R2475" s="719" t="s">
        <v>957</v>
      </c>
      <c r="S2475" s="798" t="s">
        <v>46</v>
      </c>
      <c r="T2475" s="207"/>
      <c r="U2475" s="207"/>
      <c r="V2475" s="207"/>
      <c r="W2475" s="207"/>
    </row>
    <row r="2476" spans="2:23" ht="16.5">
      <c r="B2476" s="710" t="s">
        <v>1018</v>
      </c>
      <c r="C2476" s="254"/>
      <c r="D2476" s="287"/>
      <c r="E2476" s="288"/>
      <c r="F2476" s="411">
        <f>SUM(C2476:E2476)</f>
        <v>0</v>
      </c>
      <c r="G2476" s="254"/>
      <c r="H2476" s="287"/>
      <c r="I2476" s="288"/>
      <c r="J2476" s="792">
        <f>SUM(G2476:I2476)</f>
        <v>0</v>
      </c>
      <c r="K2476" s="254"/>
      <c r="L2476" s="287"/>
      <c r="M2476" s="288"/>
      <c r="N2476" s="792">
        <f>SUM(K2476:M2476)</f>
        <v>0</v>
      </c>
      <c r="O2476" s="254"/>
      <c r="P2476" s="287"/>
      <c r="Q2476" s="288"/>
      <c r="R2476" s="334">
        <f>SUM(O2476:Q2476)</f>
        <v>0</v>
      </c>
      <c r="S2476" s="793">
        <f>C2476+D2476+E2476+G2476+H2476+I2476+K2476+L2476+M2476+O2476+P2476+Q2476</f>
        <v>0</v>
      </c>
      <c r="T2476" s="207"/>
      <c r="U2476" s="207"/>
      <c r="V2476" s="207"/>
      <c r="W2476" s="207"/>
    </row>
    <row r="2477" spans="2:23" ht="16.5">
      <c r="B2477" s="710" t="s">
        <v>1019</v>
      </c>
      <c r="C2477" s="254"/>
      <c r="D2477" s="287"/>
      <c r="E2477" s="288"/>
      <c r="F2477" s="411">
        <f>SUM(C2477:E2477)</f>
        <v>0</v>
      </c>
      <c r="G2477" s="254"/>
      <c r="H2477" s="287"/>
      <c r="I2477" s="288"/>
      <c r="J2477" s="792">
        <f>SUM(G2477:I2477)</f>
        <v>0</v>
      </c>
      <c r="K2477" s="254"/>
      <c r="L2477" s="287"/>
      <c r="M2477" s="288"/>
      <c r="N2477" s="792">
        <f>SUM(K2477:M2477)</f>
        <v>0</v>
      </c>
      <c r="O2477" s="254"/>
      <c r="P2477" s="287"/>
      <c r="Q2477" s="288"/>
      <c r="R2477" s="334">
        <f>SUM(O2477:Q2477)</f>
        <v>0</v>
      </c>
      <c r="S2477" s="793">
        <f>C2477+D2477+E2477+G2477+H2477+I2477+K2477+L2477+M2477+O2477+P2477+Q2477</f>
        <v>0</v>
      </c>
      <c r="T2477" s="207"/>
      <c r="U2477" s="207"/>
      <c r="V2477" s="207"/>
      <c r="W2477" s="207"/>
    </row>
    <row r="2478" spans="2:23" ht="16.5">
      <c r="B2478" s="794" t="s">
        <v>1021</v>
      </c>
      <c r="C2478" s="687" t="s">
        <v>498</v>
      </c>
      <c r="D2478" s="688" t="s">
        <v>499</v>
      </c>
      <c r="E2478" s="689" t="s">
        <v>500</v>
      </c>
      <c r="F2478" s="719" t="s">
        <v>954</v>
      </c>
      <c r="G2478" s="687" t="s">
        <v>502</v>
      </c>
      <c r="H2478" s="688" t="s">
        <v>503</v>
      </c>
      <c r="I2478" s="689" t="s">
        <v>504</v>
      </c>
      <c r="J2478" s="719" t="s">
        <v>955</v>
      </c>
      <c r="K2478" s="687" t="s">
        <v>506</v>
      </c>
      <c r="L2478" s="688" t="s">
        <v>507</v>
      </c>
      <c r="M2478" s="689" t="s">
        <v>508</v>
      </c>
      <c r="N2478" s="719" t="s">
        <v>956</v>
      </c>
      <c r="O2478" s="687" t="s">
        <v>510</v>
      </c>
      <c r="P2478" s="688" t="s">
        <v>511</v>
      </c>
      <c r="Q2478" s="689" t="s">
        <v>512</v>
      </c>
      <c r="R2478" s="719" t="s">
        <v>957</v>
      </c>
      <c r="S2478" s="798" t="s">
        <v>46</v>
      </c>
      <c r="T2478" s="207"/>
      <c r="U2478" s="207"/>
      <c r="V2478" s="207"/>
      <c r="W2478" s="207"/>
    </row>
    <row r="2479" spans="2:23" ht="16.5">
      <c r="B2479" s="710" t="s">
        <v>1018</v>
      </c>
      <c r="C2479" s="254"/>
      <c r="D2479" s="287"/>
      <c r="E2479" s="288"/>
      <c r="F2479" s="411">
        <f>SUM(C2479:E2479)</f>
        <v>0</v>
      </c>
      <c r="G2479" s="254"/>
      <c r="H2479" s="287"/>
      <c r="I2479" s="288"/>
      <c r="J2479" s="792">
        <f>SUM(G2479:I2479)</f>
        <v>0</v>
      </c>
      <c r="K2479" s="254"/>
      <c r="L2479" s="287"/>
      <c r="M2479" s="288"/>
      <c r="N2479" s="792">
        <f>SUM(K2479:M2479)</f>
        <v>0</v>
      </c>
      <c r="O2479" s="254"/>
      <c r="P2479" s="287"/>
      <c r="Q2479" s="288"/>
      <c r="R2479" s="334">
        <f>SUM(O2479:Q2479)</f>
        <v>0</v>
      </c>
      <c r="S2479" s="793">
        <f>C2479+D2479+E2479+G2479+H2479+I2479+K2479+L2479+M2479+O2479+P2479+Q2479</f>
        <v>0</v>
      </c>
      <c r="T2479" s="207"/>
      <c r="U2479" s="207"/>
      <c r="V2479" s="207"/>
      <c r="W2479" s="207"/>
    </row>
    <row r="2480" spans="2:23" ht="16.5">
      <c r="B2480" s="710" t="s">
        <v>1019</v>
      </c>
      <c r="C2480" s="254"/>
      <c r="D2480" s="287"/>
      <c r="E2480" s="288"/>
      <c r="F2480" s="411">
        <f>SUM(C2480:E2480)</f>
        <v>0</v>
      </c>
      <c r="G2480" s="254"/>
      <c r="H2480" s="287"/>
      <c r="I2480" s="288"/>
      <c r="J2480" s="792">
        <f>SUM(G2480:I2480)</f>
        <v>0</v>
      </c>
      <c r="K2480" s="254"/>
      <c r="L2480" s="287"/>
      <c r="M2480" s="288"/>
      <c r="N2480" s="792">
        <f>SUM(K2480:M2480)</f>
        <v>0</v>
      </c>
      <c r="O2480" s="254"/>
      <c r="P2480" s="287"/>
      <c r="Q2480" s="288"/>
      <c r="R2480" s="334">
        <f>SUM(O2480:Q2480)</f>
        <v>0</v>
      </c>
      <c r="S2480" s="793">
        <f>C2480+D2480+E2480+G2480+H2480+I2480+K2480+L2480+M2480+O2480+P2480+Q2480</f>
        <v>0</v>
      </c>
      <c r="T2480" s="207"/>
      <c r="U2480" s="207"/>
      <c r="V2480" s="207"/>
      <c r="W2480" s="207"/>
    </row>
    <row r="2481" spans="2:23" ht="16.5">
      <c r="B2481" s="794" t="s">
        <v>1022</v>
      </c>
      <c r="C2481" s="687" t="s">
        <v>498</v>
      </c>
      <c r="D2481" s="688" t="s">
        <v>499</v>
      </c>
      <c r="E2481" s="689" t="s">
        <v>500</v>
      </c>
      <c r="F2481" s="719" t="s">
        <v>954</v>
      </c>
      <c r="G2481" s="687" t="s">
        <v>502</v>
      </c>
      <c r="H2481" s="688" t="s">
        <v>503</v>
      </c>
      <c r="I2481" s="689" t="s">
        <v>504</v>
      </c>
      <c r="J2481" s="719" t="s">
        <v>955</v>
      </c>
      <c r="K2481" s="687" t="s">
        <v>506</v>
      </c>
      <c r="L2481" s="688" t="s">
        <v>507</v>
      </c>
      <c r="M2481" s="689" t="s">
        <v>508</v>
      </c>
      <c r="N2481" s="719" t="s">
        <v>956</v>
      </c>
      <c r="O2481" s="687" t="s">
        <v>510</v>
      </c>
      <c r="P2481" s="688" t="s">
        <v>511</v>
      </c>
      <c r="Q2481" s="689" t="s">
        <v>512</v>
      </c>
      <c r="R2481" s="719" t="s">
        <v>957</v>
      </c>
      <c r="S2481" s="798" t="s">
        <v>46</v>
      </c>
      <c r="T2481" s="207"/>
      <c r="U2481" s="207"/>
      <c r="V2481" s="207"/>
      <c r="W2481" s="207"/>
    </row>
    <row r="2482" spans="2:23" ht="16.5">
      <c r="B2482" s="710" t="s">
        <v>1018</v>
      </c>
      <c r="C2482" s="254"/>
      <c r="D2482" s="287"/>
      <c r="E2482" s="288"/>
      <c r="F2482" s="411">
        <f>SUM(C2482:E2482)</f>
        <v>0</v>
      </c>
      <c r="G2482" s="254"/>
      <c r="H2482" s="287"/>
      <c r="I2482" s="288"/>
      <c r="J2482" s="792">
        <f>SUM(G2482:I2482)</f>
        <v>0</v>
      </c>
      <c r="K2482" s="254"/>
      <c r="L2482" s="287"/>
      <c r="M2482" s="288"/>
      <c r="N2482" s="792">
        <f>SUM(K2482:M2482)</f>
        <v>0</v>
      </c>
      <c r="O2482" s="254"/>
      <c r="P2482" s="287"/>
      <c r="Q2482" s="288"/>
      <c r="R2482" s="334">
        <f>SUM(O2482:Q2482)</f>
        <v>0</v>
      </c>
      <c r="S2482" s="793">
        <f>C2482+D2482+E2482+G2482+H2482+I2482+K2482+L2482+M2482+O2482+P2482+Q2482</f>
        <v>0</v>
      </c>
      <c r="T2482" s="207"/>
      <c r="U2482" s="207"/>
      <c r="V2482" s="207"/>
      <c r="W2482" s="207"/>
    </row>
    <row r="2483" spans="2:23" ht="16.5">
      <c r="B2483" s="710" t="s">
        <v>1019</v>
      </c>
      <c r="C2483" s="254"/>
      <c r="D2483" s="287"/>
      <c r="E2483" s="288"/>
      <c r="F2483" s="411">
        <f>SUM(C2483:E2483)</f>
        <v>0</v>
      </c>
      <c r="G2483" s="254"/>
      <c r="H2483" s="287"/>
      <c r="I2483" s="288"/>
      <c r="J2483" s="792">
        <f>SUM(G2483:I2483)</f>
        <v>0</v>
      </c>
      <c r="K2483" s="254"/>
      <c r="L2483" s="287"/>
      <c r="M2483" s="288"/>
      <c r="N2483" s="792">
        <f>SUM(K2483:M2483)</f>
        <v>0</v>
      </c>
      <c r="O2483" s="254"/>
      <c r="P2483" s="287"/>
      <c r="Q2483" s="288"/>
      <c r="R2483" s="334">
        <f>SUM(O2483:Q2483)</f>
        <v>0</v>
      </c>
      <c r="S2483" s="793">
        <f>C2483+D2483+E2483+G2483+H2483+I2483+K2483+L2483+M2483+O2483+P2483+Q2483</f>
        <v>0</v>
      </c>
      <c r="T2483" s="207"/>
      <c r="U2483" s="207"/>
      <c r="V2483" s="207"/>
      <c r="W2483" s="207"/>
    </row>
    <row r="2484" spans="2:23" ht="16.5">
      <c r="B2484" s="794" t="s">
        <v>1023</v>
      </c>
      <c r="C2484" s="687" t="s">
        <v>498</v>
      </c>
      <c r="D2484" s="688" t="s">
        <v>499</v>
      </c>
      <c r="E2484" s="689" t="s">
        <v>500</v>
      </c>
      <c r="F2484" s="719" t="s">
        <v>954</v>
      </c>
      <c r="G2484" s="687" t="s">
        <v>502</v>
      </c>
      <c r="H2484" s="688" t="s">
        <v>503</v>
      </c>
      <c r="I2484" s="689" t="s">
        <v>504</v>
      </c>
      <c r="J2484" s="719" t="s">
        <v>955</v>
      </c>
      <c r="K2484" s="687" t="s">
        <v>506</v>
      </c>
      <c r="L2484" s="688" t="s">
        <v>507</v>
      </c>
      <c r="M2484" s="689" t="s">
        <v>508</v>
      </c>
      <c r="N2484" s="719" t="s">
        <v>956</v>
      </c>
      <c r="O2484" s="687" t="s">
        <v>510</v>
      </c>
      <c r="P2484" s="688" t="s">
        <v>511</v>
      </c>
      <c r="Q2484" s="689" t="s">
        <v>512</v>
      </c>
      <c r="R2484" s="719" t="s">
        <v>957</v>
      </c>
      <c r="S2484" s="798" t="s">
        <v>46</v>
      </c>
      <c r="T2484" s="207"/>
      <c r="U2484" s="207"/>
      <c r="V2484" s="207"/>
      <c r="W2484" s="207"/>
    </row>
    <row r="2485" spans="2:23" ht="16.5">
      <c r="B2485" s="710" t="s">
        <v>1018</v>
      </c>
      <c r="C2485" s="254">
        <v>45</v>
      </c>
      <c r="D2485" s="287">
        <v>64</v>
      </c>
      <c r="E2485" s="288">
        <v>68</v>
      </c>
      <c r="F2485" s="411">
        <f>SUM(C2485:E2485)</f>
        <v>177</v>
      </c>
      <c r="G2485" s="254">
        <v>66</v>
      </c>
      <c r="H2485" s="287">
        <v>69</v>
      </c>
      <c r="I2485" s="288">
        <v>65</v>
      </c>
      <c r="J2485" s="792">
        <f>SUM(G2485:I2485)</f>
        <v>200</v>
      </c>
      <c r="K2485" s="254">
        <v>87</v>
      </c>
      <c r="L2485" s="287">
        <v>66</v>
      </c>
      <c r="M2485" s="288">
        <v>73</v>
      </c>
      <c r="N2485" s="792">
        <f>SUM(K2485:M2485)</f>
        <v>226</v>
      </c>
      <c r="O2485" s="254">
        <v>65</v>
      </c>
      <c r="P2485" s="287"/>
      <c r="Q2485" s="288"/>
      <c r="R2485" s="334">
        <f>SUM(O2485:Q2485)</f>
        <v>65</v>
      </c>
      <c r="S2485" s="793">
        <f>C2485+D2485+E2485+G2485+H2485+I2485+K2485+L2485+M2485+O2485+P2485+Q2485</f>
        <v>668</v>
      </c>
      <c r="T2485" s="207"/>
      <c r="U2485" s="207"/>
      <c r="V2485" s="207"/>
      <c r="W2485" s="207"/>
    </row>
    <row r="2486" spans="2:23" ht="16.5">
      <c r="B2486" s="710" t="s">
        <v>1019</v>
      </c>
      <c r="C2486" s="254">
        <v>135</v>
      </c>
      <c r="D2486" s="287">
        <v>192</v>
      </c>
      <c r="E2486" s="288">
        <v>204</v>
      </c>
      <c r="F2486" s="411">
        <f>SUM(C2486:E2486)</f>
        <v>531</v>
      </c>
      <c r="G2486" s="254">
        <v>198</v>
      </c>
      <c r="H2486" s="287">
        <v>207</v>
      </c>
      <c r="I2486" s="288">
        <v>195</v>
      </c>
      <c r="J2486" s="792">
        <f>SUM(G2486:I2486)</f>
        <v>600</v>
      </c>
      <c r="K2486" s="254">
        <v>261</v>
      </c>
      <c r="L2486" s="287">
        <v>198</v>
      </c>
      <c r="M2486" s="288">
        <v>219</v>
      </c>
      <c r="N2486" s="792">
        <f>SUM(K2486:M2486)</f>
        <v>678</v>
      </c>
      <c r="O2486" s="254">
        <v>195</v>
      </c>
      <c r="P2486" s="287"/>
      <c r="Q2486" s="288"/>
      <c r="R2486" s="334">
        <f>SUM(O2486:Q2486)</f>
        <v>195</v>
      </c>
      <c r="S2486" s="793">
        <f>C2486+D2486+E2486+G2486+H2486+I2486+K2486+L2486+M2486+O2486+P2486+Q2486</f>
        <v>2004</v>
      </c>
      <c r="T2486" s="207"/>
      <c r="U2486" s="207"/>
      <c r="V2486" s="207"/>
      <c r="W2486" s="207"/>
    </row>
    <row r="2487" spans="2:23" ht="16.5">
      <c r="B2487" s="794" t="s">
        <v>1024</v>
      </c>
      <c r="C2487" s="687" t="s">
        <v>498</v>
      </c>
      <c r="D2487" s="688" t="s">
        <v>499</v>
      </c>
      <c r="E2487" s="689" t="s">
        <v>500</v>
      </c>
      <c r="F2487" s="719" t="s">
        <v>954</v>
      </c>
      <c r="G2487" s="687" t="s">
        <v>502</v>
      </c>
      <c r="H2487" s="688" t="s">
        <v>503</v>
      </c>
      <c r="I2487" s="689" t="s">
        <v>504</v>
      </c>
      <c r="J2487" s="719" t="s">
        <v>955</v>
      </c>
      <c r="K2487" s="687" t="s">
        <v>506</v>
      </c>
      <c r="L2487" s="688" t="s">
        <v>507</v>
      </c>
      <c r="M2487" s="689" t="s">
        <v>508</v>
      </c>
      <c r="N2487" s="719" t="s">
        <v>956</v>
      </c>
      <c r="O2487" s="687" t="s">
        <v>510</v>
      </c>
      <c r="P2487" s="688" t="s">
        <v>511</v>
      </c>
      <c r="Q2487" s="689" t="s">
        <v>512</v>
      </c>
      <c r="R2487" s="719" t="s">
        <v>957</v>
      </c>
      <c r="S2487" s="798" t="s">
        <v>46</v>
      </c>
      <c r="T2487" s="207"/>
      <c r="U2487" s="207"/>
      <c r="V2487" s="207"/>
      <c r="W2487" s="207"/>
    </row>
    <row r="2488" spans="2:23" ht="16.5">
      <c r="B2488" s="710" t="s">
        <v>1025</v>
      </c>
      <c r="C2488" s="254"/>
      <c r="D2488" s="287"/>
      <c r="E2488" s="288"/>
      <c r="F2488" s="411">
        <f>SUM(C2488:E2488)</f>
        <v>0</v>
      </c>
      <c r="G2488" s="254"/>
      <c r="H2488" s="287"/>
      <c r="I2488" s="288"/>
      <c r="J2488" s="792">
        <f>SUM(G2488:I2488)</f>
        <v>0</v>
      </c>
      <c r="K2488" s="254"/>
      <c r="L2488" s="287"/>
      <c r="M2488" s="288"/>
      <c r="N2488" s="792">
        <f>SUM(K2488:M2488)</f>
        <v>0</v>
      </c>
      <c r="O2488" s="254"/>
      <c r="P2488" s="287"/>
      <c r="Q2488" s="288"/>
      <c r="R2488" s="334">
        <f>SUM(O2488:Q2488)</f>
        <v>0</v>
      </c>
      <c r="S2488" s="793">
        <f>C2488+D2488+E2488+G2488+H2488+I2488+K2488+L2488+M2488+O2488+P2488+Q2488</f>
        <v>0</v>
      </c>
      <c r="T2488" s="207"/>
      <c r="U2488" s="207"/>
      <c r="V2488" s="207"/>
      <c r="W2488" s="207"/>
    </row>
    <row r="2489" spans="2:23" ht="16.5">
      <c r="B2489" s="710" t="s">
        <v>1026</v>
      </c>
      <c r="C2489" s="254"/>
      <c r="D2489" s="287"/>
      <c r="E2489" s="288"/>
      <c r="F2489" s="411">
        <f>SUM(C2489:E2489)</f>
        <v>0</v>
      </c>
      <c r="G2489" s="254"/>
      <c r="H2489" s="287"/>
      <c r="I2489" s="288"/>
      <c r="J2489" s="792">
        <f>SUM(G2489:I2489)</f>
        <v>0</v>
      </c>
      <c r="K2489" s="254"/>
      <c r="L2489" s="287"/>
      <c r="M2489" s="288"/>
      <c r="N2489" s="792">
        <f>SUM(K2489:M2489)</f>
        <v>0</v>
      </c>
      <c r="O2489" s="254"/>
      <c r="P2489" s="287"/>
      <c r="Q2489" s="288"/>
      <c r="R2489" s="334">
        <f>SUM(O2489:Q2489)</f>
        <v>0</v>
      </c>
      <c r="S2489" s="793">
        <f>C2489+D2489+E2489+G2489+H2489+I2489+K2489+L2489+M2489+O2489+P2489+Q2489</f>
        <v>0</v>
      </c>
      <c r="T2489" s="207"/>
      <c r="U2489" s="207"/>
      <c r="V2489" s="207"/>
      <c r="W2489" s="207"/>
    </row>
    <row r="2490" spans="2:23" ht="16.5">
      <c r="B2490" s="710" t="s">
        <v>1027</v>
      </c>
      <c r="C2490" s="254"/>
      <c r="D2490" s="287"/>
      <c r="E2490" s="288"/>
      <c r="F2490" s="411">
        <f>SUM(C2490:E2490)</f>
        <v>0</v>
      </c>
      <c r="G2490" s="254"/>
      <c r="H2490" s="287"/>
      <c r="I2490" s="288"/>
      <c r="J2490" s="792">
        <f>SUM(G2490:I2490)</f>
        <v>0</v>
      </c>
      <c r="K2490" s="254"/>
      <c r="L2490" s="287"/>
      <c r="M2490" s="288"/>
      <c r="N2490" s="792">
        <f>SUM(K2490:M2490)</f>
        <v>0</v>
      </c>
      <c r="O2490" s="254"/>
      <c r="P2490" s="287"/>
      <c r="Q2490" s="288"/>
      <c r="R2490" s="334">
        <f>SUM(O2490:Q2490)</f>
        <v>0</v>
      </c>
      <c r="S2490" s="793">
        <f>C2490+D2490+E2490+G2490+H2490+I2490+K2490+L2490+M2490+O2490+P2490+Q2490</f>
        <v>0</v>
      </c>
      <c r="T2490" s="207"/>
      <c r="U2490" s="207"/>
      <c r="V2490" s="207"/>
      <c r="W2490" s="207"/>
    </row>
    <row r="2491" spans="2:23" ht="16.5">
      <c r="B2491" s="794" t="s">
        <v>793</v>
      </c>
      <c r="C2491" s="687" t="s">
        <v>498</v>
      </c>
      <c r="D2491" s="688" t="s">
        <v>499</v>
      </c>
      <c r="E2491" s="689" t="s">
        <v>500</v>
      </c>
      <c r="F2491" s="719" t="s">
        <v>954</v>
      </c>
      <c r="G2491" s="687" t="s">
        <v>502</v>
      </c>
      <c r="H2491" s="688" t="s">
        <v>503</v>
      </c>
      <c r="I2491" s="689" t="s">
        <v>504</v>
      </c>
      <c r="J2491" s="719" t="s">
        <v>955</v>
      </c>
      <c r="K2491" s="687" t="s">
        <v>506</v>
      </c>
      <c r="L2491" s="688" t="s">
        <v>507</v>
      </c>
      <c r="M2491" s="689" t="s">
        <v>508</v>
      </c>
      <c r="N2491" s="719" t="s">
        <v>956</v>
      </c>
      <c r="O2491" s="687" t="s">
        <v>510</v>
      </c>
      <c r="P2491" s="688" t="s">
        <v>511</v>
      </c>
      <c r="Q2491" s="689" t="s">
        <v>512</v>
      </c>
      <c r="R2491" s="719" t="s">
        <v>957</v>
      </c>
      <c r="S2491" s="798" t="s">
        <v>46</v>
      </c>
      <c r="T2491" s="207"/>
      <c r="U2491" s="207"/>
      <c r="V2491" s="207"/>
      <c r="W2491" s="207"/>
    </row>
    <row r="2492" spans="2:23" ht="16.5">
      <c r="B2492" s="744" t="s">
        <v>1028</v>
      </c>
      <c r="C2492" s="726"/>
      <c r="D2492" s="727"/>
      <c r="E2492" s="728"/>
      <c r="F2492" s="411">
        <f>SUM(C2492:E2492)</f>
        <v>0</v>
      </c>
      <c r="G2492" s="726"/>
      <c r="H2492" s="727"/>
      <c r="I2492" s="728"/>
      <c r="J2492" s="792">
        <f>SUM(G2492:I2492)</f>
        <v>0</v>
      </c>
      <c r="K2492" s="726"/>
      <c r="L2492" s="727"/>
      <c r="M2492" s="728"/>
      <c r="N2492" s="792">
        <f>SUM(K2492:M2492)</f>
        <v>0</v>
      </c>
      <c r="O2492" s="726"/>
      <c r="P2492" s="727"/>
      <c r="Q2492" s="728"/>
      <c r="R2492" s="334">
        <f>SUM(O2492:Q2492)</f>
        <v>0</v>
      </c>
      <c r="S2492" s="800">
        <f>C2492+D2492+E2492+G2492+H2492+I2492+K2492+L2492+M2492+O2492+P2492+Q2492</f>
        <v>0</v>
      </c>
      <c r="T2492" s="207"/>
      <c r="U2492" s="207"/>
      <c r="V2492" s="207"/>
      <c r="W2492" s="207"/>
    </row>
    <row r="2493" spans="2:23" ht="16.5">
      <c r="B2493" s="710" t="s">
        <v>1029</v>
      </c>
      <c r="C2493" s="254"/>
      <c r="D2493" s="287"/>
      <c r="E2493" s="288"/>
      <c r="F2493" s="411">
        <f>SUM(C2493:E2493)</f>
        <v>0</v>
      </c>
      <c r="G2493" s="254"/>
      <c r="H2493" s="287"/>
      <c r="I2493" s="288"/>
      <c r="J2493" s="792">
        <f>SUM(G2493:I2493)</f>
        <v>0</v>
      </c>
      <c r="K2493" s="254"/>
      <c r="L2493" s="287"/>
      <c r="M2493" s="288"/>
      <c r="N2493" s="792">
        <f>SUM(K2493:M2493)</f>
        <v>0</v>
      </c>
      <c r="O2493" s="254"/>
      <c r="P2493" s="287"/>
      <c r="Q2493" s="288"/>
      <c r="R2493" s="334">
        <f>SUM(O2493:Q2493)</f>
        <v>0</v>
      </c>
      <c r="S2493" s="793">
        <f>C2493+D2493+E2493+G2493+H2493+I2493+K2493+L2493+M2493+O2493+P2493+Q2493</f>
        <v>0</v>
      </c>
      <c r="T2493" s="207"/>
      <c r="U2493" s="207"/>
      <c r="V2493" s="207"/>
      <c r="W2493" s="207"/>
    </row>
    <row r="2494" spans="2:23" ht="16.5">
      <c r="B2494" s="794" t="s">
        <v>795</v>
      </c>
      <c r="C2494" s="687" t="s">
        <v>498</v>
      </c>
      <c r="D2494" s="688" t="s">
        <v>499</v>
      </c>
      <c r="E2494" s="689" t="s">
        <v>500</v>
      </c>
      <c r="F2494" s="719" t="s">
        <v>954</v>
      </c>
      <c r="G2494" s="687" t="s">
        <v>502</v>
      </c>
      <c r="H2494" s="688" t="s">
        <v>503</v>
      </c>
      <c r="I2494" s="689" t="s">
        <v>504</v>
      </c>
      <c r="J2494" s="719" t="s">
        <v>955</v>
      </c>
      <c r="K2494" s="687" t="s">
        <v>506</v>
      </c>
      <c r="L2494" s="688" t="s">
        <v>507</v>
      </c>
      <c r="M2494" s="689" t="s">
        <v>508</v>
      </c>
      <c r="N2494" s="719" t="s">
        <v>956</v>
      </c>
      <c r="O2494" s="687" t="s">
        <v>510</v>
      </c>
      <c r="P2494" s="688" t="s">
        <v>511</v>
      </c>
      <c r="Q2494" s="689" t="s">
        <v>512</v>
      </c>
      <c r="R2494" s="719" t="s">
        <v>957</v>
      </c>
      <c r="S2494" s="798" t="s">
        <v>46</v>
      </c>
      <c r="T2494" s="207"/>
      <c r="U2494" s="207"/>
      <c r="V2494" s="207"/>
      <c r="W2494" s="207"/>
    </row>
    <row r="2495" spans="2:23" ht="16.5">
      <c r="B2495" s="801" t="s">
        <v>1028</v>
      </c>
      <c r="C2495" s="254"/>
      <c r="D2495" s="287"/>
      <c r="E2495" s="288"/>
      <c r="F2495" s="411">
        <f>SUM(C2495:E2495)</f>
        <v>0</v>
      </c>
      <c r="G2495" s="254"/>
      <c r="H2495" s="287"/>
      <c r="I2495" s="288"/>
      <c r="J2495" s="792">
        <f>SUM(G2495:I2495)</f>
        <v>0</v>
      </c>
      <c r="K2495" s="254"/>
      <c r="L2495" s="287"/>
      <c r="M2495" s="288"/>
      <c r="N2495" s="792">
        <f>SUM(K2495:M2495)</f>
        <v>0</v>
      </c>
      <c r="O2495" s="254"/>
      <c r="P2495" s="287"/>
      <c r="Q2495" s="288"/>
      <c r="R2495" s="334">
        <f>SUM(O2495:Q2495)</f>
        <v>0</v>
      </c>
      <c r="S2495" s="793">
        <f>C2495+D2495+E2495+G2495+H2495+I2495+K2495+L2495+M2495+O2495+P2495+Q2495</f>
        <v>0</v>
      </c>
      <c r="T2495" s="207"/>
      <c r="U2495" s="207"/>
      <c r="V2495" s="207"/>
      <c r="W2495" s="207"/>
    </row>
    <row r="2496" spans="2:23" ht="16.5">
      <c r="B2496" s="710" t="s">
        <v>1030</v>
      </c>
      <c r="C2496" s="254"/>
      <c r="D2496" s="287"/>
      <c r="E2496" s="288"/>
      <c r="F2496" s="411">
        <f>SUM(C2496:E2496)</f>
        <v>0</v>
      </c>
      <c r="G2496" s="254"/>
      <c r="H2496" s="287"/>
      <c r="I2496" s="288"/>
      <c r="J2496" s="792">
        <f>SUM(G2496:I2496)</f>
        <v>0</v>
      </c>
      <c r="K2496" s="254"/>
      <c r="L2496" s="287"/>
      <c r="M2496" s="288"/>
      <c r="N2496" s="792">
        <f>SUM(K2496:M2496)</f>
        <v>0</v>
      </c>
      <c r="O2496" s="254"/>
      <c r="P2496" s="287"/>
      <c r="Q2496" s="288"/>
      <c r="R2496" s="334">
        <f>SUM(O2496:Q2496)</f>
        <v>0</v>
      </c>
      <c r="S2496" s="793">
        <f>C2496+D2496+E2496+G2496+H2496+I2496+K2496+L2496+M2496+O2496+P2496+Q2496</f>
        <v>0</v>
      </c>
      <c r="T2496" s="207"/>
      <c r="U2496" s="207"/>
      <c r="V2496" s="207"/>
      <c r="W2496" s="207"/>
    </row>
    <row r="2497" spans="2:23" ht="16.5">
      <c r="B2497" s="794" t="s">
        <v>1031</v>
      </c>
      <c r="C2497" s="687" t="s">
        <v>498</v>
      </c>
      <c r="D2497" s="688" t="s">
        <v>499</v>
      </c>
      <c r="E2497" s="689" t="s">
        <v>500</v>
      </c>
      <c r="F2497" s="719" t="s">
        <v>954</v>
      </c>
      <c r="G2497" s="687" t="s">
        <v>502</v>
      </c>
      <c r="H2497" s="688" t="s">
        <v>503</v>
      </c>
      <c r="I2497" s="689" t="s">
        <v>504</v>
      </c>
      <c r="J2497" s="719" t="s">
        <v>955</v>
      </c>
      <c r="K2497" s="687" t="s">
        <v>506</v>
      </c>
      <c r="L2497" s="688" t="s">
        <v>507</v>
      </c>
      <c r="M2497" s="689" t="s">
        <v>508</v>
      </c>
      <c r="N2497" s="719" t="s">
        <v>956</v>
      </c>
      <c r="O2497" s="687" t="s">
        <v>510</v>
      </c>
      <c r="P2497" s="688" t="s">
        <v>511</v>
      </c>
      <c r="Q2497" s="689" t="s">
        <v>512</v>
      </c>
      <c r="R2497" s="719" t="s">
        <v>957</v>
      </c>
      <c r="S2497" s="798" t="s">
        <v>46</v>
      </c>
      <c r="T2497" s="207"/>
      <c r="U2497" s="207"/>
      <c r="V2497" s="207"/>
      <c r="W2497" s="207"/>
    </row>
    <row r="2498" spans="2:23" ht="16.5">
      <c r="B2498" s="436" t="s">
        <v>1032</v>
      </c>
      <c r="C2498" s="254"/>
      <c r="D2498" s="287"/>
      <c r="E2498" s="288"/>
      <c r="F2498" s="411">
        <f>SUM(C2498:E2498)</f>
        <v>0</v>
      </c>
      <c r="G2498" s="254"/>
      <c r="H2498" s="287"/>
      <c r="I2498" s="288"/>
      <c r="J2498" s="792">
        <f>SUM(G2498:I2498)</f>
        <v>0</v>
      </c>
      <c r="K2498" s="254"/>
      <c r="L2498" s="287"/>
      <c r="M2498" s="288"/>
      <c r="N2498" s="792">
        <f>SUM(K2498:M2498)</f>
        <v>0</v>
      </c>
      <c r="O2498" s="254"/>
      <c r="P2498" s="287"/>
      <c r="Q2498" s="288"/>
      <c r="R2498" s="334">
        <f>SUM(O2498:Q2498)</f>
        <v>0</v>
      </c>
      <c r="S2498" s="793">
        <f>C2498+D2498+E2498+G2498+H2498+I2498+K2498+L2498+M2498+O2498+P2498+Q2498</f>
        <v>0</v>
      </c>
      <c r="T2498" s="207"/>
      <c r="U2498" s="207"/>
      <c r="V2498" s="207"/>
      <c r="W2498" s="207"/>
    </row>
    <row r="2499" spans="2:23" ht="16.5">
      <c r="B2499" s="436" t="s">
        <v>1033</v>
      </c>
      <c r="C2499" s="254"/>
      <c r="D2499" s="287"/>
      <c r="E2499" s="288"/>
      <c r="F2499" s="411">
        <f>SUM(C2499:E2499)</f>
        <v>0</v>
      </c>
      <c r="G2499" s="254"/>
      <c r="H2499" s="287"/>
      <c r="I2499" s="288"/>
      <c r="J2499" s="792">
        <f>SUM(G2499:I2499)</f>
        <v>0</v>
      </c>
      <c r="K2499" s="254"/>
      <c r="L2499" s="287"/>
      <c r="M2499" s="288"/>
      <c r="N2499" s="792">
        <f>SUM(K2499:M2499)</f>
        <v>0</v>
      </c>
      <c r="O2499" s="254"/>
      <c r="P2499" s="287"/>
      <c r="Q2499" s="288"/>
      <c r="R2499" s="334">
        <f>SUM(O2499:Q2499)</f>
        <v>0</v>
      </c>
      <c r="S2499" s="793">
        <f>C2499+D2499+E2499+G2499+H2499+I2499+K2499+L2499+M2499+O2499+P2499+Q2499</f>
        <v>0</v>
      </c>
      <c r="T2499" s="207"/>
      <c r="U2499" s="207"/>
      <c r="V2499" s="207"/>
      <c r="W2499" s="207"/>
    </row>
    <row r="2500" spans="2:23" ht="16.5">
      <c r="B2500" s="794" t="s">
        <v>1034</v>
      </c>
      <c r="C2500" s="687" t="s">
        <v>498</v>
      </c>
      <c r="D2500" s="688" t="s">
        <v>499</v>
      </c>
      <c r="E2500" s="689" t="s">
        <v>500</v>
      </c>
      <c r="F2500" s="719" t="s">
        <v>954</v>
      </c>
      <c r="G2500" s="687" t="s">
        <v>502</v>
      </c>
      <c r="H2500" s="688" t="s">
        <v>503</v>
      </c>
      <c r="I2500" s="689" t="s">
        <v>504</v>
      </c>
      <c r="J2500" s="719" t="s">
        <v>955</v>
      </c>
      <c r="K2500" s="687" t="s">
        <v>506</v>
      </c>
      <c r="L2500" s="688" t="s">
        <v>507</v>
      </c>
      <c r="M2500" s="689" t="s">
        <v>508</v>
      </c>
      <c r="N2500" s="719" t="s">
        <v>956</v>
      </c>
      <c r="O2500" s="687" t="s">
        <v>510</v>
      </c>
      <c r="P2500" s="688" t="s">
        <v>511</v>
      </c>
      <c r="Q2500" s="689" t="s">
        <v>512</v>
      </c>
      <c r="R2500" s="719" t="s">
        <v>957</v>
      </c>
      <c r="S2500" s="798" t="s">
        <v>46</v>
      </c>
      <c r="T2500" s="207"/>
      <c r="U2500" s="207"/>
      <c r="V2500" s="207"/>
      <c r="W2500" s="207"/>
    </row>
    <row r="2501" spans="2:23" ht="16.5">
      <c r="B2501" s="802" t="s">
        <v>1034</v>
      </c>
      <c r="C2501" s="254"/>
      <c r="D2501" s="287"/>
      <c r="E2501" s="288"/>
      <c r="F2501" s="411">
        <v>0</v>
      </c>
      <c r="G2501" s="254"/>
      <c r="H2501" s="287"/>
      <c r="I2501" s="288"/>
      <c r="J2501" s="792">
        <v>0</v>
      </c>
      <c r="K2501" s="254"/>
      <c r="L2501" s="287"/>
      <c r="M2501" s="288"/>
      <c r="N2501" s="792">
        <v>0</v>
      </c>
      <c r="O2501" s="254"/>
      <c r="P2501" s="287"/>
      <c r="Q2501" s="288"/>
      <c r="R2501" s="334">
        <v>0</v>
      </c>
      <c r="S2501" s="793">
        <v>0</v>
      </c>
      <c r="T2501" s="207"/>
      <c r="U2501" s="207"/>
      <c r="V2501" s="207"/>
      <c r="W2501" s="207"/>
    </row>
    <row r="2502" spans="2:23" ht="17.25" thickBot="1">
      <c r="B2502" s="803" t="s">
        <v>1035</v>
      </c>
      <c r="C2502" s="254"/>
      <c r="D2502" s="287"/>
      <c r="E2502" s="288"/>
      <c r="F2502" s="411">
        <v>0</v>
      </c>
      <c r="G2502" s="254"/>
      <c r="H2502" s="287"/>
      <c r="I2502" s="288"/>
      <c r="J2502" s="792">
        <v>0</v>
      </c>
      <c r="K2502" s="254"/>
      <c r="L2502" s="287"/>
      <c r="M2502" s="288"/>
      <c r="N2502" s="792">
        <v>0</v>
      </c>
      <c r="O2502" s="254"/>
      <c r="P2502" s="287"/>
      <c r="Q2502" s="288"/>
      <c r="R2502" s="414">
        <v>0</v>
      </c>
      <c r="S2502" s="804">
        <v>0</v>
      </c>
      <c r="T2502" s="207"/>
      <c r="U2502" s="207"/>
      <c r="V2502" s="207"/>
      <c r="W2502" s="207"/>
    </row>
    <row r="2503" spans="2:23" ht="17.25" thickBot="1">
      <c r="B2503" s="416"/>
      <c r="C2503" s="417"/>
      <c r="D2503" s="417"/>
      <c r="E2503" s="417"/>
      <c r="F2503" s="805"/>
      <c r="G2503" s="417"/>
      <c r="H2503" s="417"/>
      <c r="I2503" s="417"/>
      <c r="J2503" s="805"/>
      <c r="K2503" s="417"/>
      <c r="L2503" s="417"/>
      <c r="M2503" s="417"/>
      <c r="N2503" s="805"/>
      <c r="O2503" s="417"/>
      <c r="P2503" s="417"/>
      <c r="Q2503" s="417"/>
      <c r="R2503" s="805"/>
      <c r="S2503" s="617"/>
      <c r="T2503" s="207"/>
      <c r="U2503" s="207"/>
      <c r="V2503" s="207"/>
      <c r="W2503" s="207"/>
    </row>
    <row r="2504" spans="2:23" ht="17.25" thickBot="1">
      <c r="B2504" s="806" t="s">
        <v>1036</v>
      </c>
      <c r="C2504" s="807"/>
      <c r="D2504" s="807"/>
      <c r="E2504" s="807"/>
      <c r="F2504" s="807"/>
      <c r="G2504" s="807"/>
      <c r="H2504" s="807"/>
      <c r="I2504" s="807"/>
      <c r="J2504" s="807"/>
      <c r="K2504" s="807"/>
      <c r="L2504" s="807"/>
      <c r="M2504" s="807"/>
      <c r="N2504" s="807"/>
      <c r="O2504" s="807"/>
      <c r="P2504" s="807"/>
      <c r="Q2504" s="807"/>
      <c r="R2504" s="807"/>
      <c r="S2504" s="808"/>
      <c r="T2504" s="207"/>
      <c r="U2504" s="207"/>
      <c r="V2504" s="207"/>
      <c r="W2504" s="207"/>
    </row>
    <row r="2505" spans="2:23" ht="17.25" thickBot="1">
      <c r="B2505" s="809" t="s">
        <v>696</v>
      </c>
      <c r="C2505" s="810"/>
      <c r="D2505" s="810"/>
      <c r="E2505" s="810"/>
      <c r="F2505" s="810"/>
      <c r="G2505" s="810"/>
      <c r="H2505" s="810"/>
      <c r="I2505" s="810"/>
      <c r="J2505" s="810"/>
      <c r="K2505" s="810"/>
      <c r="L2505" s="810"/>
      <c r="M2505" s="810"/>
      <c r="N2505" s="810"/>
      <c r="O2505" s="810"/>
      <c r="P2505" s="810"/>
      <c r="Q2505" s="810"/>
      <c r="R2505" s="810"/>
      <c r="S2505" s="811"/>
      <c r="T2505" s="207"/>
      <c r="U2505" s="207"/>
      <c r="V2505" s="207"/>
      <c r="W2505" s="207"/>
    </row>
    <row r="2506" spans="2:23" ht="17.25" thickBot="1">
      <c r="B2506" s="812" t="s">
        <v>717</v>
      </c>
      <c r="C2506" s="795" t="s">
        <v>498</v>
      </c>
      <c r="D2506" s="796" t="s">
        <v>499</v>
      </c>
      <c r="E2506" s="797" t="s">
        <v>500</v>
      </c>
      <c r="F2506" s="813" t="s">
        <v>954</v>
      </c>
      <c r="G2506" s="795" t="s">
        <v>502</v>
      </c>
      <c r="H2506" s="796" t="s">
        <v>503</v>
      </c>
      <c r="I2506" s="797" t="s">
        <v>504</v>
      </c>
      <c r="J2506" s="813" t="s">
        <v>955</v>
      </c>
      <c r="K2506" s="795" t="s">
        <v>506</v>
      </c>
      <c r="L2506" s="796" t="s">
        <v>507</v>
      </c>
      <c r="M2506" s="797" t="s">
        <v>508</v>
      </c>
      <c r="N2506" s="813" t="s">
        <v>956</v>
      </c>
      <c r="O2506" s="795" t="s">
        <v>510</v>
      </c>
      <c r="P2506" s="796" t="s">
        <v>511</v>
      </c>
      <c r="Q2506" s="797" t="s">
        <v>512</v>
      </c>
      <c r="R2506" s="813" t="s">
        <v>957</v>
      </c>
      <c r="S2506" s="813" t="s">
        <v>46</v>
      </c>
      <c r="T2506" s="207"/>
      <c r="U2506" s="207"/>
      <c r="V2506" s="207"/>
      <c r="W2506" s="207"/>
    </row>
    <row r="2507" spans="2:23" ht="16.5">
      <c r="B2507" s="710" t="s">
        <v>702</v>
      </c>
      <c r="C2507" s="266"/>
      <c r="D2507" s="280"/>
      <c r="E2507" s="281"/>
      <c r="F2507" s="698">
        <f>C2507+D2507+E2507</f>
        <v>0</v>
      </c>
      <c r="G2507" s="266"/>
      <c r="H2507" s="280"/>
      <c r="I2507" s="281"/>
      <c r="J2507" s="334">
        <f>G2507+H2507+I2507</f>
        <v>0</v>
      </c>
      <c r="K2507" s="266"/>
      <c r="L2507" s="280"/>
      <c r="M2507" s="281"/>
      <c r="N2507" s="334">
        <f>K2507+L2507+M2507</f>
        <v>0</v>
      </c>
      <c r="O2507" s="266"/>
      <c r="P2507" s="280"/>
      <c r="Q2507" s="281"/>
      <c r="R2507" s="334">
        <f t="shared" ref="R2507:R2513" si="1281">SUM(O2507:Q2507)</f>
        <v>0</v>
      </c>
      <c r="S2507" s="700">
        <f t="shared" ref="S2507:S2513" si="1282">N2507+J2507+F2507+R2507</f>
        <v>0</v>
      </c>
      <c r="T2507" s="207"/>
      <c r="U2507" s="207"/>
      <c r="V2507" s="207"/>
      <c r="W2507" s="207"/>
    </row>
    <row r="2508" spans="2:23" ht="16.5">
      <c r="B2508" s="711" t="s">
        <v>703</v>
      </c>
      <c r="C2508" s="712">
        <f>C2509+C2510</f>
        <v>0</v>
      </c>
      <c r="D2508" s="712">
        <f>D2509+D2510</f>
        <v>0</v>
      </c>
      <c r="E2508" s="712">
        <f>E2509+E2510</f>
        <v>0</v>
      </c>
      <c r="F2508" s="334">
        <f t="shared" ref="F2508:F2513" si="1283">C2508+D2508+E2508</f>
        <v>0</v>
      </c>
      <c r="G2508" s="712">
        <f>G2509+G2510</f>
        <v>0</v>
      </c>
      <c r="H2508" s="246">
        <f>H2509+H2510</f>
        <v>0</v>
      </c>
      <c r="I2508" s="713">
        <f>I2509+I2510</f>
        <v>0</v>
      </c>
      <c r="J2508" s="334">
        <f t="shared" ref="J2508:J2513" si="1284">G2508+H2508+I2508</f>
        <v>0</v>
      </c>
      <c r="K2508" s="712">
        <f>K2509+K2510</f>
        <v>0</v>
      </c>
      <c r="L2508" s="246">
        <f>L2509+L2510</f>
        <v>0</v>
      </c>
      <c r="M2508" s="713">
        <f>M2509+M2510</f>
        <v>0</v>
      </c>
      <c r="N2508" s="334">
        <f t="shared" ref="N2508:N2513" si="1285">K2508+L2508+M2508</f>
        <v>0</v>
      </c>
      <c r="O2508" s="712">
        <f>O2509+O2510</f>
        <v>0</v>
      </c>
      <c r="P2508" s="246">
        <f>P2509+P2510</f>
        <v>0</v>
      </c>
      <c r="Q2508" s="713">
        <f>Q2509+Q2510</f>
        <v>0</v>
      </c>
      <c r="R2508" s="334">
        <f t="shared" si="1281"/>
        <v>0</v>
      </c>
      <c r="S2508" s="335">
        <f t="shared" si="1282"/>
        <v>0</v>
      </c>
      <c r="T2508" s="814"/>
      <c r="U2508" s="814"/>
      <c r="V2508" s="814"/>
      <c r="W2508" s="814"/>
    </row>
    <row r="2509" spans="2:23" ht="16.5">
      <c r="B2509" s="710" t="s">
        <v>1037</v>
      </c>
      <c r="C2509" s="254"/>
      <c r="D2509" s="287"/>
      <c r="E2509" s="288"/>
      <c r="F2509" s="698">
        <f t="shared" si="1283"/>
        <v>0</v>
      </c>
      <c r="G2509" s="254"/>
      <c r="H2509" s="287"/>
      <c r="I2509" s="288"/>
      <c r="J2509" s="334">
        <f t="shared" si="1284"/>
        <v>0</v>
      </c>
      <c r="K2509" s="254"/>
      <c r="L2509" s="287"/>
      <c r="M2509" s="288"/>
      <c r="N2509" s="334">
        <f t="shared" si="1285"/>
        <v>0</v>
      </c>
      <c r="O2509" s="254"/>
      <c r="P2509" s="287"/>
      <c r="Q2509" s="288"/>
      <c r="R2509" s="334">
        <f t="shared" si="1281"/>
        <v>0</v>
      </c>
      <c r="S2509" s="700">
        <f t="shared" si="1282"/>
        <v>0</v>
      </c>
      <c r="T2509" s="815"/>
      <c r="U2509" s="191"/>
      <c r="V2509" s="191"/>
      <c r="W2509" s="191"/>
    </row>
    <row r="2510" spans="2:23" ht="16.5">
      <c r="B2510" s="710" t="s">
        <v>1038</v>
      </c>
      <c r="C2510" s="254"/>
      <c r="D2510" s="287"/>
      <c r="E2510" s="288"/>
      <c r="F2510" s="698">
        <f t="shared" si="1283"/>
        <v>0</v>
      </c>
      <c r="G2510" s="254"/>
      <c r="H2510" s="287"/>
      <c r="I2510" s="288"/>
      <c r="J2510" s="334">
        <f t="shared" si="1284"/>
        <v>0</v>
      </c>
      <c r="K2510" s="254"/>
      <c r="L2510" s="287"/>
      <c r="M2510" s="288"/>
      <c r="N2510" s="334">
        <f t="shared" si="1285"/>
        <v>0</v>
      </c>
      <c r="O2510" s="254"/>
      <c r="P2510" s="287"/>
      <c r="Q2510" s="288"/>
      <c r="R2510" s="792">
        <f t="shared" si="1281"/>
        <v>0</v>
      </c>
      <c r="S2510" s="700">
        <f t="shared" si="1282"/>
        <v>0</v>
      </c>
      <c r="T2510" s="191"/>
      <c r="U2510" s="191"/>
      <c r="V2510" s="191"/>
      <c r="W2510" s="191"/>
    </row>
    <row r="2511" spans="2:23" ht="16.5">
      <c r="B2511" s="710" t="s">
        <v>1039</v>
      </c>
      <c r="C2511" s="254"/>
      <c r="D2511" s="287"/>
      <c r="E2511" s="288"/>
      <c r="F2511" s="698">
        <f t="shared" si="1283"/>
        <v>0</v>
      </c>
      <c r="G2511" s="254"/>
      <c r="H2511" s="287"/>
      <c r="I2511" s="288"/>
      <c r="J2511" s="334">
        <f t="shared" si="1284"/>
        <v>0</v>
      </c>
      <c r="K2511" s="254"/>
      <c r="L2511" s="287"/>
      <c r="M2511" s="288"/>
      <c r="N2511" s="334">
        <f t="shared" si="1285"/>
        <v>0</v>
      </c>
      <c r="O2511" s="254"/>
      <c r="P2511" s="287"/>
      <c r="Q2511" s="288"/>
      <c r="R2511" s="792">
        <f t="shared" si="1281"/>
        <v>0</v>
      </c>
      <c r="S2511" s="700">
        <f t="shared" si="1282"/>
        <v>0</v>
      </c>
      <c r="T2511" s="191"/>
      <c r="U2511" s="191"/>
      <c r="V2511" s="191"/>
      <c r="W2511" s="191"/>
    </row>
    <row r="2512" spans="2:23" ht="16.5">
      <c r="B2512" s="710" t="s">
        <v>1040</v>
      </c>
      <c r="C2512" s="254"/>
      <c r="D2512" s="287"/>
      <c r="E2512" s="288"/>
      <c r="F2512" s="698">
        <f t="shared" si="1283"/>
        <v>0</v>
      </c>
      <c r="G2512" s="254"/>
      <c r="H2512" s="287"/>
      <c r="I2512" s="288"/>
      <c r="J2512" s="334">
        <f t="shared" si="1284"/>
        <v>0</v>
      </c>
      <c r="K2512" s="254"/>
      <c r="L2512" s="287"/>
      <c r="M2512" s="288"/>
      <c r="N2512" s="334">
        <f t="shared" si="1285"/>
        <v>0</v>
      </c>
      <c r="O2512" s="254"/>
      <c r="P2512" s="287"/>
      <c r="Q2512" s="288"/>
      <c r="R2512" s="792">
        <f t="shared" si="1281"/>
        <v>0</v>
      </c>
      <c r="S2512" s="700">
        <f t="shared" si="1282"/>
        <v>0</v>
      </c>
      <c r="T2512" s="191"/>
      <c r="U2512" s="191"/>
      <c r="V2512" s="191"/>
      <c r="W2512" s="191"/>
    </row>
    <row r="2513" spans="2:23" ht="17.25" thickBot="1">
      <c r="B2513" s="775" t="s">
        <v>1041</v>
      </c>
      <c r="C2513" s="271"/>
      <c r="D2513" s="294"/>
      <c r="E2513" s="295"/>
      <c r="F2513" s="698">
        <f t="shared" si="1283"/>
        <v>0</v>
      </c>
      <c r="G2513" s="271"/>
      <c r="H2513" s="294"/>
      <c r="I2513" s="295"/>
      <c r="J2513" s="334">
        <f t="shared" si="1284"/>
        <v>0</v>
      </c>
      <c r="K2513" s="271"/>
      <c r="L2513" s="294"/>
      <c r="M2513" s="295"/>
      <c r="N2513" s="334">
        <f t="shared" si="1285"/>
        <v>0</v>
      </c>
      <c r="O2513" s="271"/>
      <c r="P2513" s="294"/>
      <c r="Q2513" s="295"/>
      <c r="R2513" s="792">
        <f t="shared" si="1281"/>
        <v>0</v>
      </c>
      <c r="S2513" s="700">
        <f t="shared" si="1282"/>
        <v>0</v>
      </c>
      <c r="T2513" s="191"/>
      <c r="U2513" s="191"/>
      <c r="V2513" s="191"/>
      <c r="W2513" s="191"/>
    </row>
    <row r="2514" spans="2:23" ht="17.25" thickBot="1">
      <c r="B2514" s="812" t="s">
        <v>718</v>
      </c>
      <c r="C2514" s="795" t="s">
        <v>498</v>
      </c>
      <c r="D2514" s="796" t="s">
        <v>499</v>
      </c>
      <c r="E2514" s="797" t="s">
        <v>500</v>
      </c>
      <c r="F2514" s="719" t="s">
        <v>697</v>
      </c>
      <c r="G2514" s="687" t="s">
        <v>502</v>
      </c>
      <c r="H2514" s="688" t="s">
        <v>503</v>
      </c>
      <c r="I2514" s="689" t="s">
        <v>504</v>
      </c>
      <c r="J2514" s="719" t="s">
        <v>698</v>
      </c>
      <c r="K2514" s="687" t="s">
        <v>506</v>
      </c>
      <c r="L2514" s="688" t="s">
        <v>507</v>
      </c>
      <c r="M2514" s="689" t="s">
        <v>508</v>
      </c>
      <c r="N2514" s="719" t="s">
        <v>699</v>
      </c>
      <c r="O2514" s="687" t="s">
        <v>510</v>
      </c>
      <c r="P2514" s="688" t="s">
        <v>511</v>
      </c>
      <c r="Q2514" s="689" t="s">
        <v>512</v>
      </c>
      <c r="R2514" s="719" t="s">
        <v>700</v>
      </c>
      <c r="S2514" s="719" t="s">
        <v>46</v>
      </c>
      <c r="T2514" s="191"/>
      <c r="U2514" s="191"/>
      <c r="V2514" s="191"/>
      <c r="W2514" s="191"/>
    </row>
    <row r="2515" spans="2:23" ht="16.5">
      <c r="B2515" s="710" t="s">
        <v>702</v>
      </c>
      <c r="C2515" s="266"/>
      <c r="D2515" s="280"/>
      <c r="E2515" s="281"/>
      <c r="F2515" s="698">
        <f>C2515+D2515+E2515</f>
        <v>0</v>
      </c>
      <c r="G2515" s="266"/>
      <c r="H2515" s="280"/>
      <c r="I2515" s="281"/>
      <c r="J2515" s="334">
        <f>G2515+H2515+I2515</f>
        <v>0</v>
      </c>
      <c r="K2515" s="266"/>
      <c r="L2515" s="280"/>
      <c r="M2515" s="281"/>
      <c r="N2515" s="334">
        <f>K2515+L2515+M2515</f>
        <v>0</v>
      </c>
      <c r="O2515" s="266"/>
      <c r="P2515" s="280"/>
      <c r="Q2515" s="281"/>
      <c r="R2515" s="334">
        <f t="shared" ref="R2515:R2521" si="1286">SUM(O2515:Q2515)</f>
        <v>0</v>
      </c>
      <c r="S2515" s="700">
        <f t="shared" ref="S2515:S2521" si="1287">N2515+J2515+F2515+R2515</f>
        <v>0</v>
      </c>
      <c r="T2515" s="191"/>
      <c r="U2515" s="191"/>
      <c r="V2515" s="191"/>
      <c r="W2515" s="191"/>
    </row>
    <row r="2516" spans="2:23" ht="16.5">
      <c r="B2516" s="711" t="s">
        <v>703</v>
      </c>
      <c r="C2516" s="712">
        <f>C2517+C2518</f>
        <v>0</v>
      </c>
      <c r="D2516" s="712">
        <f>D2517+D2518</f>
        <v>0</v>
      </c>
      <c r="E2516" s="712">
        <f>E2517+E2518</f>
        <v>0</v>
      </c>
      <c r="F2516" s="334">
        <f t="shared" ref="F2516:F2521" si="1288">C2516+D2516+E2516</f>
        <v>0</v>
      </c>
      <c r="G2516" s="712">
        <f>G2517+G2518</f>
        <v>0</v>
      </c>
      <c r="H2516" s="246">
        <f>H2517+H2518</f>
        <v>0</v>
      </c>
      <c r="I2516" s="713">
        <f>I2517+I2518</f>
        <v>0</v>
      </c>
      <c r="J2516" s="334">
        <f t="shared" ref="J2516:J2521" si="1289">G2516+H2516+I2516</f>
        <v>0</v>
      </c>
      <c r="K2516" s="712">
        <f>K2517+K2518</f>
        <v>0</v>
      </c>
      <c r="L2516" s="246">
        <f>L2517+L2518</f>
        <v>0</v>
      </c>
      <c r="M2516" s="713">
        <f>M2517+M2518</f>
        <v>0</v>
      </c>
      <c r="N2516" s="334">
        <f t="shared" ref="N2516:N2521" si="1290">K2516+L2516+M2516</f>
        <v>0</v>
      </c>
      <c r="O2516" s="712">
        <f>O2517+O2518</f>
        <v>0</v>
      </c>
      <c r="P2516" s="246">
        <f>P2517+P2518</f>
        <v>0</v>
      </c>
      <c r="Q2516" s="713">
        <f>Q2517+Q2518</f>
        <v>0</v>
      </c>
      <c r="R2516" s="334">
        <f t="shared" si="1286"/>
        <v>0</v>
      </c>
      <c r="S2516" s="335">
        <f t="shared" si="1287"/>
        <v>0</v>
      </c>
      <c r="T2516" s="702"/>
      <c r="U2516" s="702"/>
      <c r="V2516" s="702"/>
      <c r="W2516" s="702"/>
    </row>
    <row r="2517" spans="2:23" ht="16.5">
      <c r="B2517" s="710" t="s">
        <v>1037</v>
      </c>
      <c r="C2517" s="254"/>
      <c r="D2517" s="287"/>
      <c r="E2517" s="288"/>
      <c r="F2517" s="698">
        <f t="shared" si="1288"/>
        <v>0</v>
      </c>
      <c r="G2517" s="254"/>
      <c r="H2517" s="287"/>
      <c r="I2517" s="288"/>
      <c r="J2517" s="334">
        <f t="shared" si="1289"/>
        <v>0</v>
      </c>
      <c r="K2517" s="254"/>
      <c r="L2517" s="287"/>
      <c r="M2517" s="288"/>
      <c r="N2517" s="334">
        <f t="shared" si="1290"/>
        <v>0</v>
      </c>
      <c r="O2517" s="254"/>
      <c r="P2517" s="287"/>
      <c r="Q2517" s="288"/>
      <c r="R2517" s="334">
        <f t="shared" si="1286"/>
        <v>0</v>
      </c>
      <c r="S2517" s="700">
        <f t="shared" si="1287"/>
        <v>0</v>
      </c>
      <c r="T2517" s="191"/>
      <c r="U2517" s="191"/>
      <c r="V2517" s="191"/>
      <c r="W2517" s="191"/>
    </row>
    <row r="2518" spans="2:23" ht="16.5">
      <c r="B2518" s="710" t="s">
        <v>1038</v>
      </c>
      <c r="C2518" s="254"/>
      <c r="D2518" s="287"/>
      <c r="E2518" s="288"/>
      <c r="F2518" s="698">
        <f t="shared" si="1288"/>
        <v>0</v>
      </c>
      <c r="G2518" s="254"/>
      <c r="H2518" s="287"/>
      <c r="I2518" s="288"/>
      <c r="J2518" s="334">
        <f t="shared" si="1289"/>
        <v>0</v>
      </c>
      <c r="K2518" s="254"/>
      <c r="L2518" s="287"/>
      <c r="M2518" s="288"/>
      <c r="N2518" s="334">
        <f t="shared" si="1290"/>
        <v>0</v>
      </c>
      <c r="O2518" s="254"/>
      <c r="P2518" s="287"/>
      <c r="Q2518" s="288"/>
      <c r="R2518" s="792">
        <f t="shared" si="1286"/>
        <v>0</v>
      </c>
      <c r="S2518" s="700">
        <f t="shared" si="1287"/>
        <v>0</v>
      </c>
      <c r="T2518" s="191"/>
      <c r="U2518" s="191"/>
      <c r="V2518" s="191"/>
      <c r="W2518" s="191"/>
    </row>
    <row r="2519" spans="2:23" ht="16.5">
      <c r="B2519" s="710" t="s">
        <v>1039</v>
      </c>
      <c r="C2519" s="254"/>
      <c r="D2519" s="287"/>
      <c r="E2519" s="288"/>
      <c r="F2519" s="698">
        <f t="shared" si="1288"/>
        <v>0</v>
      </c>
      <c r="G2519" s="254"/>
      <c r="H2519" s="287"/>
      <c r="I2519" s="288"/>
      <c r="J2519" s="334">
        <f t="shared" si="1289"/>
        <v>0</v>
      </c>
      <c r="K2519" s="254"/>
      <c r="L2519" s="287"/>
      <c r="M2519" s="288"/>
      <c r="N2519" s="334">
        <f t="shared" si="1290"/>
        <v>0</v>
      </c>
      <c r="O2519" s="254"/>
      <c r="P2519" s="287"/>
      <c r="Q2519" s="288"/>
      <c r="R2519" s="792">
        <f t="shared" si="1286"/>
        <v>0</v>
      </c>
      <c r="S2519" s="700">
        <f t="shared" si="1287"/>
        <v>0</v>
      </c>
      <c r="T2519" s="191"/>
      <c r="U2519" s="191"/>
      <c r="V2519" s="191"/>
      <c r="W2519" s="191"/>
    </row>
    <row r="2520" spans="2:23" ht="16.5">
      <c r="B2520" s="710" t="s">
        <v>1040</v>
      </c>
      <c r="C2520" s="254"/>
      <c r="D2520" s="287"/>
      <c r="E2520" s="288"/>
      <c r="F2520" s="698">
        <f t="shared" si="1288"/>
        <v>0</v>
      </c>
      <c r="G2520" s="254"/>
      <c r="H2520" s="287"/>
      <c r="I2520" s="288"/>
      <c r="J2520" s="334">
        <f t="shared" si="1289"/>
        <v>0</v>
      </c>
      <c r="K2520" s="254"/>
      <c r="L2520" s="287"/>
      <c r="M2520" s="288"/>
      <c r="N2520" s="334">
        <f t="shared" si="1290"/>
        <v>0</v>
      </c>
      <c r="O2520" s="254"/>
      <c r="P2520" s="287"/>
      <c r="Q2520" s="288"/>
      <c r="R2520" s="792">
        <f t="shared" si="1286"/>
        <v>0</v>
      </c>
      <c r="S2520" s="700">
        <f t="shared" si="1287"/>
        <v>0</v>
      </c>
      <c r="T2520" s="191"/>
      <c r="U2520" s="191"/>
      <c r="V2520" s="191"/>
      <c r="W2520" s="191"/>
    </row>
    <row r="2521" spans="2:23" ht="17.25" thickBot="1">
      <c r="B2521" s="710" t="s">
        <v>1041</v>
      </c>
      <c r="C2521" s="271"/>
      <c r="D2521" s="294"/>
      <c r="E2521" s="295"/>
      <c r="F2521" s="698">
        <f t="shared" si="1288"/>
        <v>0</v>
      </c>
      <c r="G2521" s="271"/>
      <c r="H2521" s="294"/>
      <c r="I2521" s="295"/>
      <c r="J2521" s="334">
        <f t="shared" si="1289"/>
        <v>0</v>
      </c>
      <c r="K2521" s="271"/>
      <c r="L2521" s="294"/>
      <c r="M2521" s="295"/>
      <c r="N2521" s="334">
        <f t="shared" si="1290"/>
        <v>0</v>
      </c>
      <c r="O2521" s="271"/>
      <c r="P2521" s="294"/>
      <c r="Q2521" s="295"/>
      <c r="R2521" s="792">
        <f t="shared" si="1286"/>
        <v>0</v>
      </c>
      <c r="S2521" s="700">
        <f t="shared" si="1287"/>
        <v>0</v>
      </c>
      <c r="T2521" s="191"/>
      <c r="U2521" s="191"/>
      <c r="V2521" s="191"/>
      <c r="W2521" s="191"/>
    </row>
    <row r="2522" spans="2:23" ht="17.25" thickBot="1">
      <c r="B2522" s="715" t="s">
        <v>773</v>
      </c>
      <c r="C2522" s="687" t="s">
        <v>498</v>
      </c>
      <c r="D2522" s="688" t="s">
        <v>499</v>
      </c>
      <c r="E2522" s="689" t="s">
        <v>500</v>
      </c>
      <c r="F2522" s="719" t="s">
        <v>697</v>
      </c>
      <c r="G2522" s="687" t="s">
        <v>502</v>
      </c>
      <c r="H2522" s="688" t="s">
        <v>503</v>
      </c>
      <c r="I2522" s="689" t="s">
        <v>504</v>
      </c>
      <c r="J2522" s="719" t="s">
        <v>698</v>
      </c>
      <c r="K2522" s="687" t="s">
        <v>506</v>
      </c>
      <c r="L2522" s="688" t="s">
        <v>507</v>
      </c>
      <c r="M2522" s="689" t="s">
        <v>508</v>
      </c>
      <c r="N2522" s="719" t="s">
        <v>699</v>
      </c>
      <c r="O2522" s="687" t="s">
        <v>510</v>
      </c>
      <c r="P2522" s="688" t="s">
        <v>511</v>
      </c>
      <c r="Q2522" s="689" t="s">
        <v>512</v>
      </c>
      <c r="R2522" s="719" t="s">
        <v>700</v>
      </c>
      <c r="S2522" s="719" t="s">
        <v>46</v>
      </c>
      <c r="T2522" s="191"/>
      <c r="U2522" s="191"/>
      <c r="V2522" s="191"/>
      <c r="W2522" s="191"/>
    </row>
    <row r="2523" spans="2:23" ht="16.5">
      <c r="B2523" s="710" t="s">
        <v>702</v>
      </c>
      <c r="C2523" s="266"/>
      <c r="D2523" s="280"/>
      <c r="E2523" s="281"/>
      <c r="F2523" s="698">
        <f>C2523+D2523+E2523</f>
        <v>0</v>
      </c>
      <c r="G2523" s="266"/>
      <c r="H2523" s="280"/>
      <c r="I2523" s="281"/>
      <c r="J2523" s="334">
        <f>G2523+H2523+I2523</f>
        <v>0</v>
      </c>
      <c r="K2523" s="266"/>
      <c r="L2523" s="280"/>
      <c r="M2523" s="281"/>
      <c r="N2523" s="334">
        <f>K2523+L2523+M2523</f>
        <v>0</v>
      </c>
      <c r="O2523" s="266"/>
      <c r="P2523" s="280"/>
      <c r="Q2523" s="281"/>
      <c r="R2523" s="334">
        <f t="shared" ref="R2523:R2529" si="1291">SUM(O2523:Q2523)</f>
        <v>0</v>
      </c>
      <c r="S2523" s="700">
        <f t="shared" ref="S2523:S2529" si="1292">N2523+J2523+F2523+R2523</f>
        <v>0</v>
      </c>
      <c r="T2523" s="191"/>
      <c r="U2523" s="191"/>
      <c r="V2523" s="191"/>
      <c r="W2523" s="191"/>
    </row>
    <row r="2524" spans="2:23" ht="16.5">
      <c r="B2524" s="711" t="s">
        <v>703</v>
      </c>
      <c r="C2524" s="712">
        <f>C2525+C2526</f>
        <v>0</v>
      </c>
      <c r="D2524" s="712">
        <f>D2525+D2526</f>
        <v>0</v>
      </c>
      <c r="E2524" s="712">
        <f>E2525+E2526</f>
        <v>0</v>
      </c>
      <c r="F2524" s="334">
        <f t="shared" ref="F2524:F2529" si="1293">C2524+D2524+E2524</f>
        <v>0</v>
      </c>
      <c r="G2524" s="712">
        <f>G2525+G2526</f>
        <v>0</v>
      </c>
      <c r="H2524" s="246">
        <f>H2525+H2526</f>
        <v>0</v>
      </c>
      <c r="I2524" s="713">
        <f>I2525+I2526</f>
        <v>0</v>
      </c>
      <c r="J2524" s="334">
        <f t="shared" ref="J2524:J2529" si="1294">G2524+H2524+I2524</f>
        <v>0</v>
      </c>
      <c r="K2524" s="712">
        <f>K2525+K2526</f>
        <v>0</v>
      </c>
      <c r="L2524" s="246">
        <f>L2525+L2526</f>
        <v>0</v>
      </c>
      <c r="M2524" s="713">
        <f>M2525+M2526</f>
        <v>0</v>
      </c>
      <c r="N2524" s="334">
        <f t="shared" ref="N2524:N2529" si="1295">K2524+L2524+M2524</f>
        <v>0</v>
      </c>
      <c r="O2524" s="712">
        <f>O2525+O2526</f>
        <v>0</v>
      </c>
      <c r="P2524" s="246">
        <f>P2525+P2526</f>
        <v>0</v>
      </c>
      <c r="Q2524" s="713">
        <f>Q2525+Q2526</f>
        <v>0</v>
      </c>
      <c r="R2524" s="334">
        <f t="shared" si="1291"/>
        <v>0</v>
      </c>
      <c r="S2524" s="335">
        <f t="shared" si="1292"/>
        <v>0</v>
      </c>
      <c r="T2524" s="702"/>
      <c r="U2524" s="702"/>
      <c r="V2524" s="702"/>
      <c r="W2524" s="702"/>
    </row>
    <row r="2525" spans="2:23" ht="16.5">
      <c r="B2525" s="710" t="s">
        <v>1037</v>
      </c>
      <c r="C2525" s="254"/>
      <c r="D2525" s="287"/>
      <c r="E2525" s="288"/>
      <c r="F2525" s="698">
        <f t="shared" si="1293"/>
        <v>0</v>
      </c>
      <c r="G2525" s="254"/>
      <c r="H2525" s="287"/>
      <c r="I2525" s="288"/>
      <c r="J2525" s="334">
        <f t="shared" si="1294"/>
        <v>0</v>
      </c>
      <c r="K2525" s="254"/>
      <c r="L2525" s="287"/>
      <c r="M2525" s="288"/>
      <c r="N2525" s="334">
        <f t="shared" si="1295"/>
        <v>0</v>
      </c>
      <c r="O2525" s="254"/>
      <c r="P2525" s="287"/>
      <c r="Q2525" s="288"/>
      <c r="R2525" s="334">
        <f t="shared" si="1291"/>
        <v>0</v>
      </c>
      <c r="S2525" s="700">
        <f t="shared" si="1292"/>
        <v>0</v>
      </c>
      <c r="T2525" s="191"/>
      <c r="U2525" s="191"/>
      <c r="V2525" s="191"/>
      <c r="W2525" s="191"/>
    </row>
    <row r="2526" spans="2:23" ht="16.5">
      <c r="B2526" s="710" t="s">
        <v>1038</v>
      </c>
      <c r="C2526" s="254"/>
      <c r="D2526" s="287"/>
      <c r="E2526" s="288"/>
      <c r="F2526" s="698">
        <f t="shared" si="1293"/>
        <v>0</v>
      </c>
      <c r="G2526" s="254"/>
      <c r="H2526" s="287"/>
      <c r="I2526" s="288"/>
      <c r="J2526" s="334">
        <f t="shared" si="1294"/>
        <v>0</v>
      </c>
      <c r="K2526" s="254"/>
      <c r="L2526" s="287"/>
      <c r="M2526" s="288"/>
      <c r="N2526" s="334">
        <f t="shared" si="1295"/>
        <v>0</v>
      </c>
      <c r="O2526" s="254"/>
      <c r="P2526" s="287"/>
      <c r="Q2526" s="288"/>
      <c r="R2526" s="792">
        <f t="shared" si="1291"/>
        <v>0</v>
      </c>
      <c r="S2526" s="700">
        <f t="shared" si="1292"/>
        <v>0</v>
      </c>
      <c r="T2526" s="191"/>
      <c r="U2526" s="191"/>
      <c r="V2526" s="191"/>
      <c r="W2526" s="191"/>
    </row>
    <row r="2527" spans="2:23" ht="16.5">
      <c r="B2527" s="710" t="s">
        <v>1039</v>
      </c>
      <c r="C2527" s="254"/>
      <c r="D2527" s="287"/>
      <c r="E2527" s="288"/>
      <c r="F2527" s="698">
        <f t="shared" si="1293"/>
        <v>0</v>
      </c>
      <c r="G2527" s="254"/>
      <c r="H2527" s="287"/>
      <c r="I2527" s="288"/>
      <c r="J2527" s="334">
        <f t="shared" si="1294"/>
        <v>0</v>
      </c>
      <c r="K2527" s="254"/>
      <c r="L2527" s="287"/>
      <c r="M2527" s="288"/>
      <c r="N2527" s="334">
        <f t="shared" si="1295"/>
        <v>0</v>
      </c>
      <c r="O2527" s="254"/>
      <c r="P2527" s="287"/>
      <c r="Q2527" s="288"/>
      <c r="R2527" s="792">
        <f t="shared" si="1291"/>
        <v>0</v>
      </c>
      <c r="S2527" s="700">
        <f t="shared" si="1292"/>
        <v>0</v>
      </c>
      <c r="T2527" s="191"/>
      <c r="U2527" s="191"/>
      <c r="V2527" s="191"/>
      <c r="W2527" s="191"/>
    </row>
    <row r="2528" spans="2:23" ht="16.5">
      <c r="B2528" s="710" t="s">
        <v>1040</v>
      </c>
      <c r="C2528" s="254"/>
      <c r="D2528" s="287"/>
      <c r="E2528" s="288"/>
      <c r="F2528" s="698">
        <f t="shared" si="1293"/>
        <v>0</v>
      </c>
      <c r="G2528" s="254"/>
      <c r="H2528" s="287"/>
      <c r="I2528" s="288"/>
      <c r="J2528" s="334">
        <f t="shared" si="1294"/>
        <v>0</v>
      </c>
      <c r="K2528" s="254"/>
      <c r="L2528" s="287"/>
      <c r="M2528" s="288"/>
      <c r="N2528" s="334">
        <f t="shared" si="1295"/>
        <v>0</v>
      </c>
      <c r="O2528" s="254"/>
      <c r="P2528" s="287"/>
      <c r="Q2528" s="288"/>
      <c r="R2528" s="792">
        <f t="shared" si="1291"/>
        <v>0</v>
      </c>
      <c r="S2528" s="700">
        <f t="shared" si="1292"/>
        <v>0</v>
      </c>
      <c r="T2528" s="191"/>
      <c r="U2528" s="191"/>
      <c r="V2528" s="191"/>
      <c r="W2528" s="191"/>
    </row>
    <row r="2529" spans="2:23" ht="17.25" thickBot="1">
      <c r="B2529" s="710" t="s">
        <v>1041</v>
      </c>
      <c r="C2529" s="271"/>
      <c r="D2529" s="294"/>
      <c r="E2529" s="295"/>
      <c r="F2529" s="698">
        <f t="shared" si="1293"/>
        <v>0</v>
      </c>
      <c r="G2529" s="271"/>
      <c r="H2529" s="294"/>
      <c r="I2529" s="295"/>
      <c r="J2529" s="334">
        <f t="shared" si="1294"/>
        <v>0</v>
      </c>
      <c r="K2529" s="271"/>
      <c r="L2529" s="294"/>
      <c r="M2529" s="295"/>
      <c r="N2529" s="334">
        <f t="shared" si="1295"/>
        <v>0</v>
      </c>
      <c r="O2529" s="271"/>
      <c r="P2529" s="294"/>
      <c r="Q2529" s="295"/>
      <c r="R2529" s="792">
        <f t="shared" si="1291"/>
        <v>0</v>
      </c>
      <c r="S2529" s="700">
        <f t="shared" si="1292"/>
        <v>0</v>
      </c>
      <c r="T2529" s="191"/>
      <c r="U2529" s="191"/>
      <c r="V2529" s="191"/>
      <c r="W2529" s="191"/>
    </row>
    <row r="2530" spans="2:23" ht="17.25" thickBot="1">
      <c r="B2530" s="715" t="s">
        <v>721</v>
      </c>
      <c r="C2530" s="795" t="s">
        <v>498</v>
      </c>
      <c r="D2530" s="796" t="s">
        <v>499</v>
      </c>
      <c r="E2530" s="797" t="s">
        <v>500</v>
      </c>
      <c r="F2530" s="719" t="s">
        <v>697</v>
      </c>
      <c r="G2530" s="687" t="s">
        <v>502</v>
      </c>
      <c r="H2530" s="688" t="s">
        <v>503</v>
      </c>
      <c r="I2530" s="689" t="s">
        <v>504</v>
      </c>
      <c r="J2530" s="719" t="s">
        <v>698</v>
      </c>
      <c r="K2530" s="687" t="s">
        <v>506</v>
      </c>
      <c r="L2530" s="688" t="s">
        <v>507</v>
      </c>
      <c r="M2530" s="689" t="s">
        <v>508</v>
      </c>
      <c r="N2530" s="719" t="s">
        <v>699</v>
      </c>
      <c r="O2530" s="687" t="s">
        <v>510</v>
      </c>
      <c r="P2530" s="688" t="s">
        <v>511</v>
      </c>
      <c r="Q2530" s="689" t="s">
        <v>512</v>
      </c>
      <c r="R2530" s="719" t="s">
        <v>700</v>
      </c>
      <c r="S2530" s="719" t="s">
        <v>46</v>
      </c>
      <c r="T2530" s="191"/>
      <c r="U2530" s="191"/>
      <c r="V2530" s="191"/>
      <c r="W2530" s="191"/>
    </row>
    <row r="2531" spans="2:23" ht="16.5">
      <c r="B2531" s="710" t="s">
        <v>702</v>
      </c>
      <c r="C2531" s="266"/>
      <c r="D2531" s="280"/>
      <c r="E2531" s="281"/>
      <c r="F2531" s="698">
        <f>C2531+D2531+E2531</f>
        <v>0</v>
      </c>
      <c r="G2531" s="266"/>
      <c r="H2531" s="280"/>
      <c r="I2531" s="281"/>
      <c r="J2531" s="334">
        <f>G2531+H2531+I2531</f>
        <v>0</v>
      </c>
      <c r="K2531" s="266"/>
      <c r="L2531" s="280"/>
      <c r="M2531" s="281"/>
      <c r="N2531" s="334">
        <f>K2531+L2531+M2531</f>
        <v>0</v>
      </c>
      <c r="O2531" s="266"/>
      <c r="P2531" s="280"/>
      <c r="Q2531" s="281"/>
      <c r="R2531" s="334">
        <f t="shared" ref="R2531:R2537" si="1296">SUM(O2531:Q2531)</f>
        <v>0</v>
      </c>
      <c r="S2531" s="700">
        <f t="shared" ref="S2531:S2537" si="1297">N2531+J2531+F2531+R2531</f>
        <v>0</v>
      </c>
      <c r="T2531" s="191"/>
      <c r="U2531" s="191"/>
      <c r="V2531" s="191"/>
      <c r="W2531" s="191"/>
    </row>
    <row r="2532" spans="2:23" ht="16.5">
      <c r="B2532" s="711" t="s">
        <v>703</v>
      </c>
      <c r="C2532" s="712">
        <f>C2533+C2534</f>
        <v>0</v>
      </c>
      <c r="D2532" s="712">
        <f>D2533+D2534</f>
        <v>0</v>
      </c>
      <c r="E2532" s="712">
        <f>E2533+E2534</f>
        <v>0</v>
      </c>
      <c r="F2532" s="334">
        <f t="shared" ref="F2532:F2537" si="1298">C2532+D2532+E2532</f>
        <v>0</v>
      </c>
      <c r="G2532" s="712">
        <f>G2533+G2534</f>
        <v>0</v>
      </c>
      <c r="H2532" s="246">
        <f>H2533+H2534</f>
        <v>0</v>
      </c>
      <c r="I2532" s="713">
        <f>I2533+I2534</f>
        <v>0</v>
      </c>
      <c r="J2532" s="334">
        <f t="shared" ref="J2532:J2537" si="1299">G2532+H2532+I2532</f>
        <v>0</v>
      </c>
      <c r="K2532" s="712">
        <f>K2533+K2534</f>
        <v>0</v>
      </c>
      <c r="L2532" s="246">
        <f>L2533+L2534</f>
        <v>0</v>
      </c>
      <c r="M2532" s="713">
        <f>M2533+M2534</f>
        <v>0</v>
      </c>
      <c r="N2532" s="334">
        <f t="shared" ref="N2532:N2537" si="1300">K2532+L2532+M2532</f>
        <v>0</v>
      </c>
      <c r="O2532" s="712">
        <f>O2533+O2534</f>
        <v>0</v>
      </c>
      <c r="P2532" s="246">
        <f>P2533+P2534</f>
        <v>0</v>
      </c>
      <c r="Q2532" s="713">
        <f>Q2533+Q2534</f>
        <v>0</v>
      </c>
      <c r="R2532" s="334">
        <f t="shared" si="1296"/>
        <v>0</v>
      </c>
      <c r="S2532" s="335">
        <f t="shared" si="1297"/>
        <v>0</v>
      </c>
      <c r="T2532" s="702"/>
      <c r="U2532" s="702"/>
      <c r="V2532" s="702"/>
      <c r="W2532" s="702"/>
    </row>
    <row r="2533" spans="2:23" ht="16.5">
      <c r="B2533" s="710" t="s">
        <v>1037</v>
      </c>
      <c r="C2533" s="254"/>
      <c r="D2533" s="287"/>
      <c r="E2533" s="288"/>
      <c r="F2533" s="698">
        <f t="shared" si="1298"/>
        <v>0</v>
      </c>
      <c r="G2533" s="254"/>
      <c r="H2533" s="287"/>
      <c r="I2533" s="288"/>
      <c r="J2533" s="334">
        <f t="shared" si="1299"/>
        <v>0</v>
      </c>
      <c r="K2533" s="254"/>
      <c r="L2533" s="287"/>
      <c r="M2533" s="288"/>
      <c r="N2533" s="334">
        <f t="shared" si="1300"/>
        <v>0</v>
      </c>
      <c r="O2533" s="254"/>
      <c r="P2533" s="287"/>
      <c r="Q2533" s="288"/>
      <c r="R2533" s="334">
        <f t="shared" si="1296"/>
        <v>0</v>
      </c>
      <c r="S2533" s="700">
        <f t="shared" si="1297"/>
        <v>0</v>
      </c>
      <c r="T2533" s="191"/>
      <c r="U2533" s="191"/>
      <c r="V2533" s="191"/>
      <c r="W2533" s="191"/>
    </row>
    <row r="2534" spans="2:23" ht="16.5">
      <c r="B2534" s="710" t="s">
        <v>1038</v>
      </c>
      <c r="C2534" s="254"/>
      <c r="D2534" s="287"/>
      <c r="E2534" s="288"/>
      <c r="F2534" s="698">
        <f t="shared" si="1298"/>
        <v>0</v>
      </c>
      <c r="G2534" s="254"/>
      <c r="H2534" s="287"/>
      <c r="I2534" s="288"/>
      <c r="J2534" s="334">
        <f t="shared" si="1299"/>
        <v>0</v>
      </c>
      <c r="K2534" s="254"/>
      <c r="L2534" s="287"/>
      <c r="M2534" s="288"/>
      <c r="N2534" s="334">
        <f t="shared" si="1300"/>
        <v>0</v>
      </c>
      <c r="O2534" s="254"/>
      <c r="P2534" s="287"/>
      <c r="Q2534" s="288"/>
      <c r="R2534" s="792">
        <f t="shared" si="1296"/>
        <v>0</v>
      </c>
      <c r="S2534" s="700">
        <f t="shared" si="1297"/>
        <v>0</v>
      </c>
      <c r="T2534" s="191"/>
      <c r="U2534" s="191"/>
      <c r="V2534" s="191"/>
      <c r="W2534" s="191"/>
    </row>
    <row r="2535" spans="2:23" ht="16.5">
      <c r="B2535" s="710" t="s">
        <v>1039</v>
      </c>
      <c r="C2535" s="254"/>
      <c r="D2535" s="287"/>
      <c r="E2535" s="288"/>
      <c r="F2535" s="698">
        <f t="shared" si="1298"/>
        <v>0</v>
      </c>
      <c r="G2535" s="254"/>
      <c r="H2535" s="287"/>
      <c r="I2535" s="288"/>
      <c r="J2535" s="334">
        <f t="shared" si="1299"/>
        <v>0</v>
      </c>
      <c r="K2535" s="254"/>
      <c r="L2535" s="287"/>
      <c r="M2535" s="288"/>
      <c r="N2535" s="334">
        <f t="shared" si="1300"/>
        <v>0</v>
      </c>
      <c r="O2535" s="254"/>
      <c r="P2535" s="287"/>
      <c r="Q2535" s="288"/>
      <c r="R2535" s="792">
        <f t="shared" si="1296"/>
        <v>0</v>
      </c>
      <c r="S2535" s="700">
        <f t="shared" si="1297"/>
        <v>0</v>
      </c>
      <c r="T2535" s="191"/>
      <c r="U2535" s="191"/>
      <c r="V2535" s="191"/>
      <c r="W2535" s="191"/>
    </row>
    <row r="2536" spans="2:23" ht="16.5">
      <c r="B2536" s="710" t="s">
        <v>1040</v>
      </c>
      <c r="C2536" s="254"/>
      <c r="D2536" s="287"/>
      <c r="E2536" s="288"/>
      <c r="F2536" s="698">
        <f t="shared" si="1298"/>
        <v>0</v>
      </c>
      <c r="G2536" s="254"/>
      <c r="H2536" s="287"/>
      <c r="I2536" s="288"/>
      <c r="J2536" s="334">
        <f t="shared" si="1299"/>
        <v>0</v>
      </c>
      <c r="K2536" s="254"/>
      <c r="L2536" s="287"/>
      <c r="M2536" s="288"/>
      <c r="N2536" s="334">
        <f t="shared" si="1300"/>
        <v>0</v>
      </c>
      <c r="O2536" s="254"/>
      <c r="P2536" s="287"/>
      <c r="Q2536" s="288"/>
      <c r="R2536" s="792">
        <f t="shared" si="1296"/>
        <v>0</v>
      </c>
      <c r="S2536" s="700">
        <f t="shared" si="1297"/>
        <v>0</v>
      </c>
      <c r="T2536" s="191"/>
      <c r="U2536" s="191"/>
      <c r="V2536" s="191"/>
      <c r="W2536" s="191"/>
    </row>
    <row r="2537" spans="2:23" ht="17.25" thickBot="1">
      <c r="B2537" s="710" t="s">
        <v>1041</v>
      </c>
      <c r="C2537" s="271"/>
      <c r="D2537" s="294"/>
      <c r="E2537" s="295"/>
      <c r="F2537" s="698">
        <f t="shared" si="1298"/>
        <v>0</v>
      </c>
      <c r="G2537" s="271"/>
      <c r="H2537" s="294"/>
      <c r="I2537" s="295"/>
      <c r="J2537" s="334">
        <f t="shared" si="1299"/>
        <v>0</v>
      </c>
      <c r="K2537" s="271"/>
      <c r="L2537" s="294"/>
      <c r="M2537" s="295"/>
      <c r="N2537" s="334">
        <f t="shared" si="1300"/>
        <v>0</v>
      </c>
      <c r="O2537" s="271"/>
      <c r="P2537" s="294"/>
      <c r="Q2537" s="295"/>
      <c r="R2537" s="792">
        <f t="shared" si="1296"/>
        <v>0</v>
      </c>
      <c r="S2537" s="700">
        <f t="shared" si="1297"/>
        <v>0</v>
      </c>
      <c r="T2537" s="191"/>
      <c r="U2537" s="191"/>
      <c r="V2537" s="191"/>
      <c r="W2537" s="191"/>
    </row>
    <row r="2538" spans="2:23" ht="17.25" thickBot="1">
      <c r="B2538" s="715" t="s">
        <v>714</v>
      </c>
      <c r="C2538" s="687" t="s">
        <v>498</v>
      </c>
      <c r="D2538" s="688" t="s">
        <v>499</v>
      </c>
      <c r="E2538" s="689" t="s">
        <v>500</v>
      </c>
      <c r="F2538" s="719" t="s">
        <v>697</v>
      </c>
      <c r="G2538" s="687" t="s">
        <v>502</v>
      </c>
      <c r="H2538" s="688" t="s">
        <v>503</v>
      </c>
      <c r="I2538" s="689" t="s">
        <v>504</v>
      </c>
      <c r="J2538" s="719" t="s">
        <v>698</v>
      </c>
      <c r="K2538" s="687" t="s">
        <v>506</v>
      </c>
      <c r="L2538" s="688" t="s">
        <v>507</v>
      </c>
      <c r="M2538" s="689" t="s">
        <v>508</v>
      </c>
      <c r="N2538" s="719" t="s">
        <v>699</v>
      </c>
      <c r="O2538" s="687" t="s">
        <v>510</v>
      </c>
      <c r="P2538" s="688" t="s">
        <v>511</v>
      </c>
      <c r="Q2538" s="689" t="s">
        <v>512</v>
      </c>
      <c r="R2538" s="719" t="s">
        <v>700</v>
      </c>
      <c r="S2538" s="719" t="s">
        <v>46</v>
      </c>
      <c r="T2538" s="191"/>
      <c r="U2538" s="191"/>
      <c r="V2538" s="191"/>
      <c r="W2538" s="191"/>
    </row>
    <row r="2539" spans="2:23" ht="16.5">
      <c r="B2539" s="710" t="s">
        <v>702</v>
      </c>
      <c r="C2539" s="266"/>
      <c r="D2539" s="280"/>
      <c r="E2539" s="281"/>
      <c r="F2539" s="698">
        <f>C2539+D2539+E2539</f>
        <v>0</v>
      </c>
      <c r="G2539" s="266"/>
      <c r="H2539" s="280"/>
      <c r="I2539" s="281"/>
      <c r="J2539" s="334">
        <f>G2539+H2539+I2539</f>
        <v>0</v>
      </c>
      <c r="K2539" s="266"/>
      <c r="L2539" s="280"/>
      <c r="M2539" s="281"/>
      <c r="N2539" s="334">
        <f>K2539+L2539+M2539</f>
        <v>0</v>
      </c>
      <c r="O2539" s="266"/>
      <c r="P2539" s="280"/>
      <c r="Q2539" s="281"/>
      <c r="R2539" s="792">
        <f>SUM(O2539:Q2539)</f>
        <v>0</v>
      </c>
      <c r="S2539" s="700">
        <f>C2539+D2539+E2539+G2539+H2539+I2539+K2539+L2539-+M2539+O2539+P2539+Q2539</f>
        <v>0</v>
      </c>
      <c r="T2539" s="191"/>
      <c r="U2539" s="191"/>
      <c r="V2539" s="191"/>
      <c r="W2539" s="191"/>
    </row>
    <row r="2540" spans="2:23" ht="16.5">
      <c r="B2540" s="711" t="s">
        <v>703</v>
      </c>
      <c r="C2540" s="712">
        <f>C2541+C2542</f>
        <v>0</v>
      </c>
      <c r="D2540" s="712">
        <f>D2541+D2542</f>
        <v>0</v>
      </c>
      <c r="E2540" s="712">
        <f>E2541+E2542</f>
        <v>0</v>
      </c>
      <c r="F2540" s="334">
        <f t="shared" ref="F2540:F2545" si="1301">C2540+D2540+E2540</f>
        <v>0</v>
      </c>
      <c r="G2540" s="712">
        <f>G2541+G2542</f>
        <v>0</v>
      </c>
      <c r="H2540" s="246">
        <f>H2541+H2542</f>
        <v>0</v>
      </c>
      <c r="I2540" s="713">
        <f>I2541+I2542</f>
        <v>0</v>
      </c>
      <c r="J2540" s="334">
        <f t="shared" ref="J2540:J2545" si="1302">G2540+H2540+I2540</f>
        <v>0</v>
      </c>
      <c r="K2540" s="712">
        <f>K2541+K2542</f>
        <v>0</v>
      </c>
      <c r="L2540" s="246">
        <f>L2541+L2542</f>
        <v>0</v>
      </c>
      <c r="M2540" s="713">
        <f>M2541+M2542</f>
        <v>0</v>
      </c>
      <c r="N2540" s="334">
        <f t="shared" ref="N2540:N2545" si="1303">K2540+L2540+M2540</f>
        <v>0</v>
      </c>
      <c r="O2540" s="712">
        <f>O2541+O2542</f>
        <v>0</v>
      </c>
      <c r="P2540" s="246">
        <f>P2541+P2542</f>
        <v>0</v>
      </c>
      <c r="Q2540" s="713">
        <f>Q2541+Q2542</f>
        <v>0</v>
      </c>
      <c r="R2540" s="792">
        <f t="shared" ref="R2540:R2545" si="1304">SUM(O2540:Q2540)</f>
        <v>0</v>
      </c>
      <c r="S2540" s="335">
        <f>N2540+J2540+F2540+R2540</f>
        <v>0</v>
      </c>
      <c r="T2540" s="702"/>
      <c r="U2540" s="702"/>
      <c r="V2540" s="702"/>
      <c r="W2540" s="702"/>
    </row>
    <row r="2541" spans="2:23" ht="16.5">
      <c r="B2541" s="710" t="s">
        <v>1037</v>
      </c>
      <c r="C2541" s="254"/>
      <c r="D2541" s="287"/>
      <c r="E2541" s="288"/>
      <c r="F2541" s="698">
        <f t="shared" si="1301"/>
        <v>0</v>
      </c>
      <c r="G2541" s="254"/>
      <c r="H2541" s="287"/>
      <c r="I2541" s="288"/>
      <c r="J2541" s="334">
        <f t="shared" si="1302"/>
        <v>0</v>
      </c>
      <c r="K2541" s="254"/>
      <c r="L2541" s="287"/>
      <c r="M2541" s="288"/>
      <c r="N2541" s="334">
        <f t="shared" si="1303"/>
        <v>0</v>
      </c>
      <c r="O2541" s="254"/>
      <c r="P2541" s="287"/>
      <c r="Q2541" s="288"/>
      <c r="R2541" s="792">
        <f t="shared" si="1304"/>
        <v>0</v>
      </c>
      <c r="S2541" s="700">
        <f>C2541+D2541+E2541+G2541+H2541+I2541+K2541+L2541-+M2541+O2541+P2541+Q2541</f>
        <v>0</v>
      </c>
      <c r="T2541" s="191"/>
      <c r="U2541" s="191"/>
      <c r="V2541" s="191"/>
      <c r="W2541" s="191"/>
    </row>
    <row r="2542" spans="2:23" ht="16.5">
      <c r="B2542" s="710" t="s">
        <v>1038</v>
      </c>
      <c r="C2542" s="254"/>
      <c r="D2542" s="287"/>
      <c r="E2542" s="288"/>
      <c r="F2542" s="698">
        <f t="shared" si="1301"/>
        <v>0</v>
      </c>
      <c r="G2542" s="254"/>
      <c r="H2542" s="287"/>
      <c r="I2542" s="288"/>
      <c r="J2542" s="334">
        <f t="shared" si="1302"/>
        <v>0</v>
      </c>
      <c r="K2542" s="254"/>
      <c r="L2542" s="287"/>
      <c r="M2542" s="288"/>
      <c r="N2542" s="334">
        <f t="shared" si="1303"/>
        <v>0</v>
      </c>
      <c r="O2542" s="254"/>
      <c r="P2542" s="287"/>
      <c r="Q2542" s="288"/>
      <c r="R2542" s="792">
        <f t="shared" si="1304"/>
        <v>0</v>
      </c>
      <c r="S2542" s="700">
        <f>C2542+D2542+E2542+G2542+H2542+I2542+K2542+L2542-+M2542+O2542+P2542+Q2542</f>
        <v>0</v>
      </c>
      <c r="T2542" s="191"/>
      <c r="U2542" s="191"/>
      <c r="V2542" s="191"/>
      <c r="W2542" s="191"/>
    </row>
    <row r="2543" spans="2:23" ht="16.5">
      <c r="B2543" s="710" t="s">
        <v>1039</v>
      </c>
      <c r="C2543" s="254"/>
      <c r="D2543" s="287"/>
      <c r="E2543" s="288"/>
      <c r="F2543" s="698">
        <f t="shared" si="1301"/>
        <v>0</v>
      </c>
      <c r="G2543" s="254"/>
      <c r="H2543" s="287"/>
      <c r="I2543" s="288"/>
      <c r="J2543" s="334">
        <f t="shared" si="1302"/>
        <v>0</v>
      </c>
      <c r="K2543" s="254"/>
      <c r="L2543" s="287"/>
      <c r="M2543" s="288"/>
      <c r="N2543" s="334">
        <f t="shared" si="1303"/>
        <v>0</v>
      </c>
      <c r="O2543" s="254"/>
      <c r="P2543" s="287"/>
      <c r="Q2543" s="288"/>
      <c r="R2543" s="792">
        <f t="shared" si="1304"/>
        <v>0</v>
      </c>
      <c r="S2543" s="700">
        <f>C2543+D2543+E2543+G2543+H2543+I2543+K2543+L2543-+M2543+O2543+P2543+Q2543</f>
        <v>0</v>
      </c>
      <c r="T2543" s="191"/>
      <c r="U2543" s="191"/>
      <c r="V2543" s="191"/>
      <c r="W2543" s="191"/>
    </row>
    <row r="2544" spans="2:23" ht="16.5">
      <c r="B2544" s="710" t="s">
        <v>1040</v>
      </c>
      <c r="C2544" s="254"/>
      <c r="D2544" s="287"/>
      <c r="E2544" s="288"/>
      <c r="F2544" s="698">
        <f t="shared" si="1301"/>
        <v>0</v>
      </c>
      <c r="G2544" s="254"/>
      <c r="H2544" s="287"/>
      <c r="I2544" s="288"/>
      <c r="J2544" s="334">
        <f t="shared" si="1302"/>
        <v>0</v>
      </c>
      <c r="K2544" s="254"/>
      <c r="L2544" s="287"/>
      <c r="M2544" s="288"/>
      <c r="N2544" s="334">
        <f t="shared" si="1303"/>
        <v>0</v>
      </c>
      <c r="O2544" s="254"/>
      <c r="P2544" s="287"/>
      <c r="Q2544" s="288"/>
      <c r="R2544" s="792">
        <f t="shared" si="1304"/>
        <v>0</v>
      </c>
      <c r="S2544" s="700">
        <f>C2544+D2544+E2544+G2544+H2544+I2544+K2544+L2544-+M2544+O2544+P2544+Q2544</f>
        <v>0</v>
      </c>
      <c r="T2544" s="191"/>
      <c r="U2544" s="191"/>
      <c r="V2544" s="191"/>
      <c r="W2544" s="191"/>
    </row>
    <row r="2545" spans="2:23" ht="17.25" thickBot="1">
      <c r="B2545" s="710" t="s">
        <v>1041</v>
      </c>
      <c r="C2545" s="271"/>
      <c r="D2545" s="294"/>
      <c r="E2545" s="295"/>
      <c r="F2545" s="698">
        <f t="shared" si="1301"/>
        <v>0</v>
      </c>
      <c r="G2545" s="271"/>
      <c r="H2545" s="294"/>
      <c r="I2545" s="295"/>
      <c r="J2545" s="334">
        <f t="shared" si="1302"/>
        <v>0</v>
      </c>
      <c r="K2545" s="271"/>
      <c r="L2545" s="294"/>
      <c r="M2545" s="295"/>
      <c r="N2545" s="334">
        <f t="shared" si="1303"/>
        <v>0</v>
      </c>
      <c r="O2545" s="271"/>
      <c r="P2545" s="294"/>
      <c r="Q2545" s="295"/>
      <c r="R2545" s="792">
        <f t="shared" si="1304"/>
        <v>0</v>
      </c>
      <c r="S2545" s="700">
        <f>C2545+D2545+E2545+G2545+H2545+I2545+K2545+L2545-+M2545+O2545+P2545+Q2545</f>
        <v>0</v>
      </c>
      <c r="T2545" s="191"/>
      <c r="U2545" s="191"/>
      <c r="V2545" s="191"/>
      <c r="W2545" s="191"/>
    </row>
    <row r="2546" spans="2:23" ht="17.25" thickBot="1">
      <c r="B2546" s="715" t="s">
        <v>766</v>
      </c>
      <c r="C2546" s="795" t="s">
        <v>498</v>
      </c>
      <c r="D2546" s="796" t="s">
        <v>499</v>
      </c>
      <c r="E2546" s="797" t="s">
        <v>500</v>
      </c>
      <c r="F2546" s="719" t="s">
        <v>697</v>
      </c>
      <c r="G2546" s="687" t="s">
        <v>502</v>
      </c>
      <c r="H2546" s="688" t="s">
        <v>503</v>
      </c>
      <c r="I2546" s="689" t="s">
        <v>504</v>
      </c>
      <c r="J2546" s="719" t="s">
        <v>698</v>
      </c>
      <c r="K2546" s="687" t="s">
        <v>506</v>
      </c>
      <c r="L2546" s="688" t="s">
        <v>507</v>
      </c>
      <c r="M2546" s="689" t="s">
        <v>508</v>
      </c>
      <c r="N2546" s="719" t="s">
        <v>699</v>
      </c>
      <c r="O2546" s="687" t="s">
        <v>510</v>
      </c>
      <c r="P2546" s="688" t="s">
        <v>511</v>
      </c>
      <c r="Q2546" s="689" t="s">
        <v>512</v>
      </c>
      <c r="R2546" s="719" t="s">
        <v>700</v>
      </c>
      <c r="S2546" s="719" t="s">
        <v>46</v>
      </c>
      <c r="T2546" s="191"/>
      <c r="U2546" s="191"/>
      <c r="V2546" s="191"/>
      <c r="W2546" s="191"/>
    </row>
    <row r="2547" spans="2:23" ht="16.5">
      <c r="B2547" s="710" t="s">
        <v>702</v>
      </c>
      <c r="C2547" s="266"/>
      <c r="D2547" s="280"/>
      <c r="E2547" s="281"/>
      <c r="F2547" s="698">
        <f>C2547+D2547+E2547</f>
        <v>0</v>
      </c>
      <c r="G2547" s="266"/>
      <c r="H2547" s="280"/>
      <c r="I2547" s="281"/>
      <c r="J2547" s="334">
        <f>G2547+H2547+I2547</f>
        <v>0</v>
      </c>
      <c r="K2547" s="266"/>
      <c r="L2547" s="280"/>
      <c r="M2547" s="281"/>
      <c r="N2547" s="334">
        <f>K2547+L2547+M2547</f>
        <v>0</v>
      </c>
      <c r="O2547" s="266"/>
      <c r="P2547" s="280"/>
      <c r="Q2547" s="281"/>
      <c r="R2547" s="792">
        <f>SUM(O2547:Q2547)</f>
        <v>0</v>
      </c>
      <c r="S2547" s="700">
        <f>C2547+D2547+E2547+G2547+H2547+I2547+K2547+L2547+M2547+O2547+P2547+Q2547</f>
        <v>0</v>
      </c>
      <c r="T2547" s="191"/>
      <c r="U2547" s="191"/>
      <c r="V2547" s="191"/>
      <c r="W2547" s="191"/>
    </row>
    <row r="2548" spans="2:23" ht="16.5">
      <c r="B2548" s="711" t="s">
        <v>703</v>
      </c>
      <c r="C2548" s="712">
        <f>C2549+C2550</f>
        <v>0</v>
      </c>
      <c r="D2548" s="712">
        <f>D2549+D2550</f>
        <v>0</v>
      </c>
      <c r="E2548" s="712">
        <f>E2549+E2550</f>
        <v>0</v>
      </c>
      <c r="F2548" s="334">
        <f t="shared" ref="F2548:F2553" si="1305">C2548+D2548+E2548</f>
        <v>0</v>
      </c>
      <c r="G2548" s="712">
        <f>G2549+G2550</f>
        <v>0</v>
      </c>
      <c r="H2548" s="246">
        <f>H2549+H2550</f>
        <v>0</v>
      </c>
      <c r="I2548" s="713">
        <f>I2549+I2550</f>
        <v>0</v>
      </c>
      <c r="J2548" s="334">
        <f t="shared" ref="J2548:J2553" si="1306">G2548+H2548+I2548</f>
        <v>0</v>
      </c>
      <c r="K2548" s="712">
        <f>K2549+K2550</f>
        <v>0</v>
      </c>
      <c r="L2548" s="246">
        <f>L2549+L2550</f>
        <v>0</v>
      </c>
      <c r="M2548" s="713">
        <f>M2549+M2550</f>
        <v>0</v>
      </c>
      <c r="N2548" s="334">
        <f t="shared" ref="N2548:N2553" si="1307">K2548+L2548+M2548</f>
        <v>0</v>
      </c>
      <c r="O2548" s="712">
        <f>O2549+O2550</f>
        <v>0</v>
      </c>
      <c r="P2548" s="246">
        <f>P2549+P2550</f>
        <v>0</v>
      </c>
      <c r="Q2548" s="713">
        <f>Q2549+Q2550</f>
        <v>0</v>
      </c>
      <c r="R2548" s="792">
        <f t="shared" ref="R2548:R2553" si="1308">SUM(O2548:Q2548)</f>
        <v>0</v>
      </c>
      <c r="S2548" s="335">
        <f>N2548+J2548+F2548+R2548</f>
        <v>0</v>
      </c>
      <c r="T2548" s="702"/>
      <c r="U2548" s="702"/>
      <c r="V2548" s="702"/>
      <c r="W2548" s="702"/>
    </row>
    <row r="2549" spans="2:23" ht="16.5">
      <c r="B2549" s="710" t="s">
        <v>1037</v>
      </c>
      <c r="C2549" s="254"/>
      <c r="D2549" s="287"/>
      <c r="E2549" s="288"/>
      <c r="F2549" s="698">
        <f t="shared" si="1305"/>
        <v>0</v>
      </c>
      <c r="G2549" s="726"/>
      <c r="H2549" s="727"/>
      <c r="I2549" s="728"/>
      <c r="J2549" s="334">
        <f t="shared" si="1306"/>
        <v>0</v>
      </c>
      <c r="K2549" s="254"/>
      <c r="L2549" s="287"/>
      <c r="M2549" s="288"/>
      <c r="N2549" s="334">
        <f t="shared" si="1307"/>
        <v>0</v>
      </c>
      <c r="O2549" s="254"/>
      <c r="P2549" s="287"/>
      <c r="Q2549" s="288"/>
      <c r="R2549" s="792">
        <f t="shared" si="1308"/>
        <v>0</v>
      </c>
      <c r="S2549" s="700">
        <f>C2549+D2549+E2549+G2549+H2549+I2549+K2549+L2549+M2549+O2549+P2549+Q2549</f>
        <v>0</v>
      </c>
      <c r="T2549" s="191"/>
      <c r="U2549" s="191"/>
      <c r="V2549" s="191"/>
      <c r="W2549" s="191"/>
    </row>
    <row r="2550" spans="2:23" ht="16.5">
      <c r="B2550" s="710" t="s">
        <v>1038</v>
      </c>
      <c r="C2550" s="254"/>
      <c r="D2550" s="287"/>
      <c r="E2550" s="288"/>
      <c r="F2550" s="698">
        <f t="shared" si="1305"/>
        <v>0</v>
      </c>
      <c r="G2550" s="254"/>
      <c r="H2550" s="287"/>
      <c r="I2550" s="288"/>
      <c r="J2550" s="334">
        <f t="shared" si="1306"/>
        <v>0</v>
      </c>
      <c r="K2550" s="254"/>
      <c r="L2550" s="287"/>
      <c r="M2550" s="288"/>
      <c r="N2550" s="334">
        <f t="shared" si="1307"/>
        <v>0</v>
      </c>
      <c r="O2550" s="254"/>
      <c r="P2550" s="287"/>
      <c r="Q2550" s="288"/>
      <c r="R2550" s="792">
        <f t="shared" si="1308"/>
        <v>0</v>
      </c>
      <c r="S2550" s="700">
        <f>C2550+D2550+E2550+G2550+H2550+I2550+K2550+L2550+M2550+O2550+P2550+Q2550</f>
        <v>0</v>
      </c>
      <c r="T2550" s="191"/>
      <c r="U2550" s="191"/>
      <c r="V2550" s="191"/>
      <c r="W2550" s="191"/>
    </row>
    <row r="2551" spans="2:23" ht="16.5">
      <c r="B2551" s="710" t="s">
        <v>1039</v>
      </c>
      <c r="C2551" s="254"/>
      <c r="D2551" s="287"/>
      <c r="E2551" s="288"/>
      <c r="F2551" s="698">
        <f t="shared" si="1305"/>
        <v>0</v>
      </c>
      <c r="G2551" s="254"/>
      <c r="H2551" s="287"/>
      <c r="I2551" s="288"/>
      <c r="J2551" s="334">
        <f t="shared" si="1306"/>
        <v>0</v>
      </c>
      <c r="K2551" s="254"/>
      <c r="L2551" s="287"/>
      <c r="M2551" s="288"/>
      <c r="N2551" s="334">
        <f t="shared" si="1307"/>
        <v>0</v>
      </c>
      <c r="O2551" s="254"/>
      <c r="P2551" s="287"/>
      <c r="Q2551" s="288"/>
      <c r="R2551" s="792">
        <f t="shared" si="1308"/>
        <v>0</v>
      </c>
      <c r="S2551" s="700">
        <f>C2551+D2551+E2551+G2551+H2551+I2551+K2551+L2551+M2551+O2551+P2551+Q2551</f>
        <v>0</v>
      </c>
      <c r="T2551" s="191"/>
      <c r="U2551" s="191"/>
      <c r="V2551" s="191"/>
      <c r="W2551" s="191"/>
    </row>
    <row r="2552" spans="2:23" ht="16.5">
      <c r="B2552" s="710" t="s">
        <v>1040</v>
      </c>
      <c r="C2552" s="254"/>
      <c r="D2552" s="287"/>
      <c r="E2552" s="288"/>
      <c r="F2552" s="698">
        <f t="shared" si="1305"/>
        <v>0</v>
      </c>
      <c r="G2552" s="254"/>
      <c r="H2552" s="287"/>
      <c r="I2552" s="288"/>
      <c r="J2552" s="334">
        <f t="shared" si="1306"/>
        <v>0</v>
      </c>
      <c r="K2552" s="254"/>
      <c r="L2552" s="287"/>
      <c r="M2552" s="288"/>
      <c r="N2552" s="334">
        <f t="shared" si="1307"/>
        <v>0</v>
      </c>
      <c r="O2552" s="254"/>
      <c r="P2552" s="287"/>
      <c r="Q2552" s="288"/>
      <c r="R2552" s="792">
        <f t="shared" si="1308"/>
        <v>0</v>
      </c>
      <c r="S2552" s="700">
        <f>C2552+D2552+E2552+G2552+H2552+I2552+K2552+L2552+M2552+O2552+P2552+Q2552</f>
        <v>0</v>
      </c>
      <c r="T2552" s="191"/>
      <c r="U2552" s="191"/>
      <c r="V2552" s="191"/>
      <c r="W2552" s="191"/>
    </row>
    <row r="2553" spans="2:23" ht="17.25" thickBot="1">
      <c r="B2553" s="710" t="s">
        <v>1041</v>
      </c>
      <c r="C2553" s="271"/>
      <c r="D2553" s="294"/>
      <c r="E2553" s="295"/>
      <c r="F2553" s="698">
        <f t="shared" si="1305"/>
        <v>0</v>
      </c>
      <c r="G2553" s="271"/>
      <c r="H2553" s="294"/>
      <c r="I2553" s="295"/>
      <c r="J2553" s="334">
        <f t="shared" si="1306"/>
        <v>0</v>
      </c>
      <c r="K2553" s="271"/>
      <c r="L2553" s="294"/>
      <c r="M2553" s="295"/>
      <c r="N2553" s="334">
        <f t="shared" si="1307"/>
        <v>0</v>
      </c>
      <c r="O2553" s="271"/>
      <c r="P2553" s="294"/>
      <c r="Q2553" s="295"/>
      <c r="R2553" s="792">
        <f t="shared" si="1308"/>
        <v>0</v>
      </c>
      <c r="S2553" s="700">
        <f>C2553+D2553+E2553+G2553+H2553+I2553+K2553+L2553+M2553+O2553+P2553+Q2553</f>
        <v>0</v>
      </c>
      <c r="T2553" s="191"/>
      <c r="U2553" s="191"/>
      <c r="V2553" s="191"/>
      <c r="W2553" s="191"/>
    </row>
    <row r="2554" spans="2:23" ht="17.25" thickBot="1">
      <c r="B2554" s="715" t="s">
        <v>233</v>
      </c>
      <c r="C2554" s="687" t="s">
        <v>498</v>
      </c>
      <c r="D2554" s="688" t="s">
        <v>499</v>
      </c>
      <c r="E2554" s="689" t="s">
        <v>500</v>
      </c>
      <c r="F2554" s="719" t="s">
        <v>697</v>
      </c>
      <c r="G2554" s="687" t="s">
        <v>502</v>
      </c>
      <c r="H2554" s="688" t="s">
        <v>503</v>
      </c>
      <c r="I2554" s="689" t="s">
        <v>504</v>
      </c>
      <c r="J2554" s="719" t="s">
        <v>698</v>
      </c>
      <c r="K2554" s="687" t="s">
        <v>506</v>
      </c>
      <c r="L2554" s="688" t="s">
        <v>507</v>
      </c>
      <c r="M2554" s="689" t="s">
        <v>508</v>
      </c>
      <c r="N2554" s="719" t="s">
        <v>699</v>
      </c>
      <c r="O2554" s="687" t="s">
        <v>510</v>
      </c>
      <c r="P2554" s="688" t="s">
        <v>511</v>
      </c>
      <c r="Q2554" s="689" t="s">
        <v>512</v>
      </c>
      <c r="R2554" s="719" t="s">
        <v>700</v>
      </c>
      <c r="S2554" s="719" t="s">
        <v>46</v>
      </c>
      <c r="T2554" s="191"/>
      <c r="U2554" s="191"/>
      <c r="V2554" s="191"/>
      <c r="W2554" s="191"/>
    </row>
    <row r="2555" spans="2:23" ht="16.5">
      <c r="B2555" s="710" t="s">
        <v>702</v>
      </c>
      <c r="C2555" s="266"/>
      <c r="D2555" s="280"/>
      <c r="E2555" s="281"/>
      <c r="F2555" s="698">
        <f>C2555+D2555+E2555</f>
        <v>0</v>
      </c>
      <c r="G2555" s="266"/>
      <c r="H2555" s="280"/>
      <c r="I2555" s="281"/>
      <c r="J2555" s="334">
        <f>G2555+H2555+I2555</f>
        <v>0</v>
      </c>
      <c r="K2555" s="266"/>
      <c r="L2555" s="280"/>
      <c r="M2555" s="281"/>
      <c r="N2555" s="334">
        <f>K2555+L2555+M2555</f>
        <v>0</v>
      </c>
      <c r="O2555" s="266"/>
      <c r="P2555" s="280"/>
      <c r="Q2555" s="281"/>
      <c r="R2555" s="334">
        <f t="shared" ref="R2555:R2561" si="1309">SUM(O2555:Q2555)</f>
        <v>0</v>
      </c>
      <c r="S2555" s="700">
        <f t="shared" ref="S2555:S2561" si="1310">N2555+J2555+F2555+R2555</f>
        <v>0</v>
      </c>
      <c r="T2555" s="191"/>
      <c r="U2555" s="191"/>
      <c r="V2555" s="191"/>
      <c r="W2555" s="191"/>
    </row>
    <row r="2556" spans="2:23" ht="16.5">
      <c r="B2556" s="711" t="s">
        <v>703</v>
      </c>
      <c r="C2556" s="712">
        <f>C2557+C2558</f>
        <v>0</v>
      </c>
      <c r="D2556" s="712">
        <f>D2557+D2558</f>
        <v>0</v>
      </c>
      <c r="E2556" s="712">
        <f>E2557+E2558</f>
        <v>0</v>
      </c>
      <c r="F2556" s="334">
        <f t="shared" ref="F2556:F2561" si="1311">C2556+D2556+E2556</f>
        <v>0</v>
      </c>
      <c r="G2556" s="712">
        <f>G2557+G2558</f>
        <v>0</v>
      </c>
      <c r="H2556" s="246">
        <f>H2557+H2558</f>
        <v>0</v>
      </c>
      <c r="I2556" s="713">
        <f>I2557+I2558</f>
        <v>0</v>
      </c>
      <c r="J2556" s="334">
        <f t="shared" ref="J2556:J2561" si="1312">G2556+H2556+I2556</f>
        <v>0</v>
      </c>
      <c r="K2556" s="712">
        <f>K2557+K2558</f>
        <v>0</v>
      </c>
      <c r="L2556" s="246">
        <f>L2557+L2558</f>
        <v>0</v>
      </c>
      <c r="M2556" s="713">
        <f>M2557+M2558</f>
        <v>0</v>
      </c>
      <c r="N2556" s="334">
        <f t="shared" ref="N2556:N2561" si="1313">K2556+L2556+M2556</f>
        <v>0</v>
      </c>
      <c r="O2556" s="712">
        <f>O2557+O2558</f>
        <v>0</v>
      </c>
      <c r="P2556" s="246">
        <f>P2557+P2558</f>
        <v>0</v>
      </c>
      <c r="Q2556" s="713">
        <f>Q2557+Q2558</f>
        <v>0</v>
      </c>
      <c r="R2556" s="334">
        <f t="shared" si="1309"/>
        <v>0</v>
      </c>
      <c r="S2556" s="335">
        <f t="shared" si="1310"/>
        <v>0</v>
      </c>
      <c r="T2556" s="702"/>
      <c r="U2556" s="702"/>
      <c r="V2556" s="702"/>
      <c r="W2556" s="702"/>
    </row>
    <row r="2557" spans="2:23" ht="16.5">
      <c r="B2557" s="710" t="s">
        <v>1037</v>
      </c>
      <c r="C2557" s="254"/>
      <c r="D2557" s="287"/>
      <c r="E2557" s="288"/>
      <c r="F2557" s="698">
        <f t="shared" si="1311"/>
        <v>0</v>
      </c>
      <c r="G2557" s="254"/>
      <c r="H2557" s="287"/>
      <c r="I2557" s="288"/>
      <c r="J2557" s="334">
        <f t="shared" si="1312"/>
        <v>0</v>
      </c>
      <c r="K2557" s="254"/>
      <c r="L2557" s="287"/>
      <c r="M2557" s="288"/>
      <c r="N2557" s="334">
        <f t="shared" si="1313"/>
        <v>0</v>
      </c>
      <c r="O2557" s="254"/>
      <c r="P2557" s="287"/>
      <c r="Q2557" s="288"/>
      <c r="R2557" s="334">
        <f t="shared" si="1309"/>
        <v>0</v>
      </c>
      <c r="S2557" s="700">
        <f t="shared" si="1310"/>
        <v>0</v>
      </c>
      <c r="T2557" s="191"/>
      <c r="U2557" s="191"/>
      <c r="V2557" s="191"/>
      <c r="W2557" s="191"/>
    </row>
    <row r="2558" spans="2:23" ht="16.5">
      <c r="B2558" s="710" t="s">
        <v>1038</v>
      </c>
      <c r="C2558" s="254"/>
      <c r="D2558" s="287"/>
      <c r="E2558" s="288"/>
      <c r="F2558" s="698">
        <f t="shared" si="1311"/>
        <v>0</v>
      </c>
      <c r="G2558" s="254"/>
      <c r="H2558" s="287"/>
      <c r="I2558" s="288"/>
      <c r="J2558" s="334">
        <f t="shared" si="1312"/>
        <v>0</v>
      </c>
      <c r="K2558" s="254"/>
      <c r="L2558" s="287"/>
      <c r="M2558" s="288"/>
      <c r="N2558" s="334">
        <f t="shared" si="1313"/>
        <v>0</v>
      </c>
      <c r="O2558" s="254"/>
      <c r="P2558" s="287"/>
      <c r="Q2558" s="288"/>
      <c r="R2558" s="792">
        <f t="shared" si="1309"/>
        <v>0</v>
      </c>
      <c r="S2558" s="700">
        <f t="shared" si="1310"/>
        <v>0</v>
      </c>
      <c r="T2558" s="191"/>
      <c r="U2558" s="191"/>
      <c r="V2558" s="191"/>
      <c r="W2558" s="191"/>
    </row>
    <row r="2559" spans="2:23" ht="16.5">
      <c r="B2559" s="710" t="s">
        <v>1039</v>
      </c>
      <c r="C2559" s="254"/>
      <c r="D2559" s="287"/>
      <c r="E2559" s="288"/>
      <c r="F2559" s="698">
        <f t="shared" si="1311"/>
        <v>0</v>
      </c>
      <c r="G2559" s="254"/>
      <c r="H2559" s="287"/>
      <c r="I2559" s="288"/>
      <c r="J2559" s="334">
        <f t="shared" si="1312"/>
        <v>0</v>
      </c>
      <c r="K2559" s="254"/>
      <c r="L2559" s="287"/>
      <c r="M2559" s="288"/>
      <c r="N2559" s="334">
        <f t="shared" si="1313"/>
        <v>0</v>
      </c>
      <c r="O2559" s="254"/>
      <c r="P2559" s="287"/>
      <c r="Q2559" s="288"/>
      <c r="R2559" s="792">
        <f t="shared" si="1309"/>
        <v>0</v>
      </c>
      <c r="S2559" s="700">
        <f t="shared" si="1310"/>
        <v>0</v>
      </c>
      <c r="T2559" s="191"/>
      <c r="U2559" s="191"/>
      <c r="V2559" s="191"/>
      <c r="W2559" s="191"/>
    </row>
    <row r="2560" spans="2:23" ht="16.5">
      <c r="B2560" s="710" t="s">
        <v>1040</v>
      </c>
      <c r="C2560" s="254"/>
      <c r="D2560" s="287"/>
      <c r="E2560" s="288"/>
      <c r="F2560" s="698">
        <f t="shared" si="1311"/>
        <v>0</v>
      </c>
      <c r="G2560" s="254"/>
      <c r="H2560" s="287"/>
      <c r="I2560" s="288"/>
      <c r="J2560" s="334">
        <f t="shared" si="1312"/>
        <v>0</v>
      </c>
      <c r="K2560" s="254"/>
      <c r="L2560" s="287"/>
      <c r="M2560" s="288"/>
      <c r="N2560" s="334">
        <f t="shared" si="1313"/>
        <v>0</v>
      </c>
      <c r="O2560" s="254"/>
      <c r="P2560" s="287"/>
      <c r="Q2560" s="288"/>
      <c r="R2560" s="792">
        <f t="shared" si="1309"/>
        <v>0</v>
      </c>
      <c r="S2560" s="700">
        <f t="shared" si="1310"/>
        <v>0</v>
      </c>
      <c r="T2560" s="191"/>
      <c r="U2560" s="191"/>
      <c r="V2560" s="191"/>
      <c r="W2560" s="191"/>
    </row>
    <row r="2561" spans="2:23" ht="17.25" thickBot="1">
      <c r="B2561" s="710" t="s">
        <v>1041</v>
      </c>
      <c r="C2561" s="271"/>
      <c r="D2561" s="294"/>
      <c r="E2561" s="295"/>
      <c r="F2561" s="698">
        <f t="shared" si="1311"/>
        <v>0</v>
      </c>
      <c r="G2561" s="271"/>
      <c r="H2561" s="294"/>
      <c r="I2561" s="295"/>
      <c r="J2561" s="334">
        <f t="shared" si="1312"/>
        <v>0</v>
      </c>
      <c r="K2561" s="271"/>
      <c r="L2561" s="294"/>
      <c r="M2561" s="295"/>
      <c r="N2561" s="334">
        <f t="shared" si="1313"/>
        <v>0</v>
      </c>
      <c r="O2561" s="271"/>
      <c r="P2561" s="294"/>
      <c r="Q2561" s="295"/>
      <c r="R2561" s="792">
        <f t="shared" si="1309"/>
        <v>0</v>
      </c>
      <c r="S2561" s="700">
        <f t="shared" si="1310"/>
        <v>0</v>
      </c>
      <c r="T2561" s="191"/>
      <c r="U2561" s="191"/>
      <c r="V2561" s="191"/>
      <c r="W2561" s="191"/>
    </row>
    <row r="2562" spans="2:23" ht="17.25" thickBot="1">
      <c r="B2562" s="715" t="s">
        <v>781</v>
      </c>
      <c r="C2562" s="795" t="s">
        <v>498</v>
      </c>
      <c r="D2562" s="796" t="s">
        <v>499</v>
      </c>
      <c r="E2562" s="797" t="s">
        <v>500</v>
      </c>
      <c r="F2562" s="719" t="s">
        <v>697</v>
      </c>
      <c r="G2562" s="687" t="s">
        <v>502</v>
      </c>
      <c r="H2562" s="688" t="s">
        <v>503</v>
      </c>
      <c r="I2562" s="689" t="s">
        <v>504</v>
      </c>
      <c r="J2562" s="719" t="s">
        <v>698</v>
      </c>
      <c r="K2562" s="687" t="s">
        <v>506</v>
      </c>
      <c r="L2562" s="688" t="s">
        <v>507</v>
      </c>
      <c r="M2562" s="689" t="s">
        <v>508</v>
      </c>
      <c r="N2562" s="719" t="s">
        <v>699</v>
      </c>
      <c r="O2562" s="687" t="s">
        <v>510</v>
      </c>
      <c r="P2562" s="688" t="s">
        <v>511</v>
      </c>
      <c r="Q2562" s="689" t="s">
        <v>512</v>
      </c>
      <c r="R2562" s="719" t="s">
        <v>700</v>
      </c>
      <c r="S2562" s="719" t="s">
        <v>46</v>
      </c>
      <c r="T2562" s="191"/>
      <c r="U2562" s="191"/>
      <c r="V2562" s="191"/>
      <c r="W2562" s="191"/>
    </row>
    <row r="2563" spans="2:23" ht="16.5">
      <c r="B2563" s="744" t="s">
        <v>702</v>
      </c>
      <c r="C2563" s="755"/>
      <c r="D2563" s="756"/>
      <c r="E2563" s="757"/>
      <c r="F2563" s="334">
        <f>C2563+D2563+E2563</f>
        <v>0</v>
      </c>
      <c r="G2563" s="755"/>
      <c r="H2563" s="756"/>
      <c r="I2563" s="757"/>
      <c r="J2563" s="334">
        <f>G2563+H2563+I2563</f>
        <v>0</v>
      </c>
      <c r="K2563" s="755"/>
      <c r="L2563" s="756"/>
      <c r="M2563" s="757"/>
      <c r="N2563" s="334">
        <f>K2563+L2563+M2563</f>
        <v>0</v>
      </c>
      <c r="O2563" s="755"/>
      <c r="P2563" s="756"/>
      <c r="Q2563" s="757"/>
      <c r="R2563" s="334">
        <f t="shared" ref="R2563:R2569" si="1314">SUM(O2563:Q2563)</f>
        <v>0</v>
      </c>
      <c r="S2563" s="758">
        <f t="shared" ref="S2563:S2569" si="1315">N2563+J2563+F2563+R2563</f>
        <v>0</v>
      </c>
      <c r="T2563" s="191"/>
      <c r="U2563" s="191"/>
      <c r="V2563" s="191"/>
      <c r="W2563" s="191"/>
    </row>
    <row r="2564" spans="2:23" ht="16.5">
      <c r="B2564" s="711" t="s">
        <v>703</v>
      </c>
      <c r="C2564" s="712">
        <f>C2565+C2566</f>
        <v>0</v>
      </c>
      <c r="D2564" s="712">
        <f>D2565+D2566</f>
        <v>0</v>
      </c>
      <c r="E2564" s="712">
        <f>E2565+E2566</f>
        <v>0</v>
      </c>
      <c r="F2564" s="334">
        <f t="shared" ref="F2564:F2569" si="1316">C2564+D2564+E2564</f>
        <v>0</v>
      </c>
      <c r="G2564" s="712">
        <f>G2565+G2566</f>
        <v>0</v>
      </c>
      <c r="H2564" s="246">
        <f>H2565+H2566</f>
        <v>0</v>
      </c>
      <c r="I2564" s="713">
        <f>I2565+I2566</f>
        <v>0</v>
      </c>
      <c r="J2564" s="334">
        <f t="shared" ref="J2564:J2569" si="1317">G2564+H2564+I2564</f>
        <v>0</v>
      </c>
      <c r="K2564" s="712">
        <f>K2565+K2566</f>
        <v>0</v>
      </c>
      <c r="L2564" s="246">
        <f>L2565+L2566</f>
        <v>0</v>
      </c>
      <c r="M2564" s="713">
        <f>M2565+M2566</f>
        <v>0</v>
      </c>
      <c r="N2564" s="334">
        <f t="shared" ref="N2564:N2569" si="1318">K2564+L2564+M2564</f>
        <v>0</v>
      </c>
      <c r="O2564" s="712">
        <f>O2565+O2566</f>
        <v>0</v>
      </c>
      <c r="P2564" s="246">
        <f>P2565+P2566</f>
        <v>0</v>
      </c>
      <c r="Q2564" s="713">
        <f>Q2565+Q2566</f>
        <v>0</v>
      </c>
      <c r="R2564" s="334">
        <f t="shared" si="1314"/>
        <v>0</v>
      </c>
      <c r="S2564" s="335">
        <f t="shared" si="1315"/>
        <v>0</v>
      </c>
      <c r="T2564" s="702"/>
      <c r="U2564" s="702"/>
      <c r="V2564" s="702"/>
      <c r="W2564" s="702"/>
    </row>
    <row r="2565" spans="2:23" ht="16.5">
      <c r="B2565" s="710" t="s">
        <v>1037</v>
      </c>
      <c r="C2565" s="254"/>
      <c r="D2565" s="287"/>
      <c r="E2565" s="288"/>
      <c r="F2565" s="698">
        <f t="shared" si="1316"/>
        <v>0</v>
      </c>
      <c r="G2565" s="254"/>
      <c r="H2565" s="287"/>
      <c r="I2565" s="288"/>
      <c r="J2565" s="334">
        <f t="shared" si="1317"/>
        <v>0</v>
      </c>
      <c r="K2565" s="254"/>
      <c r="L2565" s="287"/>
      <c r="M2565" s="288"/>
      <c r="N2565" s="334">
        <f t="shared" si="1318"/>
        <v>0</v>
      </c>
      <c r="O2565" s="254"/>
      <c r="P2565" s="287"/>
      <c r="Q2565" s="288"/>
      <c r="R2565" s="334">
        <f t="shared" si="1314"/>
        <v>0</v>
      </c>
      <c r="S2565" s="700">
        <f t="shared" si="1315"/>
        <v>0</v>
      </c>
      <c r="T2565" s="191"/>
      <c r="U2565" s="191"/>
      <c r="V2565" s="191"/>
      <c r="W2565" s="191"/>
    </row>
    <row r="2566" spans="2:23" ht="16.5">
      <c r="B2566" s="710" t="s">
        <v>1038</v>
      </c>
      <c r="C2566" s="254"/>
      <c r="D2566" s="287"/>
      <c r="E2566" s="288"/>
      <c r="F2566" s="698">
        <f t="shared" si="1316"/>
        <v>0</v>
      </c>
      <c r="G2566" s="254"/>
      <c r="H2566" s="287"/>
      <c r="I2566" s="288"/>
      <c r="J2566" s="334">
        <f t="shared" si="1317"/>
        <v>0</v>
      </c>
      <c r="K2566" s="254"/>
      <c r="L2566" s="287"/>
      <c r="M2566" s="288"/>
      <c r="N2566" s="334">
        <f t="shared" si="1318"/>
        <v>0</v>
      </c>
      <c r="O2566" s="254"/>
      <c r="P2566" s="287"/>
      <c r="Q2566" s="288"/>
      <c r="R2566" s="792">
        <f t="shared" si="1314"/>
        <v>0</v>
      </c>
      <c r="S2566" s="700">
        <f t="shared" si="1315"/>
        <v>0</v>
      </c>
      <c r="T2566" s="191"/>
      <c r="U2566" s="191"/>
      <c r="V2566" s="191"/>
      <c r="W2566" s="191"/>
    </row>
    <row r="2567" spans="2:23" ht="16.5">
      <c r="B2567" s="710" t="s">
        <v>1039</v>
      </c>
      <c r="C2567" s="254"/>
      <c r="D2567" s="287"/>
      <c r="E2567" s="288"/>
      <c r="F2567" s="698">
        <f t="shared" si="1316"/>
        <v>0</v>
      </c>
      <c r="G2567" s="254"/>
      <c r="H2567" s="287"/>
      <c r="I2567" s="288"/>
      <c r="J2567" s="334">
        <f t="shared" si="1317"/>
        <v>0</v>
      </c>
      <c r="K2567" s="254"/>
      <c r="L2567" s="287"/>
      <c r="M2567" s="288"/>
      <c r="N2567" s="334">
        <f t="shared" si="1318"/>
        <v>0</v>
      </c>
      <c r="O2567" s="254"/>
      <c r="P2567" s="287"/>
      <c r="Q2567" s="288"/>
      <c r="R2567" s="792">
        <f t="shared" si="1314"/>
        <v>0</v>
      </c>
      <c r="S2567" s="700">
        <f t="shared" si="1315"/>
        <v>0</v>
      </c>
      <c r="T2567" s="191"/>
      <c r="U2567" s="191"/>
      <c r="V2567" s="191"/>
      <c r="W2567" s="191"/>
    </row>
    <row r="2568" spans="2:23" ht="16.5">
      <c r="B2568" s="710" t="s">
        <v>1040</v>
      </c>
      <c r="C2568" s="254"/>
      <c r="D2568" s="287"/>
      <c r="E2568" s="288"/>
      <c r="F2568" s="698">
        <f t="shared" si="1316"/>
        <v>0</v>
      </c>
      <c r="G2568" s="254"/>
      <c r="H2568" s="287"/>
      <c r="I2568" s="288"/>
      <c r="J2568" s="334">
        <f t="shared" si="1317"/>
        <v>0</v>
      </c>
      <c r="K2568" s="254"/>
      <c r="L2568" s="287"/>
      <c r="M2568" s="288"/>
      <c r="N2568" s="334">
        <f t="shared" si="1318"/>
        <v>0</v>
      </c>
      <c r="O2568" s="254"/>
      <c r="P2568" s="287"/>
      <c r="Q2568" s="288"/>
      <c r="R2568" s="792">
        <f t="shared" si="1314"/>
        <v>0</v>
      </c>
      <c r="S2568" s="700">
        <f t="shared" si="1315"/>
        <v>0</v>
      </c>
      <c r="T2568" s="191"/>
      <c r="U2568" s="191"/>
      <c r="V2568" s="191"/>
      <c r="W2568" s="191"/>
    </row>
    <row r="2569" spans="2:23" ht="17.25" thickBot="1">
      <c r="B2569" s="710" t="s">
        <v>1041</v>
      </c>
      <c r="C2569" s="271"/>
      <c r="D2569" s="294"/>
      <c r="E2569" s="295"/>
      <c r="F2569" s="698">
        <f t="shared" si="1316"/>
        <v>0</v>
      </c>
      <c r="G2569" s="271"/>
      <c r="H2569" s="294"/>
      <c r="I2569" s="295"/>
      <c r="J2569" s="334">
        <f t="shared" si="1317"/>
        <v>0</v>
      </c>
      <c r="K2569" s="271"/>
      <c r="L2569" s="294"/>
      <c r="M2569" s="295"/>
      <c r="N2569" s="334">
        <f t="shared" si="1318"/>
        <v>0</v>
      </c>
      <c r="O2569" s="271"/>
      <c r="P2569" s="294"/>
      <c r="Q2569" s="295"/>
      <c r="R2569" s="792">
        <f t="shared" si="1314"/>
        <v>0</v>
      </c>
      <c r="S2569" s="700">
        <f t="shared" si="1315"/>
        <v>0</v>
      </c>
      <c r="T2569" s="191"/>
      <c r="U2569" s="191"/>
      <c r="V2569" s="191"/>
      <c r="W2569" s="191"/>
    </row>
    <row r="2570" spans="2:23" ht="17.25" thickBot="1">
      <c r="B2570" s="715" t="s">
        <v>1042</v>
      </c>
      <c r="C2570" s="687" t="s">
        <v>498</v>
      </c>
      <c r="D2570" s="688" t="s">
        <v>499</v>
      </c>
      <c r="E2570" s="689" t="s">
        <v>500</v>
      </c>
      <c r="F2570" s="719" t="s">
        <v>697</v>
      </c>
      <c r="G2570" s="687" t="s">
        <v>502</v>
      </c>
      <c r="H2570" s="688" t="s">
        <v>503</v>
      </c>
      <c r="I2570" s="689" t="s">
        <v>504</v>
      </c>
      <c r="J2570" s="719" t="s">
        <v>698</v>
      </c>
      <c r="K2570" s="687" t="s">
        <v>506</v>
      </c>
      <c r="L2570" s="688" t="s">
        <v>507</v>
      </c>
      <c r="M2570" s="689" t="s">
        <v>508</v>
      </c>
      <c r="N2570" s="719" t="s">
        <v>699</v>
      </c>
      <c r="O2570" s="687" t="s">
        <v>510</v>
      </c>
      <c r="P2570" s="688" t="s">
        <v>511</v>
      </c>
      <c r="Q2570" s="689" t="s">
        <v>512</v>
      </c>
      <c r="R2570" s="719" t="s">
        <v>700</v>
      </c>
      <c r="S2570" s="719" t="s">
        <v>46</v>
      </c>
      <c r="T2570" s="191"/>
      <c r="U2570" s="191"/>
      <c r="V2570" s="191"/>
      <c r="W2570" s="191"/>
    </row>
    <row r="2571" spans="2:23" ht="16.5">
      <c r="B2571" s="710" t="s">
        <v>702</v>
      </c>
      <c r="C2571" s="266"/>
      <c r="D2571" s="280"/>
      <c r="E2571" s="281"/>
      <c r="F2571" s="698">
        <f>C2571+D2571+E2571</f>
        <v>0</v>
      </c>
      <c r="G2571" s="266"/>
      <c r="H2571" s="280"/>
      <c r="I2571" s="281"/>
      <c r="J2571" s="334">
        <f>G2571+H2571+I2571</f>
        <v>0</v>
      </c>
      <c r="K2571" s="266"/>
      <c r="L2571" s="280"/>
      <c r="M2571" s="281"/>
      <c r="N2571" s="334">
        <f>K2571+L2571+M2571</f>
        <v>0</v>
      </c>
      <c r="O2571" s="266"/>
      <c r="P2571" s="280"/>
      <c r="Q2571" s="281"/>
      <c r="R2571" s="334">
        <f t="shared" ref="R2571:R2577" si="1319">SUM(O2571:Q2571)</f>
        <v>0</v>
      </c>
      <c r="S2571" s="700">
        <f t="shared" ref="S2571:S2577" si="1320">N2571+J2571+F2571+R2571</f>
        <v>0</v>
      </c>
      <c r="T2571" s="191"/>
      <c r="U2571" s="191"/>
      <c r="V2571" s="191"/>
      <c r="W2571" s="191"/>
    </row>
    <row r="2572" spans="2:23" ht="16.5">
      <c r="B2572" s="711" t="s">
        <v>703</v>
      </c>
      <c r="C2572" s="712">
        <f>C2573+C2574</f>
        <v>0</v>
      </c>
      <c r="D2572" s="712">
        <f>D2573+D2574</f>
        <v>0</v>
      </c>
      <c r="E2572" s="712">
        <f>E2573+E2574</f>
        <v>0</v>
      </c>
      <c r="F2572" s="334">
        <f t="shared" ref="F2572:F2577" si="1321">C2572+D2572+E2572</f>
        <v>0</v>
      </c>
      <c r="G2572" s="712">
        <f>G2573+G2574</f>
        <v>0</v>
      </c>
      <c r="H2572" s="246">
        <f>H2573+H2574</f>
        <v>0</v>
      </c>
      <c r="I2572" s="713">
        <f>I2573+I2574</f>
        <v>0</v>
      </c>
      <c r="J2572" s="334">
        <f t="shared" ref="J2572:J2577" si="1322">G2572+H2572+I2572</f>
        <v>0</v>
      </c>
      <c r="K2572" s="712">
        <f>K2573+K2574</f>
        <v>0</v>
      </c>
      <c r="L2572" s="246">
        <f>L2573+L2574</f>
        <v>0</v>
      </c>
      <c r="M2572" s="713">
        <f>M2573+M2574</f>
        <v>0</v>
      </c>
      <c r="N2572" s="334">
        <f t="shared" ref="N2572:N2577" si="1323">K2572+L2572+M2572</f>
        <v>0</v>
      </c>
      <c r="O2572" s="712">
        <f>O2573+O2574</f>
        <v>0</v>
      </c>
      <c r="P2572" s="246">
        <f>P2573+P2574</f>
        <v>0</v>
      </c>
      <c r="Q2572" s="713">
        <f>Q2573+Q2574</f>
        <v>0</v>
      </c>
      <c r="R2572" s="334">
        <f t="shared" si="1319"/>
        <v>0</v>
      </c>
      <c r="S2572" s="335">
        <f t="shared" si="1320"/>
        <v>0</v>
      </c>
      <c r="T2572" s="702"/>
      <c r="U2572" s="702"/>
      <c r="V2572" s="702"/>
      <c r="W2572" s="702"/>
    </row>
    <row r="2573" spans="2:23" ht="16.5">
      <c r="B2573" s="710" t="s">
        <v>1037</v>
      </c>
      <c r="C2573" s="254"/>
      <c r="D2573" s="287"/>
      <c r="E2573" s="288"/>
      <c r="F2573" s="698">
        <f t="shared" si="1321"/>
        <v>0</v>
      </c>
      <c r="G2573" s="254"/>
      <c r="H2573" s="287"/>
      <c r="I2573" s="288"/>
      <c r="J2573" s="334">
        <f t="shared" si="1322"/>
        <v>0</v>
      </c>
      <c r="K2573" s="254"/>
      <c r="L2573" s="287"/>
      <c r="M2573" s="288"/>
      <c r="N2573" s="334">
        <f t="shared" si="1323"/>
        <v>0</v>
      </c>
      <c r="O2573" s="254"/>
      <c r="P2573" s="287"/>
      <c r="Q2573" s="288"/>
      <c r="R2573" s="334">
        <f t="shared" si="1319"/>
        <v>0</v>
      </c>
      <c r="S2573" s="700">
        <f t="shared" si="1320"/>
        <v>0</v>
      </c>
      <c r="T2573" s="191"/>
      <c r="U2573" s="191"/>
      <c r="V2573" s="191"/>
      <c r="W2573" s="191"/>
    </row>
    <row r="2574" spans="2:23" ht="16.5">
      <c r="B2574" s="710" t="s">
        <v>1038</v>
      </c>
      <c r="C2574" s="254"/>
      <c r="D2574" s="287"/>
      <c r="E2574" s="288"/>
      <c r="F2574" s="698">
        <f t="shared" si="1321"/>
        <v>0</v>
      </c>
      <c r="G2574" s="254"/>
      <c r="H2574" s="287"/>
      <c r="I2574" s="288"/>
      <c r="J2574" s="334">
        <f t="shared" si="1322"/>
        <v>0</v>
      </c>
      <c r="K2574" s="254"/>
      <c r="L2574" s="287"/>
      <c r="M2574" s="288"/>
      <c r="N2574" s="334">
        <f t="shared" si="1323"/>
        <v>0</v>
      </c>
      <c r="O2574" s="254"/>
      <c r="P2574" s="287"/>
      <c r="Q2574" s="288"/>
      <c r="R2574" s="792">
        <f t="shared" si="1319"/>
        <v>0</v>
      </c>
      <c r="S2574" s="700">
        <f t="shared" si="1320"/>
        <v>0</v>
      </c>
      <c r="T2574" s="191"/>
      <c r="U2574" s="191"/>
      <c r="V2574" s="191"/>
      <c r="W2574" s="191"/>
    </row>
    <row r="2575" spans="2:23" ht="16.5">
      <c r="B2575" s="710" t="s">
        <v>1039</v>
      </c>
      <c r="C2575" s="254"/>
      <c r="D2575" s="287"/>
      <c r="E2575" s="288"/>
      <c r="F2575" s="698">
        <f t="shared" si="1321"/>
        <v>0</v>
      </c>
      <c r="G2575" s="254"/>
      <c r="H2575" s="287"/>
      <c r="I2575" s="288"/>
      <c r="J2575" s="334">
        <f t="shared" si="1322"/>
        <v>0</v>
      </c>
      <c r="K2575" s="254"/>
      <c r="L2575" s="287"/>
      <c r="M2575" s="288"/>
      <c r="N2575" s="334">
        <f t="shared" si="1323"/>
        <v>0</v>
      </c>
      <c r="O2575" s="254"/>
      <c r="P2575" s="287"/>
      <c r="Q2575" s="288"/>
      <c r="R2575" s="792">
        <f t="shared" si="1319"/>
        <v>0</v>
      </c>
      <c r="S2575" s="700">
        <f t="shared" si="1320"/>
        <v>0</v>
      </c>
      <c r="T2575" s="191"/>
      <c r="U2575" s="191"/>
      <c r="V2575" s="191"/>
      <c r="W2575" s="191"/>
    </row>
    <row r="2576" spans="2:23" ht="16.5">
      <c r="B2576" s="710" t="s">
        <v>1040</v>
      </c>
      <c r="C2576" s="254"/>
      <c r="D2576" s="287"/>
      <c r="E2576" s="288"/>
      <c r="F2576" s="698">
        <f t="shared" si="1321"/>
        <v>0</v>
      </c>
      <c r="G2576" s="254"/>
      <c r="H2576" s="287"/>
      <c r="I2576" s="288"/>
      <c r="J2576" s="334">
        <f t="shared" si="1322"/>
        <v>0</v>
      </c>
      <c r="K2576" s="254"/>
      <c r="L2576" s="287"/>
      <c r="M2576" s="288"/>
      <c r="N2576" s="334">
        <f t="shared" si="1323"/>
        <v>0</v>
      </c>
      <c r="O2576" s="254"/>
      <c r="P2576" s="287"/>
      <c r="Q2576" s="288"/>
      <c r="R2576" s="792">
        <f t="shared" si="1319"/>
        <v>0</v>
      </c>
      <c r="S2576" s="700">
        <f t="shared" si="1320"/>
        <v>0</v>
      </c>
      <c r="T2576" s="191"/>
      <c r="U2576" s="191"/>
      <c r="V2576" s="191"/>
      <c r="W2576" s="191"/>
    </row>
    <row r="2577" spans="2:23" ht="17.25" thickBot="1">
      <c r="B2577" s="710" t="s">
        <v>1041</v>
      </c>
      <c r="C2577" s="271"/>
      <c r="D2577" s="294"/>
      <c r="E2577" s="295"/>
      <c r="F2577" s="698">
        <f t="shared" si="1321"/>
        <v>0</v>
      </c>
      <c r="G2577" s="271"/>
      <c r="H2577" s="294"/>
      <c r="I2577" s="295"/>
      <c r="J2577" s="334">
        <f t="shared" si="1322"/>
        <v>0</v>
      </c>
      <c r="K2577" s="271"/>
      <c r="L2577" s="294"/>
      <c r="M2577" s="295"/>
      <c r="N2577" s="334">
        <f t="shared" si="1323"/>
        <v>0</v>
      </c>
      <c r="O2577" s="271"/>
      <c r="P2577" s="294"/>
      <c r="Q2577" s="295"/>
      <c r="R2577" s="792">
        <f t="shared" si="1319"/>
        <v>0</v>
      </c>
      <c r="S2577" s="700">
        <f t="shared" si="1320"/>
        <v>0</v>
      </c>
      <c r="T2577" s="191"/>
      <c r="U2577" s="191"/>
      <c r="V2577" s="191"/>
      <c r="W2577" s="191"/>
    </row>
    <row r="2578" spans="2:23" ht="17.25" thickBot="1">
      <c r="B2578" s="715" t="s">
        <v>768</v>
      </c>
      <c r="C2578" s="795" t="s">
        <v>498</v>
      </c>
      <c r="D2578" s="796" t="s">
        <v>499</v>
      </c>
      <c r="E2578" s="797" t="s">
        <v>500</v>
      </c>
      <c r="F2578" s="719" t="s">
        <v>697</v>
      </c>
      <c r="G2578" s="687" t="s">
        <v>502</v>
      </c>
      <c r="H2578" s="688" t="s">
        <v>503</v>
      </c>
      <c r="I2578" s="689" t="s">
        <v>504</v>
      </c>
      <c r="J2578" s="719" t="s">
        <v>698</v>
      </c>
      <c r="K2578" s="687" t="s">
        <v>506</v>
      </c>
      <c r="L2578" s="688" t="s">
        <v>507</v>
      </c>
      <c r="M2578" s="689" t="s">
        <v>508</v>
      </c>
      <c r="N2578" s="719" t="s">
        <v>699</v>
      </c>
      <c r="O2578" s="687" t="s">
        <v>510</v>
      </c>
      <c r="P2578" s="688" t="s">
        <v>511</v>
      </c>
      <c r="Q2578" s="689" t="s">
        <v>512</v>
      </c>
      <c r="R2578" s="719" t="s">
        <v>700</v>
      </c>
      <c r="S2578" s="719" t="s">
        <v>46</v>
      </c>
      <c r="T2578" s="191"/>
      <c r="U2578" s="191"/>
      <c r="V2578" s="191"/>
      <c r="W2578" s="191"/>
    </row>
    <row r="2579" spans="2:23" ht="16.5">
      <c r="B2579" s="710" t="s">
        <v>702</v>
      </c>
      <c r="C2579" s="266"/>
      <c r="D2579" s="280"/>
      <c r="E2579" s="281"/>
      <c r="F2579" s="698">
        <f>C2579+D2579+E2579</f>
        <v>0</v>
      </c>
      <c r="G2579" s="266"/>
      <c r="H2579" s="280"/>
      <c r="I2579" s="281"/>
      <c r="J2579" s="334">
        <f>G2579+H2579+I2579</f>
        <v>0</v>
      </c>
      <c r="K2579" s="266"/>
      <c r="L2579" s="280"/>
      <c r="M2579" s="281"/>
      <c r="N2579" s="334">
        <f>K2579+L2579+M2579</f>
        <v>0</v>
      </c>
      <c r="O2579" s="266"/>
      <c r="P2579" s="280"/>
      <c r="Q2579" s="281"/>
      <c r="R2579" s="334">
        <f t="shared" ref="R2579:R2585" si="1324">SUM(O2579:Q2579)</f>
        <v>0</v>
      </c>
      <c r="S2579" s="700">
        <f t="shared" ref="S2579:S2585" si="1325">N2579+J2579+F2579+R2579</f>
        <v>0</v>
      </c>
      <c r="T2579" s="191"/>
      <c r="U2579" s="191"/>
      <c r="V2579" s="191"/>
      <c r="W2579" s="191"/>
    </row>
    <row r="2580" spans="2:23" ht="16.5">
      <c r="B2580" s="711" t="s">
        <v>703</v>
      </c>
      <c r="C2580" s="712">
        <f>C2581+C2582</f>
        <v>0</v>
      </c>
      <c r="D2580" s="712">
        <f>D2581+D2582</f>
        <v>0</v>
      </c>
      <c r="E2580" s="712">
        <f>E2581+E2582</f>
        <v>0</v>
      </c>
      <c r="F2580" s="334">
        <f t="shared" ref="F2580:F2585" si="1326">C2580+D2580+E2580</f>
        <v>0</v>
      </c>
      <c r="G2580" s="712">
        <f>G2581+G2582</f>
        <v>0</v>
      </c>
      <c r="H2580" s="246">
        <f>H2581+H2582</f>
        <v>0</v>
      </c>
      <c r="I2580" s="713">
        <f>I2581+I2582</f>
        <v>0</v>
      </c>
      <c r="J2580" s="334">
        <f t="shared" ref="J2580:J2585" si="1327">G2580+H2580+I2580</f>
        <v>0</v>
      </c>
      <c r="K2580" s="712">
        <f>K2581+K2582</f>
        <v>0</v>
      </c>
      <c r="L2580" s="246">
        <f>L2581+L2582</f>
        <v>0</v>
      </c>
      <c r="M2580" s="713">
        <f>M2581+M2582</f>
        <v>0</v>
      </c>
      <c r="N2580" s="334">
        <f t="shared" ref="N2580:N2585" si="1328">K2580+L2580+M2580</f>
        <v>0</v>
      </c>
      <c r="O2580" s="712">
        <f>O2581+O2582</f>
        <v>0</v>
      </c>
      <c r="P2580" s="246">
        <f>P2581+P2582</f>
        <v>0</v>
      </c>
      <c r="Q2580" s="713">
        <f>Q2581+Q2582</f>
        <v>0</v>
      </c>
      <c r="R2580" s="334">
        <f t="shared" si="1324"/>
        <v>0</v>
      </c>
      <c r="S2580" s="335">
        <f t="shared" si="1325"/>
        <v>0</v>
      </c>
      <c r="T2580" s="702"/>
      <c r="U2580" s="702"/>
      <c r="V2580" s="702"/>
      <c r="W2580" s="702"/>
    </row>
    <row r="2581" spans="2:23" ht="16.5">
      <c r="B2581" s="710" t="s">
        <v>1037</v>
      </c>
      <c r="C2581" s="254"/>
      <c r="D2581" s="287"/>
      <c r="E2581" s="288"/>
      <c r="F2581" s="698">
        <f t="shared" si="1326"/>
        <v>0</v>
      </c>
      <c r="G2581" s="254"/>
      <c r="H2581" s="287"/>
      <c r="I2581" s="288"/>
      <c r="J2581" s="334">
        <f t="shared" si="1327"/>
        <v>0</v>
      </c>
      <c r="K2581" s="254"/>
      <c r="L2581" s="287"/>
      <c r="M2581" s="288"/>
      <c r="N2581" s="334">
        <f t="shared" si="1328"/>
        <v>0</v>
      </c>
      <c r="O2581" s="254"/>
      <c r="P2581" s="287"/>
      <c r="Q2581" s="288"/>
      <c r="R2581" s="334">
        <f t="shared" si="1324"/>
        <v>0</v>
      </c>
      <c r="S2581" s="700">
        <f t="shared" si="1325"/>
        <v>0</v>
      </c>
      <c r="T2581" s="191"/>
      <c r="U2581" s="191"/>
      <c r="V2581" s="191"/>
      <c r="W2581" s="191"/>
    </row>
    <row r="2582" spans="2:23" ht="16.5">
      <c r="B2582" s="710" t="s">
        <v>1038</v>
      </c>
      <c r="C2582" s="254"/>
      <c r="D2582" s="287"/>
      <c r="E2582" s="288"/>
      <c r="F2582" s="698">
        <f t="shared" si="1326"/>
        <v>0</v>
      </c>
      <c r="G2582" s="254"/>
      <c r="H2582" s="287"/>
      <c r="I2582" s="288"/>
      <c r="J2582" s="334">
        <f t="shared" si="1327"/>
        <v>0</v>
      </c>
      <c r="K2582" s="254"/>
      <c r="L2582" s="287"/>
      <c r="M2582" s="288"/>
      <c r="N2582" s="334">
        <f t="shared" si="1328"/>
        <v>0</v>
      </c>
      <c r="O2582" s="254"/>
      <c r="P2582" s="287"/>
      <c r="Q2582" s="288"/>
      <c r="R2582" s="792">
        <f t="shared" si="1324"/>
        <v>0</v>
      </c>
      <c r="S2582" s="700">
        <f t="shared" si="1325"/>
        <v>0</v>
      </c>
      <c r="T2582" s="191"/>
      <c r="U2582" s="191"/>
      <c r="V2582" s="191"/>
      <c r="W2582" s="191"/>
    </row>
    <row r="2583" spans="2:23" ht="16.5">
      <c r="B2583" s="710" t="s">
        <v>1039</v>
      </c>
      <c r="C2583" s="254"/>
      <c r="D2583" s="287"/>
      <c r="E2583" s="288"/>
      <c r="F2583" s="698">
        <f t="shared" si="1326"/>
        <v>0</v>
      </c>
      <c r="G2583" s="254"/>
      <c r="H2583" s="287"/>
      <c r="I2583" s="288"/>
      <c r="J2583" s="334">
        <f t="shared" si="1327"/>
        <v>0</v>
      </c>
      <c r="K2583" s="254"/>
      <c r="L2583" s="287"/>
      <c r="M2583" s="288"/>
      <c r="N2583" s="334">
        <f t="shared" si="1328"/>
        <v>0</v>
      </c>
      <c r="O2583" s="254"/>
      <c r="P2583" s="287"/>
      <c r="Q2583" s="288"/>
      <c r="R2583" s="792">
        <f t="shared" si="1324"/>
        <v>0</v>
      </c>
      <c r="S2583" s="700">
        <f t="shared" si="1325"/>
        <v>0</v>
      </c>
      <c r="T2583" s="191"/>
      <c r="U2583" s="191"/>
      <c r="V2583" s="191"/>
      <c r="W2583" s="191"/>
    </row>
    <row r="2584" spans="2:23" ht="16.5">
      <c r="B2584" s="710" t="s">
        <v>1040</v>
      </c>
      <c r="C2584" s="254"/>
      <c r="D2584" s="287"/>
      <c r="E2584" s="288"/>
      <c r="F2584" s="698">
        <f t="shared" si="1326"/>
        <v>0</v>
      </c>
      <c r="G2584" s="254"/>
      <c r="H2584" s="287"/>
      <c r="I2584" s="288"/>
      <c r="J2584" s="334">
        <f t="shared" si="1327"/>
        <v>0</v>
      </c>
      <c r="K2584" s="254"/>
      <c r="L2584" s="287"/>
      <c r="M2584" s="288"/>
      <c r="N2584" s="334">
        <f t="shared" si="1328"/>
        <v>0</v>
      </c>
      <c r="O2584" s="254"/>
      <c r="P2584" s="287"/>
      <c r="Q2584" s="288"/>
      <c r="R2584" s="792">
        <f t="shared" si="1324"/>
        <v>0</v>
      </c>
      <c r="S2584" s="700">
        <f t="shared" si="1325"/>
        <v>0</v>
      </c>
      <c r="T2584" s="191"/>
      <c r="U2584" s="191"/>
      <c r="V2584" s="191"/>
      <c r="W2584" s="191"/>
    </row>
    <row r="2585" spans="2:23" ht="17.25" thickBot="1">
      <c r="B2585" s="710" t="s">
        <v>1041</v>
      </c>
      <c r="C2585" s="271"/>
      <c r="D2585" s="294"/>
      <c r="E2585" s="295"/>
      <c r="F2585" s="698">
        <f t="shared" si="1326"/>
        <v>0</v>
      </c>
      <c r="G2585" s="271"/>
      <c r="H2585" s="294"/>
      <c r="I2585" s="295"/>
      <c r="J2585" s="334">
        <f t="shared" si="1327"/>
        <v>0</v>
      </c>
      <c r="K2585" s="271"/>
      <c r="L2585" s="294"/>
      <c r="M2585" s="295"/>
      <c r="N2585" s="334">
        <f t="shared" si="1328"/>
        <v>0</v>
      </c>
      <c r="O2585" s="271"/>
      <c r="P2585" s="294"/>
      <c r="Q2585" s="295"/>
      <c r="R2585" s="792">
        <f t="shared" si="1324"/>
        <v>0</v>
      </c>
      <c r="S2585" s="700">
        <f t="shared" si="1325"/>
        <v>0</v>
      </c>
      <c r="T2585" s="191"/>
      <c r="U2585" s="191"/>
      <c r="V2585" s="191"/>
      <c r="W2585" s="191"/>
    </row>
    <row r="2586" spans="2:23" ht="17.25" thickBot="1">
      <c r="B2586" s="715" t="s">
        <v>819</v>
      </c>
      <c r="C2586" s="687" t="s">
        <v>498</v>
      </c>
      <c r="D2586" s="688" t="s">
        <v>499</v>
      </c>
      <c r="E2586" s="689" t="s">
        <v>500</v>
      </c>
      <c r="F2586" s="719" t="s">
        <v>697</v>
      </c>
      <c r="G2586" s="687" t="s">
        <v>502</v>
      </c>
      <c r="H2586" s="688" t="s">
        <v>503</v>
      </c>
      <c r="I2586" s="689" t="s">
        <v>504</v>
      </c>
      <c r="J2586" s="719" t="s">
        <v>698</v>
      </c>
      <c r="K2586" s="687" t="s">
        <v>506</v>
      </c>
      <c r="L2586" s="688" t="s">
        <v>507</v>
      </c>
      <c r="M2586" s="689" t="s">
        <v>508</v>
      </c>
      <c r="N2586" s="719" t="s">
        <v>699</v>
      </c>
      <c r="O2586" s="687" t="s">
        <v>510</v>
      </c>
      <c r="P2586" s="688" t="s">
        <v>511</v>
      </c>
      <c r="Q2586" s="689" t="s">
        <v>512</v>
      </c>
      <c r="R2586" s="719" t="s">
        <v>700</v>
      </c>
      <c r="S2586" s="719" t="s">
        <v>46</v>
      </c>
      <c r="T2586" s="191"/>
      <c r="U2586" s="191"/>
      <c r="V2586" s="191"/>
      <c r="W2586" s="191"/>
    </row>
    <row r="2587" spans="2:23" ht="16.5">
      <c r="B2587" s="710" t="s">
        <v>702</v>
      </c>
      <c r="C2587" s="266"/>
      <c r="D2587" s="280"/>
      <c r="E2587" s="281"/>
      <c r="F2587" s="698">
        <f>C2587+D2587+E2587</f>
        <v>0</v>
      </c>
      <c r="G2587" s="266"/>
      <c r="H2587" s="280"/>
      <c r="I2587" s="281"/>
      <c r="J2587" s="334">
        <f>G2587+H2587+I2587</f>
        <v>0</v>
      </c>
      <c r="K2587" s="266"/>
      <c r="L2587" s="280"/>
      <c r="M2587" s="281"/>
      <c r="N2587" s="334">
        <f>K2587+L2587+M2587</f>
        <v>0</v>
      </c>
      <c r="O2587" s="266"/>
      <c r="P2587" s="280"/>
      <c r="Q2587" s="281"/>
      <c r="R2587" s="334">
        <f t="shared" ref="R2587:R2593" si="1329">SUM(O2587:Q2587)</f>
        <v>0</v>
      </c>
      <c r="S2587" s="700">
        <f t="shared" ref="S2587:S2593" si="1330">N2587+J2587+F2587+R2587</f>
        <v>0</v>
      </c>
      <c r="T2587" s="191"/>
      <c r="U2587" s="191"/>
      <c r="V2587" s="191"/>
      <c r="W2587" s="191"/>
    </row>
    <row r="2588" spans="2:23" ht="16.5">
      <c r="B2588" s="711" t="s">
        <v>703</v>
      </c>
      <c r="C2588" s="712">
        <f>C2589+C2590</f>
        <v>0</v>
      </c>
      <c r="D2588" s="712">
        <f>D2589+D2590</f>
        <v>0</v>
      </c>
      <c r="E2588" s="712">
        <f>E2589+E2590</f>
        <v>0</v>
      </c>
      <c r="F2588" s="334">
        <f t="shared" ref="F2588:F2593" si="1331">C2588+D2588+E2588</f>
        <v>0</v>
      </c>
      <c r="G2588" s="712">
        <f>G2589+G2590</f>
        <v>0</v>
      </c>
      <c r="H2588" s="246">
        <f>H2589+H2590</f>
        <v>0</v>
      </c>
      <c r="I2588" s="713">
        <f>I2589+I2590</f>
        <v>0</v>
      </c>
      <c r="J2588" s="334">
        <f t="shared" ref="J2588:J2593" si="1332">G2588+H2588+I2588</f>
        <v>0</v>
      </c>
      <c r="K2588" s="712">
        <f>K2589+K2590</f>
        <v>0</v>
      </c>
      <c r="L2588" s="246">
        <f>L2589+L2590</f>
        <v>0</v>
      </c>
      <c r="M2588" s="713">
        <f>M2589+M2590</f>
        <v>0</v>
      </c>
      <c r="N2588" s="334">
        <f t="shared" ref="N2588:N2593" si="1333">K2588+L2588+M2588</f>
        <v>0</v>
      </c>
      <c r="O2588" s="712">
        <f>O2589+O2590</f>
        <v>0</v>
      </c>
      <c r="P2588" s="246">
        <f>P2589+P2590</f>
        <v>0</v>
      </c>
      <c r="Q2588" s="713">
        <f>Q2589+Q2590</f>
        <v>0</v>
      </c>
      <c r="R2588" s="334">
        <f t="shared" si="1329"/>
        <v>0</v>
      </c>
      <c r="S2588" s="335">
        <f t="shared" si="1330"/>
        <v>0</v>
      </c>
      <c r="T2588" s="702"/>
      <c r="U2588" s="702"/>
      <c r="V2588" s="702"/>
      <c r="W2588" s="702"/>
    </row>
    <row r="2589" spans="2:23" ht="16.5">
      <c r="B2589" s="710" t="s">
        <v>1037</v>
      </c>
      <c r="C2589" s="254"/>
      <c r="D2589" s="287"/>
      <c r="E2589" s="288"/>
      <c r="F2589" s="698">
        <f t="shared" si="1331"/>
        <v>0</v>
      </c>
      <c r="G2589" s="254"/>
      <c r="H2589" s="287"/>
      <c r="I2589" s="288"/>
      <c r="J2589" s="334">
        <f t="shared" si="1332"/>
        <v>0</v>
      </c>
      <c r="K2589" s="254"/>
      <c r="L2589" s="287"/>
      <c r="M2589" s="288"/>
      <c r="N2589" s="334">
        <f t="shared" si="1333"/>
        <v>0</v>
      </c>
      <c r="O2589" s="254"/>
      <c r="P2589" s="287"/>
      <c r="Q2589" s="288"/>
      <c r="R2589" s="334">
        <f t="shared" si="1329"/>
        <v>0</v>
      </c>
      <c r="S2589" s="700">
        <f t="shared" si="1330"/>
        <v>0</v>
      </c>
      <c r="T2589" s="191"/>
      <c r="U2589" s="191"/>
      <c r="V2589" s="191"/>
      <c r="W2589" s="191"/>
    </row>
    <row r="2590" spans="2:23" ht="16.5">
      <c r="B2590" s="710" t="s">
        <v>1038</v>
      </c>
      <c r="C2590" s="254"/>
      <c r="D2590" s="287"/>
      <c r="E2590" s="288"/>
      <c r="F2590" s="698">
        <f t="shared" si="1331"/>
        <v>0</v>
      </c>
      <c r="G2590" s="254"/>
      <c r="H2590" s="287"/>
      <c r="I2590" s="288"/>
      <c r="J2590" s="334">
        <f t="shared" si="1332"/>
        <v>0</v>
      </c>
      <c r="K2590" s="254"/>
      <c r="L2590" s="287"/>
      <c r="M2590" s="288"/>
      <c r="N2590" s="334">
        <f t="shared" si="1333"/>
        <v>0</v>
      </c>
      <c r="O2590" s="254"/>
      <c r="P2590" s="287"/>
      <c r="Q2590" s="288"/>
      <c r="R2590" s="792">
        <f t="shared" si="1329"/>
        <v>0</v>
      </c>
      <c r="S2590" s="700">
        <f t="shared" si="1330"/>
        <v>0</v>
      </c>
      <c r="T2590" s="191"/>
      <c r="U2590" s="191"/>
      <c r="V2590" s="191"/>
      <c r="W2590" s="191"/>
    </row>
    <row r="2591" spans="2:23" ht="16.5">
      <c r="B2591" s="710" t="s">
        <v>1039</v>
      </c>
      <c r="C2591" s="254"/>
      <c r="D2591" s="287"/>
      <c r="E2591" s="288"/>
      <c r="F2591" s="698">
        <f t="shared" si="1331"/>
        <v>0</v>
      </c>
      <c r="G2591" s="254"/>
      <c r="H2591" s="287"/>
      <c r="I2591" s="288"/>
      <c r="J2591" s="334">
        <f t="shared" si="1332"/>
        <v>0</v>
      </c>
      <c r="K2591" s="254"/>
      <c r="L2591" s="287"/>
      <c r="M2591" s="288"/>
      <c r="N2591" s="334">
        <f t="shared" si="1333"/>
        <v>0</v>
      </c>
      <c r="O2591" s="254"/>
      <c r="P2591" s="287"/>
      <c r="Q2591" s="288"/>
      <c r="R2591" s="792">
        <f t="shared" si="1329"/>
        <v>0</v>
      </c>
      <c r="S2591" s="700">
        <f t="shared" si="1330"/>
        <v>0</v>
      </c>
      <c r="T2591" s="191"/>
      <c r="U2591" s="191"/>
      <c r="V2591" s="191"/>
      <c r="W2591" s="191"/>
    </row>
    <row r="2592" spans="2:23" ht="16.5">
      <c r="B2592" s="710" t="s">
        <v>1040</v>
      </c>
      <c r="C2592" s="254"/>
      <c r="D2592" s="287"/>
      <c r="E2592" s="288"/>
      <c r="F2592" s="698">
        <f t="shared" si="1331"/>
        <v>0</v>
      </c>
      <c r="G2592" s="254"/>
      <c r="H2592" s="287"/>
      <c r="I2592" s="288"/>
      <c r="J2592" s="334">
        <f t="shared" si="1332"/>
        <v>0</v>
      </c>
      <c r="K2592" s="254"/>
      <c r="L2592" s="287"/>
      <c r="M2592" s="288"/>
      <c r="N2592" s="334">
        <f t="shared" si="1333"/>
        <v>0</v>
      </c>
      <c r="O2592" s="254"/>
      <c r="P2592" s="287"/>
      <c r="Q2592" s="288"/>
      <c r="R2592" s="792">
        <f t="shared" si="1329"/>
        <v>0</v>
      </c>
      <c r="S2592" s="700">
        <f t="shared" si="1330"/>
        <v>0</v>
      </c>
      <c r="T2592" s="191"/>
      <c r="U2592" s="191"/>
      <c r="V2592" s="191"/>
      <c r="W2592" s="191"/>
    </row>
    <row r="2593" spans="2:23" ht="17.25" thickBot="1">
      <c r="B2593" s="710" t="s">
        <v>1041</v>
      </c>
      <c r="C2593" s="271"/>
      <c r="D2593" s="294"/>
      <c r="E2593" s="295"/>
      <c r="F2593" s="698">
        <f t="shared" si="1331"/>
        <v>0</v>
      </c>
      <c r="G2593" s="271"/>
      <c r="H2593" s="294"/>
      <c r="I2593" s="295"/>
      <c r="J2593" s="334">
        <f t="shared" si="1332"/>
        <v>0</v>
      </c>
      <c r="K2593" s="271"/>
      <c r="L2593" s="294"/>
      <c r="M2593" s="295"/>
      <c r="N2593" s="334">
        <f t="shared" si="1333"/>
        <v>0</v>
      </c>
      <c r="O2593" s="271"/>
      <c r="P2593" s="294"/>
      <c r="Q2593" s="295"/>
      <c r="R2593" s="792">
        <f t="shared" si="1329"/>
        <v>0</v>
      </c>
      <c r="S2593" s="700">
        <f t="shared" si="1330"/>
        <v>0</v>
      </c>
      <c r="T2593" s="191"/>
      <c r="U2593" s="191"/>
      <c r="V2593" s="191"/>
      <c r="W2593" s="191"/>
    </row>
    <row r="2594" spans="2:23" ht="17.25" thickBot="1">
      <c r="B2594" s="715" t="s">
        <v>822</v>
      </c>
      <c r="C2594" s="795" t="s">
        <v>498</v>
      </c>
      <c r="D2594" s="796" t="s">
        <v>499</v>
      </c>
      <c r="E2594" s="797" t="s">
        <v>500</v>
      </c>
      <c r="F2594" s="719" t="s">
        <v>697</v>
      </c>
      <c r="G2594" s="687" t="s">
        <v>502</v>
      </c>
      <c r="H2594" s="688" t="s">
        <v>503</v>
      </c>
      <c r="I2594" s="689" t="s">
        <v>504</v>
      </c>
      <c r="J2594" s="719" t="s">
        <v>698</v>
      </c>
      <c r="K2594" s="687" t="s">
        <v>506</v>
      </c>
      <c r="L2594" s="688" t="s">
        <v>507</v>
      </c>
      <c r="M2594" s="689" t="s">
        <v>508</v>
      </c>
      <c r="N2594" s="719" t="s">
        <v>699</v>
      </c>
      <c r="O2594" s="687" t="s">
        <v>510</v>
      </c>
      <c r="P2594" s="688" t="s">
        <v>511</v>
      </c>
      <c r="Q2594" s="689" t="s">
        <v>512</v>
      </c>
      <c r="R2594" s="719" t="s">
        <v>700</v>
      </c>
      <c r="S2594" s="719" t="s">
        <v>46</v>
      </c>
      <c r="T2594" s="191"/>
      <c r="U2594" s="191"/>
      <c r="V2594" s="191"/>
      <c r="W2594" s="191"/>
    </row>
    <row r="2595" spans="2:23" ht="16.5">
      <c r="B2595" s="710" t="s">
        <v>702</v>
      </c>
      <c r="C2595" s="266"/>
      <c r="D2595" s="280"/>
      <c r="E2595" s="281"/>
      <c r="F2595" s="698">
        <f>C2595+D2595+E2595</f>
        <v>0</v>
      </c>
      <c r="G2595" s="266"/>
      <c r="H2595" s="280"/>
      <c r="I2595" s="281"/>
      <c r="J2595" s="334">
        <f>G2595+H2595+I2595</f>
        <v>0</v>
      </c>
      <c r="K2595" s="266"/>
      <c r="L2595" s="280"/>
      <c r="M2595" s="281"/>
      <c r="N2595" s="334">
        <f>K2595+L2595+M2595</f>
        <v>0</v>
      </c>
      <c r="O2595" s="266"/>
      <c r="P2595" s="280"/>
      <c r="Q2595" s="281"/>
      <c r="R2595" s="792">
        <f>SUM(O2595:Q2595)</f>
        <v>0</v>
      </c>
      <c r="S2595" s="700">
        <f>C2595+D2595+E2595+G2595+H2595+I2595+K2595+L2595+M2595+O2595+P2595+Q2595</f>
        <v>0</v>
      </c>
      <c r="T2595" s="191"/>
      <c r="U2595" s="191"/>
      <c r="V2595" s="191"/>
      <c r="W2595" s="191"/>
    </row>
    <row r="2596" spans="2:23" ht="16.5">
      <c r="B2596" s="711" t="s">
        <v>703</v>
      </c>
      <c r="C2596" s="712">
        <f>C2597+C2598</f>
        <v>0</v>
      </c>
      <c r="D2596" s="712">
        <f>D2597+D2598</f>
        <v>0</v>
      </c>
      <c r="E2596" s="712">
        <f>E2597+E2598</f>
        <v>0</v>
      </c>
      <c r="F2596" s="334">
        <f t="shared" ref="F2596:F2601" si="1334">C2596+D2596+E2596</f>
        <v>0</v>
      </c>
      <c r="G2596" s="712">
        <f>G2597+G2598</f>
        <v>0</v>
      </c>
      <c r="H2596" s="246">
        <f>H2597+H2598</f>
        <v>0</v>
      </c>
      <c r="I2596" s="713">
        <f>I2597+I2598</f>
        <v>0</v>
      </c>
      <c r="J2596" s="334">
        <f t="shared" ref="J2596:J2601" si="1335">G2596+H2596+I2596</f>
        <v>0</v>
      </c>
      <c r="K2596" s="712">
        <f>K2597+K2598</f>
        <v>0</v>
      </c>
      <c r="L2596" s="246">
        <f>L2597+L2598</f>
        <v>0</v>
      </c>
      <c r="M2596" s="713">
        <f>M2597+M2598</f>
        <v>0</v>
      </c>
      <c r="N2596" s="334">
        <f t="shared" ref="N2596:N2601" si="1336">K2596+L2596+M2596</f>
        <v>0</v>
      </c>
      <c r="O2596" s="712">
        <f>O2597+O2598</f>
        <v>0</v>
      </c>
      <c r="P2596" s="246">
        <f>P2597+P2598</f>
        <v>0</v>
      </c>
      <c r="Q2596" s="713">
        <f>Q2597+Q2598</f>
        <v>0</v>
      </c>
      <c r="R2596" s="792">
        <f t="shared" ref="R2596:R2601" si="1337">SUM(O2596:Q2596)</f>
        <v>0</v>
      </c>
      <c r="S2596" s="335">
        <f>N2596+J2596+F2596+R2596</f>
        <v>0</v>
      </c>
      <c r="T2596" s="702"/>
      <c r="U2596" s="702"/>
      <c r="V2596" s="702"/>
      <c r="W2596" s="702"/>
    </row>
    <row r="2597" spans="2:23" ht="16.5">
      <c r="B2597" s="710" t="s">
        <v>1037</v>
      </c>
      <c r="C2597" s="254"/>
      <c r="D2597" s="287"/>
      <c r="E2597" s="288"/>
      <c r="F2597" s="698">
        <f t="shared" si="1334"/>
        <v>0</v>
      </c>
      <c r="G2597" s="254"/>
      <c r="H2597" s="287"/>
      <c r="I2597" s="288"/>
      <c r="J2597" s="334">
        <f t="shared" si="1335"/>
        <v>0</v>
      </c>
      <c r="K2597" s="254"/>
      <c r="L2597" s="287"/>
      <c r="M2597" s="288"/>
      <c r="N2597" s="334">
        <f t="shared" si="1336"/>
        <v>0</v>
      </c>
      <c r="O2597" s="254"/>
      <c r="P2597" s="287"/>
      <c r="Q2597" s="288"/>
      <c r="R2597" s="792">
        <f t="shared" si="1337"/>
        <v>0</v>
      </c>
      <c r="S2597" s="700">
        <f>C2597+D2597+E2597+G2597+H2597+I2597+K2597+L2597+M2597+O2597+P2597+Q2597</f>
        <v>0</v>
      </c>
      <c r="T2597" s="191"/>
      <c r="U2597" s="191"/>
      <c r="V2597" s="191"/>
      <c r="W2597" s="191"/>
    </row>
    <row r="2598" spans="2:23" ht="16.5">
      <c r="B2598" s="710" t="s">
        <v>1038</v>
      </c>
      <c r="C2598" s="254"/>
      <c r="D2598" s="287"/>
      <c r="E2598" s="288"/>
      <c r="F2598" s="698">
        <f t="shared" si="1334"/>
        <v>0</v>
      </c>
      <c r="G2598" s="254"/>
      <c r="H2598" s="287"/>
      <c r="I2598" s="288"/>
      <c r="J2598" s="334">
        <f t="shared" si="1335"/>
        <v>0</v>
      </c>
      <c r="K2598" s="254"/>
      <c r="L2598" s="287"/>
      <c r="M2598" s="288"/>
      <c r="N2598" s="334">
        <f t="shared" si="1336"/>
        <v>0</v>
      </c>
      <c r="O2598" s="254"/>
      <c r="P2598" s="287"/>
      <c r="Q2598" s="288"/>
      <c r="R2598" s="792">
        <f t="shared" si="1337"/>
        <v>0</v>
      </c>
      <c r="S2598" s="700">
        <f>C2598+D2598+E2598+G2598+H2598+I2598+K2598+L2598+M2598+O2598+P2598+Q2598</f>
        <v>0</v>
      </c>
      <c r="T2598" s="191"/>
      <c r="U2598" s="191"/>
      <c r="V2598" s="191"/>
      <c r="W2598" s="191"/>
    </row>
    <row r="2599" spans="2:23" ht="16.5">
      <c r="B2599" s="710" t="s">
        <v>1039</v>
      </c>
      <c r="C2599" s="254"/>
      <c r="D2599" s="287"/>
      <c r="E2599" s="288"/>
      <c r="F2599" s="698">
        <f t="shared" si="1334"/>
        <v>0</v>
      </c>
      <c r="G2599" s="254"/>
      <c r="H2599" s="287"/>
      <c r="I2599" s="288"/>
      <c r="J2599" s="334">
        <f t="shared" si="1335"/>
        <v>0</v>
      </c>
      <c r="K2599" s="254"/>
      <c r="L2599" s="287"/>
      <c r="M2599" s="288"/>
      <c r="N2599" s="334">
        <f t="shared" si="1336"/>
        <v>0</v>
      </c>
      <c r="O2599" s="254"/>
      <c r="P2599" s="287"/>
      <c r="Q2599" s="288"/>
      <c r="R2599" s="792">
        <f t="shared" si="1337"/>
        <v>0</v>
      </c>
      <c r="S2599" s="700">
        <f>C2599+D2599+E2599+G2599+H2599+I2599+K2599+L2599+M2599+O2599+P2599+Q2599</f>
        <v>0</v>
      </c>
      <c r="T2599" s="191"/>
      <c r="U2599" s="191"/>
      <c r="V2599" s="191"/>
      <c r="W2599" s="191"/>
    </row>
    <row r="2600" spans="2:23" ht="16.5">
      <c r="B2600" s="710" t="s">
        <v>1040</v>
      </c>
      <c r="C2600" s="254"/>
      <c r="D2600" s="287"/>
      <c r="E2600" s="288"/>
      <c r="F2600" s="698">
        <f t="shared" si="1334"/>
        <v>0</v>
      </c>
      <c r="G2600" s="254"/>
      <c r="H2600" s="287"/>
      <c r="I2600" s="288"/>
      <c r="J2600" s="334">
        <f t="shared" si="1335"/>
        <v>0</v>
      </c>
      <c r="K2600" s="254"/>
      <c r="L2600" s="287"/>
      <c r="M2600" s="288"/>
      <c r="N2600" s="334">
        <f t="shared" si="1336"/>
        <v>0</v>
      </c>
      <c r="O2600" s="254"/>
      <c r="P2600" s="287"/>
      <c r="Q2600" s="288"/>
      <c r="R2600" s="792">
        <f t="shared" si="1337"/>
        <v>0</v>
      </c>
      <c r="S2600" s="700">
        <f>C2600+D2600+E2600+G2600+H2600+I2600+K2600+L2600+M2600+O2600+P2600+Q2600</f>
        <v>0</v>
      </c>
      <c r="T2600" s="191"/>
      <c r="U2600" s="191"/>
      <c r="V2600" s="191"/>
      <c r="W2600" s="191"/>
    </row>
    <row r="2601" spans="2:23" ht="17.25" thickBot="1">
      <c r="B2601" s="710" t="s">
        <v>1041</v>
      </c>
      <c r="C2601" s="271"/>
      <c r="D2601" s="294"/>
      <c r="E2601" s="295"/>
      <c r="F2601" s="698">
        <f t="shared" si="1334"/>
        <v>0</v>
      </c>
      <c r="G2601" s="271"/>
      <c r="H2601" s="294"/>
      <c r="I2601" s="295"/>
      <c r="J2601" s="334">
        <f t="shared" si="1335"/>
        <v>0</v>
      </c>
      <c r="K2601" s="271"/>
      <c r="L2601" s="294"/>
      <c r="M2601" s="295"/>
      <c r="N2601" s="334">
        <f t="shared" si="1336"/>
        <v>0</v>
      </c>
      <c r="O2601" s="271"/>
      <c r="P2601" s="294"/>
      <c r="Q2601" s="295"/>
      <c r="R2601" s="792">
        <f t="shared" si="1337"/>
        <v>0</v>
      </c>
      <c r="S2601" s="700">
        <f>C2601+D2601+E2601+G2601+H2601+I2601+K2601+L2601+M2601+O2601+P2601+Q2601</f>
        <v>0</v>
      </c>
      <c r="T2601" s="191"/>
      <c r="U2601" s="191"/>
      <c r="V2601" s="191"/>
      <c r="W2601" s="191"/>
    </row>
    <row r="2602" spans="2:23" ht="17.25" thickBot="1">
      <c r="B2602" s="715" t="s">
        <v>1043</v>
      </c>
      <c r="C2602" s="687" t="s">
        <v>498</v>
      </c>
      <c r="D2602" s="688" t="s">
        <v>499</v>
      </c>
      <c r="E2602" s="689" t="s">
        <v>500</v>
      </c>
      <c r="F2602" s="719" t="s">
        <v>697</v>
      </c>
      <c r="G2602" s="687" t="s">
        <v>502</v>
      </c>
      <c r="H2602" s="688" t="s">
        <v>503</v>
      </c>
      <c r="I2602" s="689" t="s">
        <v>504</v>
      </c>
      <c r="J2602" s="719" t="s">
        <v>698</v>
      </c>
      <c r="K2602" s="687" t="s">
        <v>506</v>
      </c>
      <c r="L2602" s="688" t="s">
        <v>507</v>
      </c>
      <c r="M2602" s="689" t="s">
        <v>508</v>
      </c>
      <c r="N2602" s="719" t="s">
        <v>699</v>
      </c>
      <c r="O2602" s="687" t="s">
        <v>510</v>
      </c>
      <c r="P2602" s="688" t="s">
        <v>511</v>
      </c>
      <c r="Q2602" s="689" t="s">
        <v>512</v>
      </c>
      <c r="R2602" s="719" t="s">
        <v>700</v>
      </c>
      <c r="S2602" s="719" t="s">
        <v>46</v>
      </c>
      <c r="T2602" s="191"/>
      <c r="U2602" s="191"/>
      <c r="V2602" s="191"/>
      <c r="W2602" s="191"/>
    </row>
    <row r="2603" spans="2:23" ht="16.5">
      <c r="B2603" s="710" t="s">
        <v>702</v>
      </c>
      <c r="C2603" s="266"/>
      <c r="D2603" s="280"/>
      <c r="E2603" s="281"/>
      <c r="F2603" s="698">
        <f>C2603+D2603+E2603</f>
        <v>0</v>
      </c>
      <c r="G2603" s="266"/>
      <c r="H2603" s="280"/>
      <c r="I2603" s="281"/>
      <c r="J2603" s="334">
        <f>G2603+H2603+I2603</f>
        <v>0</v>
      </c>
      <c r="K2603" s="266"/>
      <c r="L2603" s="280"/>
      <c r="M2603" s="281"/>
      <c r="N2603" s="334">
        <f>K2603+L2603+M2603</f>
        <v>0</v>
      </c>
      <c r="O2603" s="266"/>
      <c r="P2603" s="280"/>
      <c r="Q2603" s="281"/>
      <c r="R2603" s="792">
        <f>SUM(O2603:Q2603)</f>
        <v>0</v>
      </c>
      <c r="S2603" s="700">
        <f>C2603+D2603+E2603+G2603+H2603+I2603+K2603+L2603+M2603+O2603+P2603+Q2603</f>
        <v>0</v>
      </c>
      <c r="T2603" s="191"/>
      <c r="U2603" s="191"/>
      <c r="V2603" s="191"/>
      <c r="W2603" s="191"/>
    </row>
    <row r="2604" spans="2:23" ht="16.5">
      <c r="B2604" s="711" t="s">
        <v>703</v>
      </c>
      <c r="C2604" s="712">
        <f>C2605+C2606</f>
        <v>0</v>
      </c>
      <c r="D2604" s="712">
        <f>D2605+D2606</f>
        <v>0</v>
      </c>
      <c r="E2604" s="712">
        <f>E2605+E2606</f>
        <v>0</v>
      </c>
      <c r="F2604" s="334">
        <f t="shared" ref="F2604:F2609" si="1338">C2604+D2604+E2604</f>
        <v>0</v>
      </c>
      <c r="G2604" s="712">
        <f>G2605+G2606</f>
        <v>0</v>
      </c>
      <c r="H2604" s="246">
        <f>H2605+H2606</f>
        <v>0</v>
      </c>
      <c r="I2604" s="713">
        <f>I2605+I2606</f>
        <v>0</v>
      </c>
      <c r="J2604" s="334">
        <f t="shared" ref="J2604:J2609" si="1339">G2604+H2604+I2604</f>
        <v>0</v>
      </c>
      <c r="K2604" s="712">
        <f>K2605+K2606</f>
        <v>0</v>
      </c>
      <c r="L2604" s="246">
        <f>L2605+L2606</f>
        <v>0</v>
      </c>
      <c r="M2604" s="713">
        <f>M2605+M2606</f>
        <v>0</v>
      </c>
      <c r="N2604" s="334">
        <f t="shared" ref="N2604:N2609" si="1340">K2604+L2604+M2604</f>
        <v>0</v>
      </c>
      <c r="O2604" s="712">
        <f>O2605+O2606</f>
        <v>0</v>
      </c>
      <c r="P2604" s="246">
        <f>P2605+P2606</f>
        <v>0</v>
      </c>
      <c r="Q2604" s="713">
        <f>Q2605+Q2606</f>
        <v>0</v>
      </c>
      <c r="R2604" s="792">
        <f t="shared" ref="R2604:R2609" si="1341">SUM(O2604:Q2604)</f>
        <v>0</v>
      </c>
      <c r="S2604" s="335">
        <f>N2604+J2604+F2604+R2604</f>
        <v>0</v>
      </c>
      <c r="T2604" s="702"/>
      <c r="U2604" s="702"/>
      <c r="V2604" s="702"/>
      <c r="W2604" s="702"/>
    </row>
    <row r="2605" spans="2:23" ht="16.5">
      <c r="B2605" s="710" t="s">
        <v>1037</v>
      </c>
      <c r="C2605" s="254"/>
      <c r="D2605" s="287"/>
      <c r="E2605" s="288"/>
      <c r="F2605" s="698">
        <f t="shared" si="1338"/>
        <v>0</v>
      </c>
      <c r="G2605" s="254"/>
      <c r="H2605" s="287"/>
      <c r="I2605" s="288"/>
      <c r="J2605" s="334">
        <f t="shared" si="1339"/>
        <v>0</v>
      </c>
      <c r="K2605" s="254"/>
      <c r="L2605" s="287"/>
      <c r="M2605" s="288"/>
      <c r="N2605" s="334">
        <f t="shared" si="1340"/>
        <v>0</v>
      </c>
      <c r="O2605" s="254"/>
      <c r="P2605" s="287"/>
      <c r="Q2605" s="288"/>
      <c r="R2605" s="792">
        <f t="shared" si="1341"/>
        <v>0</v>
      </c>
      <c r="S2605" s="700">
        <f>C2605+D2605+E2605+G2605+H2605+I2605+K2605+L2605+M2605+O2605+P2605+Q2605</f>
        <v>0</v>
      </c>
      <c r="T2605" s="191"/>
      <c r="U2605" s="191"/>
      <c r="V2605" s="191"/>
      <c r="W2605" s="191"/>
    </row>
    <row r="2606" spans="2:23" ht="16.5">
      <c r="B2606" s="710" t="s">
        <v>1038</v>
      </c>
      <c r="C2606" s="254"/>
      <c r="D2606" s="287"/>
      <c r="E2606" s="288"/>
      <c r="F2606" s="698">
        <f t="shared" si="1338"/>
        <v>0</v>
      </c>
      <c r="G2606" s="254"/>
      <c r="H2606" s="287"/>
      <c r="I2606" s="288"/>
      <c r="J2606" s="334">
        <f t="shared" si="1339"/>
        <v>0</v>
      </c>
      <c r="K2606" s="254"/>
      <c r="L2606" s="287"/>
      <c r="M2606" s="288"/>
      <c r="N2606" s="334">
        <f t="shared" si="1340"/>
        <v>0</v>
      </c>
      <c r="O2606" s="254"/>
      <c r="P2606" s="287"/>
      <c r="Q2606" s="288"/>
      <c r="R2606" s="792">
        <f t="shared" si="1341"/>
        <v>0</v>
      </c>
      <c r="S2606" s="700">
        <f>C2606+D2606+E2606+G2606+H2606+I2606+K2606+L2606+M2606+O2606+P2606+Q2606</f>
        <v>0</v>
      </c>
      <c r="T2606" s="191"/>
      <c r="U2606" s="191"/>
      <c r="V2606" s="191"/>
      <c r="W2606" s="191"/>
    </row>
    <row r="2607" spans="2:23" ht="16.5">
      <c r="B2607" s="710" t="s">
        <v>1039</v>
      </c>
      <c r="C2607" s="254"/>
      <c r="D2607" s="287"/>
      <c r="E2607" s="288"/>
      <c r="F2607" s="698">
        <f t="shared" si="1338"/>
        <v>0</v>
      </c>
      <c r="G2607" s="254"/>
      <c r="H2607" s="287"/>
      <c r="I2607" s="288"/>
      <c r="J2607" s="334">
        <f t="shared" si="1339"/>
        <v>0</v>
      </c>
      <c r="K2607" s="254"/>
      <c r="L2607" s="287"/>
      <c r="M2607" s="288"/>
      <c r="N2607" s="334">
        <f t="shared" si="1340"/>
        <v>0</v>
      </c>
      <c r="O2607" s="254"/>
      <c r="P2607" s="287"/>
      <c r="Q2607" s="288"/>
      <c r="R2607" s="792">
        <f t="shared" si="1341"/>
        <v>0</v>
      </c>
      <c r="S2607" s="700">
        <f>C2607+D2607+E2607+G2607+H2607+I2607+K2607+L2607+M2607+O2607+P2607+Q2607</f>
        <v>0</v>
      </c>
      <c r="T2607" s="191"/>
      <c r="U2607" s="191"/>
      <c r="V2607" s="191"/>
      <c r="W2607" s="191"/>
    </row>
    <row r="2608" spans="2:23" ht="16.5">
      <c r="B2608" s="710" t="s">
        <v>1040</v>
      </c>
      <c r="C2608" s="254"/>
      <c r="D2608" s="287"/>
      <c r="E2608" s="288"/>
      <c r="F2608" s="698">
        <f t="shared" si="1338"/>
        <v>0</v>
      </c>
      <c r="G2608" s="254"/>
      <c r="H2608" s="287"/>
      <c r="I2608" s="288"/>
      <c r="J2608" s="334">
        <f t="shared" si="1339"/>
        <v>0</v>
      </c>
      <c r="K2608" s="254"/>
      <c r="L2608" s="287"/>
      <c r="M2608" s="288"/>
      <c r="N2608" s="334">
        <f t="shared" si="1340"/>
        <v>0</v>
      </c>
      <c r="O2608" s="254"/>
      <c r="P2608" s="287"/>
      <c r="Q2608" s="288"/>
      <c r="R2608" s="792">
        <f t="shared" si="1341"/>
        <v>0</v>
      </c>
      <c r="S2608" s="700">
        <f>C2608+D2608+E2608+G2608+H2608+I2608+K2608+L2608+M2608+O2608+P2608+Q2608</f>
        <v>0</v>
      </c>
      <c r="T2608" s="191"/>
      <c r="U2608" s="191"/>
      <c r="V2608" s="191"/>
      <c r="W2608" s="191"/>
    </row>
    <row r="2609" spans="2:23" ht="17.25" thickBot="1">
      <c r="B2609" s="710" t="s">
        <v>1041</v>
      </c>
      <c r="C2609" s="271"/>
      <c r="D2609" s="294"/>
      <c r="E2609" s="295"/>
      <c r="F2609" s="698">
        <f t="shared" si="1338"/>
        <v>0</v>
      </c>
      <c r="G2609" s="271"/>
      <c r="H2609" s="294"/>
      <c r="I2609" s="295"/>
      <c r="J2609" s="334">
        <f t="shared" si="1339"/>
        <v>0</v>
      </c>
      <c r="K2609" s="271"/>
      <c r="L2609" s="294"/>
      <c r="M2609" s="295"/>
      <c r="N2609" s="334">
        <f t="shared" si="1340"/>
        <v>0</v>
      </c>
      <c r="O2609" s="271"/>
      <c r="P2609" s="294"/>
      <c r="Q2609" s="295"/>
      <c r="R2609" s="792">
        <f t="shared" si="1341"/>
        <v>0</v>
      </c>
      <c r="S2609" s="700">
        <f>C2609+D2609+E2609+G2609+H2609+I2609+K2609+L2609+M2609+O2609+P2609+Q2609</f>
        <v>0</v>
      </c>
      <c r="T2609" s="191"/>
      <c r="U2609" s="191"/>
      <c r="V2609" s="191"/>
      <c r="W2609" s="191"/>
    </row>
    <row r="2610" spans="2:23" ht="17.25" thickBot="1">
      <c r="B2610" s="715" t="s">
        <v>731</v>
      </c>
      <c r="C2610" s="795" t="s">
        <v>498</v>
      </c>
      <c r="D2610" s="796" t="s">
        <v>499</v>
      </c>
      <c r="E2610" s="797" t="s">
        <v>500</v>
      </c>
      <c r="F2610" s="719" t="s">
        <v>697</v>
      </c>
      <c r="G2610" s="687" t="s">
        <v>502</v>
      </c>
      <c r="H2610" s="688" t="s">
        <v>503</v>
      </c>
      <c r="I2610" s="689" t="s">
        <v>504</v>
      </c>
      <c r="J2610" s="719" t="s">
        <v>698</v>
      </c>
      <c r="K2610" s="687" t="s">
        <v>506</v>
      </c>
      <c r="L2610" s="688" t="s">
        <v>507</v>
      </c>
      <c r="M2610" s="689" t="s">
        <v>508</v>
      </c>
      <c r="N2610" s="719" t="s">
        <v>699</v>
      </c>
      <c r="O2610" s="687" t="s">
        <v>510</v>
      </c>
      <c r="P2610" s="688" t="s">
        <v>511</v>
      </c>
      <c r="Q2610" s="689" t="s">
        <v>512</v>
      </c>
      <c r="R2610" s="719" t="s">
        <v>700</v>
      </c>
      <c r="S2610" s="719" t="s">
        <v>46</v>
      </c>
      <c r="T2610" s="191"/>
      <c r="U2610" s="191"/>
      <c r="V2610" s="191"/>
      <c r="W2610" s="191"/>
    </row>
    <row r="2611" spans="2:23" ht="16.5">
      <c r="B2611" s="710" t="s">
        <v>702</v>
      </c>
      <c r="C2611" s="266"/>
      <c r="D2611" s="280"/>
      <c r="E2611" s="281"/>
      <c r="F2611" s="698">
        <f>C2611+D2611+E2611</f>
        <v>0</v>
      </c>
      <c r="G2611" s="266"/>
      <c r="H2611" s="280"/>
      <c r="I2611" s="281"/>
      <c r="J2611" s="334">
        <f>G2611+H2611+I2611</f>
        <v>0</v>
      </c>
      <c r="K2611" s="266"/>
      <c r="L2611" s="280"/>
      <c r="M2611" s="281"/>
      <c r="N2611" s="334">
        <f>K2611+L2611+M2611</f>
        <v>0</v>
      </c>
      <c r="O2611" s="266"/>
      <c r="P2611" s="280"/>
      <c r="Q2611" s="281"/>
      <c r="R2611" s="334">
        <f t="shared" ref="R2611:R2617" si="1342">SUM(O2611:Q2611)</f>
        <v>0</v>
      </c>
      <c r="S2611" s="700">
        <f t="shared" ref="S2611:S2617" si="1343">N2611+J2611+F2611+R2611</f>
        <v>0</v>
      </c>
      <c r="T2611" s="191"/>
      <c r="U2611" s="191"/>
      <c r="V2611" s="191"/>
      <c r="W2611" s="191"/>
    </row>
    <row r="2612" spans="2:23" ht="16.5">
      <c r="B2612" s="711" t="s">
        <v>703</v>
      </c>
      <c r="C2612" s="712">
        <f>C2613+C2614</f>
        <v>0</v>
      </c>
      <c r="D2612" s="712">
        <f>D2613+D2614</f>
        <v>0</v>
      </c>
      <c r="E2612" s="712">
        <f>E2613+E2614</f>
        <v>0</v>
      </c>
      <c r="F2612" s="334">
        <f t="shared" ref="F2612:F2617" si="1344">C2612+D2612+E2612</f>
        <v>0</v>
      </c>
      <c r="G2612" s="712">
        <f>G2613+G2614</f>
        <v>0</v>
      </c>
      <c r="H2612" s="246">
        <f>H2613+H2614</f>
        <v>0</v>
      </c>
      <c r="I2612" s="713">
        <f>I2613+I2614</f>
        <v>0</v>
      </c>
      <c r="J2612" s="334">
        <f t="shared" ref="J2612:J2617" si="1345">G2612+H2612+I2612</f>
        <v>0</v>
      </c>
      <c r="K2612" s="712">
        <f>K2613+K2614</f>
        <v>0</v>
      </c>
      <c r="L2612" s="246">
        <f>L2613+L2614</f>
        <v>0</v>
      </c>
      <c r="M2612" s="713">
        <f>M2613+M2614</f>
        <v>0</v>
      </c>
      <c r="N2612" s="334">
        <f t="shared" ref="N2612:N2617" si="1346">K2612+L2612+M2612</f>
        <v>0</v>
      </c>
      <c r="O2612" s="712">
        <f>O2613+O2614</f>
        <v>0</v>
      </c>
      <c r="P2612" s="246">
        <f>P2613+P2614</f>
        <v>0</v>
      </c>
      <c r="Q2612" s="713">
        <f>Q2613+Q2614</f>
        <v>0</v>
      </c>
      <c r="R2612" s="334">
        <f t="shared" si="1342"/>
        <v>0</v>
      </c>
      <c r="S2612" s="335">
        <f t="shared" si="1343"/>
        <v>0</v>
      </c>
      <c r="T2612" s="702"/>
      <c r="U2612" s="702"/>
      <c r="V2612" s="702"/>
      <c r="W2612" s="702"/>
    </row>
    <row r="2613" spans="2:23" ht="16.5">
      <c r="B2613" s="710" t="s">
        <v>1037</v>
      </c>
      <c r="C2613" s="254"/>
      <c r="D2613" s="287"/>
      <c r="E2613" s="288"/>
      <c r="F2613" s="698">
        <f t="shared" si="1344"/>
        <v>0</v>
      </c>
      <c r="G2613" s="254"/>
      <c r="H2613" s="287"/>
      <c r="I2613" s="288"/>
      <c r="J2613" s="334">
        <f t="shared" si="1345"/>
        <v>0</v>
      </c>
      <c r="K2613" s="254"/>
      <c r="L2613" s="287"/>
      <c r="M2613" s="288"/>
      <c r="N2613" s="334">
        <f t="shared" si="1346"/>
        <v>0</v>
      </c>
      <c r="O2613" s="254"/>
      <c r="P2613" s="287"/>
      <c r="Q2613" s="288"/>
      <c r="R2613" s="334">
        <f t="shared" si="1342"/>
        <v>0</v>
      </c>
      <c r="S2613" s="700">
        <f t="shared" si="1343"/>
        <v>0</v>
      </c>
      <c r="T2613" s="191"/>
      <c r="U2613" s="191"/>
      <c r="V2613" s="191"/>
      <c r="W2613" s="191"/>
    </row>
    <row r="2614" spans="2:23" ht="16.5">
      <c r="B2614" s="710" t="s">
        <v>1038</v>
      </c>
      <c r="C2614" s="254"/>
      <c r="D2614" s="287"/>
      <c r="E2614" s="288"/>
      <c r="F2614" s="698">
        <f t="shared" si="1344"/>
        <v>0</v>
      </c>
      <c r="G2614" s="254"/>
      <c r="H2614" s="287"/>
      <c r="I2614" s="288"/>
      <c r="J2614" s="334">
        <f t="shared" si="1345"/>
        <v>0</v>
      </c>
      <c r="K2614" s="254"/>
      <c r="L2614" s="287"/>
      <c r="M2614" s="288"/>
      <c r="N2614" s="334">
        <f t="shared" si="1346"/>
        <v>0</v>
      </c>
      <c r="O2614" s="254"/>
      <c r="P2614" s="287"/>
      <c r="Q2614" s="288"/>
      <c r="R2614" s="792">
        <f t="shared" si="1342"/>
        <v>0</v>
      </c>
      <c r="S2614" s="700">
        <f t="shared" si="1343"/>
        <v>0</v>
      </c>
      <c r="T2614" s="191"/>
      <c r="U2614" s="191"/>
      <c r="V2614" s="191"/>
      <c r="W2614" s="191"/>
    </row>
    <row r="2615" spans="2:23" ht="16.5">
      <c r="B2615" s="710" t="s">
        <v>1039</v>
      </c>
      <c r="C2615" s="254"/>
      <c r="D2615" s="287"/>
      <c r="E2615" s="288"/>
      <c r="F2615" s="698">
        <f t="shared" si="1344"/>
        <v>0</v>
      </c>
      <c r="G2615" s="254"/>
      <c r="H2615" s="287"/>
      <c r="I2615" s="288"/>
      <c r="J2615" s="334">
        <f t="shared" si="1345"/>
        <v>0</v>
      </c>
      <c r="K2615" s="254"/>
      <c r="L2615" s="287"/>
      <c r="M2615" s="288"/>
      <c r="N2615" s="334">
        <f t="shared" si="1346"/>
        <v>0</v>
      </c>
      <c r="O2615" s="254"/>
      <c r="P2615" s="287"/>
      <c r="Q2615" s="288"/>
      <c r="R2615" s="792">
        <f t="shared" si="1342"/>
        <v>0</v>
      </c>
      <c r="S2615" s="700">
        <f t="shared" si="1343"/>
        <v>0</v>
      </c>
      <c r="T2615" s="191"/>
      <c r="U2615" s="191"/>
      <c r="V2615" s="191"/>
      <c r="W2615" s="191"/>
    </row>
    <row r="2616" spans="2:23" ht="16.5">
      <c r="B2616" s="710" t="s">
        <v>1040</v>
      </c>
      <c r="C2616" s="254"/>
      <c r="D2616" s="287"/>
      <c r="E2616" s="288"/>
      <c r="F2616" s="698">
        <f t="shared" si="1344"/>
        <v>0</v>
      </c>
      <c r="G2616" s="254"/>
      <c r="H2616" s="287"/>
      <c r="I2616" s="288"/>
      <c r="J2616" s="334">
        <f t="shared" si="1345"/>
        <v>0</v>
      </c>
      <c r="K2616" s="254"/>
      <c r="L2616" s="287"/>
      <c r="M2616" s="288"/>
      <c r="N2616" s="334">
        <f t="shared" si="1346"/>
        <v>0</v>
      </c>
      <c r="O2616" s="254"/>
      <c r="P2616" s="287"/>
      <c r="Q2616" s="288"/>
      <c r="R2616" s="792">
        <f t="shared" si="1342"/>
        <v>0</v>
      </c>
      <c r="S2616" s="700">
        <f t="shared" si="1343"/>
        <v>0</v>
      </c>
      <c r="T2616" s="191"/>
      <c r="U2616" s="191"/>
      <c r="V2616" s="191"/>
      <c r="W2616" s="191"/>
    </row>
    <row r="2617" spans="2:23" ht="17.25" thickBot="1">
      <c r="B2617" s="710" t="s">
        <v>1041</v>
      </c>
      <c r="C2617" s="271"/>
      <c r="D2617" s="294"/>
      <c r="E2617" s="295"/>
      <c r="F2617" s="698">
        <f t="shared" si="1344"/>
        <v>0</v>
      </c>
      <c r="G2617" s="271"/>
      <c r="H2617" s="294"/>
      <c r="I2617" s="295"/>
      <c r="J2617" s="334">
        <f t="shared" si="1345"/>
        <v>0</v>
      </c>
      <c r="K2617" s="271"/>
      <c r="L2617" s="294"/>
      <c r="M2617" s="295"/>
      <c r="N2617" s="334">
        <f t="shared" si="1346"/>
        <v>0</v>
      </c>
      <c r="O2617" s="271"/>
      <c r="P2617" s="294"/>
      <c r="Q2617" s="295"/>
      <c r="R2617" s="792">
        <f t="shared" si="1342"/>
        <v>0</v>
      </c>
      <c r="S2617" s="700">
        <f t="shared" si="1343"/>
        <v>0</v>
      </c>
      <c r="T2617" s="191"/>
      <c r="U2617" s="191"/>
      <c r="V2617" s="191"/>
      <c r="W2617" s="191"/>
    </row>
    <row r="2618" spans="2:23" ht="17.25" thickBot="1">
      <c r="B2618" s="715" t="s">
        <v>823</v>
      </c>
      <c r="C2618" s="687" t="s">
        <v>498</v>
      </c>
      <c r="D2618" s="688" t="s">
        <v>499</v>
      </c>
      <c r="E2618" s="689" t="s">
        <v>500</v>
      </c>
      <c r="F2618" s="719" t="s">
        <v>697</v>
      </c>
      <c r="G2618" s="687" t="s">
        <v>502</v>
      </c>
      <c r="H2618" s="688" t="s">
        <v>503</v>
      </c>
      <c r="I2618" s="689" t="s">
        <v>504</v>
      </c>
      <c r="J2618" s="719" t="s">
        <v>698</v>
      </c>
      <c r="K2618" s="687" t="s">
        <v>506</v>
      </c>
      <c r="L2618" s="688" t="s">
        <v>507</v>
      </c>
      <c r="M2618" s="689" t="s">
        <v>508</v>
      </c>
      <c r="N2618" s="719" t="s">
        <v>699</v>
      </c>
      <c r="O2618" s="687" t="s">
        <v>510</v>
      </c>
      <c r="P2618" s="688" t="s">
        <v>511</v>
      </c>
      <c r="Q2618" s="689" t="s">
        <v>512</v>
      </c>
      <c r="R2618" s="719" t="s">
        <v>700</v>
      </c>
      <c r="S2618" s="719" t="s">
        <v>46</v>
      </c>
      <c r="T2618" s="191"/>
      <c r="U2618" s="191"/>
      <c r="V2618" s="191"/>
      <c r="W2618" s="191"/>
    </row>
    <row r="2619" spans="2:23" ht="16.5">
      <c r="B2619" s="710" t="s">
        <v>702</v>
      </c>
      <c r="C2619" s="266"/>
      <c r="D2619" s="280"/>
      <c r="E2619" s="281"/>
      <c r="F2619" s="698">
        <f>C2619+D2619+E2619</f>
        <v>0</v>
      </c>
      <c r="G2619" s="266"/>
      <c r="H2619" s="280"/>
      <c r="I2619" s="281"/>
      <c r="J2619" s="334">
        <f>G2619+H2619+I2619</f>
        <v>0</v>
      </c>
      <c r="K2619" s="266"/>
      <c r="L2619" s="280"/>
      <c r="M2619" s="281"/>
      <c r="N2619" s="334">
        <f>K2619+L2619+M2619</f>
        <v>0</v>
      </c>
      <c r="O2619" s="266"/>
      <c r="P2619" s="280"/>
      <c r="Q2619" s="281"/>
      <c r="R2619" s="334">
        <f t="shared" ref="R2619:R2625" si="1347">SUM(O2619:Q2619)</f>
        <v>0</v>
      </c>
      <c r="S2619" s="700">
        <f t="shared" ref="S2619:S2625" si="1348">N2619+J2619+F2619+R2619</f>
        <v>0</v>
      </c>
      <c r="T2619" s="191"/>
      <c r="U2619" s="191"/>
      <c r="V2619" s="191"/>
      <c r="W2619" s="191"/>
    </row>
    <row r="2620" spans="2:23" ht="16.5">
      <c r="B2620" s="711" t="s">
        <v>703</v>
      </c>
      <c r="C2620" s="712">
        <f>C2621+C2622</f>
        <v>0</v>
      </c>
      <c r="D2620" s="712">
        <f>D2621+D2622</f>
        <v>0</v>
      </c>
      <c r="E2620" s="712">
        <f>E2621+E2622</f>
        <v>0</v>
      </c>
      <c r="F2620" s="334">
        <f t="shared" ref="F2620:F2625" si="1349">C2620+D2620+E2620</f>
        <v>0</v>
      </c>
      <c r="G2620" s="712">
        <f>G2621+G2622</f>
        <v>0</v>
      </c>
      <c r="H2620" s="246">
        <f>H2621+H2622</f>
        <v>0</v>
      </c>
      <c r="I2620" s="713">
        <f>I2621+I2622</f>
        <v>0</v>
      </c>
      <c r="J2620" s="334">
        <f t="shared" ref="J2620:J2625" si="1350">G2620+H2620+I2620</f>
        <v>0</v>
      </c>
      <c r="K2620" s="712">
        <f>K2621+K2622</f>
        <v>0</v>
      </c>
      <c r="L2620" s="246">
        <f>L2621+L2622</f>
        <v>0</v>
      </c>
      <c r="M2620" s="713">
        <f>M2621+M2622</f>
        <v>0</v>
      </c>
      <c r="N2620" s="334">
        <f t="shared" ref="N2620:N2625" si="1351">K2620+L2620+M2620</f>
        <v>0</v>
      </c>
      <c r="O2620" s="712">
        <f>O2621+O2622</f>
        <v>0</v>
      </c>
      <c r="P2620" s="246">
        <f>P2621+P2622</f>
        <v>0</v>
      </c>
      <c r="Q2620" s="713">
        <f>Q2621+Q2622</f>
        <v>0</v>
      </c>
      <c r="R2620" s="334">
        <f t="shared" si="1347"/>
        <v>0</v>
      </c>
      <c r="S2620" s="335">
        <f t="shared" si="1348"/>
        <v>0</v>
      </c>
      <c r="T2620" s="702"/>
      <c r="U2620" s="702"/>
      <c r="V2620" s="702"/>
      <c r="W2620" s="702"/>
    </row>
    <row r="2621" spans="2:23" ht="16.5">
      <c r="B2621" s="710" t="s">
        <v>1037</v>
      </c>
      <c r="C2621" s="254"/>
      <c r="D2621" s="287"/>
      <c r="E2621" s="288"/>
      <c r="F2621" s="698">
        <f t="shared" si="1349"/>
        <v>0</v>
      </c>
      <c r="G2621" s="254"/>
      <c r="H2621" s="287"/>
      <c r="I2621" s="288"/>
      <c r="J2621" s="334">
        <f t="shared" si="1350"/>
        <v>0</v>
      </c>
      <c r="K2621" s="254"/>
      <c r="L2621" s="287"/>
      <c r="M2621" s="288"/>
      <c r="N2621" s="334">
        <f t="shared" si="1351"/>
        <v>0</v>
      </c>
      <c r="O2621" s="254"/>
      <c r="P2621" s="287"/>
      <c r="Q2621" s="288"/>
      <c r="R2621" s="334">
        <f t="shared" si="1347"/>
        <v>0</v>
      </c>
      <c r="S2621" s="700">
        <f t="shared" si="1348"/>
        <v>0</v>
      </c>
      <c r="T2621" s="191"/>
      <c r="U2621" s="191"/>
      <c r="V2621" s="191"/>
      <c r="W2621" s="191"/>
    </row>
    <row r="2622" spans="2:23" ht="16.5">
      <c r="B2622" s="710" t="s">
        <v>1038</v>
      </c>
      <c r="C2622" s="254"/>
      <c r="D2622" s="287"/>
      <c r="E2622" s="288"/>
      <c r="F2622" s="698">
        <f t="shared" si="1349"/>
        <v>0</v>
      </c>
      <c r="G2622" s="254"/>
      <c r="H2622" s="287"/>
      <c r="I2622" s="288"/>
      <c r="J2622" s="334">
        <f t="shared" si="1350"/>
        <v>0</v>
      </c>
      <c r="K2622" s="254"/>
      <c r="L2622" s="287"/>
      <c r="M2622" s="288"/>
      <c r="N2622" s="334">
        <f t="shared" si="1351"/>
        <v>0</v>
      </c>
      <c r="O2622" s="254"/>
      <c r="P2622" s="287"/>
      <c r="Q2622" s="288"/>
      <c r="R2622" s="792">
        <f t="shared" si="1347"/>
        <v>0</v>
      </c>
      <c r="S2622" s="700">
        <f t="shared" si="1348"/>
        <v>0</v>
      </c>
      <c r="T2622" s="191"/>
      <c r="U2622" s="191"/>
      <c r="V2622" s="191"/>
      <c r="W2622" s="191"/>
    </row>
    <row r="2623" spans="2:23" ht="16.5">
      <c r="B2623" s="710" t="s">
        <v>1039</v>
      </c>
      <c r="C2623" s="254"/>
      <c r="D2623" s="287"/>
      <c r="E2623" s="288"/>
      <c r="F2623" s="698">
        <f t="shared" si="1349"/>
        <v>0</v>
      </c>
      <c r="G2623" s="254"/>
      <c r="H2623" s="287"/>
      <c r="I2623" s="288"/>
      <c r="J2623" s="334">
        <f t="shared" si="1350"/>
        <v>0</v>
      </c>
      <c r="K2623" s="254"/>
      <c r="L2623" s="287"/>
      <c r="M2623" s="288"/>
      <c r="N2623" s="334">
        <f t="shared" si="1351"/>
        <v>0</v>
      </c>
      <c r="O2623" s="254"/>
      <c r="P2623" s="287"/>
      <c r="Q2623" s="288"/>
      <c r="R2623" s="792">
        <f t="shared" si="1347"/>
        <v>0</v>
      </c>
      <c r="S2623" s="700">
        <f t="shared" si="1348"/>
        <v>0</v>
      </c>
      <c r="T2623" s="191"/>
      <c r="U2623" s="191"/>
      <c r="V2623" s="191"/>
      <c r="W2623" s="191"/>
    </row>
    <row r="2624" spans="2:23" ht="16.5">
      <c r="B2624" s="710" t="s">
        <v>1040</v>
      </c>
      <c r="C2624" s="254"/>
      <c r="D2624" s="287"/>
      <c r="E2624" s="288"/>
      <c r="F2624" s="698">
        <f t="shared" si="1349"/>
        <v>0</v>
      </c>
      <c r="G2624" s="254"/>
      <c r="H2624" s="287"/>
      <c r="I2624" s="288"/>
      <c r="J2624" s="334">
        <f t="shared" si="1350"/>
        <v>0</v>
      </c>
      <c r="K2624" s="254"/>
      <c r="L2624" s="287"/>
      <c r="M2624" s="288"/>
      <c r="N2624" s="334">
        <f t="shared" si="1351"/>
        <v>0</v>
      </c>
      <c r="O2624" s="254"/>
      <c r="P2624" s="287"/>
      <c r="Q2624" s="288"/>
      <c r="R2624" s="792">
        <f t="shared" si="1347"/>
        <v>0</v>
      </c>
      <c r="S2624" s="700">
        <f t="shared" si="1348"/>
        <v>0</v>
      </c>
      <c r="T2624" s="191"/>
      <c r="U2624" s="191"/>
      <c r="V2624" s="191"/>
      <c r="W2624" s="191"/>
    </row>
    <row r="2625" spans="2:23" ht="17.25" thickBot="1">
      <c r="B2625" s="710" t="s">
        <v>1041</v>
      </c>
      <c r="C2625" s="271"/>
      <c r="D2625" s="294"/>
      <c r="E2625" s="295"/>
      <c r="F2625" s="698">
        <f t="shared" si="1349"/>
        <v>0</v>
      </c>
      <c r="G2625" s="271"/>
      <c r="H2625" s="294"/>
      <c r="I2625" s="295"/>
      <c r="J2625" s="334">
        <f t="shared" si="1350"/>
        <v>0</v>
      </c>
      <c r="K2625" s="271"/>
      <c r="L2625" s="294"/>
      <c r="M2625" s="295"/>
      <c r="N2625" s="334">
        <f t="shared" si="1351"/>
        <v>0</v>
      </c>
      <c r="O2625" s="271"/>
      <c r="P2625" s="294"/>
      <c r="Q2625" s="295"/>
      <c r="R2625" s="792">
        <f t="shared" si="1347"/>
        <v>0</v>
      </c>
      <c r="S2625" s="700">
        <f t="shared" si="1348"/>
        <v>0</v>
      </c>
      <c r="T2625" s="191"/>
      <c r="U2625" s="191"/>
      <c r="V2625" s="191"/>
      <c r="W2625" s="191"/>
    </row>
    <row r="2626" spans="2:23" ht="17.25" thickBot="1">
      <c r="B2626" s="715" t="s">
        <v>780</v>
      </c>
      <c r="C2626" s="795" t="s">
        <v>498</v>
      </c>
      <c r="D2626" s="796" t="s">
        <v>499</v>
      </c>
      <c r="E2626" s="797" t="s">
        <v>500</v>
      </c>
      <c r="F2626" s="719" t="s">
        <v>697</v>
      </c>
      <c r="G2626" s="687" t="s">
        <v>502</v>
      </c>
      <c r="H2626" s="688" t="s">
        <v>503</v>
      </c>
      <c r="I2626" s="689" t="s">
        <v>504</v>
      </c>
      <c r="J2626" s="719" t="s">
        <v>698</v>
      </c>
      <c r="K2626" s="687" t="s">
        <v>506</v>
      </c>
      <c r="L2626" s="688" t="s">
        <v>507</v>
      </c>
      <c r="M2626" s="689" t="s">
        <v>508</v>
      </c>
      <c r="N2626" s="719" t="s">
        <v>699</v>
      </c>
      <c r="O2626" s="687" t="s">
        <v>510</v>
      </c>
      <c r="P2626" s="688" t="s">
        <v>511</v>
      </c>
      <c r="Q2626" s="689" t="s">
        <v>512</v>
      </c>
      <c r="R2626" s="719" t="s">
        <v>700</v>
      </c>
      <c r="S2626" s="719" t="s">
        <v>46</v>
      </c>
      <c r="T2626" s="191"/>
      <c r="U2626" s="191"/>
      <c r="V2626" s="191"/>
      <c r="W2626" s="191"/>
    </row>
    <row r="2627" spans="2:23" ht="16.5">
      <c r="B2627" s="710" t="s">
        <v>702</v>
      </c>
      <c r="C2627" s="266"/>
      <c r="D2627" s="280"/>
      <c r="E2627" s="281"/>
      <c r="F2627" s="698">
        <f>C2627+D2627+E2627</f>
        <v>0</v>
      </c>
      <c r="G2627" s="266"/>
      <c r="H2627" s="280"/>
      <c r="I2627" s="281"/>
      <c r="J2627" s="334">
        <f>G2627+H2627+I2627</f>
        <v>0</v>
      </c>
      <c r="K2627" s="266"/>
      <c r="L2627" s="280"/>
      <c r="M2627" s="281"/>
      <c r="N2627" s="334">
        <f>K2627+L2627+M2627</f>
        <v>0</v>
      </c>
      <c r="O2627" s="266"/>
      <c r="P2627" s="280"/>
      <c r="Q2627" s="281"/>
      <c r="R2627" s="334">
        <f t="shared" ref="R2627:R2633" si="1352">SUM(O2627:Q2627)</f>
        <v>0</v>
      </c>
      <c r="S2627" s="700">
        <f t="shared" ref="S2627:S2633" si="1353">N2627+J2627+F2627+R2627</f>
        <v>0</v>
      </c>
      <c r="T2627" s="191"/>
      <c r="U2627" s="191"/>
      <c r="V2627" s="191"/>
      <c r="W2627" s="191"/>
    </row>
    <row r="2628" spans="2:23" ht="16.5">
      <c r="B2628" s="711" t="s">
        <v>703</v>
      </c>
      <c r="C2628" s="712">
        <f>C2629+C2630</f>
        <v>0</v>
      </c>
      <c r="D2628" s="712">
        <f>D2629+D2630</f>
        <v>0</v>
      </c>
      <c r="E2628" s="712">
        <f>E2629+E2630</f>
        <v>0</v>
      </c>
      <c r="F2628" s="334">
        <f t="shared" ref="F2628:F2633" si="1354">C2628+D2628+E2628</f>
        <v>0</v>
      </c>
      <c r="G2628" s="712">
        <f>G2629+G2630</f>
        <v>0</v>
      </c>
      <c r="H2628" s="246">
        <f>H2629+H2630</f>
        <v>0</v>
      </c>
      <c r="I2628" s="713">
        <f>I2629+I2630</f>
        <v>0</v>
      </c>
      <c r="J2628" s="334">
        <f t="shared" ref="J2628:J2633" si="1355">G2628+H2628+I2628</f>
        <v>0</v>
      </c>
      <c r="K2628" s="712">
        <f>K2629+K2630</f>
        <v>0</v>
      </c>
      <c r="L2628" s="246">
        <f>L2629+L2630</f>
        <v>0</v>
      </c>
      <c r="M2628" s="713">
        <f>M2629+M2630</f>
        <v>0</v>
      </c>
      <c r="N2628" s="334">
        <f t="shared" ref="N2628:N2633" si="1356">K2628+L2628+M2628</f>
        <v>0</v>
      </c>
      <c r="O2628" s="712">
        <f>O2629+O2630</f>
        <v>0</v>
      </c>
      <c r="P2628" s="246">
        <f>P2629+P2630</f>
        <v>0</v>
      </c>
      <c r="Q2628" s="713">
        <f>Q2629+Q2630</f>
        <v>0</v>
      </c>
      <c r="R2628" s="334">
        <f t="shared" si="1352"/>
        <v>0</v>
      </c>
      <c r="S2628" s="335">
        <f t="shared" si="1353"/>
        <v>0</v>
      </c>
      <c r="T2628" s="702"/>
      <c r="U2628" s="702"/>
      <c r="V2628" s="702"/>
      <c r="W2628" s="702"/>
    </row>
    <row r="2629" spans="2:23" ht="16.5">
      <c r="B2629" s="710" t="s">
        <v>1037</v>
      </c>
      <c r="C2629" s="254"/>
      <c r="D2629" s="287"/>
      <c r="E2629" s="288"/>
      <c r="F2629" s="698">
        <f t="shared" si="1354"/>
        <v>0</v>
      </c>
      <c r="G2629" s="254"/>
      <c r="H2629" s="287"/>
      <c r="I2629" s="288"/>
      <c r="J2629" s="334">
        <f t="shared" si="1355"/>
        <v>0</v>
      </c>
      <c r="K2629" s="254"/>
      <c r="L2629" s="287"/>
      <c r="M2629" s="288"/>
      <c r="N2629" s="334">
        <f t="shared" si="1356"/>
        <v>0</v>
      </c>
      <c r="O2629" s="254"/>
      <c r="P2629" s="287"/>
      <c r="Q2629" s="288"/>
      <c r="R2629" s="334">
        <f t="shared" si="1352"/>
        <v>0</v>
      </c>
      <c r="S2629" s="700">
        <f t="shared" si="1353"/>
        <v>0</v>
      </c>
      <c r="T2629" s="191"/>
      <c r="U2629" s="191"/>
      <c r="V2629" s="191"/>
      <c r="W2629" s="191"/>
    </row>
    <row r="2630" spans="2:23" ht="16.5">
      <c r="B2630" s="710" t="s">
        <v>1038</v>
      </c>
      <c r="C2630" s="254"/>
      <c r="D2630" s="287"/>
      <c r="E2630" s="288"/>
      <c r="F2630" s="698">
        <f t="shared" si="1354"/>
        <v>0</v>
      </c>
      <c r="G2630" s="254"/>
      <c r="H2630" s="287"/>
      <c r="I2630" s="288"/>
      <c r="J2630" s="334">
        <f t="shared" si="1355"/>
        <v>0</v>
      </c>
      <c r="K2630" s="254"/>
      <c r="L2630" s="287"/>
      <c r="M2630" s="288"/>
      <c r="N2630" s="334">
        <f t="shared" si="1356"/>
        <v>0</v>
      </c>
      <c r="O2630" s="254"/>
      <c r="P2630" s="287"/>
      <c r="Q2630" s="288"/>
      <c r="R2630" s="792">
        <f t="shared" si="1352"/>
        <v>0</v>
      </c>
      <c r="S2630" s="700">
        <f t="shared" si="1353"/>
        <v>0</v>
      </c>
      <c r="T2630" s="191"/>
      <c r="U2630" s="191"/>
      <c r="V2630" s="191"/>
      <c r="W2630" s="191"/>
    </row>
    <row r="2631" spans="2:23" ht="16.5">
      <c r="B2631" s="710" t="s">
        <v>1039</v>
      </c>
      <c r="C2631" s="254"/>
      <c r="D2631" s="287"/>
      <c r="E2631" s="288"/>
      <c r="F2631" s="698">
        <f t="shared" si="1354"/>
        <v>0</v>
      </c>
      <c r="G2631" s="254"/>
      <c r="H2631" s="287"/>
      <c r="I2631" s="288"/>
      <c r="J2631" s="334">
        <f t="shared" si="1355"/>
        <v>0</v>
      </c>
      <c r="K2631" s="254"/>
      <c r="L2631" s="287"/>
      <c r="M2631" s="288"/>
      <c r="N2631" s="334">
        <f t="shared" si="1356"/>
        <v>0</v>
      </c>
      <c r="O2631" s="254"/>
      <c r="P2631" s="287"/>
      <c r="Q2631" s="288"/>
      <c r="R2631" s="792">
        <f t="shared" si="1352"/>
        <v>0</v>
      </c>
      <c r="S2631" s="700">
        <f t="shared" si="1353"/>
        <v>0</v>
      </c>
      <c r="T2631" s="191"/>
      <c r="U2631" s="191"/>
      <c r="V2631" s="191"/>
      <c r="W2631" s="191"/>
    </row>
    <row r="2632" spans="2:23" ht="16.5">
      <c r="B2632" s="710" t="s">
        <v>1040</v>
      </c>
      <c r="C2632" s="254"/>
      <c r="D2632" s="287"/>
      <c r="E2632" s="288"/>
      <c r="F2632" s="698">
        <f t="shared" si="1354"/>
        <v>0</v>
      </c>
      <c r="G2632" s="254"/>
      <c r="H2632" s="287"/>
      <c r="I2632" s="288"/>
      <c r="J2632" s="334">
        <f t="shared" si="1355"/>
        <v>0</v>
      </c>
      <c r="K2632" s="254"/>
      <c r="L2632" s="287"/>
      <c r="M2632" s="288"/>
      <c r="N2632" s="334">
        <f t="shared" si="1356"/>
        <v>0</v>
      </c>
      <c r="O2632" s="254"/>
      <c r="P2632" s="287"/>
      <c r="Q2632" s="288"/>
      <c r="R2632" s="792">
        <f t="shared" si="1352"/>
        <v>0</v>
      </c>
      <c r="S2632" s="700">
        <f t="shared" si="1353"/>
        <v>0</v>
      </c>
      <c r="T2632" s="191"/>
      <c r="U2632" s="191"/>
      <c r="V2632" s="191"/>
      <c r="W2632" s="191"/>
    </row>
    <row r="2633" spans="2:23" ht="17.25" thickBot="1">
      <c r="B2633" s="710" t="s">
        <v>1041</v>
      </c>
      <c r="C2633" s="271"/>
      <c r="D2633" s="294"/>
      <c r="E2633" s="295"/>
      <c r="F2633" s="698">
        <f t="shared" si="1354"/>
        <v>0</v>
      </c>
      <c r="G2633" s="271"/>
      <c r="H2633" s="294"/>
      <c r="I2633" s="295"/>
      <c r="J2633" s="334">
        <f t="shared" si="1355"/>
        <v>0</v>
      </c>
      <c r="K2633" s="271"/>
      <c r="L2633" s="294"/>
      <c r="M2633" s="295"/>
      <c r="N2633" s="334">
        <f t="shared" si="1356"/>
        <v>0</v>
      </c>
      <c r="O2633" s="271"/>
      <c r="P2633" s="294"/>
      <c r="Q2633" s="295"/>
      <c r="R2633" s="792">
        <f t="shared" si="1352"/>
        <v>0</v>
      </c>
      <c r="S2633" s="700">
        <f t="shared" si="1353"/>
        <v>0</v>
      </c>
      <c r="T2633" s="191"/>
      <c r="U2633" s="191"/>
      <c r="V2633" s="191"/>
      <c r="W2633" s="191"/>
    </row>
    <row r="2634" spans="2:23" ht="17.25" thickBot="1">
      <c r="B2634" s="715" t="s">
        <v>749</v>
      </c>
      <c r="C2634" s="687" t="s">
        <v>498</v>
      </c>
      <c r="D2634" s="688" t="s">
        <v>499</v>
      </c>
      <c r="E2634" s="689" t="s">
        <v>500</v>
      </c>
      <c r="F2634" s="719" t="s">
        <v>697</v>
      </c>
      <c r="G2634" s="687" t="s">
        <v>502</v>
      </c>
      <c r="H2634" s="688" t="s">
        <v>503</v>
      </c>
      <c r="I2634" s="689" t="s">
        <v>504</v>
      </c>
      <c r="J2634" s="719" t="s">
        <v>698</v>
      </c>
      <c r="K2634" s="687" t="s">
        <v>506</v>
      </c>
      <c r="L2634" s="688" t="s">
        <v>507</v>
      </c>
      <c r="M2634" s="689" t="s">
        <v>508</v>
      </c>
      <c r="N2634" s="719" t="s">
        <v>699</v>
      </c>
      <c r="O2634" s="687" t="s">
        <v>510</v>
      </c>
      <c r="P2634" s="688" t="s">
        <v>511</v>
      </c>
      <c r="Q2634" s="689" t="s">
        <v>512</v>
      </c>
      <c r="R2634" s="719" t="s">
        <v>700</v>
      </c>
      <c r="S2634" s="719" t="s">
        <v>46</v>
      </c>
      <c r="T2634" s="191"/>
      <c r="U2634" s="191"/>
      <c r="V2634" s="191"/>
      <c r="W2634" s="191"/>
    </row>
    <row r="2635" spans="2:23" ht="16.5">
      <c r="B2635" s="710" t="s">
        <v>702</v>
      </c>
      <c r="C2635" s="266"/>
      <c r="D2635" s="280"/>
      <c r="E2635" s="281"/>
      <c r="F2635" s="698">
        <f>C2635+D2635+E2635</f>
        <v>0</v>
      </c>
      <c r="G2635" s="266"/>
      <c r="H2635" s="280"/>
      <c r="I2635" s="281"/>
      <c r="J2635" s="334">
        <f>G2635+H2635+I2635</f>
        <v>0</v>
      </c>
      <c r="K2635" s="266"/>
      <c r="L2635" s="280"/>
      <c r="M2635" s="281"/>
      <c r="N2635" s="334">
        <f>K2635+L2635+M2635</f>
        <v>0</v>
      </c>
      <c r="O2635" s="266"/>
      <c r="P2635" s="280"/>
      <c r="Q2635" s="281"/>
      <c r="R2635" s="334">
        <f t="shared" ref="R2635:R2641" si="1357">SUM(O2635:Q2635)</f>
        <v>0</v>
      </c>
      <c r="S2635" s="700">
        <f t="shared" ref="S2635:S2641" si="1358">N2635+J2635+F2635+R2635</f>
        <v>0</v>
      </c>
      <c r="T2635" s="191"/>
      <c r="U2635" s="191"/>
      <c r="V2635" s="191"/>
      <c r="W2635" s="191"/>
    </row>
    <row r="2636" spans="2:23" ht="16.5">
      <c r="B2636" s="711" t="s">
        <v>703</v>
      </c>
      <c r="C2636" s="712">
        <f>C2637+C2638</f>
        <v>0</v>
      </c>
      <c r="D2636" s="712">
        <f>D2637+D2638</f>
        <v>0</v>
      </c>
      <c r="E2636" s="712">
        <f>E2637+E2638</f>
        <v>0</v>
      </c>
      <c r="F2636" s="334">
        <f t="shared" ref="F2636:F2641" si="1359">C2636+D2636+E2636</f>
        <v>0</v>
      </c>
      <c r="G2636" s="712">
        <f>G2637+G2638</f>
        <v>0</v>
      </c>
      <c r="H2636" s="246">
        <f>H2637+H2638</f>
        <v>0</v>
      </c>
      <c r="I2636" s="713">
        <f>I2637+I2638</f>
        <v>0</v>
      </c>
      <c r="J2636" s="334">
        <f t="shared" ref="J2636:J2641" si="1360">G2636+H2636+I2636</f>
        <v>0</v>
      </c>
      <c r="K2636" s="712">
        <f>K2637+K2638</f>
        <v>0</v>
      </c>
      <c r="L2636" s="246">
        <f>L2637+L2638</f>
        <v>0</v>
      </c>
      <c r="M2636" s="713">
        <f>M2637+M2638</f>
        <v>0</v>
      </c>
      <c r="N2636" s="334">
        <f t="shared" ref="N2636:N2641" si="1361">K2636+L2636+M2636</f>
        <v>0</v>
      </c>
      <c r="O2636" s="712">
        <f>O2637+O2638</f>
        <v>0</v>
      </c>
      <c r="P2636" s="246">
        <f>P2637+P2638</f>
        <v>0</v>
      </c>
      <c r="Q2636" s="713">
        <f>Q2637+Q2638</f>
        <v>0</v>
      </c>
      <c r="R2636" s="334">
        <f t="shared" si="1357"/>
        <v>0</v>
      </c>
      <c r="S2636" s="335">
        <f t="shared" si="1358"/>
        <v>0</v>
      </c>
      <c r="T2636" s="702"/>
      <c r="U2636" s="702"/>
      <c r="V2636" s="702"/>
      <c r="W2636" s="702"/>
    </row>
    <row r="2637" spans="2:23" ht="16.5">
      <c r="B2637" s="710" t="s">
        <v>1037</v>
      </c>
      <c r="C2637" s="254"/>
      <c r="D2637" s="287"/>
      <c r="E2637" s="288"/>
      <c r="F2637" s="698">
        <f t="shared" si="1359"/>
        <v>0</v>
      </c>
      <c r="G2637" s="254"/>
      <c r="H2637" s="287"/>
      <c r="I2637" s="288"/>
      <c r="J2637" s="334">
        <f t="shared" si="1360"/>
        <v>0</v>
      </c>
      <c r="K2637" s="254"/>
      <c r="L2637" s="287"/>
      <c r="M2637" s="288"/>
      <c r="N2637" s="334">
        <f t="shared" si="1361"/>
        <v>0</v>
      </c>
      <c r="O2637" s="254"/>
      <c r="P2637" s="287"/>
      <c r="Q2637" s="288"/>
      <c r="R2637" s="334">
        <f t="shared" si="1357"/>
        <v>0</v>
      </c>
      <c r="S2637" s="700">
        <f t="shared" si="1358"/>
        <v>0</v>
      </c>
      <c r="T2637" s="191"/>
      <c r="U2637" s="191"/>
      <c r="V2637" s="191"/>
      <c r="W2637" s="191"/>
    </row>
    <row r="2638" spans="2:23" ht="16.5">
      <c r="B2638" s="710" t="s">
        <v>1038</v>
      </c>
      <c r="C2638" s="254"/>
      <c r="D2638" s="287"/>
      <c r="E2638" s="288"/>
      <c r="F2638" s="698">
        <f t="shared" si="1359"/>
        <v>0</v>
      </c>
      <c r="G2638" s="254"/>
      <c r="H2638" s="287"/>
      <c r="I2638" s="288"/>
      <c r="J2638" s="334">
        <f t="shared" si="1360"/>
        <v>0</v>
      </c>
      <c r="K2638" s="254"/>
      <c r="L2638" s="287"/>
      <c r="M2638" s="288"/>
      <c r="N2638" s="334">
        <f t="shared" si="1361"/>
        <v>0</v>
      </c>
      <c r="O2638" s="254"/>
      <c r="P2638" s="287"/>
      <c r="Q2638" s="288"/>
      <c r="R2638" s="792">
        <f t="shared" si="1357"/>
        <v>0</v>
      </c>
      <c r="S2638" s="700">
        <f t="shared" si="1358"/>
        <v>0</v>
      </c>
      <c r="T2638" s="191"/>
      <c r="U2638" s="191"/>
      <c r="V2638" s="191"/>
      <c r="W2638" s="191"/>
    </row>
    <row r="2639" spans="2:23" ht="16.5">
      <c r="B2639" s="710" t="s">
        <v>1039</v>
      </c>
      <c r="C2639" s="254"/>
      <c r="D2639" s="287"/>
      <c r="E2639" s="288"/>
      <c r="F2639" s="698">
        <f t="shared" si="1359"/>
        <v>0</v>
      </c>
      <c r="G2639" s="254"/>
      <c r="H2639" s="287"/>
      <c r="I2639" s="288"/>
      <c r="J2639" s="334">
        <f t="shared" si="1360"/>
        <v>0</v>
      </c>
      <c r="K2639" s="254"/>
      <c r="L2639" s="287"/>
      <c r="M2639" s="288"/>
      <c r="N2639" s="334">
        <f t="shared" si="1361"/>
        <v>0</v>
      </c>
      <c r="O2639" s="254"/>
      <c r="P2639" s="287"/>
      <c r="Q2639" s="288"/>
      <c r="R2639" s="792">
        <f t="shared" si="1357"/>
        <v>0</v>
      </c>
      <c r="S2639" s="700">
        <f t="shared" si="1358"/>
        <v>0</v>
      </c>
      <c r="T2639" s="191"/>
      <c r="U2639" s="191"/>
      <c r="V2639" s="191"/>
      <c r="W2639" s="191"/>
    </row>
    <row r="2640" spans="2:23" ht="16.5">
      <c r="B2640" s="710" t="s">
        <v>1040</v>
      </c>
      <c r="C2640" s="254"/>
      <c r="D2640" s="287"/>
      <c r="E2640" s="288"/>
      <c r="F2640" s="698">
        <f t="shared" si="1359"/>
        <v>0</v>
      </c>
      <c r="G2640" s="254"/>
      <c r="H2640" s="287"/>
      <c r="I2640" s="288"/>
      <c r="J2640" s="334">
        <f t="shared" si="1360"/>
        <v>0</v>
      </c>
      <c r="K2640" s="254"/>
      <c r="L2640" s="287"/>
      <c r="M2640" s="288"/>
      <c r="N2640" s="334">
        <f t="shared" si="1361"/>
        <v>0</v>
      </c>
      <c r="O2640" s="254"/>
      <c r="P2640" s="287"/>
      <c r="Q2640" s="288"/>
      <c r="R2640" s="792">
        <f t="shared" si="1357"/>
        <v>0</v>
      </c>
      <c r="S2640" s="700">
        <f t="shared" si="1358"/>
        <v>0</v>
      </c>
      <c r="T2640" s="191"/>
      <c r="U2640" s="191"/>
      <c r="V2640" s="191"/>
      <c r="W2640" s="191"/>
    </row>
    <row r="2641" spans="2:23" ht="17.25" thickBot="1">
      <c r="B2641" s="710" t="s">
        <v>1041</v>
      </c>
      <c r="C2641" s="271"/>
      <c r="D2641" s="294"/>
      <c r="E2641" s="295"/>
      <c r="F2641" s="698">
        <f t="shared" si="1359"/>
        <v>0</v>
      </c>
      <c r="G2641" s="271"/>
      <c r="H2641" s="294"/>
      <c r="I2641" s="295"/>
      <c r="J2641" s="334">
        <f t="shared" si="1360"/>
        <v>0</v>
      </c>
      <c r="K2641" s="271"/>
      <c r="L2641" s="294"/>
      <c r="M2641" s="295"/>
      <c r="N2641" s="334">
        <f t="shared" si="1361"/>
        <v>0</v>
      </c>
      <c r="O2641" s="271"/>
      <c r="P2641" s="294"/>
      <c r="Q2641" s="295"/>
      <c r="R2641" s="792">
        <f t="shared" si="1357"/>
        <v>0</v>
      </c>
      <c r="S2641" s="700">
        <f t="shared" si="1358"/>
        <v>0</v>
      </c>
      <c r="T2641" s="191"/>
      <c r="U2641" s="191"/>
      <c r="V2641" s="191"/>
      <c r="W2641" s="191"/>
    </row>
    <row r="2642" spans="2:23" ht="17.25" thickBot="1">
      <c r="B2642" s="715" t="s">
        <v>775</v>
      </c>
      <c r="C2642" s="795" t="s">
        <v>498</v>
      </c>
      <c r="D2642" s="796" t="s">
        <v>499</v>
      </c>
      <c r="E2642" s="797" t="s">
        <v>500</v>
      </c>
      <c r="F2642" s="719" t="s">
        <v>697</v>
      </c>
      <c r="G2642" s="687" t="s">
        <v>502</v>
      </c>
      <c r="H2642" s="688" t="s">
        <v>503</v>
      </c>
      <c r="I2642" s="689" t="s">
        <v>504</v>
      </c>
      <c r="J2642" s="719" t="s">
        <v>698</v>
      </c>
      <c r="K2642" s="687" t="s">
        <v>506</v>
      </c>
      <c r="L2642" s="688" t="s">
        <v>507</v>
      </c>
      <c r="M2642" s="689" t="s">
        <v>508</v>
      </c>
      <c r="N2642" s="719" t="s">
        <v>699</v>
      </c>
      <c r="O2642" s="687" t="s">
        <v>510</v>
      </c>
      <c r="P2642" s="688" t="s">
        <v>511</v>
      </c>
      <c r="Q2642" s="689" t="s">
        <v>512</v>
      </c>
      <c r="R2642" s="719" t="s">
        <v>700</v>
      </c>
      <c r="S2642" s="719" t="s">
        <v>46</v>
      </c>
      <c r="T2642" s="191"/>
      <c r="U2642" s="191"/>
      <c r="V2642" s="191"/>
      <c r="W2642" s="191"/>
    </row>
    <row r="2643" spans="2:23" ht="16.5">
      <c r="B2643" s="710" t="s">
        <v>702</v>
      </c>
      <c r="C2643" s="266"/>
      <c r="D2643" s="280"/>
      <c r="E2643" s="281"/>
      <c r="F2643" s="698">
        <f>C2643+D2643+E2643</f>
        <v>0</v>
      </c>
      <c r="G2643" s="266"/>
      <c r="H2643" s="280"/>
      <c r="I2643" s="281"/>
      <c r="J2643" s="334">
        <f>G2643+H2643+I2643</f>
        <v>0</v>
      </c>
      <c r="K2643" s="266"/>
      <c r="L2643" s="280"/>
      <c r="M2643" s="281"/>
      <c r="N2643" s="334">
        <f>K2643+L2643+M2643</f>
        <v>0</v>
      </c>
      <c r="O2643" s="266"/>
      <c r="P2643" s="280"/>
      <c r="Q2643" s="281"/>
      <c r="R2643" s="334">
        <f t="shared" ref="R2643:R2649" si="1362">SUM(O2643:Q2643)</f>
        <v>0</v>
      </c>
      <c r="S2643" s="700">
        <f t="shared" ref="S2643:S2649" si="1363">N2643+J2643+F2643+R2643</f>
        <v>0</v>
      </c>
      <c r="T2643" s="191"/>
      <c r="U2643" s="191"/>
      <c r="V2643" s="191"/>
      <c r="W2643" s="191"/>
    </row>
    <row r="2644" spans="2:23" ht="16.5">
      <c r="B2644" s="711" t="s">
        <v>703</v>
      </c>
      <c r="C2644" s="712">
        <f>C2645+C2646</f>
        <v>0</v>
      </c>
      <c r="D2644" s="712">
        <f>D2645+D2646</f>
        <v>0</v>
      </c>
      <c r="E2644" s="712">
        <f>E2645+E2646</f>
        <v>0</v>
      </c>
      <c r="F2644" s="334">
        <f t="shared" ref="F2644:F2649" si="1364">C2644+D2644+E2644</f>
        <v>0</v>
      </c>
      <c r="G2644" s="712">
        <f>G2645+G2646</f>
        <v>0</v>
      </c>
      <c r="H2644" s="246">
        <f>H2645+H2646</f>
        <v>0</v>
      </c>
      <c r="I2644" s="713">
        <f>I2645+I2646</f>
        <v>0</v>
      </c>
      <c r="J2644" s="334">
        <f t="shared" ref="J2644:J2649" si="1365">G2644+H2644+I2644</f>
        <v>0</v>
      </c>
      <c r="K2644" s="712">
        <f>K2645+K2646</f>
        <v>0</v>
      </c>
      <c r="L2644" s="246">
        <f>L2645+L2646</f>
        <v>0</v>
      </c>
      <c r="M2644" s="713">
        <f>M2645+M2646</f>
        <v>0</v>
      </c>
      <c r="N2644" s="334">
        <f t="shared" ref="N2644:N2649" si="1366">K2644+L2644+M2644</f>
        <v>0</v>
      </c>
      <c r="O2644" s="712">
        <f>O2645+O2646</f>
        <v>0</v>
      </c>
      <c r="P2644" s="246">
        <f>P2645+P2646</f>
        <v>0</v>
      </c>
      <c r="Q2644" s="713">
        <f>Q2645+Q2646</f>
        <v>0</v>
      </c>
      <c r="R2644" s="334">
        <f t="shared" si="1362"/>
        <v>0</v>
      </c>
      <c r="S2644" s="335">
        <f t="shared" si="1363"/>
        <v>0</v>
      </c>
      <c r="T2644" s="702"/>
      <c r="U2644" s="702"/>
      <c r="V2644" s="702"/>
      <c r="W2644" s="702"/>
    </row>
    <row r="2645" spans="2:23" ht="16.5">
      <c r="B2645" s="710" t="s">
        <v>1037</v>
      </c>
      <c r="C2645" s="254"/>
      <c r="D2645" s="287"/>
      <c r="E2645" s="288"/>
      <c r="F2645" s="698">
        <f t="shared" si="1364"/>
        <v>0</v>
      </c>
      <c r="G2645" s="254"/>
      <c r="H2645" s="287"/>
      <c r="I2645" s="288"/>
      <c r="J2645" s="334">
        <f t="shared" si="1365"/>
        <v>0</v>
      </c>
      <c r="K2645" s="254"/>
      <c r="L2645" s="287"/>
      <c r="M2645" s="288"/>
      <c r="N2645" s="334">
        <f t="shared" si="1366"/>
        <v>0</v>
      </c>
      <c r="O2645" s="254"/>
      <c r="P2645" s="287"/>
      <c r="Q2645" s="288"/>
      <c r="R2645" s="334">
        <f t="shared" si="1362"/>
        <v>0</v>
      </c>
      <c r="S2645" s="700">
        <f t="shared" si="1363"/>
        <v>0</v>
      </c>
      <c r="T2645" s="191"/>
      <c r="U2645" s="191"/>
      <c r="V2645" s="191"/>
      <c r="W2645" s="191"/>
    </row>
    <row r="2646" spans="2:23" ht="16.5">
      <c r="B2646" s="710" t="s">
        <v>1038</v>
      </c>
      <c r="C2646" s="254"/>
      <c r="D2646" s="287"/>
      <c r="E2646" s="288"/>
      <c r="F2646" s="698">
        <f t="shared" si="1364"/>
        <v>0</v>
      </c>
      <c r="G2646" s="254"/>
      <c r="H2646" s="287"/>
      <c r="I2646" s="288"/>
      <c r="J2646" s="334">
        <f t="shared" si="1365"/>
        <v>0</v>
      </c>
      <c r="K2646" s="254"/>
      <c r="L2646" s="287"/>
      <c r="M2646" s="288"/>
      <c r="N2646" s="334">
        <f t="shared" si="1366"/>
        <v>0</v>
      </c>
      <c r="O2646" s="254"/>
      <c r="P2646" s="287"/>
      <c r="Q2646" s="288"/>
      <c r="R2646" s="792">
        <f t="shared" si="1362"/>
        <v>0</v>
      </c>
      <c r="S2646" s="700">
        <f t="shared" si="1363"/>
        <v>0</v>
      </c>
      <c r="T2646" s="191"/>
      <c r="U2646" s="191"/>
      <c r="V2646" s="191"/>
      <c r="W2646" s="191"/>
    </row>
    <row r="2647" spans="2:23" ht="16.5">
      <c r="B2647" s="710" t="s">
        <v>1039</v>
      </c>
      <c r="C2647" s="254"/>
      <c r="D2647" s="287"/>
      <c r="E2647" s="288"/>
      <c r="F2647" s="698">
        <f t="shared" si="1364"/>
        <v>0</v>
      </c>
      <c r="G2647" s="254"/>
      <c r="H2647" s="287"/>
      <c r="I2647" s="288"/>
      <c r="J2647" s="334">
        <f t="shared" si="1365"/>
        <v>0</v>
      </c>
      <c r="K2647" s="254"/>
      <c r="L2647" s="287"/>
      <c r="M2647" s="288"/>
      <c r="N2647" s="334">
        <f t="shared" si="1366"/>
        <v>0</v>
      </c>
      <c r="O2647" s="254"/>
      <c r="P2647" s="287"/>
      <c r="Q2647" s="288"/>
      <c r="R2647" s="792">
        <f t="shared" si="1362"/>
        <v>0</v>
      </c>
      <c r="S2647" s="700">
        <f t="shared" si="1363"/>
        <v>0</v>
      </c>
      <c r="T2647" s="191"/>
      <c r="U2647" s="191"/>
      <c r="V2647" s="191"/>
      <c r="W2647" s="191"/>
    </row>
    <row r="2648" spans="2:23" ht="16.5">
      <c r="B2648" s="710" t="s">
        <v>1040</v>
      </c>
      <c r="C2648" s="254"/>
      <c r="D2648" s="287"/>
      <c r="E2648" s="288"/>
      <c r="F2648" s="698">
        <f t="shared" si="1364"/>
        <v>0</v>
      </c>
      <c r="G2648" s="254"/>
      <c r="H2648" s="287"/>
      <c r="I2648" s="288"/>
      <c r="J2648" s="334">
        <f t="shared" si="1365"/>
        <v>0</v>
      </c>
      <c r="K2648" s="254"/>
      <c r="L2648" s="287"/>
      <c r="M2648" s="288"/>
      <c r="N2648" s="334">
        <f t="shared" si="1366"/>
        <v>0</v>
      </c>
      <c r="O2648" s="254"/>
      <c r="P2648" s="287"/>
      <c r="Q2648" s="288"/>
      <c r="R2648" s="792">
        <f t="shared" si="1362"/>
        <v>0</v>
      </c>
      <c r="S2648" s="700">
        <f t="shared" si="1363"/>
        <v>0</v>
      </c>
      <c r="T2648" s="191"/>
      <c r="U2648" s="191"/>
      <c r="V2648" s="191"/>
      <c r="W2648" s="191"/>
    </row>
    <row r="2649" spans="2:23" ht="17.25" thickBot="1">
      <c r="B2649" s="710" t="s">
        <v>1041</v>
      </c>
      <c r="C2649" s="271"/>
      <c r="D2649" s="294"/>
      <c r="E2649" s="295"/>
      <c r="F2649" s="698">
        <f t="shared" si="1364"/>
        <v>0</v>
      </c>
      <c r="G2649" s="271"/>
      <c r="H2649" s="294"/>
      <c r="I2649" s="295"/>
      <c r="J2649" s="334">
        <f t="shared" si="1365"/>
        <v>0</v>
      </c>
      <c r="K2649" s="271"/>
      <c r="L2649" s="294"/>
      <c r="M2649" s="295"/>
      <c r="N2649" s="334">
        <f t="shared" si="1366"/>
        <v>0</v>
      </c>
      <c r="O2649" s="271"/>
      <c r="P2649" s="294"/>
      <c r="Q2649" s="295"/>
      <c r="R2649" s="792">
        <f t="shared" si="1362"/>
        <v>0</v>
      </c>
      <c r="S2649" s="700">
        <f t="shared" si="1363"/>
        <v>0</v>
      </c>
      <c r="T2649" s="191"/>
      <c r="U2649" s="191"/>
      <c r="V2649" s="191"/>
      <c r="W2649" s="191"/>
    </row>
    <row r="2650" spans="2:23" ht="17.25" thickBot="1">
      <c r="B2650" s="715" t="s">
        <v>1044</v>
      </c>
      <c r="C2650" s="687" t="s">
        <v>498</v>
      </c>
      <c r="D2650" s="688" t="s">
        <v>499</v>
      </c>
      <c r="E2650" s="689" t="s">
        <v>500</v>
      </c>
      <c r="F2650" s="719" t="s">
        <v>697</v>
      </c>
      <c r="G2650" s="687" t="s">
        <v>502</v>
      </c>
      <c r="H2650" s="688" t="s">
        <v>503</v>
      </c>
      <c r="I2650" s="689" t="s">
        <v>504</v>
      </c>
      <c r="J2650" s="719" t="s">
        <v>698</v>
      </c>
      <c r="K2650" s="687" t="s">
        <v>506</v>
      </c>
      <c r="L2650" s="688" t="s">
        <v>507</v>
      </c>
      <c r="M2650" s="689" t="s">
        <v>508</v>
      </c>
      <c r="N2650" s="719" t="s">
        <v>699</v>
      </c>
      <c r="O2650" s="687" t="s">
        <v>510</v>
      </c>
      <c r="P2650" s="688" t="s">
        <v>511</v>
      </c>
      <c r="Q2650" s="689" t="s">
        <v>512</v>
      </c>
      <c r="R2650" s="719" t="s">
        <v>700</v>
      </c>
      <c r="S2650" s="719" t="s">
        <v>46</v>
      </c>
      <c r="T2650" s="191"/>
      <c r="U2650" s="191"/>
      <c r="V2650" s="191"/>
      <c r="W2650" s="191"/>
    </row>
    <row r="2651" spans="2:23" ht="16.5">
      <c r="B2651" s="710" t="s">
        <v>702</v>
      </c>
      <c r="C2651" s="266"/>
      <c r="D2651" s="280"/>
      <c r="E2651" s="281"/>
      <c r="F2651" s="698">
        <f>C2651+D2651+E2651</f>
        <v>0</v>
      </c>
      <c r="G2651" s="266"/>
      <c r="H2651" s="280"/>
      <c r="I2651" s="281"/>
      <c r="J2651" s="334">
        <f>G2651+H2651+I2651</f>
        <v>0</v>
      </c>
      <c r="K2651" s="266"/>
      <c r="L2651" s="280"/>
      <c r="M2651" s="281"/>
      <c r="N2651" s="334">
        <f>K2651+L2651+M2651</f>
        <v>0</v>
      </c>
      <c r="O2651" s="266"/>
      <c r="P2651" s="280"/>
      <c r="Q2651" s="281"/>
      <c r="R2651" s="334">
        <f t="shared" ref="R2651:R2657" si="1367">SUM(O2651:Q2651)</f>
        <v>0</v>
      </c>
      <c r="S2651" s="700">
        <f t="shared" ref="S2651:S2657" si="1368">N2651+J2651+F2651+R2651</f>
        <v>0</v>
      </c>
      <c r="T2651" s="191"/>
      <c r="U2651" s="191"/>
      <c r="V2651" s="191"/>
      <c r="W2651" s="191"/>
    </row>
    <row r="2652" spans="2:23" ht="16.5">
      <c r="B2652" s="711" t="s">
        <v>703</v>
      </c>
      <c r="C2652" s="712">
        <f>C2653+C2654</f>
        <v>0</v>
      </c>
      <c r="D2652" s="712">
        <f>D2653+D2654</f>
        <v>0</v>
      </c>
      <c r="E2652" s="712">
        <f>E2653+E2654</f>
        <v>0</v>
      </c>
      <c r="F2652" s="334">
        <f t="shared" ref="F2652:F2657" si="1369">C2652+D2652+E2652</f>
        <v>0</v>
      </c>
      <c r="G2652" s="712">
        <f>G2653+G2654</f>
        <v>0</v>
      </c>
      <c r="H2652" s="246">
        <f>H2653+H2654</f>
        <v>0</v>
      </c>
      <c r="I2652" s="713">
        <f>I2653+I2654</f>
        <v>0</v>
      </c>
      <c r="J2652" s="763">
        <f t="shared" ref="J2652:J2657" si="1370">G2652+H2652+I2652</f>
        <v>0</v>
      </c>
      <c r="K2652" s="712">
        <f>K2653+K2654</f>
        <v>0</v>
      </c>
      <c r="L2652" s="246">
        <f>L2653+L2654</f>
        <v>0</v>
      </c>
      <c r="M2652" s="713">
        <f>M2653+M2654</f>
        <v>0</v>
      </c>
      <c r="N2652" s="334">
        <f t="shared" ref="N2652:N2657" si="1371">K2652+L2652+M2652</f>
        <v>0</v>
      </c>
      <c r="O2652" s="712">
        <f>O2653+O2654</f>
        <v>0</v>
      </c>
      <c r="P2652" s="246">
        <f>P2653+P2654</f>
        <v>0</v>
      </c>
      <c r="Q2652" s="713">
        <f>Q2653+Q2654</f>
        <v>0</v>
      </c>
      <c r="R2652" s="334">
        <f t="shared" si="1367"/>
        <v>0</v>
      </c>
      <c r="S2652" s="335">
        <f t="shared" si="1368"/>
        <v>0</v>
      </c>
      <c r="T2652" s="702"/>
      <c r="U2652" s="702"/>
      <c r="V2652" s="702"/>
      <c r="W2652" s="702"/>
    </row>
    <row r="2653" spans="2:23" ht="16.5">
      <c r="B2653" s="710" t="s">
        <v>1037</v>
      </c>
      <c r="C2653" s="254"/>
      <c r="D2653" s="287"/>
      <c r="E2653" s="288"/>
      <c r="F2653" s="698">
        <f t="shared" si="1369"/>
        <v>0</v>
      </c>
      <c r="G2653" s="254"/>
      <c r="H2653" s="287"/>
      <c r="I2653" s="288"/>
      <c r="J2653" s="334">
        <f t="shared" si="1370"/>
        <v>0</v>
      </c>
      <c r="K2653" s="254"/>
      <c r="L2653" s="287"/>
      <c r="M2653" s="288"/>
      <c r="N2653" s="334">
        <f t="shared" si="1371"/>
        <v>0</v>
      </c>
      <c r="O2653" s="254"/>
      <c r="P2653" s="287"/>
      <c r="Q2653" s="288"/>
      <c r="R2653" s="334">
        <f t="shared" si="1367"/>
        <v>0</v>
      </c>
      <c r="S2653" s="700">
        <f t="shared" si="1368"/>
        <v>0</v>
      </c>
      <c r="T2653" s="191"/>
      <c r="U2653" s="191"/>
      <c r="V2653" s="191"/>
      <c r="W2653" s="191"/>
    </row>
    <row r="2654" spans="2:23" ht="16.5">
      <c r="B2654" s="710" t="s">
        <v>1038</v>
      </c>
      <c r="C2654" s="254"/>
      <c r="D2654" s="287"/>
      <c r="E2654" s="288"/>
      <c r="F2654" s="698">
        <f t="shared" si="1369"/>
        <v>0</v>
      </c>
      <c r="G2654" s="254"/>
      <c r="H2654" s="287"/>
      <c r="I2654" s="288"/>
      <c r="J2654" s="334">
        <f t="shared" si="1370"/>
        <v>0</v>
      </c>
      <c r="K2654" s="254"/>
      <c r="L2654" s="287"/>
      <c r="M2654" s="288"/>
      <c r="N2654" s="334">
        <f t="shared" si="1371"/>
        <v>0</v>
      </c>
      <c r="O2654" s="254"/>
      <c r="P2654" s="287"/>
      <c r="Q2654" s="288"/>
      <c r="R2654" s="792">
        <f t="shared" si="1367"/>
        <v>0</v>
      </c>
      <c r="S2654" s="700">
        <f t="shared" si="1368"/>
        <v>0</v>
      </c>
      <c r="T2654" s="191"/>
      <c r="U2654" s="191"/>
      <c r="V2654" s="191"/>
      <c r="W2654" s="191"/>
    </row>
    <row r="2655" spans="2:23" ht="16.5">
      <c r="B2655" s="710" t="s">
        <v>1039</v>
      </c>
      <c r="C2655" s="254"/>
      <c r="D2655" s="287"/>
      <c r="E2655" s="288"/>
      <c r="F2655" s="698">
        <f t="shared" si="1369"/>
        <v>0</v>
      </c>
      <c r="G2655" s="254"/>
      <c r="H2655" s="287"/>
      <c r="I2655" s="288"/>
      <c r="J2655" s="334">
        <f t="shared" si="1370"/>
        <v>0</v>
      </c>
      <c r="K2655" s="254"/>
      <c r="L2655" s="287"/>
      <c r="M2655" s="288"/>
      <c r="N2655" s="334">
        <f t="shared" si="1371"/>
        <v>0</v>
      </c>
      <c r="O2655" s="254"/>
      <c r="P2655" s="287"/>
      <c r="Q2655" s="288"/>
      <c r="R2655" s="792">
        <f t="shared" si="1367"/>
        <v>0</v>
      </c>
      <c r="S2655" s="700">
        <f t="shared" si="1368"/>
        <v>0</v>
      </c>
      <c r="T2655" s="191"/>
      <c r="U2655" s="191"/>
      <c r="V2655" s="191"/>
      <c r="W2655" s="191"/>
    </row>
    <row r="2656" spans="2:23" ht="16.5">
      <c r="B2656" s="710" t="s">
        <v>1040</v>
      </c>
      <c r="C2656" s="254"/>
      <c r="D2656" s="287"/>
      <c r="E2656" s="288"/>
      <c r="F2656" s="698">
        <f t="shared" si="1369"/>
        <v>0</v>
      </c>
      <c r="G2656" s="254"/>
      <c r="H2656" s="287"/>
      <c r="I2656" s="288"/>
      <c r="J2656" s="334">
        <f t="shared" si="1370"/>
        <v>0</v>
      </c>
      <c r="K2656" s="254"/>
      <c r="L2656" s="287"/>
      <c r="M2656" s="288"/>
      <c r="N2656" s="334">
        <f t="shared" si="1371"/>
        <v>0</v>
      </c>
      <c r="O2656" s="254"/>
      <c r="P2656" s="287"/>
      <c r="Q2656" s="288"/>
      <c r="R2656" s="792">
        <f t="shared" si="1367"/>
        <v>0</v>
      </c>
      <c r="S2656" s="700">
        <f t="shared" si="1368"/>
        <v>0</v>
      </c>
      <c r="T2656" s="191"/>
      <c r="U2656" s="191"/>
      <c r="V2656" s="191"/>
      <c r="W2656" s="191"/>
    </row>
    <row r="2657" spans="2:23" ht="17.25" thickBot="1">
      <c r="B2657" s="710" t="s">
        <v>1041</v>
      </c>
      <c r="C2657" s="271"/>
      <c r="D2657" s="294"/>
      <c r="E2657" s="295"/>
      <c r="F2657" s="698">
        <f t="shared" si="1369"/>
        <v>0</v>
      </c>
      <c r="G2657" s="271"/>
      <c r="H2657" s="294"/>
      <c r="I2657" s="295"/>
      <c r="J2657" s="334">
        <f t="shared" si="1370"/>
        <v>0</v>
      </c>
      <c r="K2657" s="271"/>
      <c r="L2657" s="294"/>
      <c r="M2657" s="295"/>
      <c r="N2657" s="334">
        <f t="shared" si="1371"/>
        <v>0</v>
      </c>
      <c r="O2657" s="271"/>
      <c r="P2657" s="294"/>
      <c r="Q2657" s="295"/>
      <c r="R2657" s="792">
        <f t="shared" si="1367"/>
        <v>0</v>
      </c>
      <c r="S2657" s="700">
        <f t="shared" si="1368"/>
        <v>0</v>
      </c>
      <c r="T2657" s="191"/>
      <c r="U2657" s="191"/>
      <c r="V2657" s="191"/>
      <c r="W2657" s="191"/>
    </row>
    <row r="2658" spans="2:23" ht="17.25" thickBot="1">
      <c r="B2658" s="715" t="s">
        <v>726</v>
      </c>
      <c r="C2658" s="795" t="s">
        <v>498</v>
      </c>
      <c r="D2658" s="796" t="s">
        <v>499</v>
      </c>
      <c r="E2658" s="797" t="s">
        <v>500</v>
      </c>
      <c r="F2658" s="719" t="s">
        <v>697</v>
      </c>
      <c r="G2658" s="687" t="s">
        <v>502</v>
      </c>
      <c r="H2658" s="688" t="s">
        <v>503</v>
      </c>
      <c r="I2658" s="689" t="s">
        <v>504</v>
      </c>
      <c r="J2658" s="719" t="s">
        <v>698</v>
      </c>
      <c r="K2658" s="687" t="s">
        <v>506</v>
      </c>
      <c r="L2658" s="688" t="s">
        <v>507</v>
      </c>
      <c r="M2658" s="689" t="s">
        <v>508</v>
      </c>
      <c r="N2658" s="719" t="s">
        <v>699</v>
      </c>
      <c r="O2658" s="687" t="s">
        <v>510</v>
      </c>
      <c r="P2658" s="688" t="s">
        <v>511</v>
      </c>
      <c r="Q2658" s="689" t="s">
        <v>512</v>
      </c>
      <c r="R2658" s="719" t="s">
        <v>700</v>
      </c>
      <c r="S2658" s="719" t="s">
        <v>46</v>
      </c>
      <c r="T2658" s="191"/>
      <c r="U2658" s="191"/>
      <c r="V2658" s="191"/>
      <c r="W2658" s="191"/>
    </row>
    <row r="2659" spans="2:23" ht="16.5">
      <c r="B2659" s="710" t="s">
        <v>702</v>
      </c>
      <c r="C2659" s="266"/>
      <c r="D2659" s="280"/>
      <c r="E2659" s="281"/>
      <c r="F2659" s="698">
        <f>C2659+D2659+E2659</f>
        <v>0</v>
      </c>
      <c r="G2659" s="266"/>
      <c r="H2659" s="280"/>
      <c r="I2659" s="281"/>
      <c r="J2659" s="334">
        <f>G2659+H2659+I2659</f>
        <v>0</v>
      </c>
      <c r="K2659" s="266"/>
      <c r="L2659" s="280"/>
      <c r="M2659" s="281"/>
      <c r="N2659" s="334">
        <f>K2659+L2659+M2659</f>
        <v>0</v>
      </c>
      <c r="O2659" s="266"/>
      <c r="P2659" s="280"/>
      <c r="Q2659" s="281"/>
      <c r="R2659" s="334">
        <f t="shared" ref="R2659:R2665" si="1372">SUM(O2659:Q2659)</f>
        <v>0</v>
      </c>
      <c r="S2659" s="700">
        <f t="shared" ref="S2659:S2665" si="1373">N2659+J2659+F2659+R2659</f>
        <v>0</v>
      </c>
      <c r="T2659" s="191"/>
      <c r="U2659" s="191"/>
      <c r="V2659" s="191"/>
      <c r="W2659" s="191"/>
    </row>
    <row r="2660" spans="2:23" ht="16.5">
      <c r="B2660" s="711" t="s">
        <v>703</v>
      </c>
      <c r="C2660" s="712">
        <f>C2661+C2662</f>
        <v>0</v>
      </c>
      <c r="D2660" s="712">
        <f>D2661+D2662</f>
        <v>0</v>
      </c>
      <c r="E2660" s="712">
        <f>E2661+E2662</f>
        <v>0</v>
      </c>
      <c r="F2660" s="334">
        <f t="shared" ref="F2660:F2665" si="1374">C2660+D2660+E2660</f>
        <v>0</v>
      </c>
      <c r="G2660" s="712">
        <f>G2661+G2662</f>
        <v>0</v>
      </c>
      <c r="H2660" s="246">
        <f>H2661+H2662</f>
        <v>0</v>
      </c>
      <c r="I2660" s="713">
        <f>I2661+I2662</f>
        <v>0</v>
      </c>
      <c r="J2660" s="334">
        <f t="shared" ref="J2660:J2665" si="1375">G2660+H2660+I2660</f>
        <v>0</v>
      </c>
      <c r="K2660" s="712">
        <f>K2661+K2662</f>
        <v>0</v>
      </c>
      <c r="L2660" s="246">
        <f>L2661+L2662</f>
        <v>0</v>
      </c>
      <c r="M2660" s="713">
        <f>M2661+M2662</f>
        <v>0</v>
      </c>
      <c r="N2660" s="334">
        <f t="shared" ref="N2660:N2665" si="1376">K2660+L2660+M2660</f>
        <v>0</v>
      </c>
      <c r="O2660" s="712">
        <f>O2661+O2662</f>
        <v>0</v>
      </c>
      <c r="P2660" s="246">
        <f>P2661+P2662</f>
        <v>0</v>
      </c>
      <c r="Q2660" s="713">
        <f>Q2661+Q2662</f>
        <v>0</v>
      </c>
      <c r="R2660" s="334">
        <f t="shared" si="1372"/>
        <v>0</v>
      </c>
      <c r="S2660" s="335">
        <f t="shared" si="1373"/>
        <v>0</v>
      </c>
      <c r="T2660" s="702"/>
      <c r="U2660" s="702"/>
      <c r="V2660" s="702"/>
      <c r="W2660" s="702"/>
    </row>
    <row r="2661" spans="2:23" ht="16.5">
      <c r="B2661" s="710" t="s">
        <v>1037</v>
      </c>
      <c r="C2661" s="254"/>
      <c r="D2661" s="287"/>
      <c r="E2661" s="288"/>
      <c r="F2661" s="698">
        <f t="shared" si="1374"/>
        <v>0</v>
      </c>
      <c r="G2661" s="254"/>
      <c r="H2661" s="287"/>
      <c r="I2661" s="288"/>
      <c r="J2661" s="334">
        <f t="shared" si="1375"/>
        <v>0</v>
      </c>
      <c r="K2661" s="254"/>
      <c r="L2661" s="287"/>
      <c r="M2661" s="288"/>
      <c r="N2661" s="334">
        <f t="shared" si="1376"/>
        <v>0</v>
      </c>
      <c r="O2661" s="254"/>
      <c r="P2661" s="287"/>
      <c r="Q2661" s="288"/>
      <c r="R2661" s="334">
        <f t="shared" si="1372"/>
        <v>0</v>
      </c>
      <c r="S2661" s="700">
        <f t="shared" si="1373"/>
        <v>0</v>
      </c>
      <c r="T2661" s="191"/>
      <c r="U2661" s="191"/>
      <c r="V2661" s="191"/>
      <c r="W2661" s="191"/>
    </row>
    <row r="2662" spans="2:23" ht="16.5">
      <c r="B2662" s="710" t="s">
        <v>1038</v>
      </c>
      <c r="C2662" s="254"/>
      <c r="D2662" s="287"/>
      <c r="E2662" s="288"/>
      <c r="F2662" s="698">
        <f t="shared" si="1374"/>
        <v>0</v>
      </c>
      <c r="G2662" s="254"/>
      <c r="H2662" s="287"/>
      <c r="I2662" s="288"/>
      <c r="J2662" s="334">
        <f t="shared" si="1375"/>
        <v>0</v>
      </c>
      <c r="K2662" s="254"/>
      <c r="L2662" s="287"/>
      <c r="M2662" s="288"/>
      <c r="N2662" s="334">
        <f t="shared" si="1376"/>
        <v>0</v>
      </c>
      <c r="O2662" s="254"/>
      <c r="P2662" s="287"/>
      <c r="Q2662" s="288"/>
      <c r="R2662" s="792">
        <f t="shared" si="1372"/>
        <v>0</v>
      </c>
      <c r="S2662" s="700">
        <f t="shared" si="1373"/>
        <v>0</v>
      </c>
      <c r="T2662" s="191"/>
      <c r="U2662" s="191"/>
      <c r="V2662" s="191"/>
      <c r="W2662" s="191"/>
    </row>
    <row r="2663" spans="2:23" ht="16.5">
      <c r="B2663" s="710" t="s">
        <v>1039</v>
      </c>
      <c r="C2663" s="254"/>
      <c r="D2663" s="287"/>
      <c r="E2663" s="288"/>
      <c r="F2663" s="698">
        <f t="shared" si="1374"/>
        <v>0</v>
      </c>
      <c r="G2663" s="254"/>
      <c r="H2663" s="287"/>
      <c r="I2663" s="288"/>
      <c r="J2663" s="334">
        <f t="shared" si="1375"/>
        <v>0</v>
      </c>
      <c r="K2663" s="254"/>
      <c r="L2663" s="287"/>
      <c r="M2663" s="288"/>
      <c r="N2663" s="334">
        <f t="shared" si="1376"/>
        <v>0</v>
      </c>
      <c r="O2663" s="254"/>
      <c r="P2663" s="287"/>
      <c r="Q2663" s="288"/>
      <c r="R2663" s="792">
        <f t="shared" si="1372"/>
        <v>0</v>
      </c>
      <c r="S2663" s="700">
        <f t="shared" si="1373"/>
        <v>0</v>
      </c>
      <c r="T2663" s="191"/>
      <c r="U2663" s="191"/>
      <c r="V2663" s="191"/>
      <c r="W2663" s="191"/>
    </row>
    <row r="2664" spans="2:23" ht="16.5">
      <c r="B2664" s="710" t="s">
        <v>1040</v>
      </c>
      <c r="C2664" s="254"/>
      <c r="D2664" s="287"/>
      <c r="E2664" s="288"/>
      <c r="F2664" s="698">
        <f t="shared" si="1374"/>
        <v>0</v>
      </c>
      <c r="G2664" s="254"/>
      <c r="H2664" s="287"/>
      <c r="I2664" s="288"/>
      <c r="J2664" s="334">
        <f t="shared" si="1375"/>
        <v>0</v>
      </c>
      <c r="K2664" s="254"/>
      <c r="L2664" s="287"/>
      <c r="M2664" s="288"/>
      <c r="N2664" s="334">
        <f t="shared" si="1376"/>
        <v>0</v>
      </c>
      <c r="O2664" s="254"/>
      <c r="P2664" s="287"/>
      <c r="Q2664" s="288"/>
      <c r="R2664" s="792">
        <f t="shared" si="1372"/>
        <v>0</v>
      </c>
      <c r="S2664" s="700">
        <f t="shared" si="1373"/>
        <v>0</v>
      </c>
      <c r="T2664" s="191"/>
      <c r="U2664" s="191"/>
      <c r="V2664" s="191"/>
      <c r="W2664" s="191"/>
    </row>
    <row r="2665" spans="2:23" ht="17.25" thickBot="1">
      <c r="B2665" s="710" t="s">
        <v>1041</v>
      </c>
      <c r="C2665" s="271"/>
      <c r="D2665" s="294"/>
      <c r="E2665" s="295"/>
      <c r="F2665" s="698">
        <f t="shared" si="1374"/>
        <v>0</v>
      </c>
      <c r="G2665" s="271"/>
      <c r="H2665" s="294"/>
      <c r="I2665" s="295"/>
      <c r="J2665" s="334">
        <f t="shared" si="1375"/>
        <v>0</v>
      </c>
      <c r="K2665" s="271"/>
      <c r="L2665" s="294"/>
      <c r="M2665" s="295"/>
      <c r="N2665" s="334">
        <f t="shared" si="1376"/>
        <v>0</v>
      </c>
      <c r="O2665" s="271"/>
      <c r="P2665" s="294"/>
      <c r="Q2665" s="295"/>
      <c r="R2665" s="792">
        <f t="shared" si="1372"/>
        <v>0</v>
      </c>
      <c r="S2665" s="700">
        <f t="shared" si="1373"/>
        <v>0</v>
      </c>
      <c r="T2665" s="191"/>
      <c r="U2665" s="191"/>
      <c r="V2665" s="191"/>
      <c r="W2665" s="191"/>
    </row>
    <row r="2666" spans="2:23" ht="17.25" thickBot="1">
      <c r="B2666" s="715" t="s">
        <v>746</v>
      </c>
      <c r="C2666" s="687" t="s">
        <v>498</v>
      </c>
      <c r="D2666" s="688" t="s">
        <v>499</v>
      </c>
      <c r="E2666" s="689" t="s">
        <v>500</v>
      </c>
      <c r="F2666" s="719" t="s">
        <v>697</v>
      </c>
      <c r="G2666" s="687" t="s">
        <v>502</v>
      </c>
      <c r="H2666" s="688" t="s">
        <v>503</v>
      </c>
      <c r="I2666" s="689" t="s">
        <v>504</v>
      </c>
      <c r="J2666" s="719" t="s">
        <v>698</v>
      </c>
      <c r="K2666" s="687" t="s">
        <v>506</v>
      </c>
      <c r="L2666" s="688" t="s">
        <v>507</v>
      </c>
      <c r="M2666" s="689" t="s">
        <v>508</v>
      </c>
      <c r="N2666" s="719" t="s">
        <v>699</v>
      </c>
      <c r="O2666" s="687" t="s">
        <v>510</v>
      </c>
      <c r="P2666" s="688" t="s">
        <v>511</v>
      </c>
      <c r="Q2666" s="689" t="s">
        <v>512</v>
      </c>
      <c r="R2666" s="719" t="s">
        <v>700</v>
      </c>
      <c r="S2666" s="719" t="s">
        <v>46</v>
      </c>
      <c r="T2666" s="191"/>
      <c r="U2666" s="191"/>
      <c r="V2666" s="191"/>
      <c r="W2666" s="191"/>
    </row>
    <row r="2667" spans="2:23" ht="16.5">
      <c r="B2667" s="710" t="s">
        <v>702</v>
      </c>
      <c r="C2667" s="266"/>
      <c r="D2667" s="280"/>
      <c r="E2667" s="281"/>
      <c r="F2667" s="698">
        <f>C2667+D2667+E2667</f>
        <v>0</v>
      </c>
      <c r="G2667" s="266"/>
      <c r="H2667" s="280"/>
      <c r="I2667" s="281"/>
      <c r="J2667" s="334">
        <f>G2667+H2667+I2667</f>
        <v>0</v>
      </c>
      <c r="K2667" s="266"/>
      <c r="L2667" s="280"/>
      <c r="M2667" s="281"/>
      <c r="N2667" s="334">
        <f>K2667+L2667+M2667</f>
        <v>0</v>
      </c>
      <c r="O2667" s="266"/>
      <c r="P2667" s="280"/>
      <c r="Q2667" s="281"/>
      <c r="R2667" s="334">
        <f t="shared" ref="R2667:R2673" si="1377">SUM(O2667:Q2667)</f>
        <v>0</v>
      </c>
      <c r="S2667" s="700">
        <f t="shared" ref="S2667:S2673" si="1378">N2667+J2667+F2667+R2667</f>
        <v>0</v>
      </c>
      <c r="T2667" s="191"/>
      <c r="U2667" s="191"/>
      <c r="V2667" s="191"/>
      <c r="W2667" s="191"/>
    </row>
    <row r="2668" spans="2:23" ht="16.5">
      <c r="B2668" s="711" t="s">
        <v>703</v>
      </c>
      <c r="C2668" s="712">
        <f>C2669+C2670</f>
        <v>0</v>
      </c>
      <c r="D2668" s="712">
        <f>D2669+D2670</f>
        <v>0</v>
      </c>
      <c r="E2668" s="712">
        <f>E2669+E2670</f>
        <v>0</v>
      </c>
      <c r="F2668" s="334">
        <f t="shared" ref="F2668:F2673" si="1379">C2668+D2668+E2668</f>
        <v>0</v>
      </c>
      <c r="G2668" s="712">
        <f>G2669+G2670</f>
        <v>0</v>
      </c>
      <c r="H2668" s="246">
        <f>H2669+H2670</f>
        <v>0</v>
      </c>
      <c r="I2668" s="713">
        <f>I2669+I2670</f>
        <v>0</v>
      </c>
      <c r="J2668" s="334">
        <f t="shared" ref="J2668:J2673" si="1380">G2668+H2668+I2668</f>
        <v>0</v>
      </c>
      <c r="K2668" s="712">
        <f>K2669+K2670</f>
        <v>0</v>
      </c>
      <c r="L2668" s="246">
        <f>L2669+L2670</f>
        <v>0</v>
      </c>
      <c r="M2668" s="713">
        <f>M2669+M2670</f>
        <v>0</v>
      </c>
      <c r="N2668" s="334">
        <f t="shared" ref="N2668:N2673" si="1381">K2668+L2668+M2668</f>
        <v>0</v>
      </c>
      <c r="O2668" s="712">
        <f>O2669+O2670</f>
        <v>0</v>
      </c>
      <c r="P2668" s="246">
        <f>P2669+P2670</f>
        <v>0</v>
      </c>
      <c r="Q2668" s="713">
        <f>Q2669+Q2670</f>
        <v>0</v>
      </c>
      <c r="R2668" s="334">
        <f t="shared" si="1377"/>
        <v>0</v>
      </c>
      <c r="S2668" s="335">
        <f t="shared" si="1378"/>
        <v>0</v>
      </c>
      <c r="T2668" s="702"/>
      <c r="U2668" s="702"/>
      <c r="V2668" s="702"/>
      <c r="W2668" s="702"/>
    </row>
    <row r="2669" spans="2:23" ht="16.5">
      <c r="B2669" s="710" t="s">
        <v>1037</v>
      </c>
      <c r="C2669" s="254"/>
      <c r="D2669" s="287"/>
      <c r="E2669" s="288"/>
      <c r="F2669" s="698">
        <f t="shared" si="1379"/>
        <v>0</v>
      </c>
      <c r="G2669" s="254"/>
      <c r="H2669" s="287"/>
      <c r="I2669" s="288"/>
      <c r="J2669" s="334">
        <f t="shared" si="1380"/>
        <v>0</v>
      </c>
      <c r="K2669" s="254"/>
      <c r="L2669" s="287"/>
      <c r="M2669" s="288"/>
      <c r="N2669" s="334">
        <f t="shared" si="1381"/>
        <v>0</v>
      </c>
      <c r="O2669" s="254"/>
      <c r="P2669" s="287"/>
      <c r="Q2669" s="288"/>
      <c r="R2669" s="334">
        <f t="shared" si="1377"/>
        <v>0</v>
      </c>
      <c r="S2669" s="700">
        <f t="shared" si="1378"/>
        <v>0</v>
      </c>
      <c r="T2669" s="191"/>
      <c r="U2669" s="191"/>
      <c r="V2669" s="191"/>
      <c r="W2669" s="191"/>
    </row>
    <row r="2670" spans="2:23" ht="16.5">
      <c r="B2670" s="710" t="s">
        <v>1038</v>
      </c>
      <c r="C2670" s="254"/>
      <c r="D2670" s="287"/>
      <c r="E2670" s="288"/>
      <c r="F2670" s="698">
        <f t="shared" si="1379"/>
        <v>0</v>
      </c>
      <c r="G2670" s="254"/>
      <c r="H2670" s="287"/>
      <c r="I2670" s="288"/>
      <c r="J2670" s="334">
        <f t="shared" si="1380"/>
        <v>0</v>
      </c>
      <c r="K2670" s="254"/>
      <c r="L2670" s="287"/>
      <c r="M2670" s="288"/>
      <c r="N2670" s="334">
        <f t="shared" si="1381"/>
        <v>0</v>
      </c>
      <c r="O2670" s="254"/>
      <c r="P2670" s="287"/>
      <c r="Q2670" s="288"/>
      <c r="R2670" s="792">
        <f t="shared" si="1377"/>
        <v>0</v>
      </c>
      <c r="S2670" s="700">
        <f t="shared" si="1378"/>
        <v>0</v>
      </c>
      <c r="T2670" s="191"/>
      <c r="U2670" s="191"/>
      <c r="V2670" s="191"/>
      <c r="W2670" s="191"/>
    </row>
    <row r="2671" spans="2:23" ht="16.5">
      <c r="B2671" s="710" t="s">
        <v>1039</v>
      </c>
      <c r="C2671" s="254"/>
      <c r="D2671" s="287"/>
      <c r="E2671" s="288"/>
      <c r="F2671" s="698">
        <f t="shared" si="1379"/>
        <v>0</v>
      </c>
      <c r="G2671" s="254"/>
      <c r="H2671" s="287"/>
      <c r="I2671" s="288"/>
      <c r="J2671" s="334">
        <f t="shared" si="1380"/>
        <v>0</v>
      </c>
      <c r="K2671" s="254"/>
      <c r="L2671" s="287"/>
      <c r="M2671" s="288"/>
      <c r="N2671" s="334">
        <f t="shared" si="1381"/>
        <v>0</v>
      </c>
      <c r="O2671" s="254"/>
      <c r="P2671" s="287"/>
      <c r="Q2671" s="288"/>
      <c r="R2671" s="792">
        <f t="shared" si="1377"/>
        <v>0</v>
      </c>
      <c r="S2671" s="700">
        <f t="shared" si="1378"/>
        <v>0</v>
      </c>
      <c r="T2671" s="191"/>
      <c r="U2671" s="191"/>
      <c r="V2671" s="191"/>
      <c r="W2671" s="191"/>
    </row>
    <row r="2672" spans="2:23" ht="16.5">
      <c r="B2672" s="710" t="s">
        <v>1040</v>
      </c>
      <c r="C2672" s="254"/>
      <c r="D2672" s="287"/>
      <c r="E2672" s="288"/>
      <c r="F2672" s="698">
        <f t="shared" si="1379"/>
        <v>0</v>
      </c>
      <c r="G2672" s="254"/>
      <c r="H2672" s="287"/>
      <c r="I2672" s="288"/>
      <c r="J2672" s="334">
        <f t="shared" si="1380"/>
        <v>0</v>
      </c>
      <c r="K2672" s="254"/>
      <c r="L2672" s="287"/>
      <c r="M2672" s="288"/>
      <c r="N2672" s="334">
        <f t="shared" si="1381"/>
        <v>0</v>
      </c>
      <c r="O2672" s="254"/>
      <c r="P2672" s="287"/>
      <c r="Q2672" s="288"/>
      <c r="R2672" s="792">
        <f t="shared" si="1377"/>
        <v>0</v>
      </c>
      <c r="S2672" s="700">
        <f t="shared" si="1378"/>
        <v>0</v>
      </c>
      <c r="T2672" s="191"/>
      <c r="U2672" s="191"/>
      <c r="V2672" s="191"/>
      <c r="W2672" s="191"/>
    </row>
    <row r="2673" spans="2:23" ht="17.25" thickBot="1">
      <c r="B2673" s="710" t="s">
        <v>1041</v>
      </c>
      <c r="C2673" s="271"/>
      <c r="D2673" s="294"/>
      <c r="E2673" s="295"/>
      <c r="F2673" s="698">
        <f t="shared" si="1379"/>
        <v>0</v>
      </c>
      <c r="G2673" s="271"/>
      <c r="H2673" s="294"/>
      <c r="I2673" s="295"/>
      <c r="J2673" s="334">
        <f t="shared" si="1380"/>
        <v>0</v>
      </c>
      <c r="K2673" s="271"/>
      <c r="L2673" s="294"/>
      <c r="M2673" s="295"/>
      <c r="N2673" s="334">
        <f t="shared" si="1381"/>
        <v>0</v>
      </c>
      <c r="O2673" s="271"/>
      <c r="P2673" s="294"/>
      <c r="Q2673" s="295"/>
      <c r="R2673" s="792">
        <f t="shared" si="1377"/>
        <v>0</v>
      </c>
      <c r="S2673" s="700">
        <f t="shared" si="1378"/>
        <v>0</v>
      </c>
      <c r="T2673" s="191"/>
      <c r="U2673" s="191"/>
      <c r="V2673" s="191"/>
      <c r="W2673" s="191"/>
    </row>
    <row r="2674" spans="2:23" ht="17.25" thickBot="1">
      <c r="B2674" s="715" t="s">
        <v>734</v>
      </c>
      <c r="C2674" s="795" t="s">
        <v>498</v>
      </c>
      <c r="D2674" s="796" t="s">
        <v>499</v>
      </c>
      <c r="E2674" s="797" t="s">
        <v>500</v>
      </c>
      <c r="F2674" s="719" t="s">
        <v>697</v>
      </c>
      <c r="G2674" s="687" t="s">
        <v>502</v>
      </c>
      <c r="H2674" s="688" t="s">
        <v>503</v>
      </c>
      <c r="I2674" s="689" t="s">
        <v>504</v>
      </c>
      <c r="J2674" s="719" t="s">
        <v>698</v>
      </c>
      <c r="K2674" s="687" t="s">
        <v>506</v>
      </c>
      <c r="L2674" s="688" t="s">
        <v>507</v>
      </c>
      <c r="M2674" s="689" t="s">
        <v>508</v>
      </c>
      <c r="N2674" s="719" t="s">
        <v>699</v>
      </c>
      <c r="O2674" s="687" t="s">
        <v>510</v>
      </c>
      <c r="P2674" s="688" t="s">
        <v>511</v>
      </c>
      <c r="Q2674" s="689" t="s">
        <v>512</v>
      </c>
      <c r="R2674" s="719" t="s">
        <v>700</v>
      </c>
      <c r="S2674" s="719" t="s">
        <v>46</v>
      </c>
      <c r="T2674" s="191"/>
      <c r="U2674" s="191"/>
      <c r="V2674" s="191"/>
      <c r="W2674" s="191"/>
    </row>
    <row r="2675" spans="2:23" ht="16.5">
      <c r="B2675" s="710" t="s">
        <v>702</v>
      </c>
      <c r="C2675" s="266"/>
      <c r="D2675" s="280"/>
      <c r="E2675" s="281"/>
      <c r="F2675" s="698">
        <f>C2675+D2675+E2675</f>
        <v>0</v>
      </c>
      <c r="G2675" s="266"/>
      <c r="H2675" s="280"/>
      <c r="I2675" s="281"/>
      <c r="J2675" s="334">
        <f>G2675+H2675+I2675</f>
        <v>0</v>
      </c>
      <c r="K2675" s="266"/>
      <c r="L2675" s="280"/>
      <c r="M2675" s="281"/>
      <c r="N2675" s="334">
        <f>K2675+L2675+M2675</f>
        <v>0</v>
      </c>
      <c r="O2675" s="266"/>
      <c r="P2675" s="280"/>
      <c r="Q2675" s="281"/>
      <c r="R2675" s="334">
        <f t="shared" ref="R2675:R2681" si="1382">SUM(O2675:Q2675)</f>
        <v>0</v>
      </c>
      <c r="S2675" s="700">
        <f t="shared" ref="S2675:S2681" si="1383">N2675+J2675+F2675+R2675</f>
        <v>0</v>
      </c>
      <c r="T2675" s="191"/>
      <c r="U2675" s="191"/>
      <c r="V2675" s="191"/>
      <c r="W2675" s="191"/>
    </row>
    <row r="2676" spans="2:23" ht="16.5">
      <c r="B2676" s="711" t="s">
        <v>703</v>
      </c>
      <c r="C2676" s="712">
        <f>C2677+C2678</f>
        <v>0</v>
      </c>
      <c r="D2676" s="712">
        <f>D2677+D2678</f>
        <v>0</v>
      </c>
      <c r="E2676" s="712">
        <f>E2677+E2678</f>
        <v>0</v>
      </c>
      <c r="F2676" s="334">
        <f t="shared" ref="F2676:F2681" si="1384">C2676+D2676+E2676</f>
        <v>0</v>
      </c>
      <c r="G2676" s="712">
        <f>G2677+G2678</f>
        <v>0</v>
      </c>
      <c r="H2676" s="246">
        <f>H2677+H2678</f>
        <v>0</v>
      </c>
      <c r="I2676" s="713">
        <f>I2677+I2678</f>
        <v>0</v>
      </c>
      <c r="J2676" s="334">
        <f t="shared" ref="J2676:J2681" si="1385">G2676+H2676+I2676</f>
        <v>0</v>
      </c>
      <c r="K2676" s="712">
        <f>K2677+K2678</f>
        <v>0</v>
      </c>
      <c r="L2676" s="246">
        <f>L2677+L2678</f>
        <v>0</v>
      </c>
      <c r="M2676" s="713">
        <f>M2677+M2678</f>
        <v>0</v>
      </c>
      <c r="N2676" s="334">
        <f t="shared" ref="N2676:N2681" si="1386">K2676+L2676+M2676</f>
        <v>0</v>
      </c>
      <c r="O2676" s="712">
        <f>O2677+O2678</f>
        <v>0</v>
      </c>
      <c r="P2676" s="246">
        <f>P2677+P2678</f>
        <v>0</v>
      </c>
      <c r="Q2676" s="713">
        <f>Q2677+Q2678</f>
        <v>0</v>
      </c>
      <c r="R2676" s="334">
        <f t="shared" si="1382"/>
        <v>0</v>
      </c>
      <c r="S2676" s="335">
        <f t="shared" si="1383"/>
        <v>0</v>
      </c>
      <c r="T2676" s="702"/>
      <c r="U2676" s="702"/>
      <c r="V2676" s="702"/>
      <c r="W2676" s="702"/>
    </row>
    <row r="2677" spans="2:23" ht="16.5">
      <c r="B2677" s="710" t="s">
        <v>1037</v>
      </c>
      <c r="C2677" s="254"/>
      <c r="D2677" s="287"/>
      <c r="E2677" s="288"/>
      <c r="F2677" s="698">
        <f t="shared" si="1384"/>
        <v>0</v>
      </c>
      <c r="G2677" s="254"/>
      <c r="H2677" s="287"/>
      <c r="I2677" s="288"/>
      <c r="J2677" s="334">
        <f t="shared" si="1385"/>
        <v>0</v>
      </c>
      <c r="K2677" s="254"/>
      <c r="L2677" s="287"/>
      <c r="M2677" s="288"/>
      <c r="N2677" s="334">
        <f t="shared" si="1386"/>
        <v>0</v>
      </c>
      <c r="O2677" s="254"/>
      <c r="P2677" s="287"/>
      <c r="Q2677" s="288"/>
      <c r="R2677" s="334">
        <f t="shared" si="1382"/>
        <v>0</v>
      </c>
      <c r="S2677" s="700">
        <f t="shared" si="1383"/>
        <v>0</v>
      </c>
      <c r="T2677" s="191"/>
      <c r="U2677" s="191"/>
      <c r="V2677" s="191"/>
      <c r="W2677" s="191"/>
    </row>
    <row r="2678" spans="2:23" ht="16.5">
      <c r="B2678" s="710" t="s">
        <v>1038</v>
      </c>
      <c r="C2678" s="254"/>
      <c r="D2678" s="287"/>
      <c r="E2678" s="288"/>
      <c r="F2678" s="698">
        <f t="shared" si="1384"/>
        <v>0</v>
      </c>
      <c r="G2678" s="254"/>
      <c r="H2678" s="287"/>
      <c r="I2678" s="288"/>
      <c r="J2678" s="334">
        <f t="shared" si="1385"/>
        <v>0</v>
      </c>
      <c r="K2678" s="254"/>
      <c r="L2678" s="287"/>
      <c r="M2678" s="288"/>
      <c r="N2678" s="334">
        <f t="shared" si="1386"/>
        <v>0</v>
      </c>
      <c r="O2678" s="254"/>
      <c r="P2678" s="287"/>
      <c r="Q2678" s="288"/>
      <c r="R2678" s="792">
        <f t="shared" si="1382"/>
        <v>0</v>
      </c>
      <c r="S2678" s="700">
        <f t="shared" si="1383"/>
        <v>0</v>
      </c>
      <c r="T2678" s="191"/>
      <c r="U2678" s="191"/>
      <c r="V2678" s="191"/>
      <c r="W2678" s="191"/>
    </row>
    <row r="2679" spans="2:23" ht="16.5">
      <c r="B2679" s="710" t="s">
        <v>1039</v>
      </c>
      <c r="C2679" s="254"/>
      <c r="D2679" s="287"/>
      <c r="E2679" s="288"/>
      <c r="F2679" s="698">
        <f t="shared" si="1384"/>
        <v>0</v>
      </c>
      <c r="G2679" s="254"/>
      <c r="H2679" s="287"/>
      <c r="I2679" s="288"/>
      <c r="J2679" s="334">
        <f t="shared" si="1385"/>
        <v>0</v>
      </c>
      <c r="K2679" s="254"/>
      <c r="L2679" s="287"/>
      <c r="M2679" s="288"/>
      <c r="N2679" s="334">
        <f t="shared" si="1386"/>
        <v>0</v>
      </c>
      <c r="O2679" s="254"/>
      <c r="P2679" s="287"/>
      <c r="Q2679" s="288"/>
      <c r="R2679" s="792">
        <f t="shared" si="1382"/>
        <v>0</v>
      </c>
      <c r="S2679" s="700">
        <f t="shared" si="1383"/>
        <v>0</v>
      </c>
      <c r="T2679" s="191"/>
      <c r="U2679" s="191"/>
      <c r="V2679" s="191"/>
      <c r="W2679" s="191"/>
    </row>
    <row r="2680" spans="2:23" ht="16.5">
      <c r="B2680" s="710" t="s">
        <v>1040</v>
      </c>
      <c r="C2680" s="254"/>
      <c r="D2680" s="287"/>
      <c r="E2680" s="288"/>
      <c r="F2680" s="698">
        <f t="shared" si="1384"/>
        <v>0</v>
      </c>
      <c r="G2680" s="254"/>
      <c r="H2680" s="287"/>
      <c r="I2680" s="288"/>
      <c r="J2680" s="334">
        <f t="shared" si="1385"/>
        <v>0</v>
      </c>
      <c r="K2680" s="254"/>
      <c r="L2680" s="287"/>
      <c r="M2680" s="288"/>
      <c r="N2680" s="334">
        <f t="shared" si="1386"/>
        <v>0</v>
      </c>
      <c r="O2680" s="254"/>
      <c r="P2680" s="287"/>
      <c r="Q2680" s="288"/>
      <c r="R2680" s="792">
        <f t="shared" si="1382"/>
        <v>0</v>
      </c>
      <c r="S2680" s="700">
        <f t="shared" si="1383"/>
        <v>0</v>
      </c>
      <c r="T2680" s="191"/>
      <c r="U2680" s="191"/>
      <c r="V2680" s="191"/>
      <c r="W2680" s="191"/>
    </row>
    <row r="2681" spans="2:23" ht="17.25" thickBot="1">
      <c r="B2681" s="710" t="s">
        <v>1041</v>
      </c>
      <c r="C2681" s="271"/>
      <c r="D2681" s="294"/>
      <c r="E2681" s="295"/>
      <c r="F2681" s="698">
        <f t="shared" si="1384"/>
        <v>0</v>
      </c>
      <c r="G2681" s="271"/>
      <c r="H2681" s="294"/>
      <c r="I2681" s="295"/>
      <c r="J2681" s="334">
        <f t="shared" si="1385"/>
        <v>0</v>
      </c>
      <c r="K2681" s="271"/>
      <c r="L2681" s="294"/>
      <c r="M2681" s="295"/>
      <c r="N2681" s="334">
        <f t="shared" si="1386"/>
        <v>0</v>
      </c>
      <c r="O2681" s="271"/>
      <c r="P2681" s="294"/>
      <c r="Q2681" s="295"/>
      <c r="R2681" s="792">
        <f t="shared" si="1382"/>
        <v>0</v>
      </c>
      <c r="S2681" s="700">
        <f t="shared" si="1383"/>
        <v>0</v>
      </c>
      <c r="T2681" s="191"/>
      <c r="U2681" s="191"/>
      <c r="V2681" s="191"/>
      <c r="W2681" s="191"/>
    </row>
    <row r="2682" spans="2:23" ht="17.25" thickBot="1">
      <c r="B2682" s="715" t="s">
        <v>842</v>
      </c>
      <c r="C2682" s="687" t="s">
        <v>498</v>
      </c>
      <c r="D2682" s="688" t="s">
        <v>499</v>
      </c>
      <c r="E2682" s="689" t="s">
        <v>500</v>
      </c>
      <c r="F2682" s="719" t="s">
        <v>697</v>
      </c>
      <c r="G2682" s="687" t="s">
        <v>502</v>
      </c>
      <c r="H2682" s="688" t="s">
        <v>503</v>
      </c>
      <c r="I2682" s="689" t="s">
        <v>504</v>
      </c>
      <c r="J2682" s="719" t="s">
        <v>698</v>
      </c>
      <c r="K2682" s="687" t="s">
        <v>506</v>
      </c>
      <c r="L2682" s="688" t="s">
        <v>507</v>
      </c>
      <c r="M2682" s="689" t="s">
        <v>508</v>
      </c>
      <c r="N2682" s="719" t="s">
        <v>699</v>
      </c>
      <c r="O2682" s="687" t="s">
        <v>510</v>
      </c>
      <c r="P2682" s="688" t="s">
        <v>511</v>
      </c>
      <c r="Q2682" s="689" t="s">
        <v>512</v>
      </c>
      <c r="R2682" s="719" t="s">
        <v>700</v>
      </c>
      <c r="S2682" s="719" t="s">
        <v>46</v>
      </c>
      <c r="T2682" s="191"/>
      <c r="U2682" s="191"/>
      <c r="V2682" s="191"/>
      <c r="W2682" s="191"/>
    </row>
    <row r="2683" spans="2:23" ht="16.5">
      <c r="B2683" s="710" t="s">
        <v>702</v>
      </c>
      <c r="C2683" s="266"/>
      <c r="D2683" s="280"/>
      <c r="E2683" s="281"/>
      <c r="F2683" s="698">
        <f>C2683+D2683+E2683</f>
        <v>0</v>
      </c>
      <c r="G2683" s="266"/>
      <c r="H2683" s="280"/>
      <c r="I2683" s="281"/>
      <c r="J2683" s="334">
        <f>G2683+H2683+I2683</f>
        <v>0</v>
      </c>
      <c r="K2683" s="266"/>
      <c r="L2683" s="280"/>
      <c r="M2683" s="281"/>
      <c r="N2683" s="334">
        <f>K2683+L2683+M2683</f>
        <v>0</v>
      </c>
      <c r="O2683" s="266"/>
      <c r="P2683" s="280"/>
      <c r="Q2683" s="281"/>
      <c r="R2683" s="334">
        <f t="shared" ref="R2683:R2689" si="1387">SUM(O2683:Q2683)</f>
        <v>0</v>
      </c>
      <c r="S2683" s="700">
        <f t="shared" ref="S2683:S2689" si="1388">N2683+J2683+F2683+R2683</f>
        <v>0</v>
      </c>
      <c r="T2683" s="191"/>
      <c r="U2683" s="191"/>
      <c r="V2683" s="191"/>
      <c r="W2683" s="191"/>
    </row>
    <row r="2684" spans="2:23" ht="16.5">
      <c r="B2684" s="711" t="s">
        <v>703</v>
      </c>
      <c r="C2684" s="712">
        <f>C2685+C2686</f>
        <v>0</v>
      </c>
      <c r="D2684" s="712">
        <f>D2685+D2686</f>
        <v>0</v>
      </c>
      <c r="E2684" s="712">
        <f>E2685+E2686</f>
        <v>0</v>
      </c>
      <c r="F2684" s="334">
        <f t="shared" ref="F2684:F2689" si="1389">C2684+D2684+E2684</f>
        <v>0</v>
      </c>
      <c r="G2684" s="712">
        <f>G2685+G2686</f>
        <v>0</v>
      </c>
      <c r="H2684" s="246">
        <f>H2685+H2686</f>
        <v>0</v>
      </c>
      <c r="I2684" s="713">
        <f>I2685+I2686</f>
        <v>0</v>
      </c>
      <c r="J2684" s="334">
        <f t="shared" ref="J2684:J2689" si="1390">G2684+H2684+I2684</f>
        <v>0</v>
      </c>
      <c r="K2684" s="712">
        <f>K2685+K2686</f>
        <v>0</v>
      </c>
      <c r="L2684" s="246">
        <f>L2685+L2686</f>
        <v>0</v>
      </c>
      <c r="M2684" s="713">
        <f>M2685+M2686</f>
        <v>0</v>
      </c>
      <c r="N2684" s="334">
        <f t="shared" ref="N2684:N2689" si="1391">K2684+L2684+M2684</f>
        <v>0</v>
      </c>
      <c r="O2684" s="712">
        <f>O2685+O2686</f>
        <v>0</v>
      </c>
      <c r="P2684" s="246">
        <f>P2685+P2686</f>
        <v>0</v>
      </c>
      <c r="Q2684" s="713">
        <f>Q2685+Q2686</f>
        <v>0</v>
      </c>
      <c r="R2684" s="334">
        <f t="shared" si="1387"/>
        <v>0</v>
      </c>
      <c r="S2684" s="335">
        <f t="shared" si="1388"/>
        <v>0</v>
      </c>
      <c r="T2684" s="702"/>
      <c r="U2684" s="702"/>
      <c r="V2684" s="702"/>
      <c r="W2684" s="702"/>
    </row>
    <row r="2685" spans="2:23" ht="16.5">
      <c r="B2685" s="710" t="s">
        <v>1037</v>
      </c>
      <c r="C2685" s="254"/>
      <c r="D2685" s="287"/>
      <c r="E2685" s="288"/>
      <c r="F2685" s="698">
        <f t="shared" si="1389"/>
        <v>0</v>
      </c>
      <c r="G2685" s="254"/>
      <c r="H2685" s="287"/>
      <c r="I2685" s="288"/>
      <c r="J2685" s="334">
        <f t="shared" si="1390"/>
        <v>0</v>
      </c>
      <c r="K2685" s="254"/>
      <c r="L2685" s="287"/>
      <c r="M2685" s="288"/>
      <c r="N2685" s="334">
        <f t="shared" si="1391"/>
        <v>0</v>
      </c>
      <c r="O2685" s="254"/>
      <c r="P2685" s="287"/>
      <c r="Q2685" s="288"/>
      <c r="R2685" s="334">
        <f t="shared" si="1387"/>
        <v>0</v>
      </c>
      <c r="S2685" s="700">
        <f t="shared" si="1388"/>
        <v>0</v>
      </c>
      <c r="T2685" s="191"/>
      <c r="U2685" s="191"/>
      <c r="V2685" s="191"/>
      <c r="W2685" s="191"/>
    </row>
    <row r="2686" spans="2:23" ht="16.5">
      <c r="B2686" s="710" t="s">
        <v>1038</v>
      </c>
      <c r="C2686" s="254"/>
      <c r="D2686" s="287"/>
      <c r="E2686" s="288"/>
      <c r="F2686" s="698">
        <f t="shared" si="1389"/>
        <v>0</v>
      </c>
      <c r="G2686" s="254"/>
      <c r="H2686" s="287"/>
      <c r="I2686" s="288"/>
      <c r="J2686" s="334">
        <f t="shared" si="1390"/>
        <v>0</v>
      </c>
      <c r="K2686" s="254"/>
      <c r="L2686" s="287"/>
      <c r="M2686" s="288"/>
      <c r="N2686" s="334">
        <f t="shared" si="1391"/>
        <v>0</v>
      </c>
      <c r="O2686" s="254"/>
      <c r="P2686" s="287"/>
      <c r="Q2686" s="288"/>
      <c r="R2686" s="792">
        <f t="shared" si="1387"/>
        <v>0</v>
      </c>
      <c r="S2686" s="700">
        <f t="shared" si="1388"/>
        <v>0</v>
      </c>
      <c r="T2686" s="191"/>
      <c r="U2686" s="191"/>
      <c r="V2686" s="191"/>
      <c r="W2686" s="191"/>
    </row>
    <row r="2687" spans="2:23" ht="16.5">
      <c r="B2687" s="710" t="s">
        <v>1039</v>
      </c>
      <c r="C2687" s="254"/>
      <c r="D2687" s="287"/>
      <c r="E2687" s="288"/>
      <c r="F2687" s="698">
        <f t="shared" si="1389"/>
        <v>0</v>
      </c>
      <c r="G2687" s="254"/>
      <c r="H2687" s="287"/>
      <c r="I2687" s="288"/>
      <c r="J2687" s="334">
        <f t="shared" si="1390"/>
        <v>0</v>
      </c>
      <c r="K2687" s="254"/>
      <c r="L2687" s="287"/>
      <c r="M2687" s="288"/>
      <c r="N2687" s="334">
        <f t="shared" si="1391"/>
        <v>0</v>
      </c>
      <c r="O2687" s="254"/>
      <c r="P2687" s="287"/>
      <c r="Q2687" s="288"/>
      <c r="R2687" s="792">
        <f t="shared" si="1387"/>
        <v>0</v>
      </c>
      <c r="S2687" s="700">
        <f t="shared" si="1388"/>
        <v>0</v>
      </c>
      <c r="T2687" s="191"/>
      <c r="U2687" s="191"/>
      <c r="V2687" s="191"/>
      <c r="W2687" s="191"/>
    </row>
    <row r="2688" spans="2:23" ht="16.5">
      <c r="B2688" s="710" t="s">
        <v>1040</v>
      </c>
      <c r="C2688" s="254"/>
      <c r="D2688" s="287"/>
      <c r="E2688" s="288"/>
      <c r="F2688" s="698">
        <f t="shared" si="1389"/>
        <v>0</v>
      </c>
      <c r="G2688" s="254"/>
      <c r="H2688" s="287"/>
      <c r="I2688" s="288"/>
      <c r="J2688" s="334">
        <f t="shared" si="1390"/>
        <v>0</v>
      </c>
      <c r="K2688" s="254"/>
      <c r="L2688" s="287"/>
      <c r="M2688" s="288"/>
      <c r="N2688" s="334">
        <f t="shared" si="1391"/>
        <v>0</v>
      </c>
      <c r="O2688" s="254"/>
      <c r="P2688" s="287"/>
      <c r="Q2688" s="288"/>
      <c r="R2688" s="792">
        <f t="shared" si="1387"/>
        <v>0</v>
      </c>
      <c r="S2688" s="700">
        <f t="shared" si="1388"/>
        <v>0</v>
      </c>
      <c r="T2688" s="191"/>
      <c r="U2688" s="191"/>
      <c r="V2688" s="191"/>
      <c r="W2688" s="191"/>
    </row>
    <row r="2689" spans="2:23" ht="17.25" thickBot="1">
      <c r="B2689" s="710" t="s">
        <v>1041</v>
      </c>
      <c r="C2689" s="271"/>
      <c r="D2689" s="294"/>
      <c r="E2689" s="295"/>
      <c r="F2689" s="698">
        <f t="shared" si="1389"/>
        <v>0</v>
      </c>
      <c r="G2689" s="271"/>
      <c r="H2689" s="294"/>
      <c r="I2689" s="295"/>
      <c r="J2689" s="334">
        <f t="shared" si="1390"/>
        <v>0</v>
      </c>
      <c r="K2689" s="271"/>
      <c r="L2689" s="294"/>
      <c r="M2689" s="295"/>
      <c r="N2689" s="334">
        <f t="shared" si="1391"/>
        <v>0</v>
      </c>
      <c r="O2689" s="271"/>
      <c r="P2689" s="294"/>
      <c r="Q2689" s="295"/>
      <c r="R2689" s="792">
        <f t="shared" si="1387"/>
        <v>0</v>
      </c>
      <c r="S2689" s="700">
        <f t="shared" si="1388"/>
        <v>0</v>
      </c>
      <c r="T2689" s="191"/>
      <c r="U2689" s="191"/>
      <c r="V2689" s="191"/>
      <c r="W2689" s="191"/>
    </row>
    <row r="2690" spans="2:23" ht="17.25" thickBot="1">
      <c r="B2690" s="715" t="s">
        <v>937</v>
      </c>
      <c r="C2690" s="795" t="s">
        <v>498</v>
      </c>
      <c r="D2690" s="796" t="s">
        <v>499</v>
      </c>
      <c r="E2690" s="797" t="s">
        <v>500</v>
      </c>
      <c r="F2690" s="719" t="s">
        <v>697</v>
      </c>
      <c r="G2690" s="687" t="s">
        <v>502</v>
      </c>
      <c r="H2690" s="688" t="s">
        <v>503</v>
      </c>
      <c r="I2690" s="689" t="s">
        <v>504</v>
      </c>
      <c r="J2690" s="719" t="s">
        <v>698</v>
      </c>
      <c r="K2690" s="687" t="s">
        <v>506</v>
      </c>
      <c r="L2690" s="688" t="s">
        <v>507</v>
      </c>
      <c r="M2690" s="689" t="s">
        <v>508</v>
      </c>
      <c r="N2690" s="719" t="s">
        <v>699</v>
      </c>
      <c r="O2690" s="687" t="s">
        <v>510</v>
      </c>
      <c r="P2690" s="688" t="s">
        <v>511</v>
      </c>
      <c r="Q2690" s="689" t="s">
        <v>512</v>
      </c>
      <c r="R2690" s="719" t="s">
        <v>700</v>
      </c>
      <c r="S2690" s="719" t="s">
        <v>46</v>
      </c>
      <c r="T2690" s="191"/>
      <c r="U2690" s="191"/>
      <c r="V2690" s="191"/>
      <c r="W2690" s="191"/>
    </row>
    <row r="2691" spans="2:23" ht="16.5">
      <c r="B2691" s="710" t="s">
        <v>702</v>
      </c>
      <c r="C2691" s="266"/>
      <c r="D2691" s="280"/>
      <c r="E2691" s="281"/>
      <c r="F2691" s="698">
        <f>C2691+D2691+E2691</f>
        <v>0</v>
      </c>
      <c r="G2691" s="266"/>
      <c r="H2691" s="280"/>
      <c r="I2691" s="281"/>
      <c r="J2691" s="334">
        <f>G2691+H2691+I2691</f>
        <v>0</v>
      </c>
      <c r="K2691" s="266"/>
      <c r="L2691" s="280"/>
      <c r="M2691" s="281"/>
      <c r="N2691" s="334">
        <f>K2691+L2691+M2691</f>
        <v>0</v>
      </c>
      <c r="O2691" s="266"/>
      <c r="P2691" s="280"/>
      <c r="Q2691" s="281"/>
      <c r="R2691" s="334">
        <f t="shared" ref="R2691:R2697" si="1392">SUM(O2691:Q2691)</f>
        <v>0</v>
      </c>
      <c r="S2691" s="700">
        <f t="shared" ref="S2691:S2697" si="1393">N2691+J2691+F2691+R2691</f>
        <v>0</v>
      </c>
      <c r="T2691" s="191"/>
      <c r="U2691" s="191"/>
      <c r="V2691" s="191"/>
      <c r="W2691" s="191"/>
    </row>
    <row r="2692" spans="2:23" ht="16.5">
      <c r="B2692" s="711" t="s">
        <v>703</v>
      </c>
      <c r="C2692" s="712">
        <f>C2693+C2694</f>
        <v>0</v>
      </c>
      <c r="D2692" s="712">
        <f>D2693+D2694</f>
        <v>0</v>
      </c>
      <c r="E2692" s="712">
        <f>E2693+E2694</f>
        <v>0</v>
      </c>
      <c r="F2692" s="334">
        <f t="shared" ref="F2692:F2697" si="1394">C2692+D2692+E2692</f>
        <v>0</v>
      </c>
      <c r="G2692" s="712">
        <f>G2693+G2694</f>
        <v>0</v>
      </c>
      <c r="H2692" s="246">
        <f>H2693+H2694</f>
        <v>0</v>
      </c>
      <c r="I2692" s="713">
        <f>I2693+I2694</f>
        <v>0</v>
      </c>
      <c r="J2692" s="334">
        <f t="shared" ref="J2692:J2697" si="1395">G2692+H2692+I2692</f>
        <v>0</v>
      </c>
      <c r="K2692" s="712">
        <f>K2693+K2694</f>
        <v>0</v>
      </c>
      <c r="L2692" s="246">
        <f>L2693+L2694</f>
        <v>0</v>
      </c>
      <c r="M2692" s="713">
        <f>M2693+M2694</f>
        <v>0</v>
      </c>
      <c r="N2692" s="334">
        <f t="shared" ref="N2692:N2697" si="1396">K2692+L2692+M2692</f>
        <v>0</v>
      </c>
      <c r="O2692" s="712">
        <f>O2693+O2694</f>
        <v>0</v>
      </c>
      <c r="P2692" s="246">
        <f>P2693+P2694</f>
        <v>0</v>
      </c>
      <c r="Q2692" s="713">
        <f>Q2693+Q2694</f>
        <v>0</v>
      </c>
      <c r="R2692" s="334">
        <f t="shared" si="1392"/>
        <v>0</v>
      </c>
      <c r="S2692" s="335">
        <f t="shared" si="1393"/>
        <v>0</v>
      </c>
      <c r="T2692" s="702"/>
      <c r="U2692" s="702"/>
      <c r="V2692" s="702"/>
      <c r="W2692" s="702"/>
    </row>
    <row r="2693" spans="2:23" ht="16.5">
      <c r="B2693" s="710" t="s">
        <v>1037</v>
      </c>
      <c r="C2693" s="254"/>
      <c r="D2693" s="287"/>
      <c r="E2693" s="288"/>
      <c r="F2693" s="698">
        <f t="shared" si="1394"/>
        <v>0</v>
      </c>
      <c r="G2693" s="254"/>
      <c r="H2693" s="287"/>
      <c r="I2693" s="288"/>
      <c r="J2693" s="334">
        <f t="shared" si="1395"/>
        <v>0</v>
      </c>
      <c r="K2693" s="254"/>
      <c r="L2693" s="287"/>
      <c r="M2693" s="288"/>
      <c r="N2693" s="334">
        <f t="shared" si="1396"/>
        <v>0</v>
      </c>
      <c r="O2693" s="254"/>
      <c r="P2693" s="287"/>
      <c r="Q2693" s="288"/>
      <c r="R2693" s="334">
        <f t="shared" si="1392"/>
        <v>0</v>
      </c>
      <c r="S2693" s="700">
        <f t="shared" si="1393"/>
        <v>0</v>
      </c>
      <c r="T2693" s="191"/>
      <c r="U2693" s="191"/>
      <c r="V2693" s="191"/>
      <c r="W2693" s="191"/>
    </row>
    <row r="2694" spans="2:23" ht="16.5">
      <c r="B2694" s="710" t="s">
        <v>1038</v>
      </c>
      <c r="C2694" s="254"/>
      <c r="D2694" s="287"/>
      <c r="E2694" s="288"/>
      <c r="F2694" s="698">
        <f t="shared" si="1394"/>
        <v>0</v>
      </c>
      <c r="G2694" s="254"/>
      <c r="H2694" s="287"/>
      <c r="I2694" s="288"/>
      <c r="J2694" s="334">
        <f t="shared" si="1395"/>
        <v>0</v>
      </c>
      <c r="K2694" s="254"/>
      <c r="L2694" s="287"/>
      <c r="M2694" s="288"/>
      <c r="N2694" s="334">
        <f t="shared" si="1396"/>
        <v>0</v>
      </c>
      <c r="O2694" s="254"/>
      <c r="P2694" s="287"/>
      <c r="Q2694" s="288"/>
      <c r="R2694" s="792">
        <f t="shared" si="1392"/>
        <v>0</v>
      </c>
      <c r="S2694" s="700">
        <f t="shared" si="1393"/>
        <v>0</v>
      </c>
      <c r="T2694" s="191"/>
      <c r="U2694" s="191"/>
      <c r="V2694" s="191"/>
      <c r="W2694" s="191"/>
    </row>
    <row r="2695" spans="2:23" ht="16.5">
      <c r="B2695" s="710" t="s">
        <v>1039</v>
      </c>
      <c r="C2695" s="254"/>
      <c r="D2695" s="287"/>
      <c r="E2695" s="288"/>
      <c r="F2695" s="698">
        <f t="shared" si="1394"/>
        <v>0</v>
      </c>
      <c r="G2695" s="254"/>
      <c r="H2695" s="287"/>
      <c r="I2695" s="288"/>
      <c r="J2695" s="334">
        <f t="shared" si="1395"/>
        <v>0</v>
      </c>
      <c r="K2695" s="254"/>
      <c r="L2695" s="287"/>
      <c r="M2695" s="288"/>
      <c r="N2695" s="334">
        <f t="shared" si="1396"/>
        <v>0</v>
      </c>
      <c r="O2695" s="254"/>
      <c r="P2695" s="287"/>
      <c r="Q2695" s="288"/>
      <c r="R2695" s="792">
        <f t="shared" si="1392"/>
        <v>0</v>
      </c>
      <c r="S2695" s="700">
        <f t="shared" si="1393"/>
        <v>0</v>
      </c>
      <c r="T2695" s="191"/>
      <c r="U2695" s="191"/>
      <c r="V2695" s="191"/>
      <c r="W2695" s="191"/>
    </row>
    <row r="2696" spans="2:23" ht="16.5">
      <c r="B2696" s="710" t="s">
        <v>1040</v>
      </c>
      <c r="C2696" s="254"/>
      <c r="D2696" s="287"/>
      <c r="E2696" s="288"/>
      <c r="F2696" s="698">
        <f t="shared" si="1394"/>
        <v>0</v>
      </c>
      <c r="G2696" s="254"/>
      <c r="H2696" s="287"/>
      <c r="I2696" s="288"/>
      <c r="J2696" s="334">
        <f t="shared" si="1395"/>
        <v>0</v>
      </c>
      <c r="K2696" s="254"/>
      <c r="L2696" s="287"/>
      <c r="M2696" s="288"/>
      <c r="N2696" s="334">
        <f t="shared" si="1396"/>
        <v>0</v>
      </c>
      <c r="O2696" s="254"/>
      <c r="P2696" s="287"/>
      <c r="Q2696" s="288"/>
      <c r="R2696" s="792">
        <f t="shared" si="1392"/>
        <v>0</v>
      </c>
      <c r="S2696" s="700">
        <f t="shared" si="1393"/>
        <v>0</v>
      </c>
      <c r="T2696" s="191"/>
      <c r="U2696" s="191"/>
      <c r="V2696" s="191"/>
      <c r="W2696" s="191"/>
    </row>
    <row r="2697" spans="2:23" ht="17.25" thickBot="1">
      <c r="B2697" s="710" t="s">
        <v>1041</v>
      </c>
      <c r="C2697" s="271"/>
      <c r="D2697" s="294"/>
      <c r="E2697" s="295"/>
      <c r="F2697" s="698">
        <f t="shared" si="1394"/>
        <v>0</v>
      </c>
      <c r="G2697" s="271"/>
      <c r="H2697" s="294"/>
      <c r="I2697" s="295"/>
      <c r="J2697" s="334">
        <f t="shared" si="1395"/>
        <v>0</v>
      </c>
      <c r="K2697" s="271"/>
      <c r="L2697" s="294"/>
      <c r="M2697" s="295"/>
      <c r="N2697" s="334">
        <f t="shared" si="1396"/>
        <v>0</v>
      </c>
      <c r="O2697" s="271"/>
      <c r="P2697" s="294"/>
      <c r="Q2697" s="295"/>
      <c r="R2697" s="792">
        <f t="shared" si="1392"/>
        <v>0</v>
      </c>
      <c r="S2697" s="700">
        <f t="shared" si="1393"/>
        <v>0</v>
      </c>
      <c r="T2697" s="191"/>
      <c r="U2697" s="191"/>
      <c r="V2697" s="191"/>
      <c r="W2697" s="191"/>
    </row>
    <row r="2698" spans="2:23" ht="17.25" thickBot="1">
      <c r="B2698" s="715" t="s">
        <v>1045</v>
      </c>
      <c r="C2698" s="687" t="s">
        <v>498</v>
      </c>
      <c r="D2698" s="688" t="s">
        <v>499</v>
      </c>
      <c r="E2698" s="689" t="s">
        <v>500</v>
      </c>
      <c r="F2698" s="719" t="s">
        <v>697</v>
      </c>
      <c r="G2698" s="687" t="s">
        <v>502</v>
      </c>
      <c r="H2698" s="688" t="s">
        <v>503</v>
      </c>
      <c r="I2698" s="689" t="s">
        <v>504</v>
      </c>
      <c r="J2698" s="719" t="s">
        <v>698</v>
      </c>
      <c r="K2698" s="687" t="s">
        <v>506</v>
      </c>
      <c r="L2698" s="688" t="s">
        <v>507</v>
      </c>
      <c r="M2698" s="689" t="s">
        <v>508</v>
      </c>
      <c r="N2698" s="719" t="s">
        <v>699</v>
      </c>
      <c r="O2698" s="687" t="s">
        <v>510</v>
      </c>
      <c r="P2698" s="688" t="s">
        <v>511</v>
      </c>
      <c r="Q2698" s="689" t="s">
        <v>512</v>
      </c>
      <c r="R2698" s="719" t="s">
        <v>700</v>
      </c>
      <c r="S2698" s="719" t="s">
        <v>46</v>
      </c>
      <c r="T2698" s="191"/>
      <c r="U2698" s="191"/>
      <c r="V2698" s="191"/>
      <c r="W2698" s="191"/>
    </row>
    <row r="2699" spans="2:23" ht="16.5">
      <c r="B2699" s="710" t="s">
        <v>702</v>
      </c>
      <c r="C2699" s="266"/>
      <c r="D2699" s="280"/>
      <c r="E2699" s="281"/>
      <c r="F2699" s="698">
        <f>C2699+D2699+E2699</f>
        <v>0</v>
      </c>
      <c r="G2699" s="266"/>
      <c r="H2699" s="280"/>
      <c r="I2699" s="281"/>
      <c r="J2699" s="334">
        <f>G2699+H2699+I2699</f>
        <v>0</v>
      </c>
      <c r="K2699" s="266"/>
      <c r="L2699" s="280"/>
      <c r="M2699" s="281"/>
      <c r="N2699" s="334">
        <f>K2699+L2699+M2699</f>
        <v>0</v>
      </c>
      <c r="O2699" s="266"/>
      <c r="P2699" s="280"/>
      <c r="Q2699" s="281"/>
      <c r="R2699" s="334">
        <f t="shared" ref="R2699:R2705" si="1397">SUM(O2699:Q2699)</f>
        <v>0</v>
      </c>
      <c r="S2699" s="700">
        <f t="shared" ref="S2699:S2705" si="1398">N2699+J2699+F2699+R2699</f>
        <v>0</v>
      </c>
      <c r="T2699" s="191"/>
      <c r="U2699" s="191"/>
      <c r="V2699" s="191"/>
      <c r="W2699" s="191"/>
    </row>
    <row r="2700" spans="2:23" ht="16.5">
      <c r="B2700" s="711" t="s">
        <v>703</v>
      </c>
      <c r="C2700" s="712">
        <f>C2701+C2702</f>
        <v>0</v>
      </c>
      <c r="D2700" s="712">
        <f>D2701+D2702</f>
        <v>0</v>
      </c>
      <c r="E2700" s="712">
        <f>E2701+E2702</f>
        <v>0</v>
      </c>
      <c r="F2700" s="334">
        <f t="shared" ref="F2700:F2705" si="1399">C2700+D2700+E2700</f>
        <v>0</v>
      </c>
      <c r="G2700" s="712">
        <f>G2701+G2702</f>
        <v>0</v>
      </c>
      <c r="H2700" s="246">
        <f>H2701+H2702</f>
        <v>0</v>
      </c>
      <c r="I2700" s="713">
        <f>I2701+I2702</f>
        <v>0</v>
      </c>
      <c r="J2700" s="334">
        <f t="shared" ref="J2700:J2705" si="1400">G2700+H2700+I2700</f>
        <v>0</v>
      </c>
      <c r="K2700" s="712">
        <f>K2701+K2702</f>
        <v>0</v>
      </c>
      <c r="L2700" s="246">
        <f>L2701+L2702</f>
        <v>0</v>
      </c>
      <c r="M2700" s="713">
        <f>M2701+M2702</f>
        <v>0</v>
      </c>
      <c r="N2700" s="334">
        <f t="shared" ref="N2700:N2705" si="1401">K2700+L2700+M2700</f>
        <v>0</v>
      </c>
      <c r="O2700" s="712">
        <f>O2701+O2702</f>
        <v>0</v>
      </c>
      <c r="P2700" s="246">
        <f>P2701+P2702</f>
        <v>0</v>
      </c>
      <c r="Q2700" s="713">
        <f>Q2701+Q2702</f>
        <v>0</v>
      </c>
      <c r="R2700" s="334">
        <f t="shared" si="1397"/>
        <v>0</v>
      </c>
      <c r="S2700" s="335">
        <f t="shared" si="1398"/>
        <v>0</v>
      </c>
      <c r="T2700" s="702"/>
      <c r="U2700" s="702"/>
      <c r="V2700" s="702"/>
      <c r="W2700" s="702"/>
    </row>
    <row r="2701" spans="2:23" ht="16.5">
      <c r="B2701" s="710" t="s">
        <v>1037</v>
      </c>
      <c r="C2701" s="254"/>
      <c r="D2701" s="287"/>
      <c r="E2701" s="288"/>
      <c r="F2701" s="698">
        <f t="shared" si="1399"/>
        <v>0</v>
      </c>
      <c r="G2701" s="254"/>
      <c r="H2701" s="287"/>
      <c r="I2701" s="288"/>
      <c r="J2701" s="334">
        <f t="shared" si="1400"/>
        <v>0</v>
      </c>
      <c r="K2701" s="254"/>
      <c r="L2701" s="287"/>
      <c r="M2701" s="288"/>
      <c r="N2701" s="334">
        <f t="shared" si="1401"/>
        <v>0</v>
      </c>
      <c r="O2701" s="254"/>
      <c r="P2701" s="287"/>
      <c r="Q2701" s="288"/>
      <c r="R2701" s="334">
        <f t="shared" si="1397"/>
        <v>0</v>
      </c>
      <c r="S2701" s="700">
        <f t="shared" si="1398"/>
        <v>0</v>
      </c>
      <c r="T2701" s="191"/>
      <c r="U2701" s="191"/>
      <c r="V2701" s="191"/>
      <c r="W2701" s="191"/>
    </row>
    <row r="2702" spans="2:23" ht="16.5">
      <c r="B2702" s="710" t="s">
        <v>1038</v>
      </c>
      <c r="C2702" s="254"/>
      <c r="D2702" s="287"/>
      <c r="E2702" s="288"/>
      <c r="F2702" s="698">
        <f t="shared" si="1399"/>
        <v>0</v>
      </c>
      <c r="G2702" s="254"/>
      <c r="H2702" s="287"/>
      <c r="I2702" s="288"/>
      <c r="J2702" s="334">
        <f t="shared" si="1400"/>
        <v>0</v>
      </c>
      <c r="K2702" s="254"/>
      <c r="L2702" s="287"/>
      <c r="M2702" s="288"/>
      <c r="N2702" s="334">
        <f t="shared" si="1401"/>
        <v>0</v>
      </c>
      <c r="O2702" s="254"/>
      <c r="P2702" s="287"/>
      <c r="Q2702" s="288"/>
      <c r="R2702" s="792">
        <f t="shared" si="1397"/>
        <v>0</v>
      </c>
      <c r="S2702" s="700">
        <f t="shared" si="1398"/>
        <v>0</v>
      </c>
      <c r="T2702" s="191"/>
      <c r="U2702" s="191"/>
      <c r="V2702" s="191"/>
      <c r="W2702" s="191"/>
    </row>
    <row r="2703" spans="2:23" ht="16.5">
      <c r="B2703" s="710" t="s">
        <v>1039</v>
      </c>
      <c r="C2703" s="254"/>
      <c r="D2703" s="287"/>
      <c r="E2703" s="288"/>
      <c r="F2703" s="698">
        <f t="shared" si="1399"/>
        <v>0</v>
      </c>
      <c r="G2703" s="254"/>
      <c r="H2703" s="287"/>
      <c r="I2703" s="288"/>
      <c r="J2703" s="334">
        <f t="shared" si="1400"/>
        <v>0</v>
      </c>
      <c r="K2703" s="254"/>
      <c r="L2703" s="287"/>
      <c r="M2703" s="288"/>
      <c r="N2703" s="334">
        <f t="shared" si="1401"/>
        <v>0</v>
      </c>
      <c r="O2703" s="254"/>
      <c r="P2703" s="287"/>
      <c r="Q2703" s="288"/>
      <c r="R2703" s="792">
        <f t="shared" si="1397"/>
        <v>0</v>
      </c>
      <c r="S2703" s="700">
        <f t="shared" si="1398"/>
        <v>0</v>
      </c>
      <c r="T2703" s="191"/>
      <c r="U2703" s="191"/>
      <c r="V2703" s="191"/>
      <c r="W2703" s="191"/>
    </row>
    <row r="2704" spans="2:23" ht="16.5">
      <c r="B2704" s="710" t="s">
        <v>1040</v>
      </c>
      <c r="C2704" s="254"/>
      <c r="D2704" s="287"/>
      <c r="E2704" s="288"/>
      <c r="F2704" s="698">
        <f t="shared" si="1399"/>
        <v>0</v>
      </c>
      <c r="G2704" s="254"/>
      <c r="H2704" s="287"/>
      <c r="I2704" s="288"/>
      <c r="J2704" s="334">
        <f t="shared" si="1400"/>
        <v>0</v>
      </c>
      <c r="K2704" s="254"/>
      <c r="L2704" s="287"/>
      <c r="M2704" s="288"/>
      <c r="N2704" s="334">
        <f t="shared" si="1401"/>
        <v>0</v>
      </c>
      <c r="O2704" s="254"/>
      <c r="P2704" s="287"/>
      <c r="Q2704" s="288"/>
      <c r="R2704" s="792">
        <f t="shared" si="1397"/>
        <v>0</v>
      </c>
      <c r="S2704" s="700">
        <f t="shared" si="1398"/>
        <v>0</v>
      </c>
      <c r="T2704" s="191"/>
      <c r="U2704" s="191"/>
      <c r="V2704" s="191"/>
      <c r="W2704" s="191"/>
    </row>
    <row r="2705" spans="2:23" ht="17.25" thickBot="1">
      <c r="B2705" s="710" t="s">
        <v>1041</v>
      </c>
      <c r="C2705" s="271"/>
      <c r="D2705" s="294"/>
      <c r="E2705" s="295"/>
      <c r="F2705" s="698">
        <f t="shared" si="1399"/>
        <v>0</v>
      </c>
      <c r="G2705" s="271"/>
      <c r="H2705" s="294"/>
      <c r="I2705" s="295"/>
      <c r="J2705" s="334">
        <f t="shared" si="1400"/>
        <v>0</v>
      </c>
      <c r="K2705" s="271"/>
      <c r="L2705" s="294"/>
      <c r="M2705" s="295"/>
      <c r="N2705" s="334">
        <f t="shared" si="1401"/>
        <v>0</v>
      </c>
      <c r="O2705" s="271"/>
      <c r="P2705" s="294"/>
      <c r="Q2705" s="295"/>
      <c r="R2705" s="792">
        <f t="shared" si="1397"/>
        <v>0</v>
      </c>
      <c r="S2705" s="700">
        <f t="shared" si="1398"/>
        <v>0</v>
      </c>
      <c r="T2705" s="191"/>
      <c r="U2705" s="191"/>
      <c r="V2705" s="191"/>
      <c r="W2705" s="191"/>
    </row>
    <row r="2706" spans="2:23" ht="17.25" thickBot="1">
      <c r="B2706" s="715" t="s">
        <v>1046</v>
      </c>
      <c r="C2706" s="795" t="s">
        <v>498</v>
      </c>
      <c r="D2706" s="796" t="s">
        <v>499</v>
      </c>
      <c r="E2706" s="797" t="s">
        <v>500</v>
      </c>
      <c r="F2706" s="719" t="s">
        <v>697</v>
      </c>
      <c r="G2706" s="687" t="s">
        <v>502</v>
      </c>
      <c r="H2706" s="688" t="s">
        <v>503</v>
      </c>
      <c r="I2706" s="689" t="s">
        <v>504</v>
      </c>
      <c r="J2706" s="719" t="s">
        <v>698</v>
      </c>
      <c r="K2706" s="687" t="s">
        <v>506</v>
      </c>
      <c r="L2706" s="688" t="s">
        <v>507</v>
      </c>
      <c r="M2706" s="689" t="s">
        <v>508</v>
      </c>
      <c r="N2706" s="719" t="s">
        <v>699</v>
      </c>
      <c r="O2706" s="687" t="s">
        <v>510</v>
      </c>
      <c r="P2706" s="688" t="s">
        <v>511</v>
      </c>
      <c r="Q2706" s="689" t="s">
        <v>512</v>
      </c>
      <c r="R2706" s="719" t="s">
        <v>700</v>
      </c>
      <c r="S2706" s="719" t="s">
        <v>46</v>
      </c>
      <c r="T2706" s="191"/>
      <c r="U2706" s="191"/>
      <c r="V2706" s="191"/>
      <c r="W2706" s="191"/>
    </row>
    <row r="2707" spans="2:23" ht="16.5">
      <c r="B2707" s="710" t="s">
        <v>702</v>
      </c>
      <c r="C2707" s="266"/>
      <c r="D2707" s="280"/>
      <c r="E2707" s="281"/>
      <c r="F2707" s="698">
        <f>C2707+D2707+E2707</f>
        <v>0</v>
      </c>
      <c r="G2707" s="266"/>
      <c r="H2707" s="280"/>
      <c r="I2707" s="281"/>
      <c r="J2707" s="334">
        <f>G2707+H2707+I2707</f>
        <v>0</v>
      </c>
      <c r="K2707" s="266"/>
      <c r="L2707" s="280"/>
      <c r="M2707" s="281"/>
      <c r="N2707" s="334">
        <f>K2707+L2707+M2707</f>
        <v>0</v>
      </c>
      <c r="O2707" s="266"/>
      <c r="P2707" s="280"/>
      <c r="Q2707" s="281"/>
      <c r="R2707" s="334">
        <f t="shared" ref="R2707:R2713" si="1402">SUM(O2707:Q2707)</f>
        <v>0</v>
      </c>
      <c r="S2707" s="700">
        <f t="shared" ref="S2707:S2713" si="1403">N2707+J2707+F2707+R2707</f>
        <v>0</v>
      </c>
      <c r="T2707" s="191"/>
      <c r="U2707" s="191"/>
      <c r="V2707" s="191"/>
      <c r="W2707" s="191"/>
    </row>
    <row r="2708" spans="2:23" ht="16.5">
      <c r="B2708" s="711" t="s">
        <v>703</v>
      </c>
      <c r="C2708" s="712">
        <f>C2709+C2710</f>
        <v>0</v>
      </c>
      <c r="D2708" s="712">
        <f>D2709+D2710</f>
        <v>0</v>
      </c>
      <c r="E2708" s="712">
        <f>E2709+E2710</f>
        <v>0</v>
      </c>
      <c r="F2708" s="334">
        <f t="shared" ref="F2708:F2713" si="1404">C2708+D2708+E2708</f>
        <v>0</v>
      </c>
      <c r="G2708" s="712">
        <f>G2709+G2710</f>
        <v>0</v>
      </c>
      <c r="H2708" s="246">
        <f>H2709+H2710</f>
        <v>0</v>
      </c>
      <c r="I2708" s="713">
        <f>I2709+I2710</f>
        <v>0</v>
      </c>
      <c r="J2708" s="334">
        <f t="shared" ref="J2708:J2713" si="1405">G2708+H2708+I2708</f>
        <v>0</v>
      </c>
      <c r="K2708" s="712">
        <f>K2709+K2710</f>
        <v>0</v>
      </c>
      <c r="L2708" s="246">
        <f>L2709+L2710</f>
        <v>0</v>
      </c>
      <c r="M2708" s="713">
        <f>M2709+M2710</f>
        <v>0</v>
      </c>
      <c r="N2708" s="334">
        <f t="shared" ref="N2708:N2713" si="1406">K2708+L2708+M2708</f>
        <v>0</v>
      </c>
      <c r="O2708" s="712">
        <f>O2709+O2710</f>
        <v>0</v>
      </c>
      <c r="P2708" s="246">
        <f>P2709+P2710</f>
        <v>0</v>
      </c>
      <c r="Q2708" s="713">
        <f>Q2709+Q2710</f>
        <v>0</v>
      </c>
      <c r="R2708" s="334">
        <f t="shared" si="1402"/>
        <v>0</v>
      </c>
      <c r="S2708" s="335">
        <f t="shared" si="1403"/>
        <v>0</v>
      </c>
      <c r="T2708" s="702"/>
      <c r="U2708" s="702"/>
      <c r="V2708" s="702"/>
      <c r="W2708" s="702"/>
    </row>
    <row r="2709" spans="2:23" ht="16.5">
      <c r="B2709" s="710" t="s">
        <v>1037</v>
      </c>
      <c r="C2709" s="254"/>
      <c r="D2709" s="287"/>
      <c r="E2709" s="288"/>
      <c r="F2709" s="698">
        <f t="shared" si="1404"/>
        <v>0</v>
      </c>
      <c r="G2709" s="254"/>
      <c r="H2709" s="287"/>
      <c r="I2709" s="288"/>
      <c r="J2709" s="334">
        <f t="shared" si="1405"/>
        <v>0</v>
      </c>
      <c r="K2709" s="254"/>
      <c r="L2709" s="287"/>
      <c r="M2709" s="288"/>
      <c r="N2709" s="334">
        <f t="shared" si="1406"/>
        <v>0</v>
      </c>
      <c r="O2709" s="726"/>
      <c r="P2709" s="727"/>
      <c r="Q2709" s="728"/>
      <c r="R2709" s="334">
        <f t="shared" si="1402"/>
        <v>0</v>
      </c>
      <c r="S2709" s="700">
        <f t="shared" si="1403"/>
        <v>0</v>
      </c>
      <c r="T2709" s="191"/>
      <c r="U2709" s="191"/>
      <c r="V2709" s="191"/>
      <c r="W2709" s="191"/>
    </row>
    <row r="2710" spans="2:23" ht="16.5">
      <c r="B2710" s="710" t="s">
        <v>1038</v>
      </c>
      <c r="C2710" s="254"/>
      <c r="D2710" s="287"/>
      <c r="E2710" s="288"/>
      <c r="F2710" s="698">
        <f t="shared" si="1404"/>
        <v>0</v>
      </c>
      <c r="G2710" s="254"/>
      <c r="H2710" s="287"/>
      <c r="I2710" s="288"/>
      <c r="J2710" s="334">
        <f t="shared" si="1405"/>
        <v>0</v>
      </c>
      <c r="K2710" s="254"/>
      <c r="L2710" s="287"/>
      <c r="M2710" s="288"/>
      <c r="N2710" s="334">
        <f t="shared" si="1406"/>
        <v>0</v>
      </c>
      <c r="O2710" s="254"/>
      <c r="P2710" s="287"/>
      <c r="Q2710" s="288"/>
      <c r="R2710" s="792">
        <f t="shared" si="1402"/>
        <v>0</v>
      </c>
      <c r="S2710" s="700">
        <f t="shared" si="1403"/>
        <v>0</v>
      </c>
      <c r="T2710" s="191"/>
      <c r="U2710" s="191"/>
      <c r="V2710" s="191"/>
      <c r="W2710" s="191"/>
    </row>
    <row r="2711" spans="2:23" ht="16.5">
      <c r="B2711" s="710" t="s">
        <v>1039</v>
      </c>
      <c r="C2711" s="254"/>
      <c r="D2711" s="287"/>
      <c r="E2711" s="288"/>
      <c r="F2711" s="698">
        <f t="shared" si="1404"/>
        <v>0</v>
      </c>
      <c r="G2711" s="254"/>
      <c r="H2711" s="287"/>
      <c r="I2711" s="288"/>
      <c r="J2711" s="334">
        <f t="shared" si="1405"/>
        <v>0</v>
      </c>
      <c r="K2711" s="254"/>
      <c r="L2711" s="287"/>
      <c r="M2711" s="288"/>
      <c r="N2711" s="334">
        <f t="shared" si="1406"/>
        <v>0</v>
      </c>
      <c r="O2711" s="254"/>
      <c r="P2711" s="287"/>
      <c r="Q2711" s="288"/>
      <c r="R2711" s="792">
        <f t="shared" si="1402"/>
        <v>0</v>
      </c>
      <c r="S2711" s="700">
        <f t="shared" si="1403"/>
        <v>0</v>
      </c>
      <c r="T2711" s="191"/>
      <c r="U2711" s="191"/>
      <c r="V2711" s="191"/>
      <c r="W2711" s="191"/>
    </row>
    <row r="2712" spans="2:23" ht="16.5">
      <c r="B2712" s="710" t="s">
        <v>1040</v>
      </c>
      <c r="C2712" s="254"/>
      <c r="D2712" s="287"/>
      <c r="E2712" s="288"/>
      <c r="F2712" s="698">
        <f t="shared" si="1404"/>
        <v>0</v>
      </c>
      <c r="G2712" s="254"/>
      <c r="H2712" s="287"/>
      <c r="I2712" s="288"/>
      <c r="J2712" s="334">
        <f t="shared" si="1405"/>
        <v>0</v>
      </c>
      <c r="K2712" s="254"/>
      <c r="L2712" s="287"/>
      <c r="M2712" s="288"/>
      <c r="N2712" s="334">
        <f t="shared" si="1406"/>
        <v>0</v>
      </c>
      <c r="O2712" s="254"/>
      <c r="P2712" s="287"/>
      <c r="Q2712" s="288"/>
      <c r="R2712" s="792">
        <f t="shared" si="1402"/>
        <v>0</v>
      </c>
      <c r="S2712" s="700">
        <f t="shared" si="1403"/>
        <v>0</v>
      </c>
      <c r="T2712" s="191"/>
      <c r="U2712" s="191"/>
      <c r="V2712" s="191"/>
      <c r="W2712" s="191"/>
    </row>
    <row r="2713" spans="2:23" ht="17.25" thickBot="1">
      <c r="B2713" s="710" t="s">
        <v>1041</v>
      </c>
      <c r="C2713" s="271"/>
      <c r="D2713" s="294"/>
      <c r="E2713" s="295"/>
      <c r="F2713" s="698">
        <f t="shared" si="1404"/>
        <v>0</v>
      </c>
      <c r="G2713" s="271"/>
      <c r="H2713" s="294"/>
      <c r="I2713" s="295"/>
      <c r="J2713" s="334">
        <f t="shared" si="1405"/>
        <v>0</v>
      </c>
      <c r="K2713" s="271"/>
      <c r="L2713" s="294"/>
      <c r="M2713" s="295"/>
      <c r="N2713" s="334">
        <f t="shared" si="1406"/>
        <v>0</v>
      </c>
      <c r="O2713" s="271"/>
      <c r="P2713" s="294"/>
      <c r="Q2713" s="295"/>
      <c r="R2713" s="792">
        <f t="shared" si="1402"/>
        <v>0</v>
      </c>
      <c r="S2713" s="700">
        <f t="shared" si="1403"/>
        <v>0</v>
      </c>
      <c r="T2713" s="191"/>
      <c r="U2713" s="191"/>
      <c r="V2713" s="191"/>
      <c r="W2713" s="191"/>
    </row>
    <row r="2714" spans="2:23" ht="17.25" thickBot="1">
      <c r="B2714" s="715" t="s">
        <v>1047</v>
      </c>
      <c r="C2714" s="687" t="s">
        <v>498</v>
      </c>
      <c r="D2714" s="688" t="s">
        <v>499</v>
      </c>
      <c r="E2714" s="689" t="s">
        <v>500</v>
      </c>
      <c r="F2714" s="719" t="s">
        <v>697</v>
      </c>
      <c r="G2714" s="687" t="s">
        <v>502</v>
      </c>
      <c r="H2714" s="688" t="s">
        <v>503</v>
      </c>
      <c r="I2714" s="689" t="s">
        <v>504</v>
      </c>
      <c r="J2714" s="719" t="s">
        <v>698</v>
      </c>
      <c r="K2714" s="687" t="s">
        <v>506</v>
      </c>
      <c r="L2714" s="688" t="s">
        <v>507</v>
      </c>
      <c r="M2714" s="689" t="s">
        <v>508</v>
      </c>
      <c r="N2714" s="719" t="s">
        <v>699</v>
      </c>
      <c r="O2714" s="687" t="s">
        <v>510</v>
      </c>
      <c r="P2714" s="688" t="s">
        <v>511</v>
      </c>
      <c r="Q2714" s="689" t="s">
        <v>512</v>
      </c>
      <c r="R2714" s="719" t="s">
        <v>700</v>
      </c>
      <c r="S2714" s="719" t="s">
        <v>46</v>
      </c>
      <c r="T2714" s="191"/>
      <c r="U2714" s="191"/>
      <c r="V2714" s="191"/>
      <c r="W2714" s="191"/>
    </row>
    <row r="2715" spans="2:23" ht="16.5">
      <c r="B2715" s="710" t="s">
        <v>702</v>
      </c>
      <c r="C2715" s="266"/>
      <c r="D2715" s="280"/>
      <c r="E2715" s="281"/>
      <c r="F2715" s="698">
        <f>C2715+D2715+E2715</f>
        <v>0</v>
      </c>
      <c r="G2715" s="266"/>
      <c r="H2715" s="280"/>
      <c r="I2715" s="281"/>
      <c r="J2715" s="334">
        <f>G2715+H2715+I2715</f>
        <v>0</v>
      </c>
      <c r="K2715" s="266"/>
      <c r="L2715" s="280"/>
      <c r="M2715" s="281"/>
      <c r="N2715" s="334">
        <f>K2715+L2715+M2715</f>
        <v>0</v>
      </c>
      <c r="O2715" s="266"/>
      <c r="P2715" s="280"/>
      <c r="Q2715" s="281"/>
      <c r="R2715" s="334">
        <f t="shared" ref="R2715:R2721" si="1407">SUM(O2715:Q2715)</f>
        <v>0</v>
      </c>
      <c r="S2715" s="700">
        <f t="shared" ref="S2715:S2721" si="1408">N2715+J2715+F2715+R2715</f>
        <v>0</v>
      </c>
      <c r="T2715" s="191"/>
      <c r="U2715" s="191"/>
      <c r="V2715" s="191"/>
      <c r="W2715" s="191"/>
    </row>
    <row r="2716" spans="2:23" ht="16.5">
      <c r="B2716" s="711" t="s">
        <v>703</v>
      </c>
      <c r="C2716" s="712">
        <f>C2717+C2718</f>
        <v>0</v>
      </c>
      <c r="D2716" s="712">
        <f>D2717+D2718</f>
        <v>0</v>
      </c>
      <c r="E2716" s="712">
        <f>E2717+E2718</f>
        <v>0</v>
      </c>
      <c r="F2716" s="334">
        <f t="shared" ref="F2716:F2721" si="1409">C2716+D2716+E2716</f>
        <v>0</v>
      </c>
      <c r="G2716" s="712">
        <f>G2717+G2718</f>
        <v>0</v>
      </c>
      <c r="H2716" s="246">
        <f>H2717+H2718</f>
        <v>0</v>
      </c>
      <c r="I2716" s="713">
        <f>I2717+I2718</f>
        <v>0</v>
      </c>
      <c r="J2716" s="334">
        <f t="shared" ref="J2716:J2721" si="1410">G2716+H2716+I2716</f>
        <v>0</v>
      </c>
      <c r="K2716" s="712">
        <f>K2717+K2718</f>
        <v>0</v>
      </c>
      <c r="L2716" s="246">
        <f>L2717+L2718</f>
        <v>0</v>
      </c>
      <c r="M2716" s="713">
        <f>M2717+M2718</f>
        <v>0</v>
      </c>
      <c r="N2716" s="334">
        <f t="shared" ref="N2716:N2721" si="1411">K2716+L2716+M2716</f>
        <v>0</v>
      </c>
      <c r="O2716" s="712">
        <f>O2717+O2718</f>
        <v>0</v>
      </c>
      <c r="P2716" s="246">
        <f>P2717+P2718</f>
        <v>0</v>
      </c>
      <c r="Q2716" s="713">
        <f>Q2717+Q2718</f>
        <v>0</v>
      </c>
      <c r="R2716" s="334">
        <f t="shared" si="1407"/>
        <v>0</v>
      </c>
      <c r="S2716" s="335">
        <f t="shared" si="1408"/>
        <v>0</v>
      </c>
      <c r="T2716" s="702"/>
      <c r="U2716" s="702"/>
      <c r="V2716" s="702"/>
      <c r="W2716" s="702"/>
    </row>
    <row r="2717" spans="2:23" ht="16.5">
      <c r="B2717" s="710" t="s">
        <v>1037</v>
      </c>
      <c r="C2717" s="254"/>
      <c r="D2717" s="287"/>
      <c r="E2717" s="288"/>
      <c r="F2717" s="698">
        <f t="shared" si="1409"/>
        <v>0</v>
      </c>
      <c r="G2717" s="254"/>
      <c r="H2717" s="287"/>
      <c r="I2717" s="288"/>
      <c r="J2717" s="334">
        <f t="shared" si="1410"/>
        <v>0</v>
      </c>
      <c r="K2717" s="254"/>
      <c r="L2717" s="287"/>
      <c r="M2717" s="288"/>
      <c r="N2717" s="334">
        <f t="shared" si="1411"/>
        <v>0</v>
      </c>
      <c r="O2717" s="254"/>
      <c r="P2717" s="287"/>
      <c r="Q2717" s="288"/>
      <c r="R2717" s="334">
        <f t="shared" si="1407"/>
        <v>0</v>
      </c>
      <c r="S2717" s="700">
        <f t="shared" si="1408"/>
        <v>0</v>
      </c>
      <c r="T2717" s="191"/>
      <c r="U2717" s="191"/>
      <c r="V2717" s="191"/>
      <c r="W2717" s="191"/>
    </row>
    <row r="2718" spans="2:23" ht="16.5">
      <c r="B2718" s="710" t="s">
        <v>1038</v>
      </c>
      <c r="C2718" s="254"/>
      <c r="D2718" s="287"/>
      <c r="E2718" s="288"/>
      <c r="F2718" s="698">
        <f t="shared" si="1409"/>
        <v>0</v>
      </c>
      <c r="G2718" s="254"/>
      <c r="H2718" s="287"/>
      <c r="I2718" s="288"/>
      <c r="J2718" s="334">
        <f t="shared" si="1410"/>
        <v>0</v>
      </c>
      <c r="K2718" s="254"/>
      <c r="L2718" s="287"/>
      <c r="M2718" s="288"/>
      <c r="N2718" s="334">
        <f t="shared" si="1411"/>
        <v>0</v>
      </c>
      <c r="O2718" s="254"/>
      <c r="P2718" s="287"/>
      <c r="Q2718" s="288"/>
      <c r="R2718" s="792">
        <f t="shared" si="1407"/>
        <v>0</v>
      </c>
      <c r="S2718" s="700">
        <f t="shared" si="1408"/>
        <v>0</v>
      </c>
      <c r="T2718" s="191"/>
      <c r="U2718" s="191"/>
      <c r="V2718" s="191"/>
      <c r="W2718" s="191"/>
    </row>
    <row r="2719" spans="2:23" ht="16.5">
      <c r="B2719" s="710" t="s">
        <v>1039</v>
      </c>
      <c r="C2719" s="254"/>
      <c r="D2719" s="287"/>
      <c r="E2719" s="288"/>
      <c r="F2719" s="698">
        <f t="shared" si="1409"/>
        <v>0</v>
      </c>
      <c r="G2719" s="254"/>
      <c r="H2719" s="287"/>
      <c r="I2719" s="288"/>
      <c r="J2719" s="334">
        <f t="shared" si="1410"/>
        <v>0</v>
      </c>
      <c r="K2719" s="254"/>
      <c r="L2719" s="287"/>
      <c r="M2719" s="288"/>
      <c r="N2719" s="334">
        <f t="shared" si="1411"/>
        <v>0</v>
      </c>
      <c r="O2719" s="254"/>
      <c r="P2719" s="287"/>
      <c r="Q2719" s="288"/>
      <c r="R2719" s="792">
        <f t="shared" si="1407"/>
        <v>0</v>
      </c>
      <c r="S2719" s="700">
        <f t="shared" si="1408"/>
        <v>0</v>
      </c>
      <c r="T2719" s="191"/>
      <c r="U2719" s="191"/>
      <c r="V2719" s="191"/>
      <c r="W2719" s="191"/>
    </row>
    <row r="2720" spans="2:23" ht="16.5">
      <c r="B2720" s="710" t="s">
        <v>1040</v>
      </c>
      <c r="C2720" s="254"/>
      <c r="D2720" s="287"/>
      <c r="E2720" s="288"/>
      <c r="F2720" s="698">
        <f t="shared" si="1409"/>
        <v>0</v>
      </c>
      <c r="G2720" s="254"/>
      <c r="H2720" s="287"/>
      <c r="I2720" s="288"/>
      <c r="J2720" s="334">
        <f t="shared" si="1410"/>
        <v>0</v>
      </c>
      <c r="K2720" s="254"/>
      <c r="L2720" s="287"/>
      <c r="M2720" s="288"/>
      <c r="N2720" s="334">
        <f t="shared" si="1411"/>
        <v>0</v>
      </c>
      <c r="O2720" s="254"/>
      <c r="P2720" s="287"/>
      <c r="Q2720" s="288"/>
      <c r="R2720" s="792">
        <f t="shared" si="1407"/>
        <v>0</v>
      </c>
      <c r="S2720" s="700">
        <f t="shared" si="1408"/>
        <v>0</v>
      </c>
      <c r="T2720" s="191"/>
      <c r="U2720" s="191"/>
      <c r="V2720" s="191"/>
      <c r="W2720" s="191"/>
    </row>
    <row r="2721" spans="2:23" ht="17.25" thickBot="1">
      <c r="B2721" s="710" t="s">
        <v>1041</v>
      </c>
      <c r="C2721" s="271"/>
      <c r="D2721" s="294"/>
      <c r="E2721" s="295"/>
      <c r="F2721" s="698">
        <f t="shared" si="1409"/>
        <v>0</v>
      </c>
      <c r="G2721" s="271"/>
      <c r="H2721" s="294"/>
      <c r="I2721" s="295"/>
      <c r="J2721" s="334">
        <f t="shared" si="1410"/>
        <v>0</v>
      </c>
      <c r="K2721" s="271"/>
      <c r="L2721" s="294"/>
      <c r="M2721" s="295"/>
      <c r="N2721" s="334">
        <f t="shared" si="1411"/>
        <v>0</v>
      </c>
      <c r="O2721" s="271"/>
      <c r="P2721" s="294"/>
      <c r="Q2721" s="295"/>
      <c r="R2721" s="792">
        <f t="shared" si="1407"/>
        <v>0</v>
      </c>
      <c r="S2721" s="700">
        <f t="shared" si="1408"/>
        <v>0</v>
      </c>
      <c r="T2721" s="191"/>
      <c r="U2721" s="191"/>
      <c r="V2721" s="191"/>
      <c r="W2721" s="191"/>
    </row>
    <row r="2722" spans="2:23" ht="17.25" thickBot="1">
      <c r="B2722" s="715" t="s">
        <v>1048</v>
      </c>
      <c r="C2722" s="795" t="s">
        <v>498</v>
      </c>
      <c r="D2722" s="796" t="s">
        <v>499</v>
      </c>
      <c r="E2722" s="797" t="s">
        <v>500</v>
      </c>
      <c r="F2722" s="719" t="s">
        <v>697</v>
      </c>
      <c r="G2722" s="687" t="s">
        <v>502</v>
      </c>
      <c r="H2722" s="688" t="s">
        <v>503</v>
      </c>
      <c r="I2722" s="689" t="s">
        <v>504</v>
      </c>
      <c r="J2722" s="719" t="s">
        <v>698</v>
      </c>
      <c r="K2722" s="687" t="s">
        <v>506</v>
      </c>
      <c r="L2722" s="688" t="s">
        <v>507</v>
      </c>
      <c r="M2722" s="689" t="s">
        <v>508</v>
      </c>
      <c r="N2722" s="719" t="s">
        <v>699</v>
      </c>
      <c r="O2722" s="687" t="s">
        <v>510</v>
      </c>
      <c r="P2722" s="688" t="s">
        <v>511</v>
      </c>
      <c r="Q2722" s="689" t="s">
        <v>512</v>
      </c>
      <c r="R2722" s="719" t="s">
        <v>700</v>
      </c>
      <c r="S2722" s="719" t="s">
        <v>46</v>
      </c>
      <c r="T2722" s="191"/>
      <c r="U2722" s="191"/>
      <c r="V2722" s="191"/>
      <c r="W2722" s="191"/>
    </row>
    <row r="2723" spans="2:23" ht="16.5">
      <c r="B2723" s="710" t="s">
        <v>702</v>
      </c>
      <c r="C2723" s="266"/>
      <c r="D2723" s="280"/>
      <c r="E2723" s="281"/>
      <c r="F2723" s="698">
        <f>C2723+D2723+E2723</f>
        <v>0</v>
      </c>
      <c r="G2723" s="266"/>
      <c r="H2723" s="280"/>
      <c r="I2723" s="281"/>
      <c r="J2723" s="334">
        <f>G2723+H2723+I2723</f>
        <v>0</v>
      </c>
      <c r="K2723" s="266"/>
      <c r="L2723" s="280"/>
      <c r="M2723" s="281"/>
      <c r="N2723" s="334">
        <f>K2723+L2723+M2723</f>
        <v>0</v>
      </c>
      <c r="O2723" s="266"/>
      <c r="P2723" s="280"/>
      <c r="Q2723" s="281"/>
      <c r="R2723" s="334">
        <f t="shared" ref="R2723:R2729" si="1412">SUM(O2723:Q2723)</f>
        <v>0</v>
      </c>
      <c r="S2723" s="700">
        <f t="shared" ref="S2723:S2729" si="1413">N2723+J2723+F2723+R2723</f>
        <v>0</v>
      </c>
      <c r="T2723" s="191"/>
      <c r="U2723" s="191"/>
      <c r="V2723" s="191"/>
      <c r="W2723" s="191"/>
    </row>
    <row r="2724" spans="2:23" ht="16.5">
      <c r="B2724" s="711" t="s">
        <v>703</v>
      </c>
      <c r="C2724" s="712">
        <f>C2725+C2726</f>
        <v>0</v>
      </c>
      <c r="D2724" s="712">
        <f>D2725+D2726</f>
        <v>0</v>
      </c>
      <c r="E2724" s="712">
        <f>E2725+E2726</f>
        <v>0</v>
      </c>
      <c r="F2724" s="334">
        <f t="shared" ref="F2724:F2729" si="1414">C2724+D2724+E2724</f>
        <v>0</v>
      </c>
      <c r="G2724" s="712">
        <f>G2725+G2726</f>
        <v>0</v>
      </c>
      <c r="H2724" s="246">
        <f>H2725+H2726</f>
        <v>0</v>
      </c>
      <c r="I2724" s="713">
        <f>I2725+I2726</f>
        <v>0</v>
      </c>
      <c r="J2724" s="334">
        <f t="shared" ref="J2724:J2729" si="1415">G2724+H2724+I2724</f>
        <v>0</v>
      </c>
      <c r="K2724" s="712">
        <f>K2725+K2726</f>
        <v>0</v>
      </c>
      <c r="L2724" s="246">
        <f>L2725+L2726</f>
        <v>0</v>
      </c>
      <c r="M2724" s="713">
        <f>M2725+M2726</f>
        <v>0</v>
      </c>
      <c r="N2724" s="334">
        <f t="shared" ref="N2724:N2729" si="1416">K2724+L2724+M2724</f>
        <v>0</v>
      </c>
      <c r="O2724" s="712">
        <f>O2725+O2726</f>
        <v>0</v>
      </c>
      <c r="P2724" s="246">
        <f>P2725+P2726</f>
        <v>0</v>
      </c>
      <c r="Q2724" s="713">
        <f>Q2725+Q2726</f>
        <v>0</v>
      </c>
      <c r="R2724" s="334">
        <f t="shared" si="1412"/>
        <v>0</v>
      </c>
      <c r="S2724" s="335">
        <f t="shared" si="1413"/>
        <v>0</v>
      </c>
      <c r="T2724" s="702"/>
      <c r="U2724" s="702"/>
      <c r="V2724" s="702"/>
      <c r="W2724" s="702"/>
    </row>
    <row r="2725" spans="2:23" ht="16.5">
      <c r="B2725" s="710" t="s">
        <v>1037</v>
      </c>
      <c r="C2725" s="254"/>
      <c r="D2725" s="287"/>
      <c r="E2725" s="288"/>
      <c r="F2725" s="698">
        <f t="shared" si="1414"/>
        <v>0</v>
      </c>
      <c r="G2725" s="254"/>
      <c r="H2725" s="287"/>
      <c r="I2725" s="288"/>
      <c r="J2725" s="334">
        <f t="shared" si="1415"/>
        <v>0</v>
      </c>
      <c r="K2725" s="254"/>
      <c r="L2725" s="287"/>
      <c r="M2725" s="288"/>
      <c r="N2725" s="334">
        <f t="shared" si="1416"/>
        <v>0</v>
      </c>
      <c r="O2725" s="254"/>
      <c r="P2725" s="287"/>
      <c r="Q2725" s="288"/>
      <c r="R2725" s="334">
        <f t="shared" si="1412"/>
        <v>0</v>
      </c>
      <c r="S2725" s="700">
        <f t="shared" si="1413"/>
        <v>0</v>
      </c>
      <c r="T2725" s="191"/>
      <c r="U2725" s="191"/>
      <c r="V2725" s="191"/>
      <c r="W2725" s="191"/>
    </row>
    <row r="2726" spans="2:23" ht="16.5">
      <c r="B2726" s="710" t="s">
        <v>1038</v>
      </c>
      <c r="C2726" s="254"/>
      <c r="D2726" s="287"/>
      <c r="E2726" s="288"/>
      <c r="F2726" s="698">
        <f t="shared" si="1414"/>
        <v>0</v>
      </c>
      <c r="G2726" s="254"/>
      <c r="H2726" s="287"/>
      <c r="I2726" s="288"/>
      <c r="J2726" s="334">
        <f t="shared" si="1415"/>
        <v>0</v>
      </c>
      <c r="K2726" s="254"/>
      <c r="L2726" s="287"/>
      <c r="M2726" s="288"/>
      <c r="N2726" s="334">
        <f t="shared" si="1416"/>
        <v>0</v>
      </c>
      <c r="O2726" s="254"/>
      <c r="P2726" s="287"/>
      <c r="Q2726" s="288"/>
      <c r="R2726" s="792">
        <f t="shared" si="1412"/>
        <v>0</v>
      </c>
      <c r="S2726" s="700">
        <f t="shared" si="1413"/>
        <v>0</v>
      </c>
      <c r="T2726" s="191"/>
      <c r="U2726" s="191"/>
      <c r="V2726" s="191"/>
      <c r="W2726" s="191"/>
    </row>
    <row r="2727" spans="2:23" ht="16.5">
      <c r="B2727" s="710" t="s">
        <v>1039</v>
      </c>
      <c r="C2727" s="254"/>
      <c r="D2727" s="287"/>
      <c r="E2727" s="288"/>
      <c r="F2727" s="698">
        <f t="shared" si="1414"/>
        <v>0</v>
      </c>
      <c r="G2727" s="254"/>
      <c r="H2727" s="287"/>
      <c r="I2727" s="288"/>
      <c r="J2727" s="334">
        <f t="shared" si="1415"/>
        <v>0</v>
      </c>
      <c r="K2727" s="254"/>
      <c r="L2727" s="287"/>
      <c r="M2727" s="288"/>
      <c r="N2727" s="334">
        <f t="shared" si="1416"/>
        <v>0</v>
      </c>
      <c r="O2727" s="254"/>
      <c r="P2727" s="287"/>
      <c r="Q2727" s="288"/>
      <c r="R2727" s="792">
        <f t="shared" si="1412"/>
        <v>0</v>
      </c>
      <c r="S2727" s="700">
        <f t="shared" si="1413"/>
        <v>0</v>
      </c>
      <c r="T2727" s="191"/>
      <c r="U2727" s="191"/>
      <c r="V2727" s="191"/>
      <c r="W2727" s="191"/>
    </row>
    <row r="2728" spans="2:23" ht="16.5">
      <c r="B2728" s="710" t="s">
        <v>1040</v>
      </c>
      <c r="C2728" s="254"/>
      <c r="D2728" s="287"/>
      <c r="E2728" s="288"/>
      <c r="F2728" s="698">
        <f t="shared" si="1414"/>
        <v>0</v>
      </c>
      <c r="G2728" s="254"/>
      <c r="H2728" s="287"/>
      <c r="I2728" s="288"/>
      <c r="J2728" s="334">
        <f t="shared" si="1415"/>
        <v>0</v>
      </c>
      <c r="K2728" s="254"/>
      <c r="L2728" s="287"/>
      <c r="M2728" s="288"/>
      <c r="N2728" s="334">
        <f t="shared" si="1416"/>
        <v>0</v>
      </c>
      <c r="O2728" s="254"/>
      <c r="P2728" s="287"/>
      <c r="Q2728" s="288"/>
      <c r="R2728" s="792">
        <f t="shared" si="1412"/>
        <v>0</v>
      </c>
      <c r="S2728" s="700">
        <f t="shared" si="1413"/>
        <v>0</v>
      </c>
      <c r="T2728" s="191"/>
      <c r="U2728" s="191"/>
      <c r="V2728" s="191"/>
      <c r="W2728" s="191"/>
    </row>
    <row r="2729" spans="2:23" ht="17.25" thickBot="1">
      <c r="B2729" s="710" t="s">
        <v>1041</v>
      </c>
      <c r="C2729" s="271"/>
      <c r="D2729" s="294"/>
      <c r="E2729" s="295"/>
      <c r="F2729" s="698">
        <f t="shared" si="1414"/>
        <v>0</v>
      </c>
      <c r="G2729" s="271"/>
      <c r="H2729" s="294"/>
      <c r="I2729" s="295"/>
      <c r="J2729" s="334">
        <f t="shared" si="1415"/>
        <v>0</v>
      </c>
      <c r="K2729" s="271"/>
      <c r="L2729" s="294"/>
      <c r="M2729" s="295"/>
      <c r="N2729" s="334">
        <f t="shared" si="1416"/>
        <v>0</v>
      </c>
      <c r="O2729" s="271"/>
      <c r="P2729" s="294"/>
      <c r="Q2729" s="295"/>
      <c r="R2729" s="792">
        <f t="shared" si="1412"/>
        <v>0</v>
      </c>
      <c r="S2729" s="700">
        <f t="shared" si="1413"/>
        <v>0</v>
      </c>
      <c r="T2729" s="191"/>
      <c r="U2729" s="191"/>
      <c r="V2729" s="191"/>
      <c r="W2729" s="191"/>
    </row>
    <row r="2730" spans="2:23" ht="17.25" thickBot="1">
      <c r="B2730" s="715" t="s">
        <v>1049</v>
      </c>
      <c r="C2730" s="687" t="s">
        <v>498</v>
      </c>
      <c r="D2730" s="688" t="s">
        <v>499</v>
      </c>
      <c r="E2730" s="689" t="s">
        <v>500</v>
      </c>
      <c r="F2730" s="719" t="s">
        <v>697</v>
      </c>
      <c r="G2730" s="687" t="s">
        <v>502</v>
      </c>
      <c r="H2730" s="688" t="s">
        <v>503</v>
      </c>
      <c r="I2730" s="689" t="s">
        <v>504</v>
      </c>
      <c r="J2730" s="719" t="s">
        <v>698</v>
      </c>
      <c r="K2730" s="687" t="s">
        <v>506</v>
      </c>
      <c r="L2730" s="688" t="s">
        <v>507</v>
      </c>
      <c r="M2730" s="689" t="s">
        <v>508</v>
      </c>
      <c r="N2730" s="719" t="s">
        <v>699</v>
      </c>
      <c r="O2730" s="687" t="s">
        <v>510</v>
      </c>
      <c r="P2730" s="688" t="s">
        <v>511</v>
      </c>
      <c r="Q2730" s="689" t="s">
        <v>512</v>
      </c>
      <c r="R2730" s="719" t="s">
        <v>700</v>
      </c>
      <c r="S2730" s="719" t="s">
        <v>46</v>
      </c>
      <c r="T2730" s="191"/>
      <c r="U2730" s="191"/>
      <c r="V2730" s="191"/>
      <c r="W2730" s="191"/>
    </row>
    <row r="2731" spans="2:23" ht="16.5">
      <c r="B2731" s="710" t="s">
        <v>702</v>
      </c>
      <c r="C2731" s="266"/>
      <c r="D2731" s="280"/>
      <c r="E2731" s="281"/>
      <c r="F2731" s="698">
        <f>C2731+D2731+E2731</f>
        <v>0</v>
      </c>
      <c r="G2731" s="266"/>
      <c r="H2731" s="280"/>
      <c r="I2731" s="281"/>
      <c r="J2731" s="334">
        <f>G2731+H2731+I2731</f>
        <v>0</v>
      </c>
      <c r="K2731" s="266"/>
      <c r="L2731" s="280"/>
      <c r="M2731" s="281"/>
      <c r="N2731" s="334">
        <f>K2731+L2731+M2731</f>
        <v>0</v>
      </c>
      <c r="O2731" s="266"/>
      <c r="P2731" s="280"/>
      <c r="Q2731" s="281"/>
      <c r="R2731" s="334">
        <f t="shared" ref="R2731:R2737" si="1417">SUM(O2731:Q2731)</f>
        <v>0</v>
      </c>
      <c r="S2731" s="700">
        <f t="shared" ref="S2731:S2737" si="1418">N2731+J2731+F2731+R2731</f>
        <v>0</v>
      </c>
      <c r="T2731" s="191"/>
      <c r="U2731" s="191"/>
      <c r="V2731" s="191"/>
      <c r="W2731" s="191"/>
    </row>
    <row r="2732" spans="2:23" ht="16.5">
      <c r="B2732" s="711" t="s">
        <v>703</v>
      </c>
      <c r="C2732" s="712">
        <f>C2733+C2734</f>
        <v>0</v>
      </c>
      <c r="D2732" s="712">
        <f>D2733+D2734</f>
        <v>0</v>
      </c>
      <c r="E2732" s="712">
        <f>E2733+E2734</f>
        <v>0</v>
      </c>
      <c r="F2732" s="334">
        <f t="shared" ref="F2732:F2737" si="1419">C2732+D2732+E2732</f>
        <v>0</v>
      </c>
      <c r="G2732" s="712">
        <f>G2733+G2734</f>
        <v>0</v>
      </c>
      <c r="H2732" s="246">
        <f>H2733+H2734</f>
        <v>0</v>
      </c>
      <c r="I2732" s="713">
        <f>I2733+I2734</f>
        <v>0</v>
      </c>
      <c r="J2732" s="334">
        <f t="shared" ref="J2732:J2737" si="1420">G2732+H2732+I2732</f>
        <v>0</v>
      </c>
      <c r="K2732" s="712">
        <f>K2733+K2734</f>
        <v>0</v>
      </c>
      <c r="L2732" s="246">
        <f>L2733+L2734</f>
        <v>0</v>
      </c>
      <c r="M2732" s="713">
        <f>M2733+M2734</f>
        <v>0</v>
      </c>
      <c r="N2732" s="334">
        <f t="shared" ref="N2732:N2737" si="1421">K2732+L2732+M2732</f>
        <v>0</v>
      </c>
      <c r="O2732" s="712">
        <f>O2733+O2734</f>
        <v>0</v>
      </c>
      <c r="P2732" s="246">
        <f>P2733+P2734</f>
        <v>0</v>
      </c>
      <c r="Q2732" s="713">
        <f>Q2733+Q2734</f>
        <v>0</v>
      </c>
      <c r="R2732" s="334">
        <f t="shared" si="1417"/>
        <v>0</v>
      </c>
      <c r="S2732" s="335">
        <f t="shared" si="1418"/>
        <v>0</v>
      </c>
      <c r="T2732" s="702"/>
      <c r="U2732" s="702"/>
      <c r="V2732" s="702"/>
      <c r="W2732" s="702"/>
    </row>
    <row r="2733" spans="2:23" ht="16.5">
      <c r="B2733" s="710" t="s">
        <v>1037</v>
      </c>
      <c r="C2733" s="254"/>
      <c r="D2733" s="287"/>
      <c r="E2733" s="288"/>
      <c r="F2733" s="698">
        <f t="shared" si="1419"/>
        <v>0</v>
      </c>
      <c r="G2733" s="254"/>
      <c r="H2733" s="287"/>
      <c r="I2733" s="288"/>
      <c r="J2733" s="334">
        <f t="shared" si="1420"/>
        <v>0</v>
      </c>
      <c r="K2733" s="254"/>
      <c r="L2733" s="287"/>
      <c r="M2733" s="288"/>
      <c r="N2733" s="334">
        <f t="shared" si="1421"/>
        <v>0</v>
      </c>
      <c r="O2733" s="254"/>
      <c r="P2733" s="287"/>
      <c r="Q2733" s="288"/>
      <c r="R2733" s="334">
        <f t="shared" si="1417"/>
        <v>0</v>
      </c>
      <c r="S2733" s="700">
        <f t="shared" si="1418"/>
        <v>0</v>
      </c>
      <c r="T2733" s="191"/>
      <c r="U2733" s="191"/>
      <c r="V2733" s="191"/>
      <c r="W2733" s="191"/>
    </row>
    <row r="2734" spans="2:23" ht="16.5">
      <c r="B2734" s="710" t="s">
        <v>1038</v>
      </c>
      <c r="C2734" s="254"/>
      <c r="D2734" s="287"/>
      <c r="E2734" s="288"/>
      <c r="F2734" s="698">
        <f t="shared" si="1419"/>
        <v>0</v>
      </c>
      <c r="G2734" s="254"/>
      <c r="H2734" s="287"/>
      <c r="I2734" s="288"/>
      <c r="J2734" s="334">
        <f t="shared" si="1420"/>
        <v>0</v>
      </c>
      <c r="K2734" s="254"/>
      <c r="L2734" s="287"/>
      <c r="M2734" s="288"/>
      <c r="N2734" s="334">
        <f t="shared" si="1421"/>
        <v>0</v>
      </c>
      <c r="O2734" s="254"/>
      <c r="P2734" s="287"/>
      <c r="Q2734" s="288"/>
      <c r="R2734" s="792">
        <f t="shared" si="1417"/>
        <v>0</v>
      </c>
      <c r="S2734" s="700">
        <f t="shared" si="1418"/>
        <v>0</v>
      </c>
      <c r="T2734" s="191"/>
      <c r="U2734" s="191"/>
      <c r="V2734" s="191"/>
      <c r="W2734" s="191"/>
    </row>
    <row r="2735" spans="2:23" ht="16.5">
      <c r="B2735" s="710" t="s">
        <v>1039</v>
      </c>
      <c r="C2735" s="254"/>
      <c r="D2735" s="287"/>
      <c r="E2735" s="288"/>
      <c r="F2735" s="698">
        <f t="shared" si="1419"/>
        <v>0</v>
      </c>
      <c r="G2735" s="254"/>
      <c r="H2735" s="287"/>
      <c r="I2735" s="288"/>
      <c r="J2735" s="334">
        <f t="shared" si="1420"/>
        <v>0</v>
      </c>
      <c r="K2735" s="254"/>
      <c r="L2735" s="287"/>
      <c r="M2735" s="288"/>
      <c r="N2735" s="334">
        <f t="shared" si="1421"/>
        <v>0</v>
      </c>
      <c r="O2735" s="254"/>
      <c r="P2735" s="287"/>
      <c r="Q2735" s="288"/>
      <c r="R2735" s="792">
        <f t="shared" si="1417"/>
        <v>0</v>
      </c>
      <c r="S2735" s="700">
        <f t="shared" si="1418"/>
        <v>0</v>
      </c>
      <c r="T2735" s="191"/>
      <c r="U2735" s="191"/>
      <c r="V2735" s="191"/>
      <c r="W2735" s="191"/>
    </row>
    <row r="2736" spans="2:23" ht="16.5">
      <c r="B2736" s="710" t="s">
        <v>1040</v>
      </c>
      <c r="C2736" s="254"/>
      <c r="D2736" s="287"/>
      <c r="E2736" s="288"/>
      <c r="F2736" s="698">
        <f t="shared" si="1419"/>
        <v>0</v>
      </c>
      <c r="G2736" s="254"/>
      <c r="H2736" s="287"/>
      <c r="I2736" s="288"/>
      <c r="J2736" s="334">
        <f t="shared" si="1420"/>
        <v>0</v>
      </c>
      <c r="K2736" s="254"/>
      <c r="L2736" s="287"/>
      <c r="M2736" s="288"/>
      <c r="N2736" s="334">
        <f t="shared" si="1421"/>
        <v>0</v>
      </c>
      <c r="O2736" s="254"/>
      <c r="P2736" s="287"/>
      <c r="Q2736" s="288"/>
      <c r="R2736" s="792">
        <f t="shared" si="1417"/>
        <v>0</v>
      </c>
      <c r="S2736" s="700">
        <f t="shared" si="1418"/>
        <v>0</v>
      </c>
      <c r="T2736" s="191"/>
      <c r="U2736" s="191"/>
      <c r="V2736" s="191"/>
      <c r="W2736" s="191"/>
    </row>
    <row r="2737" spans="2:23" ht="17.25" thickBot="1">
      <c r="B2737" s="710" t="s">
        <v>1041</v>
      </c>
      <c r="C2737" s="271"/>
      <c r="D2737" s="294"/>
      <c r="E2737" s="295"/>
      <c r="F2737" s="698">
        <f t="shared" si="1419"/>
        <v>0</v>
      </c>
      <c r="G2737" s="271"/>
      <c r="H2737" s="294"/>
      <c r="I2737" s="295"/>
      <c r="J2737" s="334">
        <f t="shared" si="1420"/>
        <v>0</v>
      </c>
      <c r="K2737" s="271"/>
      <c r="L2737" s="294"/>
      <c r="M2737" s="295"/>
      <c r="N2737" s="334">
        <f t="shared" si="1421"/>
        <v>0</v>
      </c>
      <c r="O2737" s="271"/>
      <c r="P2737" s="294"/>
      <c r="Q2737" s="295"/>
      <c r="R2737" s="792">
        <f t="shared" si="1417"/>
        <v>0</v>
      </c>
      <c r="S2737" s="700">
        <f t="shared" si="1418"/>
        <v>0</v>
      </c>
      <c r="T2737" s="191"/>
      <c r="U2737" s="191"/>
      <c r="V2737" s="191"/>
      <c r="W2737" s="191"/>
    </row>
    <row r="2738" spans="2:23" ht="17.25" thickBot="1">
      <c r="B2738" s="715" t="s">
        <v>1050</v>
      </c>
      <c r="C2738" s="795" t="s">
        <v>498</v>
      </c>
      <c r="D2738" s="796" t="s">
        <v>499</v>
      </c>
      <c r="E2738" s="797" t="s">
        <v>500</v>
      </c>
      <c r="F2738" s="719" t="s">
        <v>697</v>
      </c>
      <c r="G2738" s="687" t="s">
        <v>502</v>
      </c>
      <c r="H2738" s="688" t="s">
        <v>503</v>
      </c>
      <c r="I2738" s="689" t="s">
        <v>504</v>
      </c>
      <c r="J2738" s="719" t="s">
        <v>698</v>
      </c>
      <c r="K2738" s="687" t="s">
        <v>506</v>
      </c>
      <c r="L2738" s="688" t="s">
        <v>507</v>
      </c>
      <c r="M2738" s="689" t="s">
        <v>508</v>
      </c>
      <c r="N2738" s="719" t="s">
        <v>699</v>
      </c>
      <c r="O2738" s="687" t="s">
        <v>510</v>
      </c>
      <c r="P2738" s="688" t="s">
        <v>511</v>
      </c>
      <c r="Q2738" s="689" t="s">
        <v>512</v>
      </c>
      <c r="R2738" s="719" t="s">
        <v>700</v>
      </c>
      <c r="S2738" s="719" t="s">
        <v>46</v>
      </c>
      <c r="T2738" s="191"/>
      <c r="U2738" s="191"/>
      <c r="V2738" s="191"/>
      <c r="W2738" s="191"/>
    </row>
    <row r="2739" spans="2:23" ht="16.5">
      <c r="B2739" s="710" t="s">
        <v>702</v>
      </c>
      <c r="C2739" s="266"/>
      <c r="D2739" s="280"/>
      <c r="E2739" s="281"/>
      <c r="F2739" s="698">
        <f>C2739+D2739+E2739</f>
        <v>0</v>
      </c>
      <c r="G2739" s="266"/>
      <c r="H2739" s="280"/>
      <c r="I2739" s="281"/>
      <c r="J2739" s="334">
        <f>G2739+H2739+I2739</f>
        <v>0</v>
      </c>
      <c r="K2739" s="266"/>
      <c r="L2739" s="280"/>
      <c r="M2739" s="281"/>
      <c r="N2739" s="334">
        <f>K2739+L2739+M2739</f>
        <v>0</v>
      </c>
      <c r="O2739" s="266"/>
      <c r="P2739" s="280"/>
      <c r="Q2739" s="281"/>
      <c r="R2739" s="334">
        <f t="shared" ref="R2739:R2745" si="1422">SUM(O2739:Q2739)</f>
        <v>0</v>
      </c>
      <c r="S2739" s="700">
        <f t="shared" ref="S2739:S2745" si="1423">N2739+J2739+F2739+R2739</f>
        <v>0</v>
      </c>
      <c r="T2739" s="191"/>
      <c r="U2739" s="191"/>
      <c r="V2739" s="191"/>
      <c r="W2739" s="191"/>
    </row>
    <row r="2740" spans="2:23" ht="16.5">
      <c r="B2740" s="711" t="s">
        <v>703</v>
      </c>
      <c r="C2740" s="712">
        <f>C2741+C2742</f>
        <v>0</v>
      </c>
      <c r="D2740" s="712">
        <f>D2741+D2742</f>
        <v>0</v>
      </c>
      <c r="E2740" s="712">
        <f>E2741+E2742</f>
        <v>0</v>
      </c>
      <c r="F2740" s="334">
        <f t="shared" ref="F2740:F2745" si="1424">C2740+D2740+E2740</f>
        <v>0</v>
      </c>
      <c r="G2740" s="712">
        <f>G2741+G2742</f>
        <v>0</v>
      </c>
      <c r="H2740" s="246">
        <f>H2741+H2742</f>
        <v>0</v>
      </c>
      <c r="I2740" s="713">
        <f>I2741+I2742</f>
        <v>0</v>
      </c>
      <c r="J2740" s="334">
        <f t="shared" ref="J2740:J2745" si="1425">G2740+H2740+I2740</f>
        <v>0</v>
      </c>
      <c r="K2740" s="712">
        <f>K2741+K2742</f>
        <v>0</v>
      </c>
      <c r="L2740" s="246">
        <f>L2741+L2742</f>
        <v>0</v>
      </c>
      <c r="M2740" s="713">
        <f>M2741+M2742</f>
        <v>0</v>
      </c>
      <c r="N2740" s="334">
        <f t="shared" ref="N2740:N2745" si="1426">K2740+L2740+M2740</f>
        <v>0</v>
      </c>
      <c r="O2740" s="712">
        <f>O2741+O2742</f>
        <v>0</v>
      </c>
      <c r="P2740" s="246">
        <f>P2741+P2742</f>
        <v>0</v>
      </c>
      <c r="Q2740" s="713">
        <f>Q2741+Q2742</f>
        <v>0</v>
      </c>
      <c r="R2740" s="334">
        <f t="shared" si="1422"/>
        <v>0</v>
      </c>
      <c r="S2740" s="335">
        <f t="shared" si="1423"/>
        <v>0</v>
      </c>
      <c r="T2740" s="702"/>
      <c r="U2740" s="702"/>
      <c r="V2740" s="702"/>
      <c r="W2740" s="702"/>
    </row>
    <row r="2741" spans="2:23" ht="16.5">
      <c r="B2741" s="710" t="s">
        <v>1037</v>
      </c>
      <c r="C2741" s="254"/>
      <c r="D2741" s="287"/>
      <c r="E2741" s="288"/>
      <c r="F2741" s="698">
        <f t="shared" si="1424"/>
        <v>0</v>
      </c>
      <c r="G2741" s="254"/>
      <c r="H2741" s="287"/>
      <c r="I2741" s="288"/>
      <c r="J2741" s="334">
        <f t="shared" si="1425"/>
        <v>0</v>
      </c>
      <c r="K2741" s="254"/>
      <c r="L2741" s="287"/>
      <c r="M2741" s="288"/>
      <c r="N2741" s="334">
        <f t="shared" si="1426"/>
        <v>0</v>
      </c>
      <c r="O2741" s="254"/>
      <c r="P2741" s="287"/>
      <c r="Q2741" s="288"/>
      <c r="R2741" s="334">
        <f t="shared" si="1422"/>
        <v>0</v>
      </c>
      <c r="S2741" s="700">
        <f t="shared" si="1423"/>
        <v>0</v>
      </c>
      <c r="T2741" s="191"/>
      <c r="U2741" s="191"/>
      <c r="V2741" s="191"/>
      <c r="W2741" s="191"/>
    </row>
    <row r="2742" spans="2:23" ht="16.5">
      <c r="B2742" s="710" t="s">
        <v>1038</v>
      </c>
      <c r="C2742" s="254"/>
      <c r="D2742" s="287"/>
      <c r="E2742" s="288"/>
      <c r="F2742" s="698">
        <f t="shared" si="1424"/>
        <v>0</v>
      </c>
      <c r="G2742" s="254"/>
      <c r="H2742" s="287"/>
      <c r="I2742" s="288"/>
      <c r="J2742" s="334">
        <f t="shared" si="1425"/>
        <v>0</v>
      </c>
      <c r="K2742" s="254"/>
      <c r="L2742" s="287"/>
      <c r="M2742" s="288"/>
      <c r="N2742" s="334">
        <f t="shared" si="1426"/>
        <v>0</v>
      </c>
      <c r="O2742" s="254"/>
      <c r="P2742" s="287"/>
      <c r="Q2742" s="288"/>
      <c r="R2742" s="792">
        <f t="shared" si="1422"/>
        <v>0</v>
      </c>
      <c r="S2742" s="700">
        <f t="shared" si="1423"/>
        <v>0</v>
      </c>
      <c r="T2742" s="191"/>
      <c r="U2742" s="191"/>
      <c r="V2742" s="191"/>
      <c r="W2742" s="191"/>
    </row>
    <row r="2743" spans="2:23" ht="16.5">
      <c r="B2743" s="710" t="s">
        <v>1039</v>
      </c>
      <c r="C2743" s="254"/>
      <c r="D2743" s="287"/>
      <c r="E2743" s="288"/>
      <c r="F2743" s="698">
        <f t="shared" si="1424"/>
        <v>0</v>
      </c>
      <c r="G2743" s="254"/>
      <c r="H2743" s="287"/>
      <c r="I2743" s="288"/>
      <c r="J2743" s="334">
        <f t="shared" si="1425"/>
        <v>0</v>
      </c>
      <c r="K2743" s="254"/>
      <c r="L2743" s="287"/>
      <c r="M2743" s="288"/>
      <c r="N2743" s="334">
        <f t="shared" si="1426"/>
        <v>0</v>
      </c>
      <c r="O2743" s="254"/>
      <c r="P2743" s="287"/>
      <c r="Q2743" s="288"/>
      <c r="R2743" s="792">
        <f t="shared" si="1422"/>
        <v>0</v>
      </c>
      <c r="S2743" s="700">
        <f t="shared" si="1423"/>
        <v>0</v>
      </c>
      <c r="T2743" s="191"/>
      <c r="U2743" s="191"/>
      <c r="V2743" s="191"/>
      <c r="W2743" s="191"/>
    </row>
    <row r="2744" spans="2:23" ht="16.5">
      <c r="B2744" s="710" t="s">
        <v>1040</v>
      </c>
      <c r="C2744" s="254"/>
      <c r="D2744" s="287"/>
      <c r="E2744" s="288"/>
      <c r="F2744" s="698">
        <f t="shared" si="1424"/>
        <v>0</v>
      </c>
      <c r="G2744" s="254"/>
      <c r="H2744" s="287"/>
      <c r="I2744" s="288"/>
      <c r="J2744" s="334">
        <f t="shared" si="1425"/>
        <v>0</v>
      </c>
      <c r="K2744" s="254"/>
      <c r="L2744" s="287"/>
      <c r="M2744" s="288"/>
      <c r="N2744" s="334">
        <f t="shared" si="1426"/>
        <v>0</v>
      </c>
      <c r="O2744" s="254"/>
      <c r="P2744" s="287"/>
      <c r="Q2744" s="288"/>
      <c r="R2744" s="792">
        <f t="shared" si="1422"/>
        <v>0</v>
      </c>
      <c r="S2744" s="700">
        <f t="shared" si="1423"/>
        <v>0</v>
      </c>
      <c r="T2744" s="191"/>
      <c r="U2744" s="191"/>
      <c r="V2744" s="191"/>
      <c r="W2744" s="191"/>
    </row>
    <row r="2745" spans="2:23" ht="17.25" thickBot="1">
      <c r="B2745" s="710" t="s">
        <v>1041</v>
      </c>
      <c r="C2745" s="271"/>
      <c r="D2745" s="294"/>
      <c r="E2745" s="295"/>
      <c r="F2745" s="698">
        <f t="shared" si="1424"/>
        <v>0</v>
      </c>
      <c r="G2745" s="271"/>
      <c r="H2745" s="294"/>
      <c r="I2745" s="295"/>
      <c r="J2745" s="334">
        <f t="shared" si="1425"/>
        <v>0</v>
      </c>
      <c r="K2745" s="271"/>
      <c r="L2745" s="294"/>
      <c r="M2745" s="295"/>
      <c r="N2745" s="334">
        <f t="shared" si="1426"/>
        <v>0</v>
      </c>
      <c r="O2745" s="271"/>
      <c r="P2745" s="294"/>
      <c r="Q2745" s="295"/>
      <c r="R2745" s="792">
        <f t="shared" si="1422"/>
        <v>0</v>
      </c>
      <c r="S2745" s="700">
        <f t="shared" si="1423"/>
        <v>0</v>
      </c>
      <c r="T2745" s="191"/>
      <c r="U2745" s="191"/>
      <c r="V2745" s="191"/>
      <c r="W2745" s="191"/>
    </row>
    <row r="2746" spans="2:23" ht="17.25" thickBot="1">
      <c r="B2746" s="715" t="s">
        <v>735</v>
      </c>
      <c r="C2746" s="687" t="s">
        <v>498</v>
      </c>
      <c r="D2746" s="688" t="s">
        <v>499</v>
      </c>
      <c r="E2746" s="689" t="s">
        <v>500</v>
      </c>
      <c r="F2746" s="719" t="s">
        <v>697</v>
      </c>
      <c r="G2746" s="687" t="s">
        <v>502</v>
      </c>
      <c r="H2746" s="688" t="s">
        <v>503</v>
      </c>
      <c r="I2746" s="689" t="s">
        <v>504</v>
      </c>
      <c r="J2746" s="719" t="s">
        <v>698</v>
      </c>
      <c r="K2746" s="687" t="s">
        <v>506</v>
      </c>
      <c r="L2746" s="688" t="s">
        <v>507</v>
      </c>
      <c r="M2746" s="689" t="s">
        <v>508</v>
      </c>
      <c r="N2746" s="719" t="s">
        <v>699</v>
      </c>
      <c r="O2746" s="687" t="s">
        <v>510</v>
      </c>
      <c r="P2746" s="688" t="s">
        <v>511</v>
      </c>
      <c r="Q2746" s="689" t="s">
        <v>512</v>
      </c>
      <c r="R2746" s="719" t="s">
        <v>700</v>
      </c>
      <c r="S2746" s="719" t="s">
        <v>46</v>
      </c>
      <c r="T2746" s="191"/>
      <c r="U2746" s="191"/>
      <c r="V2746" s="191"/>
      <c r="W2746" s="191"/>
    </row>
    <row r="2747" spans="2:23" ht="16.5">
      <c r="B2747" s="710" t="s">
        <v>702</v>
      </c>
      <c r="C2747" s="266"/>
      <c r="D2747" s="280"/>
      <c r="E2747" s="281"/>
      <c r="F2747" s="698">
        <f>C2747+D2747+E2747</f>
        <v>0</v>
      </c>
      <c r="G2747" s="266"/>
      <c r="H2747" s="280"/>
      <c r="I2747" s="281"/>
      <c r="J2747" s="334">
        <f>G2747+H2747+I2747</f>
        <v>0</v>
      </c>
      <c r="K2747" s="266"/>
      <c r="L2747" s="280"/>
      <c r="M2747" s="281"/>
      <c r="N2747" s="334">
        <f>K2747+L2747+M2747</f>
        <v>0</v>
      </c>
      <c r="O2747" s="266"/>
      <c r="P2747" s="280"/>
      <c r="Q2747" s="281"/>
      <c r="R2747" s="792">
        <f>SUM(O2747:Q2747)</f>
        <v>0</v>
      </c>
      <c r="S2747" s="700">
        <f>C2747+D2747+E2747+G2747+H2747+I2747+K2747+L2747+M2747+O2747+P2747+Q2747</f>
        <v>0</v>
      </c>
      <c r="T2747" s="191"/>
      <c r="U2747" s="191"/>
      <c r="V2747" s="191"/>
      <c r="W2747" s="191"/>
    </row>
    <row r="2748" spans="2:23" ht="16.5">
      <c r="B2748" s="711" t="s">
        <v>703</v>
      </c>
      <c r="C2748" s="712">
        <f>C2749+C2750</f>
        <v>0</v>
      </c>
      <c r="D2748" s="712">
        <f>D2749+D2750</f>
        <v>0</v>
      </c>
      <c r="E2748" s="712">
        <f>E2749+E2750</f>
        <v>0</v>
      </c>
      <c r="F2748" s="334">
        <f t="shared" ref="F2748:F2753" si="1427">C2748+D2748+E2748</f>
        <v>0</v>
      </c>
      <c r="G2748" s="712">
        <f>G2749+G2750</f>
        <v>0</v>
      </c>
      <c r="H2748" s="246">
        <f>H2749+H2750</f>
        <v>0</v>
      </c>
      <c r="I2748" s="713">
        <f>I2749+I2750</f>
        <v>0</v>
      </c>
      <c r="J2748" s="334">
        <f t="shared" ref="J2748:J2753" si="1428">G2748+H2748+I2748</f>
        <v>0</v>
      </c>
      <c r="K2748" s="712">
        <f>K2749+K2750</f>
        <v>0</v>
      </c>
      <c r="L2748" s="246">
        <f>L2749+L2750</f>
        <v>0</v>
      </c>
      <c r="M2748" s="713">
        <f>M2749+M2750</f>
        <v>0</v>
      </c>
      <c r="N2748" s="334">
        <f t="shared" ref="N2748:N2753" si="1429">K2748+L2748+M2748</f>
        <v>0</v>
      </c>
      <c r="O2748" s="712">
        <f>O2749+O2750</f>
        <v>0</v>
      </c>
      <c r="P2748" s="246">
        <f>P2749+P2750</f>
        <v>0</v>
      </c>
      <c r="Q2748" s="713">
        <f>Q2749+Q2750</f>
        <v>0</v>
      </c>
      <c r="R2748" s="792">
        <f t="shared" ref="R2748:R2753" si="1430">SUM(O2748:Q2748)</f>
        <v>0</v>
      </c>
      <c r="S2748" s="335">
        <f>N2748+J2748+F2748+R2748</f>
        <v>0</v>
      </c>
      <c r="T2748" s="702"/>
      <c r="U2748" s="702"/>
      <c r="V2748" s="702"/>
      <c r="W2748" s="702"/>
    </row>
    <row r="2749" spans="2:23" ht="16.5">
      <c r="B2749" s="710" t="s">
        <v>1037</v>
      </c>
      <c r="C2749" s="254"/>
      <c r="D2749" s="287"/>
      <c r="E2749" s="288"/>
      <c r="F2749" s="698">
        <f t="shared" si="1427"/>
        <v>0</v>
      </c>
      <c r="G2749" s="254"/>
      <c r="H2749" s="287"/>
      <c r="I2749" s="288"/>
      <c r="J2749" s="334">
        <f t="shared" si="1428"/>
        <v>0</v>
      </c>
      <c r="K2749" s="254"/>
      <c r="L2749" s="287"/>
      <c r="M2749" s="288"/>
      <c r="N2749" s="334">
        <f t="shared" si="1429"/>
        <v>0</v>
      </c>
      <c r="O2749" s="254"/>
      <c r="P2749" s="287"/>
      <c r="Q2749" s="288"/>
      <c r="R2749" s="792">
        <f t="shared" si="1430"/>
        <v>0</v>
      </c>
      <c r="S2749" s="700">
        <f>C2749+D2749+E2749+G2749+H2749+I2749+K2749+L2749+M2749+O2749+P2749+Q2749</f>
        <v>0</v>
      </c>
      <c r="T2749" s="191"/>
      <c r="U2749" s="191"/>
      <c r="V2749" s="191"/>
      <c r="W2749" s="191"/>
    </row>
    <row r="2750" spans="2:23" ht="16.5">
      <c r="B2750" s="710" t="s">
        <v>1038</v>
      </c>
      <c r="C2750" s="254"/>
      <c r="D2750" s="287"/>
      <c r="E2750" s="288"/>
      <c r="F2750" s="698">
        <f t="shared" si="1427"/>
        <v>0</v>
      </c>
      <c r="G2750" s="254"/>
      <c r="H2750" s="287"/>
      <c r="I2750" s="288"/>
      <c r="J2750" s="334">
        <f t="shared" si="1428"/>
        <v>0</v>
      </c>
      <c r="K2750" s="254"/>
      <c r="L2750" s="287"/>
      <c r="M2750" s="288"/>
      <c r="N2750" s="334">
        <f t="shared" si="1429"/>
        <v>0</v>
      </c>
      <c r="O2750" s="254"/>
      <c r="P2750" s="287"/>
      <c r="Q2750" s="288"/>
      <c r="R2750" s="792">
        <f t="shared" si="1430"/>
        <v>0</v>
      </c>
      <c r="S2750" s="700">
        <f>C2750+D2750+E2750+G2750+H2750+I2750+K2750+L2750+M2750+O2750+P2750+Q2750</f>
        <v>0</v>
      </c>
      <c r="T2750" s="191"/>
      <c r="U2750" s="191"/>
      <c r="V2750" s="191"/>
      <c r="W2750" s="191"/>
    </row>
    <row r="2751" spans="2:23" ht="16.5">
      <c r="B2751" s="710" t="s">
        <v>1039</v>
      </c>
      <c r="C2751" s="254"/>
      <c r="D2751" s="287"/>
      <c r="E2751" s="288"/>
      <c r="F2751" s="698">
        <f t="shared" si="1427"/>
        <v>0</v>
      </c>
      <c r="G2751" s="254"/>
      <c r="H2751" s="287"/>
      <c r="I2751" s="288"/>
      <c r="J2751" s="334">
        <f t="shared" si="1428"/>
        <v>0</v>
      </c>
      <c r="K2751" s="254"/>
      <c r="L2751" s="287"/>
      <c r="M2751" s="288"/>
      <c r="N2751" s="334">
        <f t="shared" si="1429"/>
        <v>0</v>
      </c>
      <c r="O2751" s="254"/>
      <c r="P2751" s="287"/>
      <c r="Q2751" s="288"/>
      <c r="R2751" s="792">
        <f t="shared" si="1430"/>
        <v>0</v>
      </c>
      <c r="S2751" s="700">
        <f>C2751+D2751+E2751+G2751+H2751+I2751+K2751+L2751+M2751+O2751+P2751+Q2751</f>
        <v>0</v>
      </c>
      <c r="T2751" s="191"/>
      <c r="U2751" s="191"/>
      <c r="V2751" s="191"/>
      <c r="W2751" s="191"/>
    </row>
    <row r="2752" spans="2:23" ht="16.5">
      <c r="B2752" s="710" t="s">
        <v>1040</v>
      </c>
      <c r="C2752" s="254"/>
      <c r="D2752" s="287"/>
      <c r="E2752" s="288"/>
      <c r="F2752" s="698">
        <f t="shared" si="1427"/>
        <v>0</v>
      </c>
      <c r="G2752" s="254"/>
      <c r="H2752" s="287"/>
      <c r="I2752" s="288"/>
      <c r="J2752" s="334">
        <f t="shared" si="1428"/>
        <v>0</v>
      </c>
      <c r="K2752" s="254"/>
      <c r="L2752" s="287"/>
      <c r="M2752" s="288"/>
      <c r="N2752" s="334">
        <f t="shared" si="1429"/>
        <v>0</v>
      </c>
      <c r="O2752" s="254"/>
      <c r="P2752" s="287"/>
      <c r="Q2752" s="288"/>
      <c r="R2752" s="792">
        <f t="shared" si="1430"/>
        <v>0</v>
      </c>
      <c r="S2752" s="700">
        <f>C2752+D2752+E2752+G2752+H2752+I2752+K2752+L2752+M2752+O2752+P2752+Q2752</f>
        <v>0</v>
      </c>
      <c r="T2752" s="191"/>
      <c r="U2752" s="191"/>
      <c r="V2752" s="191"/>
      <c r="W2752" s="191"/>
    </row>
    <row r="2753" spans="2:23" ht="17.25" thickBot="1">
      <c r="B2753" s="710" t="s">
        <v>1041</v>
      </c>
      <c r="C2753" s="271"/>
      <c r="D2753" s="294"/>
      <c r="E2753" s="295"/>
      <c r="F2753" s="698">
        <f t="shared" si="1427"/>
        <v>0</v>
      </c>
      <c r="G2753" s="271"/>
      <c r="H2753" s="294"/>
      <c r="I2753" s="295"/>
      <c r="J2753" s="334">
        <f t="shared" si="1428"/>
        <v>0</v>
      </c>
      <c r="K2753" s="271"/>
      <c r="L2753" s="294"/>
      <c r="M2753" s="295"/>
      <c r="N2753" s="334">
        <f t="shared" si="1429"/>
        <v>0</v>
      </c>
      <c r="O2753" s="271"/>
      <c r="P2753" s="294"/>
      <c r="Q2753" s="295"/>
      <c r="R2753" s="792">
        <f t="shared" si="1430"/>
        <v>0</v>
      </c>
      <c r="S2753" s="700">
        <f>C2753+D2753+E2753+G2753+H2753+I2753+K2753+L2753+M2753+O2753+P2753+Q2753</f>
        <v>0</v>
      </c>
      <c r="T2753" s="191"/>
      <c r="U2753" s="191"/>
      <c r="V2753" s="191"/>
      <c r="W2753" s="191"/>
    </row>
    <row r="2754" spans="2:23" ht="17.25" thickBot="1">
      <c r="B2754" s="715" t="s">
        <v>863</v>
      </c>
      <c r="C2754" s="795" t="s">
        <v>498</v>
      </c>
      <c r="D2754" s="796" t="s">
        <v>499</v>
      </c>
      <c r="E2754" s="797" t="s">
        <v>500</v>
      </c>
      <c r="F2754" s="719" t="s">
        <v>697</v>
      </c>
      <c r="G2754" s="687" t="s">
        <v>502</v>
      </c>
      <c r="H2754" s="688" t="s">
        <v>503</v>
      </c>
      <c r="I2754" s="689" t="s">
        <v>504</v>
      </c>
      <c r="J2754" s="719" t="s">
        <v>698</v>
      </c>
      <c r="K2754" s="687" t="s">
        <v>506</v>
      </c>
      <c r="L2754" s="688" t="s">
        <v>507</v>
      </c>
      <c r="M2754" s="689" t="s">
        <v>508</v>
      </c>
      <c r="N2754" s="719" t="s">
        <v>699</v>
      </c>
      <c r="O2754" s="687" t="s">
        <v>510</v>
      </c>
      <c r="P2754" s="688" t="s">
        <v>511</v>
      </c>
      <c r="Q2754" s="689" t="s">
        <v>512</v>
      </c>
      <c r="R2754" s="719" t="s">
        <v>700</v>
      </c>
      <c r="S2754" s="719" t="s">
        <v>46</v>
      </c>
      <c r="T2754" s="191"/>
      <c r="U2754" s="191"/>
      <c r="V2754" s="191"/>
      <c r="W2754" s="191"/>
    </row>
    <row r="2755" spans="2:23" ht="16.5">
      <c r="B2755" s="710" t="s">
        <v>702</v>
      </c>
      <c r="C2755" s="266"/>
      <c r="D2755" s="280"/>
      <c r="E2755" s="281"/>
      <c r="F2755" s="698">
        <f>C2755+D2755+E2755</f>
        <v>0</v>
      </c>
      <c r="G2755" s="266"/>
      <c r="H2755" s="280"/>
      <c r="I2755" s="281"/>
      <c r="J2755" s="334">
        <f>G2755+H2755+I2755</f>
        <v>0</v>
      </c>
      <c r="K2755" s="266"/>
      <c r="L2755" s="280"/>
      <c r="M2755" s="281"/>
      <c r="N2755" s="334">
        <f>K2755+L2755+M2755</f>
        <v>0</v>
      </c>
      <c r="O2755" s="266"/>
      <c r="P2755" s="280"/>
      <c r="Q2755" s="281"/>
      <c r="R2755" s="334">
        <f t="shared" ref="R2755:R2761" si="1431">SUM(O2755:Q2755)</f>
        <v>0</v>
      </c>
      <c r="S2755" s="700">
        <f t="shared" ref="S2755:S2761" si="1432">N2755+J2755+F2755+R2755</f>
        <v>0</v>
      </c>
      <c r="T2755" s="191"/>
      <c r="U2755" s="191"/>
      <c r="V2755" s="191"/>
      <c r="W2755" s="191"/>
    </row>
    <row r="2756" spans="2:23" ht="16.5">
      <c r="B2756" s="711" t="s">
        <v>703</v>
      </c>
      <c r="C2756" s="712">
        <f>C2757+C2758</f>
        <v>0</v>
      </c>
      <c r="D2756" s="712">
        <f>D2757+D2758</f>
        <v>0</v>
      </c>
      <c r="E2756" s="712">
        <f>E2757+E2758</f>
        <v>0</v>
      </c>
      <c r="F2756" s="334">
        <f t="shared" ref="F2756:F2761" si="1433">C2756+D2756+E2756</f>
        <v>0</v>
      </c>
      <c r="G2756" s="712">
        <f>G2757+G2758</f>
        <v>0</v>
      </c>
      <c r="H2756" s="246">
        <f>H2757+H2758</f>
        <v>0</v>
      </c>
      <c r="I2756" s="713">
        <f>I2757+I2758</f>
        <v>0</v>
      </c>
      <c r="J2756" s="334">
        <f t="shared" ref="J2756:J2761" si="1434">G2756+H2756+I2756</f>
        <v>0</v>
      </c>
      <c r="K2756" s="712">
        <f>K2757+K2758</f>
        <v>0</v>
      </c>
      <c r="L2756" s="246">
        <f>L2757+L2758</f>
        <v>0</v>
      </c>
      <c r="M2756" s="713">
        <f>M2757+M2758</f>
        <v>0</v>
      </c>
      <c r="N2756" s="334">
        <f t="shared" ref="N2756:N2761" si="1435">K2756+L2756+M2756</f>
        <v>0</v>
      </c>
      <c r="O2756" s="712">
        <f>O2757+O2758</f>
        <v>0</v>
      </c>
      <c r="P2756" s="246">
        <f>P2757+P2758</f>
        <v>0</v>
      </c>
      <c r="Q2756" s="713">
        <f>Q2757+Q2758</f>
        <v>0</v>
      </c>
      <c r="R2756" s="334">
        <f t="shared" si="1431"/>
        <v>0</v>
      </c>
      <c r="S2756" s="335">
        <f t="shared" si="1432"/>
        <v>0</v>
      </c>
      <c r="T2756" s="702"/>
      <c r="U2756" s="702"/>
      <c r="V2756" s="702"/>
      <c r="W2756" s="702"/>
    </row>
    <row r="2757" spans="2:23" ht="16.5">
      <c r="B2757" s="710" t="s">
        <v>1037</v>
      </c>
      <c r="C2757" s="254"/>
      <c r="D2757" s="287"/>
      <c r="E2757" s="288"/>
      <c r="F2757" s="698">
        <f t="shared" si="1433"/>
        <v>0</v>
      </c>
      <c r="G2757" s="254"/>
      <c r="H2757" s="287"/>
      <c r="I2757" s="288"/>
      <c r="J2757" s="334">
        <f t="shared" si="1434"/>
        <v>0</v>
      </c>
      <c r="K2757" s="254"/>
      <c r="L2757" s="287"/>
      <c r="M2757" s="288"/>
      <c r="N2757" s="334">
        <f t="shared" si="1435"/>
        <v>0</v>
      </c>
      <c r="O2757" s="254"/>
      <c r="P2757" s="287"/>
      <c r="Q2757" s="288"/>
      <c r="R2757" s="334">
        <f t="shared" si="1431"/>
        <v>0</v>
      </c>
      <c r="S2757" s="700">
        <f t="shared" si="1432"/>
        <v>0</v>
      </c>
      <c r="T2757" s="191"/>
      <c r="U2757" s="191"/>
      <c r="V2757" s="191"/>
      <c r="W2757" s="191"/>
    </row>
    <row r="2758" spans="2:23" ht="16.5">
      <c r="B2758" s="710" t="s">
        <v>1038</v>
      </c>
      <c r="C2758" s="254"/>
      <c r="D2758" s="287"/>
      <c r="E2758" s="288"/>
      <c r="F2758" s="698">
        <f t="shared" si="1433"/>
        <v>0</v>
      </c>
      <c r="G2758" s="254"/>
      <c r="H2758" s="287"/>
      <c r="I2758" s="288"/>
      <c r="J2758" s="334">
        <f t="shared" si="1434"/>
        <v>0</v>
      </c>
      <c r="K2758" s="254"/>
      <c r="L2758" s="287"/>
      <c r="M2758" s="288"/>
      <c r="N2758" s="334">
        <f t="shared" si="1435"/>
        <v>0</v>
      </c>
      <c r="O2758" s="254"/>
      <c r="P2758" s="287"/>
      <c r="Q2758" s="288"/>
      <c r="R2758" s="792">
        <f t="shared" si="1431"/>
        <v>0</v>
      </c>
      <c r="S2758" s="700">
        <f t="shared" si="1432"/>
        <v>0</v>
      </c>
      <c r="T2758" s="191"/>
      <c r="U2758" s="191"/>
      <c r="V2758" s="191"/>
      <c r="W2758" s="191"/>
    </row>
    <row r="2759" spans="2:23" ht="16.5">
      <c r="B2759" s="710" t="s">
        <v>1039</v>
      </c>
      <c r="C2759" s="254"/>
      <c r="D2759" s="287"/>
      <c r="E2759" s="288"/>
      <c r="F2759" s="698">
        <f t="shared" si="1433"/>
        <v>0</v>
      </c>
      <c r="G2759" s="254"/>
      <c r="H2759" s="287"/>
      <c r="I2759" s="288"/>
      <c r="J2759" s="334">
        <f t="shared" si="1434"/>
        <v>0</v>
      </c>
      <c r="K2759" s="254"/>
      <c r="L2759" s="287"/>
      <c r="M2759" s="288"/>
      <c r="N2759" s="334">
        <f t="shared" si="1435"/>
        <v>0</v>
      </c>
      <c r="O2759" s="254"/>
      <c r="P2759" s="287"/>
      <c r="Q2759" s="288"/>
      <c r="R2759" s="792">
        <f t="shared" si="1431"/>
        <v>0</v>
      </c>
      <c r="S2759" s="700">
        <f t="shared" si="1432"/>
        <v>0</v>
      </c>
      <c r="T2759" s="191"/>
      <c r="U2759" s="191"/>
      <c r="V2759" s="191"/>
      <c r="W2759" s="191"/>
    </row>
    <row r="2760" spans="2:23" ht="16.5">
      <c r="B2760" s="710" t="s">
        <v>1040</v>
      </c>
      <c r="C2760" s="254"/>
      <c r="D2760" s="287"/>
      <c r="E2760" s="288"/>
      <c r="F2760" s="698">
        <f t="shared" si="1433"/>
        <v>0</v>
      </c>
      <c r="G2760" s="254"/>
      <c r="H2760" s="287"/>
      <c r="I2760" s="288"/>
      <c r="J2760" s="334">
        <f t="shared" si="1434"/>
        <v>0</v>
      </c>
      <c r="K2760" s="254"/>
      <c r="L2760" s="287"/>
      <c r="M2760" s="288"/>
      <c r="N2760" s="334">
        <f t="shared" si="1435"/>
        <v>0</v>
      </c>
      <c r="O2760" s="254"/>
      <c r="P2760" s="287"/>
      <c r="Q2760" s="288"/>
      <c r="R2760" s="792">
        <f t="shared" si="1431"/>
        <v>0</v>
      </c>
      <c r="S2760" s="700">
        <f t="shared" si="1432"/>
        <v>0</v>
      </c>
      <c r="T2760" s="191"/>
      <c r="U2760" s="191"/>
      <c r="V2760" s="191"/>
      <c r="W2760" s="191"/>
    </row>
    <row r="2761" spans="2:23" ht="17.25" thickBot="1">
      <c r="B2761" s="710" t="s">
        <v>1041</v>
      </c>
      <c r="C2761" s="271"/>
      <c r="D2761" s="294"/>
      <c r="E2761" s="295"/>
      <c r="F2761" s="698">
        <f t="shared" si="1433"/>
        <v>0</v>
      </c>
      <c r="G2761" s="271"/>
      <c r="H2761" s="294"/>
      <c r="I2761" s="295"/>
      <c r="J2761" s="334">
        <f t="shared" si="1434"/>
        <v>0</v>
      </c>
      <c r="K2761" s="271"/>
      <c r="L2761" s="294"/>
      <c r="M2761" s="295"/>
      <c r="N2761" s="334">
        <f t="shared" si="1435"/>
        <v>0</v>
      </c>
      <c r="O2761" s="271"/>
      <c r="P2761" s="294"/>
      <c r="Q2761" s="295"/>
      <c r="R2761" s="792">
        <f t="shared" si="1431"/>
        <v>0</v>
      </c>
      <c r="S2761" s="700">
        <f t="shared" si="1432"/>
        <v>0</v>
      </c>
      <c r="T2761" s="191"/>
      <c r="U2761" s="191"/>
      <c r="V2761" s="191"/>
      <c r="W2761" s="191"/>
    </row>
    <row r="2762" spans="2:23" ht="17.25" thickBot="1">
      <c r="B2762" s="715" t="s">
        <v>751</v>
      </c>
      <c r="C2762" s="687" t="s">
        <v>498</v>
      </c>
      <c r="D2762" s="688" t="s">
        <v>499</v>
      </c>
      <c r="E2762" s="689" t="s">
        <v>500</v>
      </c>
      <c r="F2762" s="719" t="s">
        <v>697</v>
      </c>
      <c r="G2762" s="687" t="s">
        <v>502</v>
      </c>
      <c r="H2762" s="688" t="s">
        <v>503</v>
      </c>
      <c r="I2762" s="689" t="s">
        <v>504</v>
      </c>
      <c r="J2762" s="719" t="s">
        <v>698</v>
      </c>
      <c r="K2762" s="687" t="s">
        <v>506</v>
      </c>
      <c r="L2762" s="688" t="s">
        <v>507</v>
      </c>
      <c r="M2762" s="689" t="s">
        <v>508</v>
      </c>
      <c r="N2762" s="719" t="s">
        <v>699</v>
      </c>
      <c r="O2762" s="687" t="s">
        <v>510</v>
      </c>
      <c r="P2762" s="688" t="s">
        <v>511</v>
      </c>
      <c r="Q2762" s="689" t="s">
        <v>512</v>
      </c>
      <c r="R2762" s="719" t="s">
        <v>700</v>
      </c>
      <c r="S2762" s="719" t="s">
        <v>46</v>
      </c>
      <c r="T2762" s="191"/>
      <c r="U2762" s="191"/>
      <c r="V2762" s="191"/>
      <c r="W2762" s="191"/>
    </row>
    <row r="2763" spans="2:23" ht="16.5">
      <c r="B2763" s="710" t="s">
        <v>702</v>
      </c>
      <c r="C2763" s="266"/>
      <c r="D2763" s="280"/>
      <c r="E2763" s="281"/>
      <c r="F2763" s="698">
        <f>C2763+D2763+E2763</f>
        <v>0</v>
      </c>
      <c r="G2763" s="266"/>
      <c r="H2763" s="280"/>
      <c r="I2763" s="281"/>
      <c r="J2763" s="334">
        <f>G2763+H2763+I2763</f>
        <v>0</v>
      </c>
      <c r="K2763" s="266"/>
      <c r="L2763" s="280"/>
      <c r="M2763" s="281"/>
      <c r="N2763" s="334">
        <f>K2763+L2763+M2763</f>
        <v>0</v>
      </c>
      <c r="O2763" s="266"/>
      <c r="P2763" s="280"/>
      <c r="Q2763" s="281"/>
      <c r="R2763" s="334">
        <f t="shared" ref="R2763:R2769" si="1436">SUM(O2763:Q2763)</f>
        <v>0</v>
      </c>
      <c r="S2763" s="700">
        <f t="shared" ref="S2763:S2769" si="1437">N2763+J2763+F2763+R2763</f>
        <v>0</v>
      </c>
      <c r="T2763" s="191"/>
      <c r="U2763" s="191"/>
      <c r="V2763" s="191"/>
      <c r="W2763" s="191"/>
    </row>
    <row r="2764" spans="2:23" ht="16.5">
      <c r="B2764" s="711" t="s">
        <v>703</v>
      </c>
      <c r="C2764" s="712">
        <f>C2765+C2766</f>
        <v>0</v>
      </c>
      <c r="D2764" s="712">
        <f>D2765+D2766</f>
        <v>0</v>
      </c>
      <c r="E2764" s="712">
        <f>E2765+E2766</f>
        <v>0</v>
      </c>
      <c r="F2764" s="334">
        <f t="shared" ref="F2764:F2769" si="1438">C2764+D2764+E2764</f>
        <v>0</v>
      </c>
      <c r="G2764" s="712">
        <f>G2765+G2766</f>
        <v>0</v>
      </c>
      <c r="H2764" s="246">
        <f>H2765+H2766</f>
        <v>0</v>
      </c>
      <c r="I2764" s="713">
        <f>I2765+I2766</f>
        <v>0</v>
      </c>
      <c r="J2764" s="334">
        <f t="shared" ref="J2764:J2769" si="1439">G2764+H2764+I2764</f>
        <v>0</v>
      </c>
      <c r="K2764" s="712">
        <f>K2765+K2766</f>
        <v>0</v>
      </c>
      <c r="L2764" s="246">
        <f>L2765+L2766</f>
        <v>0</v>
      </c>
      <c r="M2764" s="713">
        <f>M2765+M2766</f>
        <v>0</v>
      </c>
      <c r="N2764" s="334">
        <f t="shared" ref="N2764:N2769" si="1440">K2764+L2764+M2764</f>
        <v>0</v>
      </c>
      <c r="O2764" s="712">
        <f>O2765+O2766</f>
        <v>0</v>
      </c>
      <c r="P2764" s="246">
        <f>P2765+P2766</f>
        <v>0</v>
      </c>
      <c r="Q2764" s="713">
        <f>Q2765+Q2766</f>
        <v>0</v>
      </c>
      <c r="R2764" s="334">
        <f t="shared" si="1436"/>
        <v>0</v>
      </c>
      <c r="S2764" s="335">
        <f t="shared" si="1437"/>
        <v>0</v>
      </c>
      <c r="T2764" s="702"/>
      <c r="U2764" s="702"/>
      <c r="V2764" s="702"/>
      <c r="W2764" s="702"/>
    </row>
    <row r="2765" spans="2:23" ht="16.5">
      <c r="B2765" s="710" t="s">
        <v>1037</v>
      </c>
      <c r="C2765" s="254"/>
      <c r="D2765" s="287"/>
      <c r="E2765" s="288"/>
      <c r="F2765" s="698">
        <f t="shared" si="1438"/>
        <v>0</v>
      </c>
      <c r="G2765" s="254"/>
      <c r="H2765" s="287"/>
      <c r="I2765" s="288"/>
      <c r="J2765" s="334">
        <f t="shared" si="1439"/>
        <v>0</v>
      </c>
      <c r="K2765" s="254"/>
      <c r="L2765" s="287"/>
      <c r="M2765" s="288"/>
      <c r="N2765" s="334">
        <f t="shared" si="1440"/>
        <v>0</v>
      </c>
      <c r="O2765" s="254"/>
      <c r="P2765" s="287"/>
      <c r="Q2765" s="288"/>
      <c r="R2765" s="334">
        <f t="shared" si="1436"/>
        <v>0</v>
      </c>
      <c r="S2765" s="700">
        <f t="shared" si="1437"/>
        <v>0</v>
      </c>
      <c r="T2765" s="191"/>
      <c r="U2765" s="191"/>
      <c r="V2765" s="191"/>
      <c r="W2765" s="191"/>
    </row>
    <row r="2766" spans="2:23" ht="16.5">
      <c r="B2766" s="710" t="s">
        <v>1038</v>
      </c>
      <c r="C2766" s="254"/>
      <c r="D2766" s="287"/>
      <c r="E2766" s="288"/>
      <c r="F2766" s="698">
        <f t="shared" si="1438"/>
        <v>0</v>
      </c>
      <c r="G2766" s="254"/>
      <c r="H2766" s="287"/>
      <c r="I2766" s="288"/>
      <c r="J2766" s="334">
        <f t="shared" si="1439"/>
        <v>0</v>
      </c>
      <c r="K2766" s="254"/>
      <c r="L2766" s="287"/>
      <c r="M2766" s="288"/>
      <c r="N2766" s="334">
        <f t="shared" si="1440"/>
        <v>0</v>
      </c>
      <c r="O2766" s="254"/>
      <c r="P2766" s="287"/>
      <c r="Q2766" s="288"/>
      <c r="R2766" s="792">
        <f t="shared" si="1436"/>
        <v>0</v>
      </c>
      <c r="S2766" s="700">
        <f t="shared" si="1437"/>
        <v>0</v>
      </c>
      <c r="T2766" s="191"/>
      <c r="U2766" s="191"/>
      <c r="V2766" s="191"/>
      <c r="W2766" s="191"/>
    </row>
    <row r="2767" spans="2:23" ht="16.5">
      <c r="B2767" s="710" t="s">
        <v>1039</v>
      </c>
      <c r="C2767" s="254"/>
      <c r="D2767" s="287"/>
      <c r="E2767" s="288"/>
      <c r="F2767" s="698">
        <f t="shared" si="1438"/>
        <v>0</v>
      </c>
      <c r="G2767" s="254"/>
      <c r="H2767" s="287"/>
      <c r="I2767" s="288"/>
      <c r="J2767" s="334">
        <f t="shared" si="1439"/>
        <v>0</v>
      </c>
      <c r="K2767" s="254"/>
      <c r="L2767" s="287"/>
      <c r="M2767" s="288"/>
      <c r="N2767" s="334">
        <f t="shared" si="1440"/>
        <v>0</v>
      </c>
      <c r="O2767" s="254"/>
      <c r="P2767" s="287"/>
      <c r="Q2767" s="288"/>
      <c r="R2767" s="792">
        <f t="shared" si="1436"/>
        <v>0</v>
      </c>
      <c r="S2767" s="700">
        <f t="shared" si="1437"/>
        <v>0</v>
      </c>
      <c r="T2767" s="191"/>
      <c r="U2767" s="191"/>
      <c r="V2767" s="191"/>
      <c r="W2767" s="191"/>
    </row>
    <row r="2768" spans="2:23" ht="16.5">
      <c r="B2768" s="710" t="s">
        <v>1040</v>
      </c>
      <c r="C2768" s="254"/>
      <c r="D2768" s="287"/>
      <c r="E2768" s="288"/>
      <c r="F2768" s="698">
        <f t="shared" si="1438"/>
        <v>0</v>
      </c>
      <c r="G2768" s="254"/>
      <c r="H2768" s="287"/>
      <c r="I2768" s="288"/>
      <c r="J2768" s="334">
        <f t="shared" si="1439"/>
        <v>0</v>
      </c>
      <c r="K2768" s="254"/>
      <c r="L2768" s="287"/>
      <c r="M2768" s="288"/>
      <c r="N2768" s="334">
        <f t="shared" si="1440"/>
        <v>0</v>
      </c>
      <c r="O2768" s="254"/>
      <c r="P2768" s="287"/>
      <c r="Q2768" s="288"/>
      <c r="R2768" s="792">
        <f t="shared" si="1436"/>
        <v>0</v>
      </c>
      <c r="S2768" s="700">
        <f t="shared" si="1437"/>
        <v>0</v>
      </c>
      <c r="T2768" s="191"/>
      <c r="U2768" s="191"/>
      <c r="V2768" s="191"/>
      <c r="W2768" s="191"/>
    </row>
    <row r="2769" spans="2:23" ht="17.25" thickBot="1">
      <c r="B2769" s="710" t="s">
        <v>1041</v>
      </c>
      <c r="C2769" s="271"/>
      <c r="D2769" s="294"/>
      <c r="E2769" s="295"/>
      <c r="F2769" s="698">
        <f t="shared" si="1438"/>
        <v>0</v>
      </c>
      <c r="G2769" s="271"/>
      <c r="H2769" s="294"/>
      <c r="I2769" s="295"/>
      <c r="J2769" s="334">
        <f t="shared" si="1439"/>
        <v>0</v>
      </c>
      <c r="K2769" s="271"/>
      <c r="L2769" s="294"/>
      <c r="M2769" s="295"/>
      <c r="N2769" s="334">
        <f t="shared" si="1440"/>
        <v>0</v>
      </c>
      <c r="O2769" s="271"/>
      <c r="P2769" s="294"/>
      <c r="Q2769" s="295"/>
      <c r="R2769" s="792">
        <f t="shared" si="1436"/>
        <v>0</v>
      </c>
      <c r="S2769" s="700">
        <f t="shared" si="1437"/>
        <v>0</v>
      </c>
      <c r="T2769" s="191"/>
      <c r="U2769" s="191"/>
      <c r="V2769" s="191"/>
      <c r="W2769" s="191"/>
    </row>
    <row r="2770" spans="2:23" ht="17.25" thickBot="1">
      <c r="B2770" s="715" t="s">
        <v>875</v>
      </c>
      <c r="C2770" s="795" t="s">
        <v>498</v>
      </c>
      <c r="D2770" s="796" t="s">
        <v>499</v>
      </c>
      <c r="E2770" s="797" t="s">
        <v>500</v>
      </c>
      <c r="F2770" s="719" t="s">
        <v>697</v>
      </c>
      <c r="G2770" s="687" t="s">
        <v>502</v>
      </c>
      <c r="H2770" s="688" t="s">
        <v>503</v>
      </c>
      <c r="I2770" s="689" t="s">
        <v>504</v>
      </c>
      <c r="J2770" s="719" t="s">
        <v>698</v>
      </c>
      <c r="K2770" s="687" t="s">
        <v>506</v>
      </c>
      <c r="L2770" s="688" t="s">
        <v>507</v>
      </c>
      <c r="M2770" s="689" t="s">
        <v>508</v>
      </c>
      <c r="N2770" s="719" t="s">
        <v>699</v>
      </c>
      <c r="O2770" s="687" t="s">
        <v>510</v>
      </c>
      <c r="P2770" s="688" t="s">
        <v>511</v>
      </c>
      <c r="Q2770" s="689" t="s">
        <v>512</v>
      </c>
      <c r="R2770" s="719" t="s">
        <v>700</v>
      </c>
      <c r="S2770" s="719" t="s">
        <v>46</v>
      </c>
      <c r="T2770" s="191"/>
      <c r="U2770" s="191"/>
      <c r="V2770" s="191"/>
      <c r="W2770" s="191"/>
    </row>
    <row r="2771" spans="2:23" ht="16.5">
      <c r="B2771" s="744" t="s">
        <v>702</v>
      </c>
      <c r="C2771" s="755"/>
      <c r="D2771" s="756"/>
      <c r="E2771" s="757"/>
      <c r="F2771" s="334">
        <f>C2771+D2771+E2771</f>
        <v>0</v>
      </c>
      <c r="G2771" s="755"/>
      <c r="H2771" s="756"/>
      <c r="I2771" s="757"/>
      <c r="J2771" s="334">
        <f>G2771+H2771+I2771</f>
        <v>0</v>
      </c>
      <c r="K2771" s="755"/>
      <c r="L2771" s="756"/>
      <c r="M2771" s="757"/>
      <c r="N2771" s="334">
        <f>K2771+L2771+M2771</f>
        <v>0</v>
      </c>
      <c r="O2771" s="755"/>
      <c r="P2771" s="756"/>
      <c r="Q2771" s="757"/>
      <c r="R2771" s="792">
        <f>SUM(O2771:Q2771)</f>
        <v>0</v>
      </c>
      <c r="S2771" s="758">
        <f>C2771+D2771+E2771+G2771+H2771+I2771+K2771+L2771+M2771+O2771+P2771+Q2771</f>
        <v>0</v>
      </c>
      <c r="T2771" s="191"/>
      <c r="U2771" s="191"/>
      <c r="V2771" s="191"/>
      <c r="W2771" s="191"/>
    </row>
    <row r="2772" spans="2:23" ht="16.5">
      <c r="B2772" s="711" t="s">
        <v>703</v>
      </c>
      <c r="C2772" s="712">
        <f>C2773+C2774</f>
        <v>0</v>
      </c>
      <c r="D2772" s="712">
        <f>D2773+D2774</f>
        <v>0</v>
      </c>
      <c r="E2772" s="712">
        <f>E2773+E2774</f>
        <v>0</v>
      </c>
      <c r="F2772" s="334">
        <f t="shared" ref="F2772:F2777" si="1441">C2772+D2772+E2772</f>
        <v>0</v>
      </c>
      <c r="G2772" s="712">
        <f>G2773+G2774</f>
        <v>0</v>
      </c>
      <c r="H2772" s="246">
        <f>H2773+H2774</f>
        <v>0</v>
      </c>
      <c r="I2772" s="713">
        <f>I2773+I2774</f>
        <v>0</v>
      </c>
      <c r="J2772" s="334">
        <f t="shared" ref="J2772:J2777" si="1442">G2772+H2772+I2772</f>
        <v>0</v>
      </c>
      <c r="K2772" s="712">
        <f>K2773+K2774</f>
        <v>0</v>
      </c>
      <c r="L2772" s="246">
        <f>L2773+L2774</f>
        <v>0</v>
      </c>
      <c r="M2772" s="713">
        <f>M2773+M2774</f>
        <v>0</v>
      </c>
      <c r="N2772" s="334">
        <f t="shared" ref="N2772:N2777" si="1443">K2772+L2772+M2772</f>
        <v>0</v>
      </c>
      <c r="O2772" s="712">
        <f>O2773+O2774</f>
        <v>0</v>
      </c>
      <c r="P2772" s="246">
        <f>P2773+P2774</f>
        <v>0</v>
      </c>
      <c r="Q2772" s="713">
        <f>Q2773+Q2774</f>
        <v>0</v>
      </c>
      <c r="R2772" s="792">
        <f t="shared" ref="R2772:R2777" si="1444">SUM(O2772:Q2772)</f>
        <v>0</v>
      </c>
      <c r="S2772" s="335">
        <f>N2772+J2772+F2772+R2772</f>
        <v>0</v>
      </c>
      <c r="T2772" s="702"/>
      <c r="U2772" s="702"/>
      <c r="V2772" s="702"/>
      <c r="W2772" s="702"/>
    </row>
    <row r="2773" spans="2:23" ht="16.5">
      <c r="B2773" s="710" t="s">
        <v>1037</v>
      </c>
      <c r="C2773" s="254"/>
      <c r="D2773" s="287"/>
      <c r="E2773" s="288"/>
      <c r="F2773" s="698">
        <f t="shared" si="1441"/>
        <v>0</v>
      </c>
      <c r="G2773" s="254"/>
      <c r="H2773" s="287"/>
      <c r="I2773" s="288"/>
      <c r="J2773" s="334">
        <f t="shared" si="1442"/>
        <v>0</v>
      </c>
      <c r="K2773" s="254"/>
      <c r="L2773" s="287"/>
      <c r="M2773" s="288"/>
      <c r="N2773" s="334">
        <f t="shared" si="1443"/>
        <v>0</v>
      </c>
      <c r="O2773" s="254"/>
      <c r="P2773" s="287"/>
      <c r="Q2773" s="288"/>
      <c r="R2773" s="792">
        <f t="shared" si="1444"/>
        <v>0</v>
      </c>
      <c r="S2773" s="700">
        <f>C2773+D2773+E2773+G2773+H2773+I2773+K2773+L2773+M2773+O2773+P2773+Q2773</f>
        <v>0</v>
      </c>
      <c r="T2773" s="191"/>
      <c r="U2773" s="191"/>
      <c r="V2773" s="191"/>
      <c r="W2773" s="191"/>
    </row>
    <row r="2774" spans="2:23" ht="16.5">
      <c r="B2774" s="710" t="s">
        <v>1038</v>
      </c>
      <c r="C2774" s="254"/>
      <c r="D2774" s="287"/>
      <c r="E2774" s="288"/>
      <c r="F2774" s="698">
        <f t="shared" si="1441"/>
        <v>0</v>
      </c>
      <c r="G2774" s="254"/>
      <c r="H2774" s="287"/>
      <c r="I2774" s="288"/>
      <c r="J2774" s="334">
        <f t="shared" si="1442"/>
        <v>0</v>
      </c>
      <c r="K2774" s="254"/>
      <c r="L2774" s="287"/>
      <c r="M2774" s="288"/>
      <c r="N2774" s="334">
        <f t="shared" si="1443"/>
        <v>0</v>
      </c>
      <c r="O2774" s="254"/>
      <c r="P2774" s="287"/>
      <c r="Q2774" s="288"/>
      <c r="R2774" s="792">
        <f t="shared" si="1444"/>
        <v>0</v>
      </c>
      <c r="S2774" s="700">
        <f>C2774+D2774+E2774+G2774+H2774+I2774+K2774+L2774+M2774+O2774+P2774+Q2774</f>
        <v>0</v>
      </c>
      <c r="T2774" s="191"/>
      <c r="U2774" s="191"/>
      <c r="V2774" s="191"/>
      <c r="W2774" s="191"/>
    </row>
    <row r="2775" spans="2:23" ht="16.5">
      <c r="B2775" s="710" t="s">
        <v>1039</v>
      </c>
      <c r="C2775" s="254"/>
      <c r="D2775" s="287"/>
      <c r="E2775" s="288"/>
      <c r="F2775" s="698">
        <f t="shared" si="1441"/>
        <v>0</v>
      </c>
      <c r="G2775" s="254"/>
      <c r="H2775" s="287"/>
      <c r="I2775" s="288"/>
      <c r="J2775" s="334">
        <f t="shared" si="1442"/>
        <v>0</v>
      </c>
      <c r="K2775" s="254"/>
      <c r="L2775" s="287"/>
      <c r="M2775" s="288"/>
      <c r="N2775" s="334">
        <f t="shared" si="1443"/>
        <v>0</v>
      </c>
      <c r="O2775" s="254"/>
      <c r="P2775" s="287"/>
      <c r="Q2775" s="288"/>
      <c r="R2775" s="792">
        <f t="shared" si="1444"/>
        <v>0</v>
      </c>
      <c r="S2775" s="700">
        <f>C2775+D2775+E2775+G2775+H2775+I2775+K2775+L2775+M2775+O2775+P2775+Q2775</f>
        <v>0</v>
      </c>
      <c r="T2775" s="191"/>
      <c r="U2775" s="191"/>
      <c r="V2775" s="191"/>
      <c r="W2775" s="191"/>
    </row>
    <row r="2776" spans="2:23" ht="16.5">
      <c r="B2776" s="710" t="s">
        <v>1040</v>
      </c>
      <c r="C2776" s="254"/>
      <c r="D2776" s="287"/>
      <c r="E2776" s="288"/>
      <c r="F2776" s="698">
        <f t="shared" si="1441"/>
        <v>0</v>
      </c>
      <c r="G2776" s="254"/>
      <c r="H2776" s="287"/>
      <c r="I2776" s="288"/>
      <c r="J2776" s="334">
        <f t="shared" si="1442"/>
        <v>0</v>
      </c>
      <c r="K2776" s="254"/>
      <c r="L2776" s="287"/>
      <c r="M2776" s="288"/>
      <c r="N2776" s="334">
        <f t="shared" si="1443"/>
        <v>0</v>
      </c>
      <c r="O2776" s="254"/>
      <c r="P2776" s="287"/>
      <c r="Q2776" s="288"/>
      <c r="R2776" s="792">
        <f t="shared" si="1444"/>
        <v>0</v>
      </c>
      <c r="S2776" s="700">
        <f>C2776+D2776+E2776+G2776+H2776+I2776+K2776+L2776+M2776+O2776+P2776+Q2776</f>
        <v>0</v>
      </c>
      <c r="T2776" s="191"/>
      <c r="U2776" s="191"/>
      <c r="V2776" s="191"/>
      <c r="W2776" s="191"/>
    </row>
    <row r="2777" spans="2:23" ht="17.25" thickBot="1">
      <c r="B2777" s="710" t="s">
        <v>1041</v>
      </c>
      <c r="C2777" s="271"/>
      <c r="D2777" s="294"/>
      <c r="E2777" s="295"/>
      <c r="F2777" s="698">
        <f t="shared" si="1441"/>
        <v>0</v>
      </c>
      <c r="G2777" s="271"/>
      <c r="H2777" s="294"/>
      <c r="I2777" s="295"/>
      <c r="J2777" s="334">
        <f t="shared" si="1442"/>
        <v>0</v>
      </c>
      <c r="K2777" s="271"/>
      <c r="L2777" s="294"/>
      <c r="M2777" s="295"/>
      <c r="N2777" s="334">
        <f t="shared" si="1443"/>
        <v>0</v>
      </c>
      <c r="O2777" s="271"/>
      <c r="P2777" s="294"/>
      <c r="Q2777" s="295"/>
      <c r="R2777" s="792">
        <f t="shared" si="1444"/>
        <v>0</v>
      </c>
      <c r="S2777" s="700">
        <f>C2777+D2777+E2777+G2777+H2777+I2777+K2777+L2777+M2777+O2777+P2777+Q2777</f>
        <v>0</v>
      </c>
      <c r="T2777" s="191"/>
      <c r="U2777" s="191"/>
      <c r="V2777" s="191"/>
      <c r="W2777" s="191"/>
    </row>
    <row r="2778" spans="2:23" ht="17.25" thickBot="1">
      <c r="B2778" s="715" t="s">
        <v>1051</v>
      </c>
      <c r="C2778" s="687" t="s">
        <v>498</v>
      </c>
      <c r="D2778" s="688" t="s">
        <v>499</v>
      </c>
      <c r="E2778" s="689" t="s">
        <v>500</v>
      </c>
      <c r="F2778" s="719" t="s">
        <v>697</v>
      </c>
      <c r="G2778" s="687" t="s">
        <v>502</v>
      </c>
      <c r="H2778" s="688" t="s">
        <v>503</v>
      </c>
      <c r="I2778" s="689" t="s">
        <v>504</v>
      </c>
      <c r="J2778" s="719" t="s">
        <v>698</v>
      </c>
      <c r="K2778" s="687" t="s">
        <v>506</v>
      </c>
      <c r="L2778" s="688" t="s">
        <v>507</v>
      </c>
      <c r="M2778" s="689" t="s">
        <v>508</v>
      </c>
      <c r="N2778" s="719" t="s">
        <v>699</v>
      </c>
      <c r="O2778" s="687" t="s">
        <v>510</v>
      </c>
      <c r="P2778" s="688" t="s">
        <v>511</v>
      </c>
      <c r="Q2778" s="689" t="s">
        <v>512</v>
      </c>
      <c r="R2778" s="719" t="s">
        <v>700</v>
      </c>
      <c r="S2778" s="719" t="s">
        <v>46</v>
      </c>
      <c r="T2778" s="191"/>
      <c r="U2778" s="191"/>
      <c r="V2778" s="191"/>
      <c r="W2778" s="191"/>
    </row>
    <row r="2779" spans="2:23" ht="16.5">
      <c r="B2779" s="710" t="s">
        <v>702</v>
      </c>
      <c r="C2779" s="266"/>
      <c r="D2779" s="280"/>
      <c r="E2779" s="281"/>
      <c r="F2779" s="698">
        <f>C2779+D2779+E2779</f>
        <v>0</v>
      </c>
      <c r="G2779" s="266"/>
      <c r="H2779" s="280"/>
      <c r="I2779" s="281"/>
      <c r="J2779" s="334">
        <f>G2779+H2779+I2779</f>
        <v>0</v>
      </c>
      <c r="K2779" s="266"/>
      <c r="L2779" s="280"/>
      <c r="M2779" s="281"/>
      <c r="N2779" s="334">
        <f>K2779+L2779+M2779</f>
        <v>0</v>
      </c>
      <c r="O2779" s="266"/>
      <c r="P2779" s="280"/>
      <c r="Q2779" s="281"/>
      <c r="R2779" s="334">
        <f t="shared" ref="R2779:R2785" si="1445">SUM(O2779:Q2779)</f>
        <v>0</v>
      </c>
      <c r="S2779" s="700">
        <f t="shared" ref="S2779:S2785" si="1446">N2779+J2779+F2779+R2779</f>
        <v>0</v>
      </c>
      <c r="T2779" s="191"/>
      <c r="U2779" s="191"/>
      <c r="V2779" s="191"/>
      <c r="W2779" s="191"/>
    </row>
    <row r="2780" spans="2:23" ht="16.5">
      <c r="B2780" s="711" t="s">
        <v>703</v>
      </c>
      <c r="C2780" s="712">
        <f>C2781+C2782</f>
        <v>0</v>
      </c>
      <c r="D2780" s="712">
        <f>D2781+D2782</f>
        <v>0</v>
      </c>
      <c r="E2780" s="712">
        <f>E2781+E2782</f>
        <v>0</v>
      </c>
      <c r="F2780" s="334">
        <f t="shared" ref="F2780:F2785" si="1447">C2780+D2780+E2780</f>
        <v>0</v>
      </c>
      <c r="G2780" s="712">
        <f>G2781+G2782</f>
        <v>0</v>
      </c>
      <c r="H2780" s="246">
        <f>H2781+H2782</f>
        <v>0</v>
      </c>
      <c r="I2780" s="713">
        <f>I2781+I2782</f>
        <v>0</v>
      </c>
      <c r="J2780" s="334">
        <f t="shared" ref="J2780:J2785" si="1448">G2780+H2780+I2780</f>
        <v>0</v>
      </c>
      <c r="K2780" s="712">
        <f>K2781+K2782</f>
        <v>0</v>
      </c>
      <c r="L2780" s="246">
        <f>L2781+L2782</f>
        <v>0</v>
      </c>
      <c r="M2780" s="713">
        <f>M2781+M2782</f>
        <v>0</v>
      </c>
      <c r="N2780" s="334">
        <f t="shared" ref="N2780:N2785" si="1449">K2780+L2780+M2780</f>
        <v>0</v>
      </c>
      <c r="O2780" s="712">
        <f>O2781+O2782</f>
        <v>0</v>
      </c>
      <c r="P2780" s="246">
        <f>P2781+P2782</f>
        <v>0</v>
      </c>
      <c r="Q2780" s="713">
        <f>Q2781+Q2782</f>
        <v>0</v>
      </c>
      <c r="R2780" s="334">
        <f t="shared" si="1445"/>
        <v>0</v>
      </c>
      <c r="S2780" s="335">
        <f t="shared" si="1446"/>
        <v>0</v>
      </c>
      <c r="T2780" s="702"/>
      <c r="U2780" s="702"/>
      <c r="V2780" s="702"/>
      <c r="W2780" s="702"/>
    </row>
    <row r="2781" spans="2:23" ht="16.5">
      <c r="B2781" s="710" t="s">
        <v>1037</v>
      </c>
      <c r="C2781" s="254"/>
      <c r="D2781" s="287"/>
      <c r="E2781" s="288"/>
      <c r="F2781" s="698">
        <f t="shared" si="1447"/>
        <v>0</v>
      </c>
      <c r="G2781" s="254"/>
      <c r="H2781" s="287"/>
      <c r="I2781" s="288"/>
      <c r="J2781" s="334">
        <f t="shared" si="1448"/>
        <v>0</v>
      </c>
      <c r="K2781" s="254"/>
      <c r="L2781" s="287"/>
      <c r="M2781" s="288"/>
      <c r="N2781" s="334">
        <f t="shared" si="1449"/>
        <v>0</v>
      </c>
      <c r="O2781" s="254"/>
      <c r="P2781" s="287"/>
      <c r="Q2781" s="288"/>
      <c r="R2781" s="334">
        <f t="shared" si="1445"/>
        <v>0</v>
      </c>
      <c r="S2781" s="700">
        <f t="shared" si="1446"/>
        <v>0</v>
      </c>
      <c r="T2781" s="191"/>
      <c r="U2781" s="191"/>
      <c r="V2781" s="191"/>
      <c r="W2781" s="191"/>
    </row>
    <row r="2782" spans="2:23" ht="16.5">
      <c r="B2782" s="710" t="s">
        <v>1038</v>
      </c>
      <c r="C2782" s="254"/>
      <c r="D2782" s="287"/>
      <c r="E2782" s="288"/>
      <c r="F2782" s="698">
        <f t="shared" si="1447"/>
        <v>0</v>
      </c>
      <c r="G2782" s="254"/>
      <c r="H2782" s="287"/>
      <c r="I2782" s="288"/>
      <c r="J2782" s="334">
        <f t="shared" si="1448"/>
        <v>0</v>
      </c>
      <c r="K2782" s="254"/>
      <c r="L2782" s="287"/>
      <c r="M2782" s="288"/>
      <c r="N2782" s="334">
        <f t="shared" si="1449"/>
        <v>0</v>
      </c>
      <c r="O2782" s="254"/>
      <c r="P2782" s="287"/>
      <c r="Q2782" s="288"/>
      <c r="R2782" s="792">
        <f t="shared" si="1445"/>
        <v>0</v>
      </c>
      <c r="S2782" s="700">
        <f t="shared" si="1446"/>
        <v>0</v>
      </c>
      <c r="T2782" s="191"/>
      <c r="U2782" s="191"/>
      <c r="V2782" s="191"/>
      <c r="W2782" s="191"/>
    </row>
    <row r="2783" spans="2:23" ht="16.5">
      <c r="B2783" s="710" t="s">
        <v>1039</v>
      </c>
      <c r="C2783" s="254"/>
      <c r="D2783" s="287"/>
      <c r="E2783" s="288"/>
      <c r="F2783" s="698">
        <f t="shared" si="1447"/>
        <v>0</v>
      </c>
      <c r="G2783" s="254"/>
      <c r="H2783" s="287"/>
      <c r="I2783" s="288"/>
      <c r="J2783" s="334">
        <f t="shared" si="1448"/>
        <v>0</v>
      </c>
      <c r="K2783" s="254"/>
      <c r="L2783" s="287"/>
      <c r="M2783" s="288"/>
      <c r="N2783" s="334">
        <f t="shared" si="1449"/>
        <v>0</v>
      </c>
      <c r="O2783" s="254"/>
      <c r="P2783" s="287"/>
      <c r="Q2783" s="288"/>
      <c r="R2783" s="792">
        <f t="shared" si="1445"/>
        <v>0</v>
      </c>
      <c r="S2783" s="700">
        <f t="shared" si="1446"/>
        <v>0</v>
      </c>
      <c r="T2783" s="191"/>
      <c r="U2783" s="191"/>
      <c r="V2783" s="191"/>
      <c r="W2783" s="191"/>
    </row>
    <row r="2784" spans="2:23" ht="16.5">
      <c r="B2784" s="710" t="s">
        <v>1040</v>
      </c>
      <c r="C2784" s="254"/>
      <c r="D2784" s="287"/>
      <c r="E2784" s="288"/>
      <c r="F2784" s="698">
        <f t="shared" si="1447"/>
        <v>0</v>
      </c>
      <c r="G2784" s="254"/>
      <c r="H2784" s="287"/>
      <c r="I2784" s="288"/>
      <c r="J2784" s="334">
        <f t="shared" si="1448"/>
        <v>0</v>
      </c>
      <c r="K2784" s="254"/>
      <c r="L2784" s="287"/>
      <c r="M2784" s="288"/>
      <c r="N2784" s="334">
        <f t="shared" si="1449"/>
        <v>0</v>
      </c>
      <c r="O2784" s="254"/>
      <c r="P2784" s="287"/>
      <c r="Q2784" s="288"/>
      <c r="R2784" s="792">
        <f t="shared" si="1445"/>
        <v>0</v>
      </c>
      <c r="S2784" s="700">
        <f t="shared" si="1446"/>
        <v>0</v>
      </c>
      <c r="T2784" s="191"/>
      <c r="U2784" s="191"/>
      <c r="V2784" s="191"/>
      <c r="W2784" s="191"/>
    </row>
    <row r="2785" spans="2:23" ht="17.25" thickBot="1">
      <c r="B2785" s="710" t="s">
        <v>1041</v>
      </c>
      <c r="C2785" s="271"/>
      <c r="D2785" s="294"/>
      <c r="E2785" s="295"/>
      <c r="F2785" s="698">
        <f t="shared" si="1447"/>
        <v>0</v>
      </c>
      <c r="G2785" s="271"/>
      <c r="H2785" s="294"/>
      <c r="I2785" s="295"/>
      <c r="J2785" s="334">
        <f t="shared" si="1448"/>
        <v>0</v>
      </c>
      <c r="K2785" s="271"/>
      <c r="L2785" s="294"/>
      <c r="M2785" s="295"/>
      <c r="N2785" s="334">
        <f t="shared" si="1449"/>
        <v>0</v>
      </c>
      <c r="O2785" s="271"/>
      <c r="P2785" s="294"/>
      <c r="Q2785" s="295"/>
      <c r="R2785" s="792">
        <f t="shared" si="1445"/>
        <v>0</v>
      </c>
      <c r="S2785" s="700">
        <f t="shared" si="1446"/>
        <v>0</v>
      </c>
      <c r="T2785" s="191"/>
      <c r="U2785" s="191"/>
      <c r="V2785" s="191"/>
      <c r="W2785" s="191"/>
    </row>
    <row r="2786" spans="2:23" ht="17.25" thickBot="1">
      <c r="B2786" s="715" t="s">
        <v>1052</v>
      </c>
      <c r="C2786" s="795" t="s">
        <v>498</v>
      </c>
      <c r="D2786" s="796" t="s">
        <v>499</v>
      </c>
      <c r="E2786" s="797" t="s">
        <v>500</v>
      </c>
      <c r="F2786" s="719" t="s">
        <v>697</v>
      </c>
      <c r="G2786" s="687" t="s">
        <v>502</v>
      </c>
      <c r="H2786" s="688" t="s">
        <v>503</v>
      </c>
      <c r="I2786" s="689" t="s">
        <v>504</v>
      </c>
      <c r="J2786" s="719" t="s">
        <v>698</v>
      </c>
      <c r="K2786" s="687" t="s">
        <v>506</v>
      </c>
      <c r="L2786" s="688" t="s">
        <v>507</v>
      </c>
      <c r="M2786" s="689" t="s">
        <v>508</v>
      </c>
      <c r="N2786" s="719" t="s">
        <v>699</v>
      </c>
      <c r="O2786" s="687" t="s">
        <v>510</v>
      </c>
      <c r="P2786" s="688" t="s">
        <v>511</v>
      </c>
      <c r="Q2786" s="689" t="s">
        <v>512</v>
      </c>
      <c r="R2786" s="719" t="s">
        <v>700</v>
      </c>
      <c r="S2786" s="719" t="s">
        <v>46</v>
      </c>
      <c r="T2786" s="191"/>
      <c r="U2786" s="191"/>
      <c r="V2786" s="191"/>
      <c r="W2786" s="191"/>
    </row>
    <row r="2787" spans="2:23" ht="16.5">
      <c r="B2787" s="710" t="s">
        <v>702</v>
      </c>
      <c r="C2787" s="266"/>
      <c r="D2787" s="280"/>
      <c r="E2787" s="281"/>
      <c r="F2787" s="698">
        <f>C2787+D2787+E2787</f>
        <v>0</v>
      </c>
      <c r="G2787" s="266"/>
      <c r="H2787" s="280"/>
      <c r="I2787" s="281"/>
      <c r="J2787" s="334">
        <f>G2787+H2787+I2787</f>
        <v>0</v>
      </c>
      <c r="K2787" s="266"/>
      <c r="L2787" s="280"/>
      <c r="M2787" s="281"/>
      <c r="N2787" s="334">
        <f>K2787+L2787+M2787</f>
        <v>0</v>
      </c>
      <c r="O2787" s="266"/>
      <c r="P2787" s="280"/>
      <c r="Q2787" s="281"/>
      <c r="R2787" s="334">
        <f t="shared" ref="R2787:R2793" si="1450">SUM(O2787:Q2787)</f>
        <v>0</v>
      </c>
      <c r="S2787" s="700">
        <f t="shared" ref="S2787:S2793" si="1451">N2787+J2787+F2787+R2787</f>
        <v>0</v>
      </c>
      <c r="T2787" s="191"/>
      <c r="U2787" s="191"/>
      <c r="V2787" s="191"/>
      <c r="W2787" s="191"/>
    </row>
    <row r="2788" spans="2:23" ht="16.5">
      <c r="B2788" s="711" t="s">
        <v>703</v>
      </c>
      <c r="C2788" s="712">
        <f>C2789+C2790</f>
        <v>0</v>
      </c>
      <c r="D2788" s="712">
        <f>D2789+D2790</f>
        <v>0</v>
      </c>
      <c r="E2788" s="712">
        <f>E2789+E2790</f>
        <v>0</v>
      </c>
      <c r="F2788" s="334">
        <f t="shared" ref="F2788:F2793" si="1452">C2788+D2788+E2788</f>
        <v>0</v>
      </c>
      <c r="G2788" s="712">
        <f>G2789+G2790</f>
        <v>0</v>
      </c>
      <c r="H2788" s="246">
        <f>H2789+H2790</f>
        <v>0</v>
      </c>
      <c r="I2788" s="713">
        <f>I2789+I2790</f>
        <v>0</v>
      </c>
      <c r="J2788" s="334">
        <f t="shared" ref="J2788:J2793" si="1453">G2788+H2788+I2788</f>
        <v>0</v>
      </c>
      <c r="K2788" s="712">
        <f>K2789+K2790</f>
        <v>0</v>
      </c>
      <c r="L2788" s="246">
        <f>L2789+L2790</f>
        <v>0</v>
      </c>
      <c r="M2788" s="713">
        <f>M2789+M2790</f>
        <v>0</v>
      </c>
      <c r="N2788" s="334">
        <f t="shared" ref="N2788:N2793" si="1454">K2788+L2788+M2788</f>
        <v>0</v>
      </c>
      <c r="O2788" s="712">
        <f>O2789+O2790</f>
        <v>0</v>
      </c>
      <c r="P2788" s="246">
        <f>P2789+P2790</f>
        <v>0</v>
      </c>
      <c r="Q2788" s="713">
        <f>Q2789+Q2790</f>
        <v>0</v>
      </c>
      <c r="R2788" s="334">
        <f t="shared" si="1450"/>
        <v>0</v>
      </c>
      <c r="S2788" s="335">
        <f t="shared" si="1451"/>
        <v>0</v>
      </c>
      <c r="T2788" s="702"/>
      <c r="U2788" s="702"/>
      <c r="V2788" s="702"/>
      <c r="W2788" s="702"/>
    </row>
    <row r="2789" spans="2:23" ht="16.5">
      <c r="B2789" s="710" t="s">
        <v>1037</v>
      </c>
      <c r="C2789" s="254"/>
      <c r="D2789" s="287"/>
      <c r="E2789" s="288"/>
      <c r="F2789" s="698">
        <f t="shared" si="1452"/>
        <v>0</v>
      </c>
      <c r="G2789" s="254"/>
      <c r="H2789" s="287"/>
      <c r="I2789" s="288"/>
      <c r="J2789" s="334">
        <f t="shared" si="1453"/>
        <v>0</v>
      </c>
      <c r="K2789" s="254"/>
      <c r="L2789" s="287"/>
      <c r="M2789" s="288"/>
      <c r="N2789" s="334">
        <f t="shared" si="1454"/>
        <v>0</v>
      </c>
      <c r="O2789" s="254"/>
      <c r="P2789" s="287"/>
      <c r="Q2789" s="288"/>
      <c r="R2789" s="334">
        <f t="shared" si="1450"/>
        <v>0</v>
      </c>
      <c r="S2789" s="700">
        <f t="shared" si="1451"/>
        <v>0</v>
      </c>
      <c r="T2789" s="191"/>
      <c r="U2789" s="191"/>
      <c r="V2789" s="191"/>
      <c r="W2789" s="191"/>
    </row>
    <row r="2790" spans="2:23" ht="16.5">
      <c r="B2790" s="710" t="s">
        <v>1038</v>
      </c>
      <c r="C2790" s="254"/>
      <c r="D2790" s="287"/>
      <c r="E2790" s="288"/>
      <c r="F2790" s="698">
        <f t="shared" si="1452"/>
        <v>0</v>
      </c>
      <c r="G2790" s="254"/>
      <c r="H2790" s="287"/>
      <c r="I2790" s="288"/>
      <c r="J2790" s="334">
        <f t="shared" si="1453"/>
        <v>0</v>
      </c>
      <c r="K2790" s="254"/>
      <c r="L2790" s="287"/>
      <c r="M2790" s="288"/>
      <c r="N2790" s="334">
        <f t="shared" si="1454"/>
        <v>0</v>
      </c>
      <c r="O2790" s="254"/>
      <c r="P2790" s="287"/>
      <c r="Q2790" s="288"/>
      <c r="R2790" s="792">
        <f t="shared" si="1450"/>
        <v>0</v>
      </c>
      <c r="S2790" s="700">
        <f t="shared" si="1451"/>
        <v>0</v>
      </c>
      <c r="T2790" s="191"/>
      <c r="U2790" s="191"/>
      <c r="V2790" s="191"/>
      <c r="W2790" s="191"/>
    </row>
    <row r="2791" spans="2:23" ht="16.5">
      <c r="B2791" s="710" t="s">
        <v>1039</v>
      </c>
      <c r="C2791" s="254"/>
      <c r="D2791" s="287"/>
      <c r="E2791" s="288"/>
      <c r="F2791" s="698">
        <f t="shared" si="1452"/>
        <v>0</v>
      </c>
      <c r="G2791" s="254"/>
      <c r="H2791" s="287"/>
      <c r="I2791" s="288"/>
      <c r="J2791" s="334">
        <f t="shared" si="1453"/>
        <v>0</v>
      </c>
      <c r="K2791" s="254"/>
      <c r="L2791" s="287"/>
      <c r="M2791" s="288"/>
      <c r="N2791" s="334">
        <f t="shared" si="1454"/>
        <v>0</v>
      </c>
      <c r="O2791" s="254"/>
      <c r="P2791" s="287"/>
      <c r="Q2791" s="288"/>
      <c r="R2791" s="792">
        <f t="shared" si="1450"/>
        <v>0</v>
      </c>
      <c r="S2791" s="700">
        <f t="shared" si="1451"/>
        <v>0</v>
      </c>
      <c r="T2791" s="191"/>
      <c r="U2791" s="191"/>
      <c r="V2791" s="191"/>
      <c r="W2791" s="191"/>
    </row>
    <row r="2792" spans="2:23" ht="16.5">
      <c r="B2792" s="710" t="s">
        <v>1040</v>
      </c>
      <c r="C2792" s="254"/>
      <c r="D2792" s="287"/>
      <c r="E2792" s="288"/>
      <c r="F2792" s="698">
        <f t="shared" si="1452"/>
        <v>0</v>
      </c>
      <c r="G2792" s="254"/>
      <c r="H2792" s="287"/>
      <c r="I2792" s="288"/>
      <c r="J2792" s="334">
        <f t="shared" si="1453"/>
        <v>0</v>
      </c>
      <c r="K2792" s="254"/>
      <c r="L2792" s="287"/>
      <c r="M2792" s="288"/>
      <c r="N2792" s="334">
        <f t="shared" si="1454"/>
        <v>0</v>
      </c>
      <c r="O2792" s="254"/>
      <c r="P2792" s="287"/>
      <c r="Q2792" s="288"/>
      <c r="R2792" s="792">
        <f t="shared" si="1450"/>
        <v>0</v>
      </c>
      <c r="S2792" s="700">
        <f t="shared" si="1451"/>
        <v>0</v>
      </c>
      <c r="T2792" s="191"/>
      <c r="U2792" s="191"/>
      <c r="V2792" s="191"/>
      <c r="W2792" s="191"/>
    </row>
    <row r="2793" spans="2:23" ht="17.25" thickBot="1">
      <c r="B2793" s="710" t="s">
        <v>1041</v>
      </c>
      <c r="C2793" s="271"/>
      <c r="D2793" s="294"/>
      <c r="E2793" s="295"/>
      <c r="F2793" s="698">
        <f t="shared" si="1452"/>
        <v>0</v>
      </c>
      <c r="G2793" s="271"/>
      <c r="H2793" s="294"/>
      <c r="I2793" s="295"/>
      <c r="J2793" s="334">
        <f t="shared" si="1453"/>
        <v>0</v>
      </c>
      <c r="K2793" s="271"/>
      <c r="L2793" s="294"/>
      <c r="M2793" s="295"/>
      <c r="N2793" s="334">
        <f t="shared" si="1454"/>
        <v>0</v>
      </c>
      <c r="O2793" s="271"/>
      <c r="P2793" s="294"/>
      <c r="Q2793" s="295"/>
      <c r="R2793" s="792">
        <f t="shared" si="1450"/>
        <v>0</v>
      </c>
      <c r="S2793" s="700">
        <f t="shared" si="1451"/>
        <v>0</v>
      </c>
      <c r="T2793" s="191"/>
      <c r="U2793" s="191"/>
      <c r="V2793" s="191"/>
      <c r="W2793" s="191"/>
    </row>
    <row r="2794" spans="2:23" ht="17.25" thickBot="1">
      <c r="B2794" s="715" t="s">
        <v>1053</v>
      </c>
      <c r="C2794" s="687" t="s">
        <v>498</v>
      </c>
      <c r="D2794" s="688" t="s">
        <v>499</v>
      </c>
      <c r="E2794" s="689" t="s">
        <v>500</v>
      </c>
      <c r="F2794" s="719" t="s">
        <v>697</v>
      </c>
      <c r="G2794" s="687" t="s">
        <v>502</v>
      </c>
      <c r="H2794" s="688" t="s">
        <v>503</v>
      </c>
      <c r="I2794" s="689" t="s">
        <v>504</v>
      </c>
      <c r="J2794" s="719" t="s">
        <v>698</v>
      </c>
      <c r="K2794" s="687" t="s">
        <v>506</v>
      </c>
      <c r="L2794" s="688" t="s">
        <v>507</v>
      </c>
      <c r="M2794" s="689" t="s">
        <v>508</v>
      </c>
      <c r="N2794" s="719" t="s">
        <v>699</v>
      </c>
      <c r="O2794" s="687" t="s">
        <v>510</v>
      </c>
      <c r="P2794" s="688" t="s">
        <v>511</v>
      </c>
      <c r="Q2794" s="689" t="s">
        <v>512</v>
      </c>
      <c r="R2794" s="719" t="s">
        <v>700</v>
      </c>
      <c r="S2794" s="719" t="s">
        <v>46</v>
      </c>
      <c r="T2794" s="191"/>
      <c r="U2794" s="191"/>
      <c r="V2794" s="191"/>
      <c r="W2794" s="191"/>
    </row>
    <row r="2795" spans="2:23" ht="16.5">
      <c r="B2795" s="710" t="s">
        <v>702</v>
      </c>
      <c r="C2795" s="266"/>
      <c r="D2795" s="280"/>
      <c r="E2795" s="281"/>
      <c r="F2795" s="698">
        <f>C2795+D2795+E2795</f>
        <v>0</v>
      </c>
      <c r="G2795" s="266"/>
      <c r="H2795" s="280"/>
      <c r="I2795" s="281"/>
      <c r="J2795" s="334">
        <f>G2795+H2795+I2795</f>
        <v>0</v>
      </c>
      <c r="K2795" s="266"/>
      <c r="L2795" s="280"/>
      <c r="M2795" s="281"/>
      <c r="N2795" s="334">
        <f>K2795+L2795+M2795</f>
        <v>0</v>
      </c>
      <c r="O2795" s="266"/>
      <c r="P2795" s="280"/>
      <c r="Q2795" s="281"/>
      <c r="R2795" s="334">
        <f t="shared" ref="R2795:R2801" si="1455">SUM(O2795:Q2795)</f>
        <v>0</v>
      </c>
      <c r="S2795" s="700">
        <f t="shared" ref="S2795:S2801" si="1456">N2795+J2795+F2795+R2795</f>
        <v>0</v>
      </c>
      <c r="T2795" s="191"/>
      <c r="U2795" s="191"/>
      <c r="V2795" s="191"/>
      <c r="W2795" s="191"/>
    </row>
    <row r="2796" spans="2:23" ht="16.5">
      <c r="B2796" s="711" t="s">
        <v>703</v>
      </c>
      <c r="C2796" s="712">
        <f>C2797+C2798</f>
        <v>0</v>
      </c>
      <c r="D2796" s="712">
        <f>D2797+D2798</f>
        <v>0</v>
      </c>
      <c r="E2796" s="712">
        <f>E2797+E2798</f>
        <v>0</v>
      </c>
      <c r="F2796" s="334">
        <f t="shared" ref="F2796:F2801" si="1457">C2796+D2796+E2796</f>
        <v>0</v>
      </c>
      <c r="G2796" s="712">
        <f>G2797+G2798</f>
        <v>0</v>
      </c>
      <c r="H2796" s="246">
        <f>H2797+H2798</f>
        <v>0</v>
      </c>
      <c r="I2796" s="713">
        <f>I2797+I2798</f>
        <v>0</v>
      </c>
      <c r="J2796" s="334">
        <f t="shared" ref="J2796:J2801" si="1458">G2796+H2796+I2796</f>
        <v>0</v>
      </c>
      <c r="K2796" s="712">
        <f>K2797+K2798</f>
        <v>0</v>
      </c>
      <c r="L2796" s="246">
        <f>L2797+L2798</f>
        <v>0</v>
      </c>
      <c r="M2796" s="713">
        <f>M2797+M2798</f>
        <v>0</v>
      </c>
      <c r="N2796" s="334">
        <f t="shared" ref="N2796:N2801" si="1459">K2796+L2796+M2796</f>
        <v>0</v>
      </c>
      <c r="O2796" s="712">
        <f>O2797+O2798</f>
        <v>0</v>
      </c>
      <c r="P2796" s="246">
        <f>P2797+P2798</f>
        <v>0</v>
      </c>
      <c r="Q2796" s="713">
        <f>Q2797+Q2798</f>
        <v>0</v>
      </c>
      <c r="R2796" s="334">
        <f t="shared" si="1455"/>
        <v>0</v>
      </c>
      <c r="S2796" s="335">
        <f t="shared" si="1456"/>
        <v>0</v>
      </c>
      <c r="T2796" s="702"/>
      <c r="U2796" s="702"/>
      <c r="V2796" s="702"/>
      <c r="W2796" s="702"/>
    </row>
    <row r="2797" spans="2:23" ht="16.5">
      <c r="B2797" s="710" t="s">
        <v>1037</v>
      </c>
      <c r="C2797" s="254"/>
      <c r="D2797" s="287"/>
      <c r="E2797" s="288"/>
      <c r="F2797" s="698">
        <f t="shared" si="1457"/>
        <v>0</v>
      </c>
      <c r="G2797" s="254"/>
      <c r="H2797" s="287"/>
      <c r="I2797" s="288"/>
      <c r="J2797" s="334">
        <f t="shared" si="1458"/>
        <v>0</v>
      </c>
      <c r="K2797" s="254"/>
      <c r="L2797" s="287"/>
      <c r="M2797" s="288"/>
      <c r="N2797" s="334">
        <f t="shared" si="1459"/>
        <v>0</v>
      </c>
      <c r="O2797" s="254"/>
      <c r="P2797" s="287"/>
      <c r="Q2797" s="288"/>
      <c r="R2797" s="334">
        <f t="shared" si="1455"/>
        <v>0</v>
      </c>
      <c r="S2797" s="700">
        <f t="shared" si="1456"/>
        <v>0</v>
      </c>
      <c r="T2797" s="191"/>
      <c r="U2797" s="191"/>
      <c r="V2797" s="191"/>
      <c r="W2797" s="191"/>
    </row>
    <row r="2798" spans="2:23" ht="16.5">
      <c r="B2798" s="710" t="s">
        <v>1038</v>
      </c>
      <c r="C2798" s="254"/>
      <c r="D2798" s="287"/>
      <c r="E2798" s="288"/>
      <c r="F2798" s="698">
        <f t="shared" si="1457"/>
        <v>0</v>
      </c>
      <c r="G2798" s="254"/>
      <c r="H2798" s="287"/>
      <c r="I2798" s="288"/>
      <c r="J2798" s="334">
        <f t="shared" si="1458"/>
        <v>0</v>
      </c>
      <c r="K2798" s="254"/>
      <c r="L2798" s="287"/>
      <c r="M2798" s="288"/>
      <c r="N2798" s="334">
        <f t="shared" si="1459"/>
        <v>0</v>
      </c>
      <c r="O2798" s="254"/>
      <c r="P2798" s="287"/>
      <c r="Q2798" s="288"/>
      <c r="R2798" s="792">
        <f t="shared" si="1455"/>
        <v>0</v>
      </c>
      <c r="S2798" s="700">
        <f t="shared" si="1456"/>
        <v>0</v>
      </c>
      <c r="T2798" s="191"/>
      <c r="U2798" s="191"/>
      <c r="V2798" s="191"/>
      <c r="W2798" s="191"/>
    </row>
    <row r="2799" spans="2:23" ht="16.5">
      <c r="B2799" s="710" t="s">
        <v>1039</v>
      </c>
      <c r="C2799" s="254"/>
      <c r="D2799" s="287"/>
      <c r="E2799" s="288"/>
      <c r="F2799" s="698">
        <f t="shared" si="1457"/>
        <v>0</v>
      </c>
      <c r="G2799" s="254"/>
      <c r="H2799" s="287"/>
      <c r="I2799" s="288"/>
      <c r="J2799" s="334">
        <f t="shared" si="1458"/>
        <v>0</v>
      </c>
      <c r="K2799" s="254"/>
      <c r="L2799" s="287"/>
      <c r="M2799" s="288"/>
      <c r="N2799" s="334">
        <f t="shared" si="1459"/>
        <v>0</v>
      </c>
      <c r="O2799" s="254"/>
      <c r="P2799" s="287"/>
      <c r="Q2799" s="288"/>
      <c r="R2799" s="792">
        <f t="shared" si="1455"/>
        <v>0</v>
      </c>
      <c r="S2799" s="700">
        <f t="shared" si="1456"/>
        <v>0</v>
      </c>
      <c r="T2799" s="191"/>
      <c r="U2799" s="191"/>
      <c r="V2799" s="191"/>
      <c r="W2799" s="191"/>
    </row>
    <row r="2800" spans="2:23" ht="16.5">
      <c r="B2800" s="710" t="s">
        <v>1040</v>
      </c>
      <c r="C2800" s="254"/>
      <c r="D2800" s="287"/>
      <c r="E2800" s="288"/>
      <c r="F2800" s="698">
        <f t="shared" si="1457"/>
        <v>0</v>
      </c>
      <c r="G2800" s="254"/>
      <c r="H2800" s="287"/>
      <c r="I2800" s="288"/>
      <c r="J2800" s="334">
        <f t="shared" si="1458"/>
        <v>0</v>
      </c>
      <c r="K2800" s="254"/>
      <c r="L2800" s="287"/>
      <c r="M2800" s="288"/>
      <c r="N2800" s="334">
        <f t="shared" si="1459"/>
        <v>0</v>
      </c>
      <c r="O2800" s="254"/>
      <c r="P2800" s="287"/>
      <c r="Q2800" s="288"/>
      <c r="R2800" s="792">
        <f t="shared" si="1455"/>
        <v>0</v>
      </c>
      <c r="S2800" s="700">
        <f t="shared" si="1456"/>
        <v>0</v>
      </c>
      <c r="T2800" s="191"/>
      <c r="U2800" s="191"/>
      <c r="V2800" s="191"/>
      <c r="W2800" s="191"/>
    </row>
    <row r="2801" spans="2:23" ht="17.25" thickBot="1">
      <c r="B2801" s="710" t="s">
        <v>1041</v>
      </c>
      <c r="C2801" s="271"/>
      <c r="D2801" s="294"/>
      <c r="E2801" s="295"/>
      <c r="F2801" s="698">
        <f t="shared" si="1457"/>
        <v>0</v>
      </c>
      <c r="G2801" s="271"/>
      <c r="H2801" s="294"/>
      <c r="I2801" s="295"/>
      <c r="J2801" s="334">
        <f t="shared" si="1458"/>
        <v>0</v>
      </c>
      <c r="K2801" s="271"/>
      <c r="L2801" s="294"/>
      <c r="M2801" s="295"/>
      <c r="N2801" s="334">
        <f t="shared" si="1459"/>
        <v>0</v>
      </c>
      <c r="O2801" s="271"/>
      <c r="P2801" s="294"/>
      <c r="Q2801" s="295"/>
      <c r="R2801" s="792">
        <f t="shared" si="1455"/>
        <v>0</v>
      </c>
      <c r="S2801" s="700">
        <f t="shared" si="1456"/>
        <v>0</v>
      </c>
      <c r="T2801" s="191"/>
      <c r="U2801" s="191"/>
      <c r="V2801" s="191"/>
      <c r="W2801" s="191"/>
    </row>
    <row r="2802" spans="2:23" ht="17.25" thickBot="1">
      <c r="B2802" s="715" t="s">
        <v>768</v>
      </c>
      <c r="C2802" s="795" t="s">
        <v>498</v>
      </c>
      <c r="D2802" s="796" t="s">
        <v>499</v>
      </c>
      <c r="E2802" s="797" t="s">
        <v>500</v>
      </c>
      <c r="F2802" s="719" t="s">
        <v>697</v>
      </c>
      <c r="G2802" s="687" t="s">
        <v>502</v>
      </c>
      <c r="H2802" s="688" t="s">
        <v>503</v>
      </c>
      <c r="I2802" s="689" t="s">
        <v>504</v>
      </c>
      <c r="J2802" s="719" t="s">
        <v>698</v>
      </c>
      <c r="K2802" s="687" t="s">
        <v>506</v>
      </c>
      <c r="L2802" s="688" t="s">
        <v>507</v>
      </c>
      <c r="M2802" s="689" t="s">
        <v>508</v>
      </c>
      <c r="N2802" s="719" t="s">
        <v>699</v>
      </c>
      <c r="O2802" s="687" t="s">
        <v>510</v>
      </c>
      <c r="P2802" s="688" t="s">
        <v>511</v>
      </c>
      <c r="Q2802" s="689" t="s">
        <v>512</v>
      </c>
      <c r="R2802" s="719" t="s">
        <v>700</v>
      </c>
      <c r="S2802" s="719" t="s">
        <v>46</v>
      </c>
      <c r="T2802" s="191"/>
      <c r="U2802" s="191"/>
      <c r="V2802" s="191"/>
      <c r="W2802" s="191"/>
    </row>
    <row r="2803" spans="2:23" ht="16.5">
      <c r="B2803" s="710" t="s">
        <v>702</v>
      </c>
      <c r="C2803" s="266"/>
      <c r="D2803" s="280"/>
      <c r="E2803" s="281"/>
      <c r="F2803" s="698">
        <f>C2803+D2803+E2803</f>
        <v>0</v>
      </c>
      <c r="G2803" s="266"/>
      <c r="H2803" s="280"/>
      <c r="I2803" s="281"/>
      <c r="J2803" s="334">
        <f>G2803+H2803+I2803</f>
        <v>0</v>
      </c>
      <c r="K2803" s="266"/>
      <c r="L2803" s="280"/>
      <c r="M2803" s="281"/>
      <c r="N2803" s="334">
        <f>K2803+L2803+M2803</f>
        <v>0</v>
      </c>
      <c r="O2803" s="266"/>
      <c r="P2803" s="280"/>
      <c r="Q2803" s="281"/>
      <c r="R2803" s="334">
        <f t="shared" ref="R2803:R2809" si="1460">SUM(O2803:Q2803)</f>
        <v>0</v>
      </c>
      <c r="S2803" s="700">
        <f t="shared" ref="S2803:S2809" si="1461">N2803+J2803+F2803+R2803</f>
        <v>0</v>
      </c>
      <c r="T2803" s="191"/>
      <c r="U2803" s="191"/>
      <c r="V2803" s="191"/>
      <c r="W2803" s="191"/>
    </row>
    <row r="2804" spans="2:23" ht="16.5">
      <c r="B2804" s="711" t="s">
        <v>703</v>
      </c>
      <c r="C2804" s="712">
        <f>C2805+C2806</f>
        <v>0</v>
      </c>
      <c r="D2804" s="712">
        <f>D2805+D2806</f>
        <v>0</v>
      </c>
      <c r="E2804" s="712">
        <f>E2805+E2806</f>
        <v>0</v>
      </c>
      <c r="F2804" s="334">
        <f t="shared" ref="F2804:F2809" si="1462">C2804+D2804+E2804</f>
        <v>0</v>
      </c>
      <c r="G2804" s="712">
        <f>G2805+G2806</f>
        <v>0</v>
      </c>
      <c r="H2804" s="246">
        <f>H2805+H2806</f>
        <v>0</v>
      </c>
      <c r="I2804" s="713">
        <f>I2805+I2806</f>
        <v>0</v>
      </c>
      <c r="J2804" s="334">
        <f t="shared" ref="J2804:J2809" si="1463">G2804+H2804+I2804</f>
        <v>0</v>
      </c>
      <c r="K2804" s="712">
        <f>K2805+K2806</f>
        <v>0</v>
      </c>
      <c r="L2804" s="246">
        <f>L2805+L2806</f>
        <v>0</v>
      </c>
      <c r="M2804" s="713">
        <f>M2805+M2806</f>
        <v>0</v>
      </c>
      <c r="N2804" s="334">
        <f t="shared" ref="N2804:N2809" si="1464">K2804+L2804+M2804</f>
        <v>0</v>
      </c>
      <c r="O2804" s="712">
        <f>O2805+O2806</f>
        <v>0</v>
      </c>
      <c r="P2804" s="246">
        <f>P2805+P2806</f>
        <v>0</v>
      </c>
      <c r="Q2804" s="713">
        <f>Q2805+Q2806</f>
        <v>0</v>
      </c>
      <c r="R2804" s="334">
        <f t="shared" si="1460"/>
        <v>0</v>
      </c>
      <c r="S2804" s="335">
        <f t="shared" si="1461"/>
        <v>0</v>
      </c>
      <c r="T2804" s="702"/>
      <c r="U2804" s="702"/>
      <c r="V2804" s="702"/>
      <c r="W2804" s="702"/>
    </row>
    <row r="2805" spans="2:23" ht="16.5">
      <c r="B2805" s="710" t="s">
        <v>1037</v>
      </c>
      <c r="C2805" s="254"/>
      <c r="D2805" s="287"/>
      <c r="E2805" s="288"/>
      <c r="F2805" s="698">
        <f t="shared" si="1462"/>
        <v>0</v>
      </c>
      <c r="G2805" s="254"/>
      <c r="H2805" s="287"/>
      <c r="I2805" s="288"/>
      <c r="J2805" s="334">
        <f t="shared" si="1463"/>
        <v>0</v>
      </c>
      <c r="K2805" s="254"/>
      <c r="L2805" s="287"/>
      <c r="M2805" s="288"/>
      <c r="N2805" s="334">
        <f t="shared" si="1464"/>
        <v>0</v>
      </c>
      <c r="O2805" s="254"/>
      <c r="P2805" s="287"/>
      <c r="Q2805" s="288"/>
      <c r="R2805" s="334">
        <f t="shared" si="1460"/>
        <v>0</v>
      </c>
      <c r="S2805" s="700">
        <f t="shared" si="1461"/>
        <v>0</v>
      </c>
      <c r="T2805" s="191"/>
      <c r="U2805" s="191"/>
      <c r="V2805" s="191"/>
      <c r="W2805" s="191"/>
    </row>
    <row r="2806" spans="2:23" ht="16.5">
      <c r="B2806" s="710" t="s">
        <v>1038</v>
      </c>
      <c r="C2806" s="254"/>
      <c r="D2806" s="287"/>
      <c r="E2806" s="288"/>
      <c r="F2806" s="698">
        <f t="shared" si="1462"/>
        <v>0</v>
      </c>
      <c r="G2806" s="254"/>
      <c r="H2806" s="287"/>
      <c r="I2806" s="288"/>
      <c r="J2806" s="334">
        <f t="shared" si="1463"/>
        <v>0</v>
      </c>
      <c r="K2806" s="254"/>
      <c r="L2806" s="287"/>
      <c r="M2806" s="288"/>
      <c r="N2806" s="334">
        <f t="shared" si="1464"/>
        <v>0</v>
      </c>
      <c r="O2806" s="254"/>
      <c r="P2806" s="287"/>
      <c r="Q2806" s="288"/>
      <c r="R2806" s="792">
        <f t="shared" si="1460"/>
        <v>0</v>
      </c>
      <c r="S2806" s="700">
        <f t="shared" si="1461"/>
        <v>0</v>
      </c>
      <c r="T2806" s="191"/>
      <c r="U2806" s="191"/>
      <c r="V2806" s="191"/>
      <c r="W2806" s="191"/>
    </row>
    <row r="2807" spans="2:23" ht="16.5">
      <c r="B2807" s="710" t="s">
        <v>1039</v>
      </c>
      <c r="C2807" s="254"/>
      <c r="D2807" s="287"/>
      <c r="E2807" s="288"/>
      <c r="F2807" s="698">
        <f t="shared" si="1462"/>
        <v>0</v>
      </c>
      <c r="G2807" s="254"/>
      <c r="H2807" s="287"/>
      <c r="I2807" s="288"/>
      <c r="J2807" s="334">
        <f t="shared" si="1463"/>
        <v>0</v>
      </c>
      <c r="K2807" s="254"/>
      <c r="L2807" s="287"/>
      <c r="M2807" s="288"/>
      <c r="N2807" s="334">
        <f t="shared" si="1464"/>
        <v>0</v>
      </c>
      <c r="O2807" s="254"/>
      <c r="P2807" s="287"/>
      <c r="Q2807" s="288"/>
      <c r="R2807" s="792">
        <f t="shared" si="1460"/>
        <v>0</v>
      </c>
      <c r="S2807" s="700">
        <f t="shared" si="1461"/>
        <v>0</v>
      </c>
      <c r="T2807" s="191"/>
      <c r="U2807" s="191"/>
      <c r="V2807" s="191"/>
      <c r="W2807" s="191"/>
    </row>
    <row r="2808" spans="2:23" ht="16.5">
      <c r="B2808" s="710" t="s">
        <v>1040</v>
      </c>
      <c r="C2808" s="254"/>
      <c r="D2808" s="287"/>
      <c r="E2808" s="288"/>
      <c r="F2808" s="698">
        <f t="shared" si="1462"/>
        <v>0</v>
      </c>
      <c r="G2808" s="254"/>
      <c r="H2808" s="287"/>
      <c r="I2808" s="288"/>
      <c r="J2808" s="334">
        <f t="shared" si="1463"/>
        <v>0</v>
      </c>
      <c r="K2808" s="254"/>
      <c r="L2808" s="287"/>
      <c r="M2808" s="288"/>
      <c r="N2808" s="334">
        <f t="shared" si="1464"/>
        <v>0</v>
      </c>
      <c r="O2808" s="254"/>
      <c r="P2808" s="287"/>
      <c r="Q2808" s="288"/>
      <c r="R2808" s="792">
        <f t="shared" si="1460"/>
        <v>0</v>
      </c>
      <c r="S2808" s="700">
        <f t="shared" si="1461"/>
        <v>0</v>
      </c>
      <c r="T2808" s="191"/>
      <c r="U2808" s="191"/>
      <c r="V2808" s="191"/>
      <c r="W2808" s="191"/>
    </row>
    <row r="2809" spans="2:23" ht="17.25" thickBot="1">
      <c r="B2809" s="710" t="s">
        <v>1041</v>
      </c>
      <c r="C2809" s="271"/>
      <c r="D2809" s="294"/>
      <c r="E2809" s="295"/>
      <c r="F2809" s="698">
        <f t="shared" si="1462"/>
        <v>0</v>
      </c>
      <c r="G2809" s="271"/>
      <c r="H2809" s="294"/>
      <c r="I2809" s="295"/>
      <c r="J2809" s="334">
        <f t="shared" si="1463"/>
        <v>0</v>
      </c>
      <c r="K2809" s="271"/>
      <c r="L2809" s="294"/>
      <c r="M2809" s="295"/>
      <c r="N2809" s="334">
        <f t="shared" si="1464"/>
        <v>0</v>
      </c>
      <c r="O2809" s="271"/>
      <c r="P2809" s="294"/>
      <c r="Q2809" s="295"/>
      <c r="R2809" s="792">
        <f t="shared" si="1460"/>
        <v>0</v>
      </c>
      <c r="S2809" s="700">
        <f t="shared" si="1461"/>
        <v>0</v>
      </c>
      <c r="T2809" s="191"/>
      <c r="U2809" s="191"/>
      <c r="V2809" s="191"/>
      <c r="W2809" s="191"/>
    </row>
    <row r="2810" spans="2:23" ht="17.25" thickBot="1">
      <c r="B2810" s="715" t="s">
        <v>774</v>
      </c>
      <c r="C2810" s="687" t="s">
        <v>498</v>
      </c>
      <c r="D2810" s="688" t="s">
        <v>499</v>
      </c>
      <c r="E2810" s="689" t="s">
        <v>500</v>
      </c>
      <c r="F2810" s="719" t="s">
        <v>697</v>
      </c>
      <c r="G2810" s="687" t="s">
        <v>502</v>
      </c>
      <c r="H2810" s="688" t="s">
        <v>503</v>
      </c>
      <c r="I2810" s="689" t="s">
        <v>504</v>
      </c>
      <c r="J2810" s="719" t="s">
        <v>698</v>
      </c>
      <c r="K2810" s="687" t="s">
        <v>506</v>
      </c>
      <c r="L2810" s="688" t="s">
        <v>507</v>
      </c>
      <c r="M2810" s="689" t="s">
        <v>508</v>
      </c>
      <c r="N2810" s="719" t="s">
        <v>699</v>
      </c>
      <c r="O2810" s="687" t="s">
        <v>510</v>
      </c>
      <c r="P2810" s="688" t="s">
        <v>511</v>
      </c>
      <c r="Q2810" s="689" t="s">
        <v>512</v>
      </c>
      <c r="R2810" s="719" t="s">
        <v>700</v>
      </c>
      <c r="S2810" s="719" t="s">
        <v>46</v>
      </c>
      <c r="T2810" s="191"/>
      <c r="U2810" s="191"/>
      <c r="V2810" s="191"/>
      <c r="W2810" s="191"/>
    </row>
    <row r="2811" spans="2:23" ht="16.5">
      <c r="B2811" s="710" t="s">
        <v>702</v>
      </c>
      <c r="C2811" s="266"/>
      <c r="D2811" s="280"/>
      <c r="E2811" s="281"/>
      <c r="F2811" s="698">
        <f>C2811+D2811+E2811</f>
        <v>0</v>
      </c>
      <c r="G2811" s="266"/>
      <c r="H2811" s="280"/>
      <c r="I2811" s="281"/>
      <c r="J2811" s="334">
        <f>G2811+H2811+I2811</f>
        <v>0</v>
      </c>
      <c r="K2811" s="266"/>
      <c r="L2811" s="280"/>
      <c r="M2811" s="281"/>
      <c r="N2811" s="334">
        <f>K2811+L2811+M2811</f>
        <v>0</v>
      </c>
      <c r="O2811" s="266"/>
      <c r="P2811" s="280"/>
      <c r="Q2811" s="281"/>
      <c r="R2811" s="334">
        <f t="shared" ref="R2811:R2817" si="1465">SUM(O2811:Q2811)</f>
        <v>0</v>
      </c>
      <c r="S2811" s="700">
        <f t="shared" ref="S2811:S2817" si="1466">N2811+J2811+F2811+R2811</f>
        <v>0</v>
      </c>
      <c r="T2811" s="191"/>
      <c r="U2811" s="191"/>
      <c r="V2811" s="191"/>
      <c r="W2811" s="191"/>
    </row>
    <row r="2812" spans="2:23" ht="16.5">
      <c r="B2812" s="711" t="s">
        <v>703</v>
      </c>
      <c r="C2812" s="712">
        <f>C2813+C2814</f>
        <v>0</v>
      </c>
      <c r="D2812" s="712">
        <f>D2813+D2814</f>
        <v>0</v>
      </c>
      <c r="E2812" s="712">
        <f>E2813+E2814</f>
        <v>0</v>
      </c>
      <c r="F2812" s="334">
        <f t="shared" ref="F2812:F2817" si="1467">C2812+D2812+E2812</f>
        <v>0</v>
      </c>
      <c r="G2812" s="712">
        <f>G2813+G2814</f>
        <v>0</v>
      </c>
      <c r="H2812" s="246">
        <f>H2813+H2814</f>
        <v>0</v>
      </c>
      <c r="I2812" s="713">
        <f>I2813+I2814</f>
        <v>0</v>
      </c>
      <c r="J2812" s="334">
        <f t="shared" ref="J2812:J2817" si="1468">G2812+H2812+I2812</f>
        <v>0</v>
      </c>
      <c r="K2812" s="712">
        <f>K2813+K2814</f>
        <v>0</v>
      </c>
      <c r="L2812" s="246">
        <f>L2813+L2814</f>
        <v>0</v>
      </c>
      <c r="M2812" s="713">
        <f>M2813+M2814</f>
        <v>0</v>
      </c>
      <c r="N2812" s="334">
        <f t="shared" ref="N2812:N2817" si="1469">K2812+L2812+M2812</f>
        <v>0</v>
      </c>
      <c r="O2812" s="712">
        <f>O2813+O2814</f>
        <v>0</v>
      </c>
      <c r="P2812" s="246">
        <f>P2813+P2814</f>
        <v>0</v>
      </c>
      <c r="Q2812" s="713">
        <f>Q2813+Q2814</f>
        <v>0</v>
      </c>
      <c r="R2812" s="334">
        <f t="shared" si="1465"/>
        <v>0</v>
      </c>
      <c r="S2812" s="335">
        <f t="shared" si="1466"/>
        <v>0</v>
      </c>
      <c r="T2812" s="702"/>
      <c r="U2812" s="702"/>
      <c r="V2812" s="702"/>
      <c r="W2812" s="702"/>
    </row>
    <row r="2813" spans="2:23" ht="16.5">
      <c r="B2813" s="710" t="s">
        <v>1037</v>
      </c>
      <c r="C2813" s="254"/>
      <c r="D2813" s="287"/>
      <c r="E2813" s="288"/>
      <c r="F2813" s="698">
        <f t="shared" si="1467"/>
        <v>0</v>
      </c>
      <c r="G2813" s="254"/>
      <c r="H2813" s="287"/>
      <c r="I2813" s="288"/>
      <c r="J2813" s="334">
        <f t="shared" si="1468"/>
        <v>0</v>
      </c>
      <c r="K2813" s="254"/>
      <c r="L2813" s="287"/>
      <c r="M2813" s="288"/>
      <c r="N2813" s="334">
        <f t="shared" si="1469"/>
        <v>0</v>
      </c>
      <c r="O2813" s="254"/>
      <c r="P2813" s="287"/>
      <c r="Q2813" s="288"/>
      <c r="R2813" s="334">
        <f t="shared" si="1465"/>
        <v>0</v>
      </c>
      <c r="S2813" s="700">
        <f t="shared" si="1466"/>
        <v>0</v>
      </c>
      <c r="T2813" s="191"/>
      <c r="U2813" s="191"/>
      <c r="V2813" s="191"/>
      <c r="W2813" s="191"/>
    </row>
    <row r="2814" spans="2:23" ht="16.5">
      <c r="B2814" s="710" t="s">
        <v>1038</v>
      </c>
      <c r="C2814" s="254"/>
      <c r="D2814" s="287"/>
      <c r="E2814" s="288"/>
      <c r="F2814" s="698">
        <f t="shared" si="1467"/>
        <v>0</v>
      </c>
      <c r="G2814" s="254"/>
      <c r="H2814" s="287"/>
      <c r="I2814" s="288"/>
      <c r="J2814" s="334">
        <f t="shared" si="1468"/>
        <v>0</v>
      </c>
      <c r="K2814" s="254"/>
      <c r="L2814" s="287"/>
      <c r="M2814" s="288"/>
      <c r="N2814" s="334">
        <f t="shared" si="1469"/>
        <v>0</v>
      </c>
      <c r="O2814" s="254"/>
      <c r="P2814" s="287"/>
      <c r="Q2814" s="288"/>
      <c r="R2814" s="792">
        <f t="shared" si="1465"/>
        <v>0</v>
      </c>
      <c r="S2814" s="700">
        <f t="shared" si="1466"/>
        <v>0</v>
      </c>
      <c r="T2814" s="191"/>
      <c r="U2814" s="191"/>
      <c r="V2814" s="191"/>
      <c r="W2814" s="191"/>
    </row>
    <row r="2815" spans="2:23" ht="16.5">
      <c r="B2815" s="710" t="s">
        <v>1039</v>
      </c>
      <c r="C2815" s="254"/>
      <c r="D2815" s="287"/>
      <c r="E2815" s="288"/>
      <c r="F2815" s="698">
        <f t="shared" si="1467"/>
        <v>0</v>
      </c>
      <c r="G2815" s="254"/>
      <c r="H2815" s="287"/>
      <c r="I2815" s="288"/>
      <c r="J2815" s="334">
        <f t="shared" si="1468"/>
        <v>0</v>
      </c>
      <c r="K2815" s="254"/>
      <c r="L2815" s="287"/>
      <c r="M2815" s="288"/>
      <c r="N2815" s="334">
        <f t="shared" si="1469"/>
        <v>0</v>
      </c>
      <c r="O2815" s="254"/>
      <c r="P2815" s="287"/>
      <c r="Q2815" s="288"/>
      <c r="R2815" s="792">
        <f t="shared" si="1465"/>
        <v>0</v>
      </c>
      <c r="S2815" s="700">
        <f t="shared" si="1466"/>
        <v>0</v>
      </c>
      <c r="T2815" s="191"/>
      <c r="U2815" s="191"/>
      <c r="V2815" s="191"/>
      <c r="W2815" s="191"/>
    </row>
    <row r="2816" spans="2:23" ht="16.5">
      <c r="B2816" s="710" t="s">
        <v>1040</v>
      </c>
      <c r="C2816" s="254"/>
      <c r="D2816" s="287"/>
      <c r="E2816" s="288"/>
      <c r="F2816" s="698">
        <f t="shared" si="1467"/>
        <v>0</v>
      </c>
      <c r="G2816" s="254"/>
      <c r="H2816" s="287"/>
      <c r="I2816" s="288"/>
      <c r="J2816" s="334">
        <f t="shared" si="1468"/>
        <v>0</v>
      </c>
      <c r="K2816" s="254"/>
      <c r="L2816" s="287"/>
      <c r="M2816" s="288"/>
      <c r="N2816" s="334">
        <f t="shared" si="1469"/>
        <v>0</v>
      </c>
      <c r="O2816" s="254"/>
      <c r="P2816" s="287"/>
      <c r="Q2816" s="288"/>
      <c r="R2816" s="792">
        <f t="shared" si="1465"/>
        <v>0</v>
      </c>
      <c r="S2816" s="700">
        <f t="shared" si="1466"/>
        <v>0</v>
      </c>
      <c r="T2816" s="191"/>
      <c r="U2816" s="191"/>
      <c r="V2816" s="191"/>
      <c r="W2816" s="191"/>
    </row>
    <row r="2817" spans="2:23" ht="17.25" thickBot="1">
      <c r="B2817" s="710" t="s">
        <v>1041</v>
      </c>
      <c r="C2817" s="271"/>
      <c r="D2817" s="294"/>
      <c r="E2817" s="295"/>
      <c r="F2817" s="698">
        <f t="shared" si="1467"/>
        <v>0</v>
      </c>
      <c r="G2817" s="271"/>
      <c r="H2817" s="294"/>
      <c r="I2817" s="295"/>
      <c r="J2817" s="334">
        <f t="shared" si="1468"/>
        <v>0</v>
      </c>
      <c r="K2817" s="271"/>
      <c r="L2817" s="294"/>
      <c r="M2817" s="295"/>
      <c r="N2817" s="334">
        <f t="shared" si="1469"/>
        <v>0</v>
      </c>
      <c r="O2817" s="271"/>
      <c r="P2817" s="294"/>
      <c r="Q2817" s="295"/>
      <c r="R2817" s="792">
        <f t="shared" si="1465"/>
        <v>0</v>
      </c>
      <c r="S2817" s="700">
        <f t="shared" si="1466"/>
        <v>0</v>
      </c>
      <c r="T2817" s="191"/>
      <c r="U2817" s="191"/>
      <c r="V2817" s="191"/>
      <c r="W2817" s="191"/>
    </row>
    <row r="2818" spans="2:23" ht="17.25" thickBot="1">
      <c r="B2818" s="715" t="s">
        <v>786</v>
      </c>
      <c r="C2818" s="795" t="s">
        <v>498</v>
      </c>
      <c r="D2818" s="796" t="s">
        <v>499</v>
      </c>
      <c r="E2818" s="797" t="s">
        <v>500</v>
      </c>
      <c r="F2818" s="719" t="s">
        <v>697</v>
      </c>
      <c r="G2818" s="687" t="s">
        <v>502</v>
      </c>
      <c r="H2818" s="688" t="s">
        <v>503</v>
      </c>
      <c r="I2818" s="689" t="s">
        <v>504</v>
      </c>
      <c r="J2818" s="719" t="s">
        <v>698</v>
      </c>
      <c r="K2818" s="687" t="s">
        <v>506</v>
      </c>
      <c r="L2818" s="688" t="s">
        <v>507</v>
      </c>
      <c r="M2818" s="689" t="s">
        <v>508</v>
      </c>
      <c r="N2818" s="719" t="s">
        <v>699</v>
      </c>
      <c r="O2818" s="687" t="s">
        <v>510</v>
      </c>
      <c r="P2818" s="688" t="s">
        <v>511</v>
      </c>
      <c r="Q2818" s="689" t="s">
        <v>512</v>
      </c>
      <c r="R2818" s="719" t="s">
        <v>700</v>
      </c>
      <c r="S2818" s="719" t="s">
        <v>46</v>
      </c>
      <c r="T2818" s="191"/>
      <c r="U2818" s="191"/>
      <c r="V2818" s="191"/>
      <c r="W2818" s="191"/>
    </row>
    <row r="2819" spans="2:23" ht="16.5">
      <c r="B2819" s="710" t="s">
        <v>702</v>
      </c>
      <c r="C2819" s="266"/>
      <c r="D2819" s="280"/>
      <c r="E2819" s="281"/>
      <c r="F2819" s="698">
        <f>C2819+D2819+E2819</f>
        <v>0</v>
      </c>
      <c r="G2819" s="266"/>
      <c r="H2819" s="280"/>
      <c r="I2819" s="281"/>
      <c r="J2819" s="334">
        <f>G2819+H2819+I2819</f>
        <v>0</v>
      </c>
      <c r="K2819" s="266"/>
      <c r="L2819" s="280"/>
      <c r="M2819" s="281"/>
      <c r="N2819" s="334">
        <f>K2819+L2819+M2819</f>
        <v>0</v>
      </c>
      <c r="O2819" s="266"/>
      <c r="P2819" s="280"/>
      <c r="Q2819" s="281"/>
      <c r="R2819" s="334">
        <f t="shared" ref="R2819:R2825" si="1470">SUM(O2819:Q2819)</f>
        <v>0</v>
      </c>
      <c r="S2819" s="700">
        <f t="shared" ref="S2819:S2825" si="1471">N2819+J2819+F2819+R2819</f>
        <v>0</v>
      </c>
      <c r="T2819" s="191"/>
      <c r="U2819" s="191"/>
      <c r="V2819" s="191"/>
      <c r="W2819" s="191"/>
    </row>
    <row r="2820" spans="2:23" ht="16.5">
      <c r="B2820" s="711" t="s">
        <v>703</v>
      </c>
      <c r="C2820" s="712">
        <f>C2821+C2822</f>
        <v>0</v>
      </c>
      <c r="D2820" s="712">
        <f>D2821+D2822</f>
        <v>0</v>
      </c>
      <c r="E2820" s="712">
        <f>E2821+E2822</f>
        <v>0</v>
      </c>
      <c r="F2820" s="334">
        <f t="shared" ref="F2820:F2825" si="1472">C2820+D2820+E2820</f>
        <v>0</v>
      </c>
      <c r="G2820" s="712">
        <f>G2821+G2822</f>
        <v>0</v>
      </c>
      <c r="H2820" s="246">
        <f>H2821+H2822</f>
        <v>0</v>
      </c>
      <c r="I2820" s="713">
        <f>I2821+I2822</f>
        <v>0</v>
      </c>
      <c r="J2820" s="334">
        <f t="shared" ref="J2820:J2825" si="1473">G2820+H2820+I2820</f>
        <v>0</v>
      </c>
      <c r="K2820" s="712">
        <f>K2821+K2822</f>
        <v>0</v>
      </c>
      <c r="L2820" s="246">
        <f>L2821+L2822</f>
        <v>0</v>
      </c>
      <c r="M2820" s="713">
        <f>M2821+M2822</f>
        <v>0</v>
      </c>
      <c r="N2820" s="334">
        <f t="shared" ref="N2820:N2825" si="1474">K2820+L2820+M2820</f>
        <v>0</v>
      </c>
      <c r="O2820" s="712">
        <f>O2821+O2822</f>
        <v>0</v>
      </c>
      <c r="P2820" s="246">
        <f>P2821+P2822</f>
        <v>0</v>
      </c>
      <c r="Q2820" s="713">
        <f>Q2821+Q2822</f>
        <v>0</v>
      </c>
      <c r="R2820" s="334">
        <f t="shared" si="1470"/>
        <v>0</v>
      </c>
      <c r="S2820" s="335">
        <f t="shared" si="1471"/>
        <v>0</v>
      </c>
      <c r="T2820" s="702"/>
      <c r="U2820" s="702"/>
      <c r="V2820" s="702"/>
      <c r="W2820" s="702"/>
    </row>
    <row r="2821" spans="2:23" ht="16.5">
      <c r="B2821" s="710" t="s">
        <v>1037</v>
      </c>
      <c r="C2821" s="254"/>
      <c r="D2821" s="287"/>
      <c r="E2821" s="288"/>
      <c r="F2821" s="698">
        <f t="shared" si="1472"/>
        <v>0</v>
      </c>
      <c r="G2821" s="254"/>
      <c r="H2821" s="287"/>
      <c r="I2821" s="288"/>
      <c r="J2821" s="334">
        <f t="shared" si="1473"/>
        <v>0</v>
      </c>
      <c r="K2821" s="254"/>
      <c r="L2821" s="287"/>
      <c r="M2821" s="288"/>
      <c r="N2821" s="334">
        <f t="shared" si="1474"/>
        <v>0</v>
      </c>
      <c r="O2821" s="254"/>
      <c r="P2821" s="287"/>
      <c r="Q2821" s="288"/>
      <c r="R2821" s="334">
        <f t="shared" si="1470"/>
        <v>0</v>
      </c>
      <c r="S2821" s="700">
        <f t="shared" si="1471"/>
        <v>0</v>
      </c>
      <c r="T2821" s="191"/>
      <c r="U2821" s="191"/>
      <c r="V2821" s="191"/>
      <c r="W2821" s="191"/>
    </row>
    <row r="2822" spans="2:23" ht="16.5">
      <c r="B2822" s="710" t="s">
        <v>1038</v>
      </c>
      <c r="C2822" s="254"/>
      <c r="D2822" s="287"/>
      <c r="E2822" s="288"/>
      <c r="F2822" s="698">
        <f t="shared" si="1472"/>
        <v>0</v>
      </c>
      <c r="G2822" s="254"/>
      <c r="H2822" s="287"/>
      <c r="I2822" s="288"/>
      <c r="J2822" s="334">
        <f t="shared" si="1473"/>
        <v>0</v>
      </c>
      <c r="K2822" s="254"/>
      <c r="L2822" s="287"/>
      <c r="M2822" s="288"/>
      <c r="N2822" s="334">
        <f t="shared" si="1474"/>
        <v>0</v>
      </c>
      <c r="O2822" s="254"/>
      <c r="P2822" s="287"/>
      <c r="Q2822" s="288"/>
      <c r="R2822" s="792">
        <f t="shared" si="1470"/>
        <v>0</v>
      </c>
      <c r="S2822" s="700">
        <f t="shared" si="1471"/>
        <v>0</v>
      </c>
      <c r="T2822" s="191"/>
      <c r="U2822" s="191"/>
      <c r="V2822" s="191"/>
      <c r="W2822" s="191"/>
    </row>
    <row r="2823" spans="2:23" ht="16.5">
      <c r="B2823" s="710" t="s">
        <v>1039</v>
      </c>
      <c r="C2823" s="254"/>
      <c r="D2823" s="287"/>
      <c r="E2823" s="288"/>
      <c r="F2823" s="698">
        <f t="shared" si="1472"/>
        <v>0</v>
      </c>
      <c r="G2823" s="254"/>
      <c r="H2823" s="287"/>
      <c r="I2823" s="288"/>
      <c r="J2823" s="334">
        <f t="shared" si="1473"/>
        <v>0</v>
      </c>
      <c r="K2823" s="254"/>
      <c r="L2823" s="287"/>
      <c r="M2823" s="288"/>
      <c r="N2823" s="334">
        <f t="shared" si="1474"/>
        <v>0</v>
      </c>
      <c r="O2823" s="254"/>
      <c r="P2823" s="287"/>
      <c r="Q2823" s="288"/>
      <c r="R2823" s="792">
        <f t="shared" si="1470"/>
        <v>0</v>
      </c>
      <c r="S2823" s="700">
        <f t="shared" si="1471"/>
        <v>0</v>
      </c>
      <c r="T2823" s="191"/>
      <c r="U2823" s="191"/>
      <c r="V2823" s="191"/>
      <c r="W2823" s="191"/>
    </row>
    <row r="2824" spans="2:23" ht="16.5">
      <c r="B2824" s="710" t="s">
        <v>1040</v>
      </c>
      <c r="C2824" s="254"/>
      <c r="D2824" s="287"/>
      <c r="E2824" s="288"/>
      <c r="F2824" s="698">
        <f t="shared" si="1472"/>
        <v>0</v>
      </c>
      <c r="G2824" s="254"/>
      <c r="H2824" s="287"/>
      <c r="I2824" s="288"/>
      <c r="J2824" s="334">
        <f t="shared" si="1473"/>
        <v>0</v>
      </c>
      <c r="K2824" s="254"/>
      <c r="L2824" s="287"/>
      <c r="M2824" s="288"/>
      <c r="N2824" s="334">
        <f t="shared" si="1474"/>
        <v>0</v>
      </c>
      <c r="O2824" s="254"/>
      <c r="P2824" s="287"/>
      <c r="Q2824" s="288"/>
      <c r="R2824" s="792">
        <f t="shared" si="1470"/>
        <v>0</v>
      </c>
      <c r="S2824" s="700">
        <f t="shared" si="1471"/>
        <v>0</v>
      </c>
      <c r="T2824" s="191"/>
      <c r="U2824" s="191"/>
      <c r="V2824" s="191"/>
      <c r="W2824" s="191"/>
    </row>
    <row r="2825" spans="2:23" ht="17.25" thickBot="1">
      <c r="B2825" s="710" t="s">
        <v>1041</v>
      </c>
      <c r="C2825" s="271"/>
      <c r="D2825" s="294"/>
      <c r="E2825" s="295"/>
      <c r="F2825" s="698">
        <f t="shared" si="1472"/>
        <v>0</v>
      </c>
      <c r="G2825" s="271"/>
      <c r="H2825" s="294"/>
      <c r="I2825" s="295"/>
      <c r="J2825" s="334">
        <f t="shared" si="1473"/>
        <v>0</v>
      </c>
      <c r="K2825" s="271"/>
      <c r="L2825" s="294"/>
      <c r="M2825" s="295"/>
      <c r="N2825" s="334">
        <f t="shared" si="1474"/>
        <v>0</v>
      </c>
      <c r="O2825" s="271"/>
      <c r="P2825" s="294"/>
      <c r="Q2825" s="295"/>
      <c r="R2825" s="792">
        <f t="shared" si="1470"/>
        <v>0</v>
      </c>
      <c r="S2825" s="700">
        <f t="shared" si="1471"/>
        <v>0</v>
      </c>
      <c r="T2825" s="191"/>
      <c r="U2825" s="191"/>
      <c r="V2825" s="191"/>
      <c r="W2825" s="191"/>
    </row>
    <row r="2826" spans="2:23" ht="17.25" thickBot="1">
      <c r="B2826" s="715" t="s">
        <v>783</v>
      </c>
      <c r="C2826" s="687" t="s">
        <v>498</v>
      </c>
      <c r="D2826" s="688" t="s">
        <v>499</v>
      </c>
      <c r="E2826" s="689" t="s">
        <v>500</v>
      </c>
      <c r="F2826" s="719" t="s">
        <v>697</v>
      </c>
      <c r="G2826" s="687" t="s">
        <v>502</v>
      </c>
      <c r="H2826" s="688" t="s">
        <v>503</v>
      </c>
      <c r="I2826" s="689" t="s">
        <v>504</v>
      </c>
      <c r="J2826" s="719" t="s">
        <v>698</v>
      </c>
      <c r="K2826" s="687" t="s">
        <v>506</v>
      </c>
      <c r="L2826" s="688" t="s">
        <v>507</v>
      </c>
      <c r="M2826" s="689" t="s">
        <v>508</v>
      </c>
      <c r="N2826" s="719" t="s">
        <v>699</v>
      </c>
      <c r="O2826" s="687" t="s">
        <v>510</v>
      </c>
      <c r="P2826" s="688" t="s">
        <v>511</v>
      </c>
      <c r="Q2826" s="689" t="s">
        <v>512</v>
      </c>
      <c r="R2826" s="719" t="s">
        <v>700</v>
      </c>
      <c r="S2826" s="719" t="s">
        <v>46</v>
      </c>
      <c r="T2826" s="191"/>
      <c r="U2826" s="191"/>
      <c r="V2826" s="191"/>
      <c r="W2826" s="191"/>
    </row>
    <row r="2827" spans="2:23" ht="16.5">
      <c r="B2827" s="710" t="s">
        <v>702</v>
      </c>
      <c r="C2827" s="266"/>
      <c r="D2827" s="280"/>
      <c r="E2827" s="281"/>
      <c r="F2827" s="698">
        <f>C2827+D2827+E2827</f>
        <v>0</v>
      </c>
      <c r="G2827" s="266"/>
      <c r="H2827" s="280"/>
      <c r="I2827" s="281"/>
      <c r="J2827" s="334">
        <f>G2827+H2827+I2827</f>
        <v>0</v>
      </c>
      <c r="K2827" s="266"/>
      <c r="L2827" s="280"/>
      <c r="M2827" s="281"/>
      <c r="N2827" s="334">
        <f>K2827+L2827+M2827</f>
        <v>0</v>
      </c>
      <c r="O2827" s="266"/>
      <c r="P2827" s="280"/>
      <c r="Q2827" s="281"/>
      <c r="R2827" s="792">
        <f>SUM(O2827:Q2827)</f>
        <v>0</v>
      </c>
      <c r="S2827" s="700">
        <f>C2827+D2827+E2827+G2827+H2827+I2827+K2827+L2827+M2827+O2827+P2827+Q2827</f>
        <v>0</v>
      </c>
      <c r="T2827" s="191"/>
      <c r="U2827" s="191"/>
      <c r="V2827" s="191"/>
      <c r="W2827" s="191"/>
    </row>
    <row r="2828" spans="2:23" ht="16.5">
      <c r="B2828" s="711" t="s">
        <v>703</v>
      </c>
      <c r="C2828" s="712">
        <f>C2829+C2830</f>
        <v>0</v>
      </c>
      <c r="D2828" s="712">
        <f>D2829+D2830</f>
        <v>0</v>
      </c>
      <c r="E2828" s="712">
        <f>E2829+E2830</f>
        <v>0</v>
      </c>
      <c r="F2828" s="334">
        <f t="shared" ref="F2828:F2833" si="1475">C2828+D2828+E2828</f>
        <v>0</v>
      </c>
      <c r="G2828" s="712">
        <f>G2829+G2830</f>
        <v>0</v>
      </c>
      <c r="H2828" s="246">
        <f>H2829+H2830</f>
        <v>0</v>
      </c>
      <c r="I2828" s="713">
        <f>I2829+I2830</f>
        <v>0</v>
      </c>
      <c r="J2828" s="334">
        <f t="shared" ref="J2828:J2833" si="1476">G2828+H2828+I2828</f>
        <v>0</v>
      </c>
      <c r="K2828" s="712">
        <f>K2829+K2830</f>
        <v>0</v>
      </c>
      <c r="L2828" s="246">
        <f>L2829+L2830</f>
        <v>0</v>
      </c>
      <c r="M2828" s="713">
        <f>M2829+M2830</f>
        <v>0</v>
      </c>
      <c r="N2828" s="334">
        <f t="shared" ref="N2828:N2833" si="1477">K2828+L2828+M2828</f>
        <v>0</v>
      </c>
      <c r="O2828" s="712">
        <f>O2829+O2830</f>
        <v>0</v>
      </c>
      <c r="P2828" s="246">
        <f>P2829+P2830</f>
        <v>0</v>
      </c>
      <c r="Q2828" s="713">
        <f>Q2829+Q2830</f>
        <v>0</v>
      </c>
      <c r="R2828" s="792">
        <f t="shared" ref="R2828:R2833" si="1478">SUM(O2828:Q2828)</f>
        <v>0</v>
      </c>
      <c r="S2828" s="335">
        <f>N2828+J2828+F2828+R2828</f>
        <v>0</v>
      </c>
      <c r="T2828" s="702"/>
      <c r="U2828" s="702"/>
      <c r="V2828" s="702"/>
      <c r="W2828" s="702"/>
    </row>
    <row r="2829" spans="2:23" ht="16.5">
      <c r="B2829" s="710" t="s">
        <v>1037</v>
      </c>
      <c r="C2829" s="254"/>
      <c r="D2829" s="287"/>
      <c r="E2829" s="288"/>
      <c r="F2829" s="698">
        <f t="shared" si="1475"/>
        <v>0</v>
      </c>
      <c r="G2829" s="254"/>
      <c r="H2829" s="287"/>
      <c r="I2829" s="288"/>
      <c r="J2829" s="334">
        <f t="shared" si="1476"/>
        <v>0</v>
      </c>
      <c r="K2829" s="254"/>
      <c r="L2829" s="287"/>
      <c r="M2829" s="288"/>
      <c r="N2829" s="334">
        <f t="shared" si="1477"/>
        <v>0</v>
      </c>
      <c r="O2829" s="254"/>
      <c r="P2829" s="287"/>
      <c r="Q2829" s="288"/>
      <c r="R2829" s="792">
        <f t="shared" si="1478"/>
        <v>0</v>
      </c>
      <c r="S2829" s="700">
        <f>C2829+D2829+E2829+G2829+H2829+I2829+K2829+L2829+M2829+O2829+P2829+Q2829</f>
        <v>0</v>
      </c>
      <c r="T2829" s="191"/>
      <c r="U2829" s="191"/>
      <c r="V2829" s="191"/>
      <c r="W2829" s="191"/>
    </row>
    <row r="2830" spans="2:23" ht="16.5">
      <c r="B2830" s="710" t="s">
        <v>1038</v>
      </c>
      <c r="C2830" s="254"/>
      <c r="D2830" s="287"/>
      <c r="E2830" s="288"/>
      <c r="F2830" s="698">
        <f t="shared" si="1475"/>
        <v>0</v>
      </c>
      <c r="G2830" s="254"/>
      <c r="H2830" s="287"/>
      <c r="I2830" s="288"/>
      <c r="J2830" s="334">
        <f t="shared" si="1476"/>
        <v>0</v>
      </c>
      <c r="K2830" s="254"/>
      <c r="L2830" s="287"/>
      <c r="M2830" s="288"/>
      <c r="N2830" s="334">
        <f t="shared" si="1477"/>
        <v>0</v>
      </c>
      <c r="O2830" s="254"/>
      <c r="P2830" s="287"/>
      <c r="Q2830" s="288"/>
      <c r="R2830" s="792">
        <f t="shared" si="1478"/>
        <v>0</v>
      </c>
      <c r="S2830" s="700">
        <f>C2830+D2830+E2830+G2830+H2830+I2830+K2830+L2830+M2830+O2830+P2830+Q2830</f>
        <v>0</v>
      </c>
      <c r="T2830" s="191"/>
      <c r="U2830" s="191"/>
      <c r="V2830" s="191"/>
      <c r="W2830" s="191"/>
    </row>
    <row r="2831" spans="2:23" ht="16.5">
      <c r="B2831" s="710" t="s">
        <v>1039</v>
      </c>
      <c r="C2831" s="254"/>
      <c r="D2831" s="287"/>
      <c r="E2831" s="288"/>
      <c r="F2831" s="698">
        <f t="shared" si="1475"/>
        <v>0</v>
      </c>
      <c r="G2831" s="254"/>
      <c r="H2831" s="287"/>
      <c r="I2831" s="288"/>
      <c r="J2831" s="334">
        <f t="shared" si="1476"/>
        <v>0</v>
      </c>
      <c r="K2831" s="254"/>
      <c r="L2831" s="287"/>
      <c r="M2831" s="288"/>
      <c r="N2831" s="334">
        <f t="shared" si="1477"/>
        <v>0</v>
      </c>
      <c r="O2831" s="254"/>
      <c r="P2831" s="287"/>
      <c r="Q2831" s="288"/>
      <c r="R2831" s="792">
        <f t="shared" si="1478"/>
        <v>0</v>
      </c>
      <c r="S2831" s="700">
        <f>C2831+D2831+E2831+G2831+H2831+I2831+K2831+L2831+M2831+O2831+P2831+Q2831</f>
        <v>0</v>
      </c>
      <c r="T2831" s="191"/>
      <c r="U2831" s="191"/>
      <c r="V2831" s="191"/>
      <c r="W2831" s="191"/>
    </row>
    <row r="2832" spans="2:23" ht="16.5">
      <c r="B2832" s="710" t="s">
        <v>1040</v>
      </c>
      <c r="C2832" s="254"/>
      <c r="D2832" s="287"/>
      <c r="E2832" s="288"/>
      <c r="F2832" s="698">
        <f t="shared" si="1475"/>
        <v>0</v>
      </c>
      <c r="G2832" s="254"/>
      <c r="H2832" s="287"/>
      <c r="I2832" s="288"/>
      <c r="J2832" s="334">
        <f t="shared" si="1476"/>
        <v>0</v>
      </c>
      <c r="K2832" s="254"/>
      <c r="L2832" s="287"/>
      <c r="M2832" s="288"/>
      <c r="N2832" s="334">
        <f t="shared" si="1477"/>
        <v>0</v>
      </c>
      <c r="O2832" s="254"/>
      <c r="P2832" s="287"/>
      <c r="Q2832" s="288"/>
      <c r="R2832" s="792">
        <f t="shared" si="1478"/>
        <v>0</v>
      </c>
      <c r="S2832" s="700">
        <f>C2832+D2832+E2832+G2832+H2832+I2832+K2832+L2832+M2832+O2832+P2832+Q2832</f>
        <v>0</v>
      </c>
      <c r="T2832" s="191"/>
      <c r="U2832" s="191"/>
      <c r="V2832" s="191"/>
      <c r="W2832" s="191"/>
    </row>
    <row r="2833" spans="2:23" ht="17.25" thickBot="1">
      <c r="B2833" s="710" t="s">
        <v>1041</v>
      </c>
      <c r="C2833" s="271"/>
      <c r="D2833" s="294"/>
      <c r="E2833" s="295"/>
      <c r="F2833" s="698">
        <f t="shared" si="1475"/>
        <v>0</v>
      </c>
      <c r="G2833" s="271"/>
      <c r="H2833" s="294"/>
      <c r="I2833" s="295"/>
      <c r="J2833" s="334">
        <f t="shared" si="1476"/>
        <v>0</v>
      </c>
      <c r="K2833" s="271"/>
      <c r="L2833" s="294"/>
      <c r="M2833" s="295"/>
      <c r="N2833" s="334">
        <f t="shared" si="1477"/>
        <v>0</v>
      </c>
      <c r="O2833" s="271"/>
      <c r="P2833" s="294"/>
      <c r="Q2833" s="295"/>
      <c r="R2833" s="792">
        <f t="shared" si="1478"/>
        <v>0</v>
      </c>
      <c r="S2833" s="700">
        <f>C2833+D2833+E2833+G2833+H2833+I2833+K2833+L2833+M2833+O2833+P2833+Q2833</f>
        <v>0</v>
      </c>
      <c r="T2833" s="191"/>
      <c r="U2833" s="191"/>
      <c r="V2833" s="191"/>
      <c r="W2833" s="191"/>
    </row>
    <row r="2834" spans="2:23" ht="17.25" thickBot="1">
      <c r="B2834" s="715" t="s">
        <v>1054</v>
      </c>
      <c r="C2834" s="795" t="s">
        <v>498</v>
      </c>
      <c r="D2834" s="796" t="s">
        <v>499</v>
      </c>
      <c r="E2834" s="797" t="s">
        <v>500</v>
      </c>
      <c r="F2834" s="719" t="s">
        <v>697</v>
      </c>
      <c r="G2834" s="687" t="s">
        <v>502</v>
      </c>
      <c r="H2834" s="688" t="s">
        <v>503</v>
      </c>
      <c r="I2834" s="689" t="s">
        <v>504</v>
      </c>
      <c r="J2834" s="719" t="s">
        <v>698</v>
      </c>
      <c r="K2834" s="687" t="s">
        <v>506</v>
      </c>
      <c r="L2834" s="688" t="s">
        <v>507</v>
      </c>
      <c r="M2834" s="689" t="s">
        <v>508</v>
      </c>
      <c r="N2834" s="719" t="s">
        <v>699</v>
      </c>
      <c r="O2834" s="687" t="s">
        <v>510</v>
      </c>
      <c r="P2834" s="688" t="s">
        <v>511</v>
      </c>
      <c r="Q2834" s="689" t="s">
        <v>512</v>
      </c>
      <c r="R2834" s="719" t="s">
        <v>700</v>
      </c>
      <c r="S2834" s="719" t="s">
        <v>46</v>
      </c>
      <c r="T2834" s="191"/>
      <c r="U2834" s="191"/>
      <c r="V2834" s="191"/>
      <c r="W2834" s="191"/>
    </row>
    <row r="2835" spans="2:23" ht="16.5">
      <c r="B2835" s="710" t="s">
        <v>702</v>
      </c>
      <c r="C2835" s="266"/>
      <c r="D2835" s="280"/>
      <c r="E2835" s="281"/>
      <c r="F2835" s="698">
        <f>C2835+D2835+E2835</f>
        <v>0</v>
      </c>
      <c r="G2835" s="266"/>
      <c r="H2835" s="280"/>
      <c r="I2835" s="281"/>
      <c r="J2835" s="334">
        <f>G2835+H2835+I2835</f>
        <v>0</v>
      </c>
      <c r="K2835" s="266"/>
      <c r="L2835" s="280"/>
      <c r="M2835" s="281"/>
      <c r="N2835" s="334">
        <f>K2835+L2835+M2835</f>
        <v>0</v>
      </c>
      <c r="O2835" s="266"/>
      <c r="P2835" s="280"/>
      <c r="Q2835" s="281"/>
      <c r="R2835" s="792">
        <f>SUM(O2835:Q2835)</f>
        <v>0</v>
      </c>
      <c r="S2835" s="700">
        <f>C2835+D2835+E2835+G2835+H2835+I2835+K2835+L2835+M2835+O2835+P2835+Q2835</f>
        <v>0</v>
      </c>
      <c r="T2835" s="191"/>
      <c r="U2835" s="191"/>
      <c r="V2835" s="191"/>
      <c r="W2835" s="191"/>
    </row>
    <row r="2836" spans="2:23" ht="16.5">
      <c r="B2836" s="711" t="s">
        <v>703</v>
      </c>
      <c r="C2836" s="712">
        <f>C2837+C2838</f>
        <v>0</v>
      </c>
      <c r="D2836" s="712">
        <f>D2837+D2838</f>
        <v>0</v>
      </c>
      <c r="E2836" s="712">
        <f>E2837+E2838</f>
        <v>0</v>
      </c>
      <c r="F2836" s="334">
        <f t="shared" ref="F2836:F2841" si="1479">C2836+D2836+E2836</f>
        <v>0</v>
      </c>
      <c r="G2836" s="712">
        <f>G2837+G2838</f>
        <v>0</v>
      </c>
      <c r="H2836" s="246">
        <f>H2837+H2838</f>
        <v>0</v>
      </c>
      <c r="I2836" s="713">
        <f>I2837+I2838</f>
        <v>0</v>
      </c>
      <c r="J2836" s="334">
        <f t="shared" ref="J2836:J2841" si="1480">G2836+H2836+I2836</f>
        <v>0</v>
      </c>
      <c r="K2836" s="712">
        <f>K2837+K2838</f>
        <v>0</v>
      </c>
      <c r="L2836" s="246">
        <f>L2837+L2838</f>
        <v>0</v>
      </c>
      <c r="M2836" s="713">
        <f>M2837+M2838</f>
        <v>0</v>
      </c>
      <c r="N2836" s="334">
        <f t="shared" ref="N2836:N2841" si="1481">K2836+L2836+M2836</f>
        <v>0</v>
      </c>
      <c r="O2836" s="712">
        <f>O2837+O2838</f>
        <v>0</v>
      </c>
      <c r="P2836" s="246">
        <f>P2837+P2838</f>
        <v>0</v>
      </c>
      <c r="Q2836" s="713">
        <f>Q2837+Q2838</f>
        <v>0</v>
      </c>
      <c r="R2836" s="792">
        <f t="shared" ref="R2836:R2841" si="1482">SUM(O2836:Q2836)</f>
        <v>0</v>
      </c>
      <c r="S2836" s="335">
        <f>N2836+J2836+F2836+R2836</f>
        <v>0</v>
      </c>
      <c r="T2836" s="702"/>
      <c r="U2836" s="702"/>
      <c r="V2836" s="702"/>
      <c r="W2836" s="702"/>
    </row>
    <row r="2837" spans="2:23" ht="16.5">
      <c r="B2837" s="744" t="s">
        <v>1037</v>
      </c>
      <c r="C2837" s="726"/>
      <c r="D2837" s="727"/>
      <c r="E2837" s="728"/>
      <c r="F2837" s="698">
        <f t="shared" si="1479"/>
        <v>0</v>
      </c>
      <c r="G2837" s="254"/>
      <c r="H2837" s="287"/>
      <c r="I2837" s="288"/>
      <c r="J2837" s="334">
        <f t="shared" si="1480"/>
        <v>0</v>
      </c>
      <c r="K2837" s="254"/>
      <c r="L2837" s="287"/>
      <c r="M2837" s="288"/>
      <c r="N2837" s="334">
        <f t="shared" si="1481"/>
        <v>0</v>
      </c>
      <c r="O2837" s="254"/>
      <c r="P2837" s="287"/>
      <c r="Q2837" s="288"/>
      <c r="R2837" s="792">
        <f t="shared" si="1482"/>
        <v>0</v>
      </c>
      <c r="S2837" s="700">
        <f>C2837+D2837+E2837+G2837+H2837+I2837+K2837+L2837+M2837+O2837+P2837+Q2837</f>
        <v>0</v>
      </c>
      <c r="T2837" s="191"/>
      <c r="U2837" s="191"/>
      <c r="V2837" s="191"/>
      <c r="W2837" s="191"/>
    </row>
    <row r="2838" spans="2:23" ht="16.5">
      <c r="B2838" s="710" t="s">
        <v>1038</v>
      </c>
      <c r="C2838" s="254"/>
      <c r="D2838" s="287"/>
      <c r="E2838" s="288"/>
      <c r="F2838" s="698">
        <f t="shared" si="1479"/>
        <v>0</v>
      </c>
      <c r="G2838" s="254"/>
      <c r="H2838" s="287"/>
      <c r="I2838" s="288"/>
      <c r="J2838" s="334">
        <f t="shared" si="1480"/>
        <v>0</v>
      </c>
      <c r="K2838" s="254"/>
      <c r="L2838" s="287"/>
      <c r="M2838" s="288"/>
      <c r="N2838" s="334">
        <f t="shared" si="1481"/>
        <v>0</v>
      </c>
      <c r="O2838" s="254"/>
      <c r="P2838" s="287"/>
      <c r="Q2838" s="288"/>
      <c r="R2838" s="792">
        <f t="shared" si="1482"/>
        <v>0</v>
      </c>
      <c r="S2838" s="700">
        <f>C2838+D2838+E2838+G2838+H2838+I2838+K2838+L2838+M2838+O2838+P2838+Q2838</f>
        <v>0</v>
      </c>
      <c r="T2838" s="191"/>
      <c r="U2838" s="191"/>
      <c r="V2838" s="191"/>
      <c r="W2838" s="191"/>
    </row>
    <row r="2839" spans="2:23" ht="16.5">
      <c r="B2839" s="710" t="s">
        <v>1039</v>
      </c>
      <c r="C2839" s="254"/>
      <c r="D2839" s="287"/>
      <c r="E2839" s="288"/>
      <c r="F2839" s="698">
        <f t="shared" si="1479"/>
        <v>0</v>
      </c>
      <c r="G2839" s="254"/>
      <c r="H2839" s="287"/>
      <c r="I2839" s="288"/>
      <c r="J2839" s="334">
        <f t="shared" si="1480"/>
        <v>0</v>
      </c>
      <c r="K2839" s="254"/>
      <c r="L2839" s="287"/>
      <c r="M2839" s="288"/>
      <c r="N2839" s="334">
        <f t="shared" si="1481"/>
        <v>0</v>
      </c>
      <c r="O2839" s="254"/>
      <c r="P2839" s="287"/>
      <c r="Q2839" s="288"/>
      <c r="R2839" s="792">
        <f t="shared" si="1482"/>
        <v>0</v>
      </c>
      <c r="S2839" s="700">
        <f>C2839+D2839+E2839+G2839+H2839+I2839+K2839+L2839+M2839+O2839+P2839+Q2839</f>
        <v>0</v>
      </c>
      <c r="T2839" s="191"/>
      <c r="U2839" s="191"/>
      <c r="V2839" s="191"/>
      <c r="W2839" s="191"/>
    </row>
    <row r="2840" spans="2:23" ht="16.5">
      <c r="B2840" s="710" t="s">
        <v>1040</v>
      </c>
      <c r="C2840" s="254"/>
      <c r="D2840" s="287"/>
      <c r="E2840" s="288"/>
      <c r="F2840" s="698">
        <f t="shared" si="1479"/>
        <v>0</v>
      </c>
      <c r="G2840" s="254"/>
      <c r="H2840" s="287"/>
      <c r="I2840" s="288"/>
      <c r="J2840" s="334">
        <f t="shared" si="1480"/>
        <v>0</v>
      </c>
      <c r="K2840" s="254"/>
      <c r="L2840" s="287"/>
      <c r="M2840" s="288"/>
      <c r="N2840" s="334">
        <f t="shared" si="1481"/>
        <v>0</v>
      </c>
      <c r="O2840" s="254"/>
      <c r="P2840" s="287"/>
      <c r="Q2840" s="288"/>
      <c r="R2840" s="792">
        <f t="shared" si="1482"/>
        <v>0</v>
      </c>
      <c r="S2840" s="700">
        <f>C2840+D2840+E2840+G2840+H2840+I2840+K2840+L2840+M2840+O2840+P2840+Q2840</f>
        <v>0</v>
      </c>
      <c r="T2840" s="191"/>
      <c r="U2840" s="191"/>
      <c r="V2840" s="191"/>
      <c r="W2840" s="191"/>
    </row>
    <row r="2841" spans="2:23" ht="17.25" thickBot="1">
      <c r="B2841" s="710" t="s">
        <v>1041</v>
      </c>
      <c r="C2841" s="271"/>
      <c r="D2841" s="294"/>
      <c r="E2841" s="295"/>
      <c r="F2841" s="698">
        <f t="shared" si="1479"/>
        <v>0</v>
      </c>
      <c r="G2841" s="271"/>
      <c r="H2841" s="294"/>
      <c r="I2841" s="295"/>
      <c r="J2841" s="334">
        <f t="shared" si="1480"/>
        <v>0</v>
      </c>
      <c r="K2841" s="271"/>
      <c r="L2841" s="294"/>
      <c r="M2841" s="295"/>
      <c r="N2841" s="334">
        <f t="shared" si="1481"/>
        <v>0</v>
      </c>
      <c r="O2841" s="271"/>
      <c r="P2841" s="294"/>
      <c r="Q2841" s="295"/>
      <c r="R2841" s="792">
        <f t="shared" si="1482"/>
        <v>0</v>
      </c>
      <c r="S2841" s="700">
        <f>C2841+D2841+E2841+G2841+H2841+I2841+K2841+L2841+M2841+O2841+P2841+Q2841</f>
        <v>0</v>
      </c>
      <c r="T2841" s="191"/>
      <c r="U2841" s="191"/>
      <c r="V2841" s="191"/>
      <c r="W2841" s="191"/>
    </row>
    <row r="2842" spans="2:23" ht="17.25" thickBot="1">
      <c r="B2842" s="715" t="s">
        <v>1055</v>
      </c>
      <c r="C2842" s="687" t="s">
        <v>498</v>
      </c>
      <c r="D2842" s="688" t="s">
        <v>499</v>
      </c>
      <c r="E2842" s="689" t="s">
        <v>500</v>
      </c>
      <c r="F2842" s="719" t="s">
        <v>697</v>
      </c>
      <c r="G2842" s="687" t="s">
        <v>502</v>
      </c>
      <c r="H2842" s="688" t="s">
        <v>503</v>
      </c>
      <c r="I2842" s="689" t="s">
        <v>504</v>
      </c>
      <c r="J2842" s="719" t="s">
        <v>698</v>
      </c>
      <c r="K2842" s="687" t="s">
        <v>506</v>
      </c>
      <c r="L2842" s="688" t="s">
        <v>507</v>
      </c>
      <c r="M2842" s="689" t="s">
        <v>508</v>
      </c>
      <c r="N2842" s="719" t="s">
        <v>699</v>
      </c>
      <c r="O2842" s="687" t="s">
        <v>510</v>
      </c>
      <c r="P2842" s="688" t="s">
        <v>511</v>
      </c>
      <c r="Q2842" s="689" t="s">
        <v>512</v>
      </c>
      <c r="R2842" s="719" t="s">
        <v>700</v>
      </c>
      <c r="S2842" s="719" t="s">
        <v>46</v>
      </c>
      <c r="T2842" s="191"/>
      <c r="U2842" s="191"/>
      <c r="V2842" s="191"/>
      <c r="W2842" s="191"/>
    </row>
    <row r="2843" spans="2:23" ht="16.5">
      <c r="B2843" s="710" t="s">
        <v>702</v>
      </c>
      <c r="C2843" s="266"/>
      <c r="D2843" s="280"/>
      <c r="E2843" s="281"/>
      <c r="F2843" s="698">
        <f>C2843+D2843+E2843</f>
        <v>0</v>
      </c>
      <c r="G2843" s="266"/>
      <c r="H2843" s="280"/>
      <c r="I2843" s="281"/>
      <c r="J2843" s="334">
        <f>G2843+H2843+I2843</f>
        <v>0</v>
      </c>
      <c r="K2843" s="266"/>
      <c r="L2843" s="280"/>
      <c r="M2843" s="281"/>
      <c r="N2843" s="334">
        <f>K2843+L2843+M2843</f>
        <v>0</v>
      </c>
      <c r="O2843" s="266"/>
      <c r="P2843" s="280"/>
      <c r="Q2843" s="281"/>
      <c r="R2843" s="334">
        <f t="shared" ref="R2843:R2849" si="1483">SUM(O2843:Q2843)</f>
        <v>0</v>
      </c>
      <c r="S2843" s="700">
        <f t="shared" ref="S2843:S2849" si="1484">N2843+J2843+F2843+R2843</f>
        <v>0</v>
      </c>
      <c r="T2843" s="191"/>
      <c r="U2843" s="191"/>
      <c r="V2843" s="191"/>
      <c r="W2843" s="191"/>
    </row>
    <row r="2844" spans="2:23" ht="16.5">
      <c r="B2844" s="711" t="s">
        <v>703</v>
      </c>
      <c r="C2844" s="712">
        <f>C2845+C2846</f>
        <v>0</v>
      </c>
      <c r="D2844" s="712">
        <f>D2845+D2846</f>
        <v>0</v>
      </c>
      <c r="E2844" s="712">
        <f>E2845+E2846</f>
        <v>0</v>
      </c>
      <c r="F2844" s="334">
        <f t="shared" ref="F2844:F2849" si="1485">C2844+D2844+E2844</f>
        <v>0</v>
      </c>
      <c r="G2844" s="712">
        <f>G2845+G2846</f>
        <v>0</v>
      </c>
      <c r="H2844" s="246">
        <f>H2845+H2846</f>
        <v>0</v>
      </c>
      <c r="I2844" s="713">
        <f>I2845+I2846</f>
        <v>0</v>
      </c>
      <c r="J2844" s="334">
        <f t="shared" ref="J2844:J2849" si="1486">G2844+H2844+I2844</f>
        <v>0</v>
      </c>
      <c r="K2844" s="712">
        <f>K2845+K2846</f>
        <v>0</v>
      </c>
      <c r="L2844" s="246">
        <f>L2845+L2846</f>
        <v>0</v>
      </c>
      <c r="M2844" s="713">
        <f>M2845+M2846</f>
        <v>0</v>
      </c>
      <c r="N2844" s="334">
        <f t="shared" ref="N2844:N2849" si="1487">K2844+L2844+M2844</f>
        <v>0</v>
      </c>
      <c r="O2844" s="712">
        <f>O2845+O2846</f>
        <v>0</v>
      </c>
      <c r="P2844" s="246">
        <f>P2845+P2846</f>
        <v>0</v>
      </c>
      <c r="Q2844" s="713">
        <f>Q2845+Q2846</f>
        <v>0</v>
      </c>
      <c r="R2844" s="334">
        <f t="shared" si="1483"/>
        <v>0</v>
      </c>
      <c r="S2844" s="335">
        <f t="shared" si="1484"/>
        <v>0</v>
      </c>
      <c r="T2844" s="702"/>
      <c r="U2844" s="702"/>
      <c r="V2844" s="702"/>
      <c r="W2844" s="702"/>
    </row>
    <row r="2845" spans="2:23" ht="16.5">
      <c r="B2845" s="710" t="s">
        <v>1037</v>
      </c>
      <c r="C2845" s="254"/>
      <c r="D2845" s="287"/>
      <c r="E2845" s="288"/>
      <c r="F2845" s="698">
        <f t="shared" si="1485"/>
        <v>0</v>
      </c>
      <c r="G2845" s="254"/>
      <c r="H2845" s="287"/>
      <c r="I2845" s="288"/>
      <c r="J2845" s="334">
        <f t="shared" si="1486"/>
        <v>0</v>
      </c>
      <c r="K2845" s="254"/>
      <c r="L2845" s="287"/>
      <c r="M2845" s="288"/>
      <c r="N2845" s="334">
        <f t="shared" si="1487"/>
        <v>0</v>
      </c>
      <c r="O2845" s="254"/>
      <c r="P2845" s="287"/>
      <c r="Q2845" s="288"/>
      <c r="R2845" s="334">
        <f t="shared" si="1483"/>
        <v>0</v>
      </c>
      <c r="S2845" s="700">
        <f t="shared" si="1484"/>
        <v>0</v>
      </c>
      <c r="T2845" s="191"/>
      <c r="U2845" s="191"/>
      <c r="V2845" s="191"/>
      <c r="W2845" s="191"/>
    </row>
    <row r="2846" spans="2:23" ht="16.5">
      <c r="B2846" s="710" t="s">
        <v>1038</v>
      </c>
      <c r="C2846" s="254"/>
      <c r="D2846" s="287"/>
      <c r="E2846" s="288"/>
      <c r="F2846" s="698">
        <f t="shared" si="1485"/>
        <v>0</v>
      </c>
      <c r="G2846" s="254"/>
      <c r="H2846" s="287"/>
      <c r="I2846" s="288"/>
      <c r="J2846" s="334">
        <f t="shared" si="1486"/>
        <v>0</v>
      </c>
      <c r="K2846" s="254"/>
      <c r="L2846" s="287"/>
      <c r="M2846" s="288"/>
      <c r="N2846" s="334">
        <f t="shared" si="1487"/>
        <v>0</v>
      </c>
      <c r="O2846" s="254"/>
      <c r="P2846" s="287"/>
      <c r="Q2846" s="288"/>
      <c r="R2846" s="792">
        <f t="shared" si="1483"/>
        <v>0</v>
      </c>
      <c r="S2846" s="700">
        <f t="shared" si="1484"/>
        <v>0</v>
      </c>
      <c r="T2846" s="191"/>
      <c r="U2846" s="191"/>
      <c r="V2846" s="191"/>
      <c r="W2846" s="191"/>
    </row>
    <row r="2847" spans="2:23" ht="16.5">
      <c r="B2847" s="710" t="s">
        <v>1039</v>
      </c>
      <c r="C2847" s="254"/>
      <c r="D2847" s="287"/>
      <c r="E2847" s="288"/>
      <c r="F2847" s="698">
        <f t="shared" si="1485"/>
        <v>0</v>
      </c>
      <c r="G2847" s="254"/>
      <c r="H2847" s="287"/>
      <c r="I2847" s="288"/>
      <c r="J2847" s="334">
        <f t="shared" si="1486"/>
        <v>0</v>
      </c>
      <c r="K2847" s="254"/>
      <c r="L2847" s="287"/>
      <c r="M2847" s="288"/>
      <c r="N2847" s="334">
        <f t="shared" si="1487"/>
        <v>0</v>
      </c>
      <c r="O2847" s="254"/>
      <c r="P2847" s="287"/>
      <c r="Q2847" s="288"/>
      <c r="R2847" s="792">
        <f t="shared" si="1483"/>
        <v>0</v>
      </c>
      <c r="S2847" s="700">
        <f t="shared" si="1484"/>
        <v>0</v>
      </c>
      <c r="T2847" s="191"/>
      <c r="U2847" s="191"/>
      <c r="V2847" s="191"/>
      <c r="W2847" s="191"/>
    </row>
    <row r="2848" spans="2:23" ht="16.5">
      <c r="B2848" s="710" t="s">
        <v>1040</v>
      </c>
      <c r="C2848" s="254"/>
      <c r="D2848" s="287"/>
      <c r="E2848" s="288"/>
      <c r="F2848" s="698">
        <f t="shared" si="1485"/>
        <v>0</v>
      </c>
      <c r="G2848" s="254"/>
      <c r="H2848" s="287"/>
      <c r="I2848" s="288"/>
      <c r="J2848" s="334">
        <f t="shared" si="1486"/>
        <v>0</v>
      </c>
      <c r="K2848" s="254"/>
      <c r="L2848" s="287"/>
      <c r="M2848" s="288"/>
      <c r="N2848" s="334">
        <f t="shared" si="1487"/>
        <v>0</v>
      </c>
      <c r="O2848" s="254"/>
      <c r="P2848" s="287"/>
      <c r="Q2848" s="288"/>
      <c r="R2848" s="792">
        <f t="shared" si="1483"/>
        <v>0</v>
      </c>
      <c r="S2848" s="700">
        <f t="shared" si="1484"/>
        <v>0</v>
      </c>
      <c r="T2848" s="191"/>
      <c r="U2848" s="191"/>
      <c r="V2848" s="191"/>
      <c r="W2848" s="191"/>
    </row>
    <row r="2849" spans="2:23" ht="17.25" thickBot="1">
      <c r="B2849" s="710" t="s">
        <v>1041</v>
      </c>
      <c r="C2849" s="271"/>
      <c r="D2849" s="294"/>
      <c r="E2849" s="295"/>
      <c r="F2849" s="698">
        <f t="shared" si="1485"/>
        <v>0</v>
      </c>
      <c r="G2849" s="271"/>
      <c r="H2849" s="294"/>
      <c r="I2849" s="295"/>
      <c r="J2849" s="334">
        <f t="shared" si="1486"/>
        <v>0</v>
      </c>
      <c r="K2849" s="271"/>
      <c r="L2849" s="294"/>
      <c r="M2849" s="295"/>
      <c r="N2849" s="334">
        <f t="shared" si="1487"/>
        <v>0</v>
      </c>
      <c r="O2849" s="271"/>
      <c r="P2849" s="294"/>
      <c r="Q2849" s="295"/>
      <c r="R2849" s="792">
        <f t="shared" si="1483"/>
        <v>0</v>
      </c>
      <c r="S2849" s="700">
        <f t="shared" si="1484"/>
        <v>0</v>
      </c>
      <c r="T2849" s="191"/>
      <c r="U2849" s="191"/>
      <c r="V2849" s="191"/>
      <c r="W2849" s="191"/>
    </row>
    <row r="2850" spans="2:23" ht="17.25" thickBot="1">
      <c r="B2850" s="715" t="s">
        <v>1056</v>
      </c>
      <c r="C2850" s="795" t="s">
        <v>498</v>
      </c>
      <c r="D2850" s="796" t="s">
        <v>499</v>
      </c>
      <c r="E2850" s="797" t="s">
        <v>500</v>
      </c>
      <c r="F2850" s="719" t="s">
        <v>697</v>
      </c>
      <c r="G2850" s="687" t="s">
        <v>502</v>
      </c>
      <c r="H2850" s="688" t="s">
        <v>503</v>
      </c>
      <c r="I2850" s="689" t="s">
        <v>504</v>
      </c>
      <c r="J2850" s="719" t="s">
        <v>698</v>
      </c>
      <c r="K2850" s="687" t="s">
        <v>506</v>
      </c>
      <c r="L2850" s="688" t="s">
        <v>507</v>
      </c>
      <c r="M2850" s="689" t="s">
        <v>508</v>
      </c>
      <c r="N2850" s="719" t="s">
        <v>699</v>
      </c>
      <c r="O2850" s="687" t="s">
        <v>510</v>
      </c>
      <c r="P2850" s="688" t="s">
        <v>511</v>
      </c>
      <c r="Q2850" s="689" t="s">
        <v>512</v>
      </c>
      <c r="R2850" s="719" t="s">
        <v>700</v>
      </c>
      <c r="S2850" s="719" t="s">
        <v>46</v>
      </c>
      <c r="T2850" s="191"/>
      <c r="U2850" s="191"/>
      <c r="V2850" s="191"/>
      <c r="W2850" s="191"/>
    </row>
    <row r="2851" spans="2:23" ht="16.5">
      <c r="B2851" s="710" t="s">
        <v>702</v>
      </c>
      <c r="C2851" s="266"/>
      <c r="D2851" s="280"/>
      <c r="E2851" s="281"/>
      <c r="F2851" s="698">
        <f>C2851+D2851+E2851</f>
        <v>0</v>
      </c>
      <c r="G2851" s="266"/>
      <c r="H2851" s="280"/>
      <c r="I2851" s="281"/>
      <c r="J2851" s="334">
        <f>G2851+H2851+I2851</f>
        <v>0</v>
      </c>
      <c r="K2851" s="266"/>
      <c r="L2851" s="280"/>
      <c r="M2851" s="281"/>
      <c r="N2851" s="334">
        <f>K2851+L2851+M2851</f>
        <v>0</v>
      </c>
      <c r="O2851" s="266"/>
      <c r="P2851" s="280"/>
      <c r="Q2851" s="281"/>
      <c r="R2851" s="792">
        <f>SUM(O2851:Q2851)</f>
        <v>0</v>
      </c>
      <c r="S2851" s="700">
        <f>C2851+D2851+E2851+G2851+H2851+I2851+K2851+L2851+M2851+O2851+P2851+Q2851</f>
        <v>0</v>
      </c>
      <c r="T2851" s="191"/>
      <c r="U2851" s="191"/>
      <c r="V2851" s="191"/>
      <c r="W2851" s="191"/>
    </row>
    <row r="2852" spans="2:23" ht="16.5">
      <c r="B2852" s="711" t="s">
        <v>703</v>
      </c>
      <c r="C2852" s="712">
        <f>C2853+C2854</f>
        <v>0</v>
      </c>
      <c r="D2852" s="712">
        <f>D2853+D2854</f>
        <v>0</v>
      </c>
      <c r="E2852" s="712">
        <f>E2853+E2854</f>
        <v>0</v>
      </c>
      <c r="F2852" s="334">
        <f t="shared" ref="F2852:F2857" si="1488">C2852+D2852+E2852</f>
        <v>0</v>
      </c>
      <c r="G2852" s="712">
        <f>G2853+G2854</f>
        <v>0</v>
      </c>
      <c r="H2852" s="246">
        <f>H2853+H2854</f>
        <v>0</v>
      </c>
      <c r="I2852" s="713">
        <f>I2853+I2854</f>
        <v>0</v>
      </c>
      <c r="J2852" s="334">
        <f t="shared" ref="J2852:J2857" si="1489">G2852+H2852+I2852</f>
        <v>0</v>
      </c>
      <c r="K2852" s="712">
        <f>K2853+K2854</f>
        <v>0</v>
      </c>
      <c r="L2852" s="246">
        <f>L2853+L2854</f>
        <v>0</v>
      </c>
      <c r="M2852" s="713">
        <f>M2853+M2854</f>
        <v>0</v>
      </c>
      <c r="N2852" s="334">
        <f t="shared" ref="N2852:N2857" si="1490">K2852+L2852+M2852</f>
        <v>0</v>
      </c>
      <c r="O2852" s="712">
        <f>O2853+O2854</f>
        <v>0</v>
      </c>
      <c r="P2852" s="246">
        <f>P2853+P2854</f>
        <v>0</v>
      </c>
      <c r="Q2852" s="713">
        <f>Q2853+Q2854</f>
        <v>0</v>
      </c>
      <c r="R2852" s="792">
        <f t="shared" ref="R2852:R2857" si="1491">SUM(O2852:Q2852)</f>
        <v>0</v>
      </c>
      <c r="S2852" s="335">
        <f>N2852+J2852+F2852+R2852</f>
        <v>0</v>
      </c>
      <c r="T2852" s="702"/>
      <c r="U2852" s="702"/>
      <c r="V2852" s="702"/>
      <c r="W2852" s="702"/>
    </row>
    <row r="2853" spans="2:23" ht="16.5">
      <c r="B2853" s="710" t="s">
        <v>1037</v>
      </c>
      <c r="C2853" s="254"/>
      <c r="D2853" s="287"/>
      <c r="E2853" s="288"/>
      <c r="F2853" s="698">
        <f t="shared" si="1488"/>
        <v>0</v>
      </c>
      <c r="G2853" s="254"/>
      <c r="H2853" s="287"/>
      <c r="I2853" s="288"/>
      <c r="J2853" s="334">
        <f t="shared" si="1489"/>
        <v>0</v>
      </c>
      <c r="K2853" s="761"/>
      <c r="L2853" s="287"/>
      <c r="M2853" s="288"/>
      <c r="N2853" s="334">
        <f t="shared" si="1490"/>
        <v>0</v>
      </c>
      <c r="O2853" s="254"/>
      <c r="P2853" s="287"/>
      <c r="Q2853" s="288"/>
      <c r="R2853" s="792">
        <f t="shared" si="1491"/>
        <v>0</v>
      </c>
      <c r="S2853" s="700">
        <f>C2853+D2853+E2853+G2853+H2853+I2853+K2853+L2853+M2853+O2853+P2853+Q2853</f>
        <v>0</v>
      </c>
      <c r="T2853" s="191"/>
      <c r="U2853" s="191"/>
      <c r="V2853" s="191"/>
      <c r="W2853" s="191"/>
    </row>
    <row r="2854" spans="2:23" ht="16.5">
      <c r="B2854" s="710" t="s">
        <v>1038</v>
      </c>
      <c r="C2854" s="254"/>
      <c r="D2854" s="287"/>
      <c r="E2854" s="288"/>
      <c r="F2854" s="698">
        <f t="shared" si="1488"/>
        <v>0</v>
      </c>
      <c r="G2854" s="254"/>
      <c r="H2854" s="287"/>
      <c r="I2854" s="288"/>
      <c r="J2854" s="334">
        <f t="shared" si="1489"/>
        <v>0</v>
      </c>
      <c r="K2854" s="254"/>
      <c r="L2854" s="287"/>
      <c r="M2854" s="288"/>
      <c r="N2854" s="334">
        <f t="shared" si="1490"/>
        <v>0</v>
      </c>
      <c r="O2854" s="254"/>
      <c r="P2854" s="287"/>
      <c r="Q2854" s="288"/>
      <c r="R2854" s="792">
        <f t="shared" si="1491"/>
        <v>0</v>
      </c>
      <c r="S2854" s="700">
        <f>C2854+D2854+E2854+G2854+H2854+I2854+K2854+L2854+M2854+O2854+P2854+Q2854</f>
        <v>0</v>
      </c>
      <c r="T2854" s="191"/>
      <c r="U2854" s="191"/>
      <c r="V2854" s="191"/>
      <c r="W2854" s="191"/>
    </row>
    <row r="2855" spans="2:23" ht="16.5">
      <c r="B2855" s="710" t="s">
        <v>1039</v>
      </c>
      <c r="C2855" s="254"/>
      <c r="D2855" s="287"/>
      <c r="E2855" s="288"/>
      <c r="F2855" s="698">
        <f t="shared" si="1488"/>
        <v>0</v>
      </c>
      <c r="G2855" s="254"/>
      <c r="H2855" s="287"/>
      <c r="I2855" s="288"/>
      <c r="J2855" s="334">
        <f t="shared" si="1489"/>
        <v>0</v>
      </c>
      <c r="K2855" s="254"/>
      <c r="L2855" s="287"/>
      <c r="M2855" s="288"/>
      <c r="N2855" s="334">
        <f t="shared" si="1490"/>
        <v>0</v>
      </c>
      <c r="O2855" s="254"/>
      <c r="P2855" s="287"/>
      <c r="Q2855" s="288"/>
      <c r="R2855" s="792">
        <f t="shared" si="1491"/>
        <v>0</v>
      </c>
      <c r="S2855" s="700">
        <f>C2855+D2855+E2855+G2855+H2855+I2855+K2855+L2855+M2855+O2855+P2855+Q2855</f>
        <v>0</v>
      </c>
      <c r="T2855" s="191"/>
      <c r="U2855" s="191"/>
      <c r="V2855" s="191"/>
      <c r="W2855" s="191"/>
    </row>
    <row r="2856" spans="2:23" ht="16.5">
      <c r="B2856" s="710" t="s">
        <v>1040</v>
      </c>
      <c r="C2856" s="254"/>
      <c r="D2856" s="287"/>
      <c r="E2856" s="288"/>
      <c r="F2856" s="698">
        <f t="shared" si="1488"/>
        <v>0</v>
      </c>
      <c r="G2856" s="254"/>
      <c r="H2856" s="287"/>
      <c r="I2856" s="288"/>
      <c r="J2856" s="334">
        <f t="shared" si="1489"/>
        <v>0</v>
      </c>
      <c r="K2856" s="254"/>
      <c r="L2856" s="287"/>
      <c r="M2856" s="288"/>
      <c r="N2856" s="334">
        <f t="shared" si="1490"/>
        <v>0</v>
      </c>
      <c r="O2856" s="254"/>
      <c r="P2856" s="287"/>
      <c r="Q2856" s="288"/>
      <c r="R2856" s="792">
        <f t="shared" si="1491"/>
        <v>0</v>
      </c>
      <c r="S2856" s="700">
        <f>C2856+D2856+E2856+G2856+H2856+I2856+K2856+L2856+M2856+O2856+P2856+Q2856</f>
        <v>0</v>
      </c>
      <c r="T2856" s="191"/>
      <c r="U2856" s="191"/>
      <c r="V2856" s="191"/>
      <c r="W2856" s="191"/>
    </row>
    <row r="2857" spans="2:23" ht="17.25" thickBot="1">
      <c r="B2857" s="710" t="s">
        <v>1041</v>
      </c>
      <c r="C2857" s="271"/>
      <c r="D2857" s="294"/>
      <c r="E2857" s="295"/>
      <c r="F2857" s="698">
        <f t="shared" si="1488"/>
        <v>0</v>
      </c>
      <c r="G2857" s="271"/>
      <c r="H2857" s="294"/>
      <c r="I2857" s="295"/>
      <c r="J2857" s="334">
        <f t="shared" si="1489"/>
        <v>0</v>
      </c>
      <c r="K2857" s="271"/>
      <c r="L2857" s="294"/>
      <c r="M2857" s="295"/>
      <c r="N2857" s="334">
        <f t="shared" si="1490"/>
        <v>0</v>
      </c>
      <c r="O2857" s="271"/>
      <c r="P2857" s="294"/>
      <c r="Q2857" s="295"/>
      <c r="R2857" s="792">
        <f t="shared" si="1491"/>
        <v>0</v>
      </c>
      <c r="S2857" s="700">
        <f>C2857+D2857+E2857+G2857+H2857+I2857+K2857+L2857+M2857+O2857+P2857+Q2857</f>
        <v>0</v>
      </c>
      <c r="T2857" s="191"/>
      <c r="U2857" s="191"/>
      <c r="V2857" s="191"/>
      <c r="W2857" s="191"/>
    </row>
    <row r="2858" spans="2:23" ht="17.25" thickBot="1">
      <c r="B2858" s="715" t="s">
        <v>1057</v>
      </c>
      <c r="C2858" s="687" t="s">
        <v>498</v>
      </c>
      <c r="D2858" s="688" t="s">
        <v>499</v>
      </c>
      <c r="E2858" s="689" t="s">
        <v>500</v>
      </c>
      <c r="F2858" s="719" t="s">
        <v>697</v>
      </c>
      <c r="G2858" s="687" t="s">
        <v>502</v>
      </c>
      <c r="H2858" s="688" t="s">
        <v>503</v>
      </c>
      <c r="I2858" s="689" t="s">
        <v>504</v>
      </c>
      <c r="J2858" s="719" t="s">
        <v>698</v>
      </c>
      <c r="K2858" s="687" t="s">
        <v>506</v>
      </c>
      <c r="L2858" s="688" t="s">
        <v>507</v>
      </c>
      <c r="M2858" s="689" t="s">
        <v>508</v>
      </c>
      <c r="N2858" s="719" t="s">
        <v>699</v>
      </c>
      <c r="O2858" s="687" t="s">
        <v>510</v>
      </c>
      <c r="P2858" s="688" t="s">
        <v>511</v>
      </c>
      <c r="Q2858" s="689" t="s">
        <v>512</v>
      </c>
      <c r="R2858" s="719" t="s">
        <v>700</v>
      </c>
      <c r="S2858" s="719" t="s">
        <v>46</v>
      </c>
      <c r="T2858" s="191"/>
      <c r="U2858" s="191"/>
      <c r="V2858" s="191"/>
      <c r="W2858" s="191"/>
    </row>
    <row r="2859" spans="2:23" ht="16.5">
      <c r="B2859" s="710" t="s">
        <v>702</v>
      </c>
      <c r="C2859" s="266"/>
      <c r="D2859" s="280"/>
      <c r="E2859" s="281"/>
      <c r="F2859" s="698">
        <f>C2859+D2859+E2859</f>
        <v>0</v>
      </c>
      <c r="G2859" s="266"/>
      <c r="H2859" s="280"/>
      <c r="I2859" s="281"/>
      <c r="J2859" s="334">
        <f>G2859+H2859+I2859</f>
        <v>0</v>
      </c>
      <c r="K2859" s="266"/>
      <c r="L2859" s="280"/>
      <c r="M2859" s="281"/>
      <c r="N2859" s="334">
        <f>K2859+L2859+M2859</f>
        <v>0</v>
      </c>
      <c r="O2859" s="266"/>
      <c r="P2859" s="280"/>
      <c r="Q2859" s="281"/>
      <c r="R2859" s="334">
        <f t="shared" ref="R2859:R2865" si="1492">SUM(O2859:Q2859)</f>
        <v>0</v>
      </c>
      <c r="S2859" s="700">
        <f t="shared" ref="S2859:S2865" si="1493">N2859+J2859+F2859+R2859</f>
        <v>0</v>
      </c>
      <c r="T2859" s="191"/>
      <c r="U2859" s="191"/>
      <c r="V2859" s="191"/>
      <c r="W2859" s="191"/>
    </row>
    <row r="2860" spans="2:23" ht="16.5">
      <c r="B2860" s="711" t="s">
        <v>703</v>
      </c>
      <c r="C2860" s="712">
        <f>C2861+C2862</f>
        <v>0</v>
      </c>
      <c r="D2860" s="712">
        <f>D2861+D2862</f>
        <v>0</v>
      </c>
      <c r="E2860" s="712">
        <f>E2861+E2862</f>
        <v>0</v>
      </c>
      <c r="F2860" s="334">
        <f t="shared" ref="F2860:F2865" si="1494">C2860+D2860+E2860</f>
        <v>0</v>
      </c>
      <c r="G2860" s="712">
        <f>G2861+G2862</f>
        <v>0</v>
      </c>
      <c r="H2860" s="246">
        <f>H2861+H2862</f>
        <v>0</v>
      </c>
      <c r="I2860" s="713">
        <f>I2861+I2862</f>
        <v>0</v>
      </c>
      <c r="J2860" s="334">
        <f t="shared" ref="J2860:J2865" si="1495">G2860+H2860+I2860</f>
        <v>0</v>
      </c>
      <c r="K2860" s="712">
        <f>K2861+K2862</f>
        <v>0</v>
      </c>
      <c r="L2860" s="246">
        <f>L2861+L2862</f>
        <v>0</v>
      </c>
      <c r="M2860" s="713">
        <f>M2861+M2862</f>
        <v>0</v>
      </c>
      <c r="N2860" s="334">
        <f t="shared" ref="N2860:N2865" si="1496">K2860+L2860+M2860</f>
        <v>0</v>
      </c>
      <c r="O2860" s="712">
        <f>O2861+O2862</f>
        <v>0</v>
      </c>
      <c r="P2860" s="246">
        <f>P2861+P2862</f>
        <v>0</v>
      </c>
      <c r="Q2860" s="713">
        <f>Q2861+Q2862</f>
        <v>0</v>
      </c>
      <c r="R2860" s="334">
        <f t="shared" si="1492"/>
        <v>0</v>
      </c>
      <c r="S2860" s="335">
        <f t="shared" si="1493"/>
        <v>0</v>
      </c>
      <c r="T2860" s="702"/>
      <c r="U2860" s="702"/>
      <c r="V2860" s="702"/>
      <c r="W2860" s="702"/>
    </row>
    <row r="2861" spans="2:23" ht="16.5">
      <c r="B2861" s="710" t="s">
        <v>1037</v>
      </c>
      <c r="C2861" s="254"/>
      <c r="D2861" s="287"/>
      <c r="E2861" s="288"/>
      <c r="F2861" s="698">
        <f t="shared" si="1494"/>
        <v>0</v>
      </c>
      <c r="G2861" s="254"/>
      <c r="H2861" s="287"/>
      <c r="I2861" s="288"/>
      <c r="J2861" s="334">
        <f t="shared" si="1495"/>
        <v>0</v>
      </c>
      <c r="K2861" s="254"/>
      <c r="L2861" s="287"/>
      <c r="M2861" s="288"/>
      <c r="N2861" s="334">
        <f t="shared" si="1496"/>
        <v>0</v>
      </c>
      <c r="O2861" s="254"/>
      <c r="P2861" s="287"/>
      <c r="Q2861" s="288"/>
      <c r="R2861" s="334">
        <f t="shared" si="1492"/>
        <v>0</v>
      </c>
      <c r="S2861" s="700">
        <f t="shared" si="1493"/>
        <v>0</v>
      </c>
      <c r="T2861" s="191"/>
      <c r="U2861" s="191"/>
      <c r="V2861" s="191"/>
      <c r="W2861" s="191"/>
    </row>
    <row r="2862" spans="2:23" ht="16.5">
      <c r="B2862" s="710" t="s">
        <v>1038</v>
      </c>
      <c r="C2862" s="254"/>
      <c r="D2862" s="287"/>
      <c r="E2862" s="288"/>
      <c r="F2862" s="698">
        <f t="shared" si="1494"/>
        <v>0</v>
      </c>
      <c r="G2862" s="254"/>
      <c r="H2862" s="287"/>
      <c r="I2862" s="288"/>
      <c r="J2862" s="334">
        <f t="shared" si="1495"/>
        <v>0</v>
      </c>
      <c r="K2862" s="254"/>
      <c r="L2862" s="287"/>
      <c r="M2862" s="288"/>
      <c r="N2862" s="334">
        <f t="shared" si="1496"/>
        <v>0</v>
      </c>
      <c r="O2862" s="254"/>
      <c r="P2862" s="287"/>
      <c r="Q2862" s="288"/>
      <c r="R2862" s="792">
        <f t="shared" si="1492"/>
        <v>0</v>
      </c>
      <c r="S2862" s="700">
        <f t="shared" si="1493"/>
        <v>0</v>
      </c>
      <c r="T2862" s="191"/>
      <c r="U2862" s="191"/>
      <c r="V2862" s="191"/>
      <c r="W2862" s="191"/>
    </row>
    <row r="2863" spans="2:23" ht="16.5">
      <c r="B2863" s="710" t="s">
        <v>1039</v>
      </c>
      <c r="C2863" s="254"/>
      <c r="D2863" s="287"/>
      <c r="E2863" s="288"/>
      <c r="F2863" s="698">
        <f t="shared" si="1494"/>
        <v>0</v>
      </c>
      <c r="G2863" s="254"/>
      <c r="H2863" s="287"/>
      <c r="I2863" s="288"/>
      <c r="J2863" s="334">
        <f t="shared" si="1495"/>
        <v>0</v>
      </c>
      <c r="K2863" s="254"/>
      <c r="L2863" s="287"/>
      <c r="M2863" s="288"/>
      <c r="N2863" s="334">
        <f t="shared" si="1496"/>
        <v>0</v>
      </c>
      <c r="O2863" s="254"/>
      <c r="P2863" s="287"/>
      <c r="Q2863" s="288"/>
      <c r="R2863" s="792">
        <f t="shared" si="1492"/>
        <v>0</v>
      </c>
      <c r="S2863" s="700">
        <f t="shared" si="1493"/>
        <v>0</v>
      </c>
      <c r="T2863" s="191"/>
      <c r="U2863" s="191"/>
      <c r="V2863" s="191"/>
      <c r="W2863" s="191"/>
    </row>
    <row r="2864" spans="2:23" ht="16.5">
      <c r="B2864" s="710" t="s">
        <v>1040</v>
      </c>
      <c r="C2864" s="254"/>
      <c r="D2864" s="287"/>
      <c r="E2864" s="288"/>
      <c r="F2864" s="698">
        <f t="shared" si="1494"/>
        <v>0</v>
      </c>
      <c r="G2864" s="254"/>
      <c r="H2864" s="287"/>
      <c r="I2864" s="288"/>
      <c r="J2864" s="334">
        <f t="shared" si="1495"/>
        <v>0</v>
      </c>
      <c r="K2864" s="254"/>
      <c r="L2864" s="287"/>
      <c r="M2864" s="288"/>
      <c r="N2864" s="334">
        <f t="shared" si="1496"/>
        <v>0</v>
      </c>
      <c r="O2864" s="254"/>
      <c r="P2864" s="287"/>
      <c r="Q2864" s="288"/>
      <c r="R2864" s="792">
        <f t="shared" si="1492"/>
        <v>0</v>
      </c>
      <c r="S2864" s="700">
        <f t="shared" si="1493"/>
        <v>0</v>
      </c>
      <c r="T2864" s="191"/>
      <c r="U2864" s="191"/>
      <c r="V2864" s="191"/>
      <c r="W2864" s="191"/>
    </row>
    <row r="2865" spans="2:23" ht="17.25" thickBot="1">
      <c r="B2865" s="710" t="s">
        <v>1041</v>
      </c>
      <c r="C2865" s="271"/>
      <c r="D2865" s="294"/>
      <c r="E2865" s="295"/>
      <c r="F2865" s="698">
        <f t="shared" si="1494"/>
        <v>0</v>
      </c>
      <c r="G2865" s="271"/>
      <c r="H2865" s="294"/>
      <c r="I2865" s="295"/>
      <c r="J2865" s="334">
        <f t="shared" si="1495"/>
        <v>0</v>
      </c>
      <c r="K2865" s="271"/>
      <c r="L2865" s="294"/>
      <c r="M2865" s="295"/>
      <c r="N2865" s="334">
        <f t="shared" si="1496"/>
        <v>0</v>
      </c>
      <c r="O2865" s="271"/>
      <c r="P2865" s="294"/>
      <c r="Q2865" s="295"/>
      <c r="R2865" s="792">
        <f t="shared" si="1492"/>
        <v>0</v>
      </c>
      <c r="S2865" s="700">
        <f t="shared" si="1493"/>
        <v>0</v>
      </c>
      <c r="T2865" s="191"/>
      <c r="U2865" s="191"/>
      <c r="V2865" s="191"/>
      <c r="W2865" s="191"/>
    </row>
    <row r="2866" spans="2:23" ht="17.25" thickBot="1">
      <c r="B2866" s="715" t="s">
        <v>1058</v>
      </c>
      <c r="C2866" s="795" t="s">
        <v>498</v>
      </c>
      <c r="D2866" s="796" t="s">
        <v>499</v>
      </c>
      <c r="E2866" s="797" t="s">
        <v>500</v>
      </c>
      <c r="F2866" s="719" t="s">
        <v>697</v>
      </c>
      <c r="G2866" s="687" t="s">
        <v>502</v>
      </c>
      <c r="H2866" s="688" t="s">
        <v>503</v>
      </c>
      <c r="I2866" s="689" t="s">
        <v>504</v>
      </c>
      <c r="J2866" s="719" t="s">
        <v>698</v>
      </c>
      <c r="K2866" s="687" t="s">
        <v>506</v>
      </c>
      <c r="L2866" s="688" t="s">
        <v>507</v>
      </c>
      <c r="M2866" s="689" t="s">
        <v>508</v>
      </c>
      <c r="N2866" s="719" t="s">
        <v>699</v>
      </c>
      <c r="O2866" s="687" t="s">
        <v>510</v>
      </c>
      <c r="P2866" s="688" t="s">
        <v>511</v>
      </c>
      <c r="Q2866" s="689" t="s">
        <v>512</v>
      </c>
      <c r="R2866" s="719" t="s">
        <v>700</v>
      </c>
      <c r="S2866" s="719" t="s">
        <v>46</v>
      </c>
      <c r="T2866" s="191"/>
      <c r="U2866" s="191"/>
      <c r="V2866" s="191"/>
      <c r="W2866" s="191"/>
    </row>
    <row r="2867" spans="2:23" ht="16.5">
      <c r="B2867" s="710" t="s">
        <v>702</v>
      </c>
      <c r="C2867" s="266"/>
      <c r="D2867" s="280"/>
      <c r="E2867" s="281"/>
      <c r="F2867" s="698">
        <f>C2867+D2867+E2867</f>
        <v>0</v>
      </c>
      <c r="G2867" s="266"/>
      <c r="H2867" s="280"/>
      <c r="I2867" s="281"/>
      <c r="J2867" s="334">
        <f>G2867+H2867+I2867</f>
        <v>0</v>
      </c>
      <c r="K2867" s="266"/>
      <c r="L2867" s="280"/>
      <c r="M2867" s="281"/>
      <c r="N2867" s="334">
        <f>K2867+L2867+M2867</f>
        <v>0</v>
      </c>
      <c r="O2867" s="266"/>
      <c r="P2867" s="280"/>
      <c r="Q2867" s="281"/>
      <c r="R2867" s="334">
        <f t="shared" ref="R2867:R2873" si="1497">SUM(O2867:Q2867)</f>
        <v>0</v>
      </c>
      <c r="S2867" s="700">
        <f t="shared" ref="S2867:S2873" si="1498">N2867+J2867+F2867+R2867</f>
        <v>0</v>
      </c>
      <c r="T2867" s="191"/>
      <c r="U2867" s="191"/>
      <c r="V2867" s="191"/>
      <c r="W2867" s="191"/>
    </row>
    <row r="2868" spans="2:23" ht="16.5">
      <c r="B2868" s="711" t="s">
        <v>703</v>
      </c>
      <c r="C2868" s="712">
        <f>C2869+C2870</f>
        <v>0</v>
      </c>
      <c r="D2868" s="712">
        <f>D2869+D2870</f>
        <v>0</v>
      </c>
      <c r="E2868" s="712">
        <f>E2869+E2870</f>
        <v>0</v>
      </c>
      <c r="F2868" s="334">
        <f t="shared" ref="F2868:F2873" si="1499">C2868+D2868+E2868</f>
        <v>0</v>
      </c>
      <c r="G2868" s="712">
        <f>G2869+G2870</f>
        <v>0</v>
      </c>
      <c r="H2868" s="246">
        <f>H2869+H2870</f>
        <v>0</v>
      </c>
      <c r="I2868" s="713">
        <f>I2869+I2870</f>
        <v>0</v>
      </c>
      <c r="J2868" s="334">
        <f t="shared" ref="J2868:J2873" si="1500">G2868+H2868+I2868</f>
        <v>0</v>
      </c>
      <c r="K2868" s="712">
        <f>K2869+K2870</f>
        <v>0</v>
      </c>
      <c r="L2868" s="246">
        <f>L2869+L2870</f>
        <v>0</v>
      </c>
      <c r="M2868" s="713">
        <f>M2869+M2870</f>
        <v>0</v>
      </c>
      <c r="N2868" s="334">
        <f t="shared" ref="N2868:N2873" si="1501">K2868+L2868+M2868</f>
        <v>0</v>
      </c>
      <c r="O2868" s="712">
        <f>O2869+O2870</f>
        <v>0</v>
      </c>
      <c r="P2868" s="246">
        <f>P2869+P2870</f>
        <v>0</v>
      </c>
      <c r="Q2868" s="713">
        <f>Q2869+Q2870</f>
        <v>0</v>
      </c>
      <c r="R2868" s="334">
        <f t="shared" si="1497"/>
        <v>0</v>
      </c>
      <c r="S2868" s="335">
        <f t="shared" si="1498"/>
        <v>0</v>
      </c>
      <c r="T2868" s="702"/>
      <c r="U2868" s="702"/>
      <c r="V2868" s="702"/>
      <c r="W2868" s="702"/>
    </row>
    <row r="2869" spans="2:23" ht="16.5">
      <c r="B2869" s="710" t="s">
        <v>1037</v>
      </c>
      <c r="C2869" s="254"/>
      <c r="D2869" s="287"/>
      <c r="E2869" s="288"/>
      <c r="F2869" s="698">
        <f t="shared" si="1499"/>
        <v>0</v>
      </c>
      <c r="G2869" s="254"/>
      <c r="H2869" s="287"/>
      <c r="I2869" s="288"/>
      <c r="J2869" s="334">
        <f t="shared" si="1500"/>
        <v>0</v>
      </c>
      <c r="K2869" s="254"/>
      <c r="L2869" s="287"/>
      <c r="M2869" s="288"/>
      <c r="N2869" s="334">
        <f t="shared" si="1501"/>
        <v>0</v>
      </c>
      <c r="O2869" s="254"/>
      <c r="P2869" s="287"/>
      <c r="Q2869" s="288"/>
      <c r="R2869" s="334">
        <f t="shared" si="1497"/>
        <v>0</v>
      </c>
      <c r="S2869" s="700">
        <f t="shared" si="1498"/>
        <v>0</v>
      </c>
      <c r="T2869" s="191"/>
      <c r="U2869" s="191"/>
      <c r="V2869" s="191"/>
      <c r="W2869" s="191"/>
    </row>
    <row r="2870" spans="2:23" ht="16.5">
      <c r="B2870" s="710" t="s">
        <v>1038</v>
      </c>
      <c r="C2870" s="254"/>
      <c r="D2870" s="287"/>
      <c r="E2870" s="288"/>
      <c r="F2870" s="698">
        <f t="shared" si="1499"/>
        <v>0</v>
      </c>
      <c r="G2870" s="254"/>
      <c r="H2870" s="287"/>
      <c r="I2870" s="288"/>
      <c r="J2870" s="334">
        <f t="shared" si="1500"/>
        <v>0</v>
      </c>
      <c r="K2870" s="254"/>
      <c r="L2870" s="287"/>
      <c r="M2870" s="288"/>
      <c r="N2870" s="334">
        <f t="shared" si="1501"/>
        <v>0</v>
      </c>
      <c r="O2870" s="254"/>
      <c r="P2870" s="287"/>
      <c r="Q2870" s="288"/>
      <c r="R2870" s="792">
        <f t="shared" si="1497"/>
        <v>0</v>
      </c>
      <c r="S2870" s="700">
        <f t="shared" si="1498"/>
        <v>0</v>
      </c>
      <c r="T2870" s="191"/>
      <c r="U2870" s="191"/>
      <c r="V2870" s="191"/>
      <c r="W2870" s="191"/>
    </row>
    <row r="2871" spans="2:23" ht="16.5">
      <c r="B2871" s="710" t="s">
        <v>1039</v>
      </c>
      <c r="C2871" s="254"/>
      <c r="D2871" s="287"/>
      <c r="E2871" s="288"/>
      <c r="F2871" s="698">
        <f t="shared" si="1499"/>
        <v>0</v>
      </c>
      <c r="G2871" s="254"/>
      <c r="H2871" s="287"/>
      <c r="I2871" s="288"/>
      <c r="J2871" s="334">
        <f t="shared" si="1500"/>
        <v>0</v>
      </c>
      <c r="K2871" s="254"/>
      <c r="L2871" s="287"/>
      <c r="M2871" s="288"/>
      <c r="N2871" s="334">
        <f t="shared" si="1501"/>
        <v>0</v>
      </c>
      <c r="O2871" s="254"/>
      <c r="P2871" s="287"/>
      <c r="Q2871" s="288"/>
      <c r="R2871" s="792">
        <f t="shared" si="1497"/>
        <v>0</v>
      </c>
      <c r="S2871" s="700">
        <f t="shared" si="1498"/>
        <v>0</v>
      </c>
      <c r="T2871" s="191"/>
      <c r="U2871" s="191"/>
      <c r="V2871" s="191"/>
      <c r="W2871" s="191"/>
    </row>
    <row r="2872" spans="2:23" ht="16.5">
      <c r="B2872" s="710" t="s">
        <v>1040</v>
      </c>
      <c r="C2872" s="254"/>
      <c r="D2872" s="287"/>
      <c r="E2872" s="288"/>
      <c r="F2872" s="698">
        <f t="shared" si="1499"/>
        <v>0</v>
      </c>
      <c r="G2872" s="254"/>
      <c r="H2872" s="287"/>
      <c r="I2872" s="288"/>
      <c r="J2872" s="334">
        <f t="shared" si="1500"/>
        <v>0</v>
      </c>
      <c r="K2872" s="254"/>
      <c r="L2872" s="287"/>
      <c r="M2872" s="288"/>
      <c r="N2872" s="334">
        <f t="shared" si="1501"/>
        <v>0</v>
      </c>
      <c r="O2872" s="254"/>
      <c r="P2872" s="287"/>
      <c r="Q2872" s="288"/>
      <c r="R2872" s="792">
        <f t="shared" si="1497"/>
        <v>0</v>
      </c>
      <c r="S2872" s="700">
        <f t="shared" si="1498"/>
        <v>0</v>
      </c>
      <c r="T2872" s="191"/>
      <c r="U2872" s="191"/>
      <c r="V2872" s="191"/>
      <c r="W2872" s="191"/>
    </row>
    <row r="2873" spans="2:23" ht="17.25" thickBot="1">
      <c r="B2873" s="710" t="s">
        <v>1041</v>
      </c>
      <c r="C2873" s="271"/>
      <c r="D2873" s="294"/>
      <c r="E2873" s="295"/>
      <c r="F2873" s="698">
        <f t="shared" si="1499"/>
        <v>0</v>
      </c>
      <c r="G2873" s="271"/>
      <c r="H2873" s="294"/>
      <c r="I2873" s="295"/>
      <c r="J2873" s="334">
        <f t="shared" si="1500"/>
        <v>0</v>
      </c>
      <c r="K2873" s="271"/>
      <c r="L2873" s="294"/>
      <c r="M2873" s="295"/>
      <c r="N2873" s="334">
        <f t="shared" si="1501"/>
        <v>0</v>
      </c>
      <c r="O2873" s="271"/>
      <c r="P2873" s="294"/>
      <c r="Q2873" s="295"/>
      <c r="R2873" s="792">
        <f t="shared" si="1497"/>
        <v>0</v>
      </c>
      <c r="S2873" s="700">
        <f t="shared" si="1498"/>
        <v>0</v>
      </c>
      <c r="T2873" s="191"/>
      <c r="U2873" s="191"/>
      <c r="V2873" s="191"/>
      <c r="W2873" s="191"/>
    </row>
    <row r="2874" spans="2:23" ht="17.25" thickBot="1">
      <c r="B2874" s="715" t="s">
        <v>725</v>
      </c>
      <c r="C2874" s="687" t="s">
        <v>498</v>
      </c>
      <c r="D2874" s="688" t="s">
        <v>499</v>
      </c>
      <c r="E2874" s="689" t="s">
        <v>500</v>
      </c>
      <c r="F2874" s="719" t="s">
        <v>697</v>
      </c>
      <c r="G2874" s="687" t="s">
        <v>502</v>
      </c>
      <c r="H2874" s="688" t="s">
        <v>503</v>
      </c>
      <c r="I2874" s="689" t="s">
        <v>504</v>
      </c>
      <c r="J2874" s="719" t="s">
        <v>698</v>
      </c>
      <c r="K2874" s="687" t="s">
        <v>506</v>
      </c>
      <c r="L2874" s="688" t="s">
        <v>507</v>
      </c>
      <c r="M2874" s="689" t="s">
        <v>508</v>
      </c>
      <c r="N2874" s="719" t="s">
        <v>699</v>
      </c>
      <c r="O2874" s="687" t="s">
        <v>510</v>
      </c>
      <c r="P2874" s="688" t="s">
        <v>511</v>
      </c>
      <c r="Q2874" s="689" t="s">
        <v>512</v>
      </c>
      <c r="R2874" s="719" t="s">
        <v>700</v>
      </c>
      <c r="S2874" s="719" t="s">
        <v>46</v>
      </c>
      <c r="T2874" s="191"/>
      <c r="U2874" s="191"/>
      <c r="V2874" s="191"/>
      <c r="W2874" s="191"/>
    </row>
    <row r="2875" spans="2:23" ht="16.5">
      <c r="B2875" s="710" t="s">
        <v>702</v>
      </c>
      <c r="C2875" s="266"/>
      <c r="D2875" s="280"/>
      <c r="E2875" s="281"/>
      <c r="F2875" s="698">
        <f>C2875+D2875+E2875</f>
        <v>0</v>
      </c>
      <c r="G2875" s="266"/>
      <c r="H2875" s="280"/>
      <c r="I2875" s="281"/>
      <c r="J2875" s="334">
        <f>G2875+H2875+I2875</f>
        <v>0</v>
      </c>
      <c r="K2875" s="266"/>
      <c r="L2875" s="280"/>
      <c r="M2875" s="281"/>
      <c r="N2875" s="334">
        <f>K2875+L2875+M2875</f>
        <v>0</v>
      </c>
      <c r="O2875" s="266"/>
      <c r="P2875" s="280"/>
      <c r="Q2875" s="281"/>
      <c r="R2875" s="334">
        <f t="shared" ref="R2875:R2881" si="1502">SUM(O2875:Q2875)</f>
        <v>0</v>
      </c>
      <c r="S2875" s="700">
        <f t="shared" ref="S2875:S2881" si="1503">N2875+J2875+F2875+R2875</f>
        <v>0</v>
      </c>
      <c r="T2875" s="191"/>
      <c r="U2875" s="191"/>
      <c r="V2875" s="191"/>
      <c r="W2875" s="191"/>
    </row>
    <row r="2876" spans="2:23" ht="16.5">
      <c r="B2876" s="711" t="s">
        <v>703</v>
      </c>
      <c r="C2876" s="712">
        <f>C2877+C2878</f>
        <v>0</v>
      </c>
      <c r="D2876" s="712">
        <f>D2877+D2878</f>
        <v>0</v>
      </c>
      <c r="E2876" s="712">
        <f>E2877+E2878</f>
        <v>0</v>
      </c>
      <c r="F2876" s="334">
        <f t="shared" ref="F2876:F2881" si="1504">C2876+D2876+E2876</f>
        <v>0</v>
      </c>
      <c r="G2876" s="712">
        <f>G2877+G2878</f>
        <v>0</v>
      </c>
      <c r="H2876" s="246">
        <f>H2877+H2878</f>
        <v>0</v>
      </c>
      <c r="I2876" s="713">
        <f>I2877+I2878</f>
        <v>0</v>
      </c>
      <c r="J2876" s="334">
        <f t="shared" ref="J2876:J2881" si="1505">G2876+H2876+I2876</f>
        <v>0</v>
      </c>
      <c r="K2876" s="712">
        <f>K2877+K2878</f>
        <v>0</v>
      </c>
      <c r="L2876" s="246">
        <f>L2877+L2878</f>
        <v>0</v>
      </c>
      <c r="M2876" s="713">
        <f>M2877+M2878</f>
        <v>0</v>
      </c>
      <c r="N2876" s="334">
        <f t="shared" ref="N2876:N2881" si="1506">K2876+L2876+M2876</f>
        <v>0</v>
      </c>
      <c r="O2876" s="712">
        <f>O2877+O2878</f>
        <v>0</v>
      </c>
      <c r="P2876" s="246">
        <f>P2877+P2878</f>
        <v>0</v>
      </c>
      <c r="Q2876" s="713">
        <f>Q2877+Q2878</f>
        <v>0</v>
      </c>
      <c r="R2876" s="334">
        <f t="shared" si="1502"/>
        <v>0</v>
      </c>
      <c r="S2876" s="335">
        <f t="shared" si="1503"/>
        <v>0</v>
      </c>
      <c r="T2876" s="702"/>
      <c r="U2876" s="702"/>
      <c r="V2876" s="702"/>
      <c r="W2876" s="702"/>
    </row>
    <row r="2877" spans="2:23" ht="16.5">
      <c r="B2877" s="710" t="s">
        <v>1037</v>
      </c>
      <c r="C2877" s="254"/>
      <c r="D2877" s="287"/>
      <c r="E2877" s="288"/>
      <c r="F2877" s="698">
        <f t="shared" si="1504"/>
        <v>0</v>
      </c>
      <c r="G2877" s="254"/>
      <c r="H2877" s="287"/>
      <c r="I2877" s="288"/>
      <c r="J2877" s="334">
        <f t="shared" si="1505"/>
        <v>0</v>
      </c>
      <c r="K2877" s="254"/>
      <c r="L2877" s="287"/>
      <c r="M2877" s="288"/>
      <c r="N2877" s="334">
        <f t="shared" si="1506"/>
        <v>0</v>
      </c>
      <c r="O2877" s="254"/>
      <c r="P2877" s="287"/>
      <c r="Q2877" s="288"/>
      <c r="R2877" s="334">
        <f t="shared" si="1502"/>
        <v>0</v>
      </c>
      <c r="S2877" s="700">
        <f t="shared" si="1503"/>
        <v>0</v>
      </c>
      <c r="T2877" s="191"/>
      <c r="U2877" s="191"/>
      <c r="V2877" s="191"/>
      <c r="W2877" s="191"/>
    </row>
    <row r="2878" spans="2:23" ht="16.5">
      <c r="B2878" s="710" t="s">
        <v>1038</v>
      </c>
      <c r="C2878" s="254"/>
      <c r="D2878" s="287"/>
      <c r="E2878" s="288"/>
      <c r="F2878" s="698">
        <f t="shared" si="1504"/>
        <v>0</v>
      </c>
      <c r="G2878" s="254"/>
      <c r="H2878" s="287"/>
      <c r="I2878" s="288"/>
      <c r="J2878" s="334">
        <f t="shared" si="1505"/>
        <v>0</v>
      </c>
      <c r="K2878" s="254"/>
      <c r="L2878" s="287"/>
      <c r="M2878" s="288"/>
      <c r="N2878" s="334">
        <f t="shared" si="1506"/>
        <v>0</v>
      </c>
      <c r="O2878" s="254"/>
      <c r="P2878" s="287"/>
      <c r="Q2878" s="288"/>
      <c r="R2878" s="792">
        <f t="shared" si="1502"/>
        <v>0</v>
      </c>
      <c r="S2878" s="700">
        <f t="shared" si="1503"/>
        <v>0</v>
      </c>
      <c r="T2878" s="191"/>
      <c r="U2878" s="191"/>
      <c r="V2878" s="191"/>
      <c r="W2878" s="191"/>
    </row>
    <row r="2879" spans="2:23" ht="16.5">
      <c r="B2879" s="710" t="s">
        <v>1039</v>
      </c>
      <c r="C2879" s="254"/>
      <c r="D2879" s="287"/>
      <c r="E2879" s="288"/>
      <c r="F2879" s="698">
        <f t="shared" si="1504"/>
        <v>0</v>
      </c>
      <c r="G2879" s="254"/>
      <c r="H2879" s="287"/>
      <c r="I2879" s="288"/>
      <c r="J2879" s="334">
        <f t="shared" si="1505"/>
        <v>0</v>
      </c>
      <c r="K2879" s="254"/>
      <c r="L2879" s="287"/>
      <c r="M2879" s="288"/>
      <c r="N2879" s="334">
        <f t="shared" si="1506"/>
        <v>0</v>
      </c>
      <c r="O2879" s="254"/>
      <c r="P2879" s="287"/>
      <c r="Q2879" s="288"/>
      <c r="R2879" s="792">
        <f t="shared" si="1502"/>
        <v>0</v>
      </c>
      <c r="S2879" s="700">
        <f t="shared" si="1503"/>
        <v>0</v>
      </c>
      <c r="T2879" s="191"/>
      <c r="U2879" s="191"/>
      <c r="V2879" s="191"/>
      <c r="W2879" s="191"/>
    </row>
    <row r="2880" spans="2:23" ht="16.5">
      <c r="B2880" s="710" t="s">
        <v>1040</v>
      </c>
      <c r="C2880" s="254"/>
      <c r="D2880" s="287"/>
      <c r="E2880" s="288"/>
      <c r="F2880" s="698">
        <f t="shared" si="1504"/>
        <v>0</v>
      </c>
      <c r="G2880" s="254"/>
      <c r="H2880" s="287"/>
      <c r="I2880" s="288"/>
      <c r="J2880" s="334">
        <f t="shared" si="1505"/>
        <v>0</v>
      </c>
      <c r="K2880" s="254"/>
      <c r="L2880" s="287"/>
      <c r="M2880" s="288"/>
      <c r="N2880" s="334">
        <f t="shared" si="1506"/>
        <v>0</v>
      </c>
      <c r="O2880" s="254"/>
      <c r="P2880" s="287"/>
      <c r="Q2880" s="288"/>
      <c r="R2880" s="792">
        <f t="shared" si="1502"/>
        <v>0</v>
      </c>
      <c r="S2880" s="700">
        <f t="shared" si="1503"/>
        <v>0</v>
      </c>
      <c r="T2880" s="191"/>
      <c r="U2880" s="191"/>
      <c r="V2880" s="191"/>
      <c r="W2880" s="191"/>
    </row>
    <row r="2881" spans="2:23" ht="17.25" thickBot="1">
      <c r="B2881" s="710" t="s">
        <v>1041</v>
      </c>
      <c r="C2881" s="271"/>
      <c r="D2881" s="294"/>
      <c r="E2881" s="295"/>
      <c r="F2881" s="698">
        <f t="shared" si="1504"/>
        <v>0</v>
      </c>
      <c r="G2881" s="271"/>
      <c r="H2881" s="294"/>
      <c r="I2881" s="295"/>
      <c r="J2881" s="334">
        <f t="shared" si="1505"/>
        <v>0</v>
      </c>
      <c r="K2881" s="271"/>
      <c r="L2881" s="294"/>
      <c r="M2881" s="295"/>
      <c r="N2881" s="334">
        <f t="shared" si="1506"/>
        <v>0</v>
      </c>
      <c r="O2881" s="271"/>
      <c r="P2881" s="294"/>
      <c r="Q2881" s="295"/>
      <c r="R2881" s="792">
        <f t="shared" si="1502"/>
        <v>0</v>
      </c>
      <c r="S2881" s="700">
        <f t="shared" si="1503"/>
        <v>0</v>
      </c>
      <c r="T2881" s="191"/>
      <c r="U2881" s="191"/>
      <c r="V2881" s="191"/>
      <c r="W2881" s="191"/>
    </row>
    <row r="2882" spans="2:23" ht="17.25" thickBot="1">
      <c r="B2882" s="715" t="s">
        <v>841</v>
      </c>
      <c r="C2882" s="795" t="s">
        <v>498</v>
      </c>
      <c r="D2882" s="796" t="s">
        <v>499</v>
      </c>
      <c r="E2882" s="797" t="s">
        <v>500</v>
      </c>
      <c r="F2882" s="719" t="s">
        <v>697</v>
      </c>
      <c r="G2882" s="687" t="s">
        <v>502</v>
      </c>
      <c r="H2882" s="688" t="s">
        <v>503</v>
      </c>
      <c r="I2882" s="689" t="s">
        <v>504</v>
      </c>
      <c r="J2882" s="719" t="s">
        <v>698</v>
      </c>
      <c r="K2882" s="687" t="s">
        <v>506</v>
      </c>
      <c r="L2882" s="688" t="s">
        <v>507</v>
      </c>
      <c r="M2882" s="689" t="s">
        <v>508</v>
      </c>
      <c r="N2882" s="719" t="s">
        <v>699</v>
      </c>
      <c r="O2882" s="687" t="s">
        <v>510</v>
      </c>
      <c r="P2882" s="688" t="s">
        <v>511</v>
      </c>
      <c r="Q2882" s="689" t="s">
        <v>512</v>
      </c>
      <c r="R2882" s="719" t="s">
        <v>700</v>
      </c>
      <c r="S2882" s="719" t="s">
        <v>46</v>
      </c>
      <c r="T2882" s="191"/>
      <c r="U2882" s="191"/>
      <c r="V2882" s="191"/>
      <c r="W2882" s="191"/>
    </row>
    <row r="2883" spans="2:23" ht="16.5">
      <c r="B2883" s="710" t="s">
        <v>702</v>
      </c>
      <c r="C2883" s="266"/>
      <c r="D2883" s="280"/>
      <c r="E2883" s="281"/>
      <c r="F2883" s="698">
        <f>C2883+D2883+E2883</f>
        <v>0</v>
      </c>
      <c r="G2883" s="266"/>
      <c r="H2883" s="280"/>
      <c r="I2883" s="281"/>
      <c r="J2883" s="334">
        <f>G2883+H2883+I2883</f>
        <v>0</v>
      </c>
      <c r="K2883" s="266"/>
      <c r="L2883" s="280"/>
      <c r="M2883" s="281"/>
      <c r="N2883" s="334">
        <f>K2883+L2883+M2883</f>
        <v>0</v>
      </c>
      <c r="O2883" s="266"/>
      <c r="P2883" s="280"/>
      <c r="Q2883" s="281"/>
      <c r="R2883" s="334">
        <f t="shared" ref="R2883:R2889" si="1507">SUM(O2883:Q2883)</f>
        <v>0</v>
      </c>
      <c r="S2883" s="700">
        <f t="shared" ref="S2883:S2889" si="1508">N2883+J2883+F2883+R2883</f>
        <v>0</v>
      </c>
      <c r="T2883" s="191"/>
      <c r="U2883" s="191"/>
      <c r="V2883" s="191"/>
      <c r="W2883" s="191"/>
    </row>
    <row r="2884" spans="2:23" ht="16.5">
      <c r="B2884" s="711" t="s">
        <v>703</v>
      </c>
      <c r="C2884" s="712">
        <f>C2885+C2886</f>
        <v>0</v>
      </c>
      <c r="D2884" s="712">
        <f>D2885+D2886</f>
        <v>0</v>
      </c>
      <c r="E2884" s="712">
        <f>E2885+E2886</f>
        <v>0</v>
      </c>
      <c r="F2884" s="334">
        <f t="shared" ref="F2884:F2889" si="1509">C2884+D2884+E2884</f>
        <v>0</v>
      </c>
      <c r="G2884" s="712">
        <f>G2885+G2886</f>
        <v>0</v>
      </c>
      <c r="H2884" s="246">
        <f>H2885+H2886</f>
        <v>0</v>
      </c>
      <c r="I2884" s="713">
        <f>I2885+I2886</f>
        <v>0</v>
      </c>
      <c r="J2884" s="334">
        <f t="shared" ref="J2884:J2889" si="1510">G2884+H2884+I2884</f>
        <v>0</v>
      </c>
      <c r="K2884" s="712">
        <f>K2885+K2886</f>
        <v>0</v>
      </c>
      <c r="L2884" s="246">
        <f>L2885+L2886</f>
        <v>0</v>
      </c>
      <c r="M2884" s="713">
        <f>M2885+M2886</f>
        <v>0</v>
      </c>
      <c r="N2884" s="334">
        <f t="shared" ref="N2884:N2889" si="1511">K2884+L2884+M2884</f>
        <v>0</v>
      </c>
      <c r="O2884" s="712">
        <f>O2885+O2886</f>
        <v>0</v>
      </c>
      <c r="P2884" s="246">
        <f>P2885+P2886</f>
        <v>0</v>
      </c>
      <c r="Q2884" s="713">
        <f>Q2885+Q2886</f>
        <v>0</v>
      </c>
      <c r="R2884" s="334">
        <f t="shared" si="1507"/>
        <v>0</v>
      </c>
      <c r="S2884" s="335">
        <f t="shared" si="1508"/>
        <v>0</v>
      </c>
      <c r="T2884" s="702"/>
      <c r="U2884" s="702"/>
      <c r="V2884" s="702"/>
      <c r="W2884" s="702"/>
    </row>
    <row r="2885" spans="2:23" ht="16.5">
      <c r="B2885" s="710" t="s">
        <v>1037</v>
      </c>
      <c r="C2885" s="254"/>
      <c r="D2885" s="287"/>
      <c r="E2885" s="288"/>
      <c r="F2885" s="698">
        <f t="shared" si="1509"/>
        <v>0</v>
      </c>
      <c r="G2885" s="254"/>
      <c r="H2885" s="287"/>
      <c r="I2885" s="288"/>
      <c r="J2885" s="334">
        <f t="shared" si="1510"/>
        <v>0</v>
      </c>
      <c r="K2885" s="254"/>
      <c r="L2885" s="287"/>
      <c r="M2885" s="288"/>
      <c r="N2885" s="334">
        <f t="shared" si="1511"/>
        <v>0</v>
      </c>
      <c r="O2885" s="254"/>
      <c r="P2885" s="287"/>
      <c r="Q2885" s="288"/>
      <c r="R2885" s="334">
        <f t="shared" si="1507"/>
        <v>0</v>
      </c>
      <c r="S2885" s="700">
        <f t="shared" si="1508"/>
        <v>0</v>
      </c>
      <c r="T2885" s="191"/>
      <c r="U2885" s="191"/>
      <c r="V2885" s="191"/>
      <c r="W2885" s="191"/>
    </row>
    <row r="2886" spans="2:23" ht="16.5">
      <c r="B2886" s="710" t="s">
        <v>1038</v>
      </c>
      <c r="C2886" s="254"/>
      <c r="D2886" s="287"/>
      <c r="E2886" s="288"/>
      <c r="F2886" s="698">
        <f t="shared" si="1509"/>
        <v>0</v>
      </c>
      <c r="G2886" s="254"/>
      <c r="H2886" s="287"/>
      <c r="I2886" s="288"/>
      <c r="J2886" s="334">
        <f t="shared" si="1510"/>
        <v>0</v>
      </c>
      <c r="K2886" s="254"/>
      <c r="L2886" s="287"/>
      <c r="M2886" s="288"/>
      <c r="N2886" s="334">
        <f t="shared" si="1511"/>
        <v>0</v>
      </c>
      <c r="O2886" s="254"/>
      <c r="P2886" s="287"/>
      <c r="Q2886" s="288"/>
      <c r="R2886" s="792">
        <f t="shared" si="1507"/>
        <v>0</v>
      </c>
      <c r="S2886" s="700">
        <f t="shared" si="1508"/>
        <v>0</v>
      </c>
      <c r="T2886" s="191"/>
      <c r="U2886" s="191"/>
      <c r="V2886" s="191"/>
      <c r="W2886" s="191"/>
    </row>
    <row r="2887" spans="2:23" ht="16.5">
      <c r="B2887" s="710" t="s">
        <v>1039</v>
      </c>
      <c r="C2887" s="254"/>
      <c r="D2887" s="287"/>
      <c r="E2887" s="288"/>
      <c r="F2887" s="698">
        <f t="shared" si="1509"/>
        <v>0</v>
      </c>
      <c r="G2887" s="254"/>
      <c r="H2887" s="287"/>
      <c r="I2887" s="288"/>
      <c r="J2887" s="334">
        <f t="shared" si="1510"/>
        <v>0</v>
      </c>
      <c r="K2887" s="254"/>
      <c r="L2887" s="287"/>
      <c r="M2887" s="288"/>
      <c r="N2887" s="334">
        <f t="shared" si="1511"/>
        <v>0</v>
      </c>
      <c r="O2887" s="254"/>
      <c r="P2887" s="287"/>
      <c r="Q2887" s="288"/>
      <c r="R2887" s="792">
        <f t="shared" si="1507"/>
        <v>0</v>
      </c>
      <c r="S2887" s="700">
        <f t="shared" si="1508"/>
        <v>0</v>
      </c>
      <c r="T2887" s="191"/>
      <c r="U2887" s="191"/>
      <c r="V2887" s="191"/>
      <c r="W2887" s="191"/>
    </row>
    <row r="2888" spans="2:23" ht="16.5">
      <c r="B2888" s="710" t="s">
        <v>1040</v>
      </c>
      <c r="C2888" s="254"/>
      <c r="D2888" s="287"/>
      <c r="E2888" s="288"/>
      <c r="F2888" s="698">
        <f t="shared" si="1509"/>
        <v>0</v>
      </c>
      <c r="G2888" s="254"/>
      <c r="H2888" s="287"/>
      <c r="I2888" s="288"/>
      <c r="J2888" s="334">
        <f t="shared" si="1510"/>
        <v>0</v>
      </c>
      <c r="K2888" s="254"/>
      <c r="L2888" s="287"/>
      <c r="M2888" s="288"/>
      <c r="N2888" s="334">
        <f t="shared" si="1511"/>
        <v>0</v>
      </c>
      <c r="O2888" s="254"/>
      <c r="P2888" s="287"/>
      <c r="Q2888" s="288"/>
      <c r="R2888" s="792">
        <f t="shared" si="1507"/>
        <v>0</v>
      </c>
      <c r="S2888" s="700">
        <f t="shared" si="1508"/>
        <v>0</v>
      </c>
      <c r="T2888" s="191"/>
      <c r="U2888" s="191"/>
      <c r="V2888" s="191"/>
      <c r="W2888" s="191"/>
    </row>
    <row r="2889" spans="2:23" ht="17.25" thickBot="1">
      <c r="B2889" s="710" t="s">
        <v>1041</v>
      </c>
      <c r="C2889" s="271"/>
      <c r="D2889" s="294"/>
      <c r="E2889" s="295"/>
      <c r="F2889" s="698">
        <f t="shared" si="1509"/>
        <v>0</v>
      </c>
      <c r="G2889" s="271"/>
      <c r="H2889" s="294"/>
      <c r="I2889" s="295"/>
      <c r="J2889" s="334">
        <f t="shared" si="1510"/>
        <v>0</v>
      </c>
      <c r="K2889" s="271"/>
      <c r="L2889" s="294"/>
      <c r="M2889" s="295"/>
      <c r="N2889" s="334">
        <f t="shared" si="1511"/>
        <v>0</v>
      </c>
      <c r="O2889" s="271"/>
      <c r="P2889" s="294"/>
      <c r="Q2889" s="295"/>
      <c r="R2889" s="792">
        <f t="shared" si="1507"/>
        <v>0</v>
      </c>
      <c r="S2889" s="700">
        <f t="shared" si="1508"/>
        <v>0</v>
      </c>
      <c r="T2889" s="191"/>
      <c r="U2889" s="191"/>
      <c r="V2889" s="191"/>
      <c r="W2889" s="191"/>
    </row>
    <row r="2890" spans="2:23" ht="17.25" thickBot="1">
      <c r="B2890" s="715" t="s">
        <v>728</v>
      </c>
      <c r="C2890" s="687" t="s">
        <v>498</v>
      </c>
      <c r="D2890" s="688" t="s">
        <v>499</v>
      </c>
      <c r="E2890" s="689" t="s">
        <v>500</v>
      </c>
      <c r="F2890" s="719" t="s">
        <v>697</v>
      </c>
      <c r="G2890" s="687" t="s">
        <v>502</v>
      </c>
      <c r="H2890" s="688" t="s">
        <v>503</v>
      </c>
      <c r="I2890" s="689" t="s">
        <v>504</v>
      </c>
      <c r="J2890" s="719" t="s">
        <v>698</v>
      </c>
      <c r="K2890" s="687" t="s">
        <v>506</v>
      </c>
      <c r="L2890" s="688" t="s">
        <v>507</v>
      </c>
      <c r="M2890" s="689" t="s">
        <v>508</v>
      </c>
      <c r="N2890" s="719" t="s">
        <v>699</v>
      </c>
      <c r="O2890" s="687" t="s">
        <v>510</v>
      </c>
      <c r="P2890" s="688" t="s">
        <v>511</v>
      </c>
      <c r="Q2890" s="689" t="s">
        <v>512</v>
      </c>
      <c r="R2890" s="719" t="s">
        <v>700</v>
      </c>
      <c r="S2890" s="719" t="s">
        <v>46</v>
      </c>
      <c r="T2890" s="191"/>
      <c r="U2890" s="191"/>
      <c r="V2890" s="191"/>
      <c r="W2890" s="191"/>
    </row>
    <row r="2891" spans="2:23" ht="16.5">
      <c r="B2891" s="710" t="s">
        <v>702</v>
      </c>
      <c r="C2891" s="266"/>
      <c r="D2891" s="280"/>
      <c r="E2891" s="281"/>
      <c r="F2891" s="698">
        <f>C2891+D2891+E2891</f>
        <v>0</v>
      </c>
      <c r="G2891" s="266"/>
      <c r="H2891" s="280"/>
      <c r="I2891" s="281"/>
      <c r="J2891" s="334">
        <f>G2891+H2891+I2891</f>
        <v>0</v>
      </c>
      <c r="K2891" s="266"/>
      <c r="L2891" s="280"/>
      <c r="M2891" s="281"/>
      <c r="N2891" s="334">
        <f>K2891+L2891+M2891</f>
        <v>0</v>
      </c>
      <c r="O2891" s="266"/>
      <c r="P2891" s="280"/>
      <c r="Q2891" s="281"/>
      <c r="R2891" s="334">
        <f t="shared" ref="R2891:R2897" si="1512">SUM(O2891:Q2891)</f>
        <v>0</v>
      </c>
      <c r="S2891" s="700">
        <f t="shared" ref="S2891:S2897" si="1513">N2891+J2891+F2891+R2891</f>
        <v>0</v>
      </c>
      <c r="T2891" s="191"/>
      <c r="U2891" s="191"/>
      <c r="V2891" s="191"/>
      <c r="W2891" s="191"/>
    </row>
    <row r="2892" spans="2:23" ht="16.5">
      <c r="B2892" s="711" t="s">
        <v>703</v>
      </c>
      <c r="C2892" s="712">
        <f>C2893+C2894</f>
        <v>0</v>
      </c>
      <c r="D2892" s="712">
        <f>D2893+D2894</f>
        <v>0</v>
      </c>
      <c r="E2892" s="712">
        <f>E2893+E2894</f>
        <v>0</v>
      </c>
      <c r="F2892" s="334">
        <f t="shared" ref="F2892:F2897" si="1514">C2892+D2892+E2892</f>
        <v>0</v>
      </c>
      <c r="G2892" s="712">
        <f>G2893+G2894</f>
        <v>0</v>
      </c>
      <c r="H2892" s="246">
        <f>H2893+H2894</f>
        <v>0</v>
      </c>
      <c r="I2892" s="713">
        <f>I2893+I2894</f>
        <v>0</v>
      </c>
      <c r="J2892" s="334">
        <f t="shared" ref="J2892:J2897" si="1515">G2892+H2892+I2892</f>
        <v>0</v>
      </c>
      <c r="K2892" s="712">
        <f>K2893+K2894</f>
        <v>0</v>
      </c>
      <c r="L2892" s="246">
        <f>L2893+L2894</f>
        <v>0</v>
      </c>
      <c r="M2892" s="713">
        <f>M2893+M2894</f>
        <v>0</v>
      </c>
      <c r="N2892" s="334">
        <f t="shared" ref="N2892:N2897" si="1516">K2892+L2892+M2892</f>
        <v>0</v>
      </c>
      <c r="O2892" s="712">
        <f>O2893+O2894</f>
        <v>0</v>
      </c>
      <c r="P2892" s="246">
        <f>P2893+P2894</f>
        <v>0</v>
      </c>
      <c r="Q2892" s="713">
        <f>Q2893+Q2894</f>
        <v>0</v>
      </c>
      <c r="R2892" s="334">
        <f t="shared" si="1512"/>
        <v>0</v>
      </c>
      <c r="S2892" s="335">
        <f t="shared" si="1513"/>
        <v>0</v>
      </c>
      <c r="T2892" s="702"/>
      <c r="U2892" s="702"/>
      <c r="V2892" s="702"/>
      <c r="W2892" s="702"/>
    </row>
    <row r="2893" spans="2:23" ht="16.5">
      <c r="B2893" s="710" t="s">
        <v>1037</v>
      </c>
      <c r="C2893" s="254"/>
      <c r="D2893" s="287"/>
      <c r="E2893" s="288"/>
      <c r="F2893" s="698">
        <f t="shared" si="1514"/>
        <v>0</v>
      </c>
      <c r="G2893" s="254"/>
      <c r="H2893" s="287"/>
      <c r="I2893" s="288"/>
      <c r="J2893" s="334">
        <f t="shared" si="1515"/>
        <v>0</v>
      </c>
      <c r="K2893" s="254"/>
      <c r="L2893" s="287"/>
      <c r="M2893" s="288"/>
      <c r="N2893" s="334">
        <f t="shared" si="1516"/>
        <v>0</v>
      </c>
      <c r="O2893" s="254"/>
      <c r="P2893" s="287"/>
      <c r="Q2893" s="288"/>
      <c r="R2893" s="334">
        <f t="shared" si="1512"/>
        <v>0</v>
      </c>
      <c r="S2893" s="700">
        <f t="shared" si="1513"/>
        <v>0</v>
      </c>
      <c r="T2893" s="191"/>
      <c r="U2893" s="191"/>
      <c r="V2893" s="191"/>
      <c r="W2893" s="191"/>
    </row>
    <row r="2894" spans="2:23" ht="16.5">
      <c r="B2894" s="710" t="s">
        <v>1038</v>
      </c>
      <c r="C2894" s="254"/>
      <c r="D2894" s="287"/>
      <c r="E2894" s="288"/>
      <c r="F2894" s="698">
        <f t="shared" si="1514"/>
        <v>0</v>
      </c>
      <c r="G2894" s="254"/>
      <c r="H2894" s="287"/>
      <c r="I2894" s="288"/>
      <c r="J2894" s="334">
        <f t="shared" si="1515"/>
        <v>0</v>
      </c>
      <c r="K2894" s="254"/>
      <c r="L2894" s="287"/>
      <c r="M2894" s="288"/>
      <c r="N2894" s="334">
        <f t="shared" si="1516"/>
        <v>0</v>
      </c>
      <c r="O2894" s="254"/>
      <c r="P2894" s="287"/>
      <c r="Q2894" s="288"/>
      <c r="R2894" s="792">
        <f t="shared" si="1512"/>
        <v>0</v>
      </c>
      <c r="S2894" s="700">
        <f t="shared" si="1513"/>
        <v>0</v>
      </c>
      <c r="T2894" s="191"/>
      <c r="U2894" s="191"/>
      <c r="V2894" s="191"/>
      <c r="W2894" s="191"/>
    </row>
    <row r="2895" spans="2:23" ht="16.5">
      <c r="B2895" s="710" t="s">
        <v>1039</v>
      </c>
      <c r="C2895" s="254"/>
      <c r="D2895" s="287"/>
      <c r="E2895" s="288"/>
      <c r="F2895" s="698">
        <f t="shared" si="1514"/>
        <v>0</v>
      </c>
      <c r="G2895" s="254"/>
      <c r="H2895" s="287"/>
      <c r="I2895" s="288"/>
      <c r="J2895" s="334">
        <f t="shared" si="1515"/>
        <v>0</v>
      </c>
      <c r="K2895" s="254"/>
      <c r="L2895" s="287"/>
      <c r="M2895" s="288"/>
      <c r="N2895" s="334">
        <f t="shared" si="1516"/>
        <v>0</v>
      </c>
      <c r="O2895" s="254"/>
      <c r="P2895" s="287"/>
      <c r="Q2895" s="288"/>
      <c r="R2895" s="792">
        <f t="shared" si="1512"/>
        <v>0</v>
      </c>
      <c r="S2895" s="700">
        <f t="shared" si="1513"/>
        <v>0</v>
      </c>
      <c r="T2895" s="191"/>
      <c r="U2895" s="191"/>
      <c r="V2895" s="191"/>
      <c r="W2895" s="191"/>
    </row>
    <row r="2896" spans="2:23" ht="16.5">
      <c r="B2896" s="710" t="s">
        <v>1040</v>
      </c>
      <c r="C2896" s="254"/>
      <c r="D2896" s="287"/>
      <c r="E2896" s="288"/>
      <c r="F2896" s="698">
        <f t="shared" si="1514"/>
        <v>0</v>
      </c>
      <c r="G2896" s="254"/>
      <c r="H2896" s="287"/>
      <c r="I2896" s="288"/>
      <c r="J2896" s="334">
        <f t="shared" si="1515"/>
        <v>0</v>
      </c>
      <c r="K2896" s="254"/>
      <c r="L2896" s="287"/>
      <c r="M2896" s="288"/>
      <c r="N2896" s="334">
        <f t="shared" si="1516"/>
        <v>0</v>
      </c>
      <c r="O2896" s="254"/>
      <c r="P2896" s="287"/>
      <c r="Q2896" s="288"/>
      <c r="R2896" s="792">
        <f t="shared" si="1512"/>
        <v>0</v>
      </c>
      <c r="S2896" s="700">
        <f t="shared" si="1513"/>
        <v>0</v>
      </c>
      <c r="T2896" s="191"/>
      <c r="U2896" s="191"/>
      <c r="V2896" s="191"/>
      <c r="W2896" s="191"/>
    </row>
    <row r="2897" spans="2:23" ht="17.25" thickBot="1">
      <c r="B2897" s="710" t="s">
        <v>1041</v>
      </c>
      <c r="C2897" s="271"/>
      <c r="D2897" s="294"/>
      <c r="E2897" s="295"/>
      <c r="F2897" s="698">
        <f t="shared" si="1514"/>
        <v>0</v>
      </c>
      <c r="G2897" s="271"/>
      <c r="H2897" s="294"/>
      <c r="I2897" s="295"/>
      <c r="J2897" s="334">
        <f t="shared" si="1515"/>
        <v>0</v>
      </c>
      <c r="K2897" s="271"/>
      <c r="L2897" s="294"/>
      <c r="M2897" s="295"/>
      <c r="N2897" s="334">
        <f t="shared" si="1516"/>
        <v>0</v>
      </c>
      <c r="O2897" s="271"/>
      <c r="P2897" s="294"/>
      <c r="Q2897" s="295"/>
      <c r="R2897" s="792">
        <f t="shared" si="1512"/>
        <v>0</v>
      </c>
      <c r="S2897" s="700">
        <f t="shared" si="1513"/>
        <v>0</v>
      </c>
      <c r="T2897" s="191"/>
      <c r="U2897" s="191"/>
      <c r="V2897" s="191"/>
      <c r="W2897" s="191"/>
    </row>
    <row r="2898" spans="2:23" ht="17.25" thickBot="1">
      <c r="B2898" s="715" t="s">
        <v>1059</v>
      </c>
      <c r="C2898" s="795" t="s">
        <v>498</v>
      </c>
      <c r="D2898" s="796" t="s">
        <v>499</v>
      </c>
      <c r="E2898" s="797" t="s">
        <v>500</v>
      </c>
      <c r="F2898" s="719" t="s">
        <v>697</v>
      </c>
      <c r="G2898" s="687" t="s">
        <v>502</v>
      </c>
      <c r="H2898" s="688" t="s">
        <v>503</v>
      </c>
      <c r="I2898" s="689" t="s">
        <v>504</v>
      </c>
      <c r="J2898" s="719" t="s">
        <v>698</v>
      </c>
      <c r="K2898" s="687" t="s">
        <v>506</v>
      </c>
      <c r="L2898" s="688" t="s">
        <v>507</v>
      </c>
      <c r="M2898" s="689" t="s">
        <v>508</v>
      </c>
      <c r="N2898" s="719" t="s">
        <v>699</v>
      </c>
      <c r="O2898" s="687" t="s">
        <v>510</v>
      </c>
      <c r="P2898" s="688" t="s">
        <v>511</v>
      </c>
      <c r="Q2898" s="689" t="s">
        <v>512</v>
      </c>
      <c r="R2898" s="719" t="s">
        <v>700</v>
      </c>
      <c r="S2898" s="719" t="s">
        <v>46</v>
      </c>
      <c r="T2898" s="191"/>
      <c r="U2898" s="191"/>
      <c r="V2898" s="191"/>
      <c r="W2898" s="191"/>
    </row>
    <row r="2899" spans="2:23" ht="16.5">
      <c r="B2899" s="710" t="s">
        <v>702</v>
      </c>
      <c r="C2899" s="266"/>
      <c r="D2899" s="280"/>
      <c r="E2899" s="281"/>
      <c r="F2899" s="698">
        <f>C2899+D2899+E2899</f>
        <v>0</v>
      </c>
      <c r="G2899" s="266"/>
      <c r="H2899" s="280"/>
      <c r="I2899" s="281"/>
      <c r="J2899" s="334">
        <f>G2899+H2899+I2899</f>
        <v>0</v>
      </c>
      <c r="K2899" s="266"/>
      <c r="L2899" s="280"/>
      <c r="M2899" s="281"/>
      <c r="N2899" s="334">
        <f>K2899+L2899+M2899</f>
        <v>0</v>
      </c>
      <c r="O2899" s="266"/>
      <c r="P2899" s="280"/>
      <c r="Q2899" s="281"/>
      <c r="R2899" s="792">
        <f>SUM(O2899:Q2899)</f>
        <v>0</v>
      </c>
      <c r="S2899" s="700">
        <f>C2899+D2899+E2899+G2899+H2899+I2899+K2899+L2899+M2899+O2899+P2899+Q2899</f>
        <v>0</v>
      </c>
      <c r="T2899" s="191"/>
      <c r="U2899" s="191"/>
      <c r="V2899" s="191"/>
      <c r="W2899" s="191"/>
    </row>
    <row r="2900" spans="2:23" ht="16.5">
      <c r="B2900" s="711" t="s">
        <v>703</v>
      </c>
      <c r="C2900" s="712">
        <f>C2901+C2902</f>
        <v>0</v>
      </c>
      <c r="D2900" s="712">
        <f>D2901+D2902</f>
        <v>0</v>
      </c>
      <c r="E2900" s="712">
        <f>E2901+E2902</f>
        <v>0</v>
      </c>
      <c r="F2900" s="334">
        <f t="shared" ref="F2900:F2905" si="1517">C2900+D2900+E2900</f>
        <v>0</v>
      </c>
      <c r="G2900" s="712">
        <f>G2901+G2902</f>
        <v>0</v>
      </c>
      <c r="H2900" s="246">
        <f>H2901+H2902</f>
        <v>0</v>
      </c>
      <c r="I2900" s="713">
        <f>I2901+I2902</f>
        <v>0</v>
      </c>
      <c r="J2900" s="334">
        <f t="shared" ref="J2900:J2905" si="1518">G2900+H2900+I2900</f>
        <v>0</v>
      </c>
      <c r="K2900" s="712">
        <f>K2901+K2902</f>
        <v>0</v>
      </c>
      <c r="L2900" s="246">
        <f>L2901+L2902</f>
        <v>0</v>
      </c>
      <c r="M2900" s="713">
        <f>M2901+M2902</f>
        <v>0</v>
      </c>
      <c r="N2900" s="334">
        <f t="shared" ref="N2900:N2905" si="1519">K2900+L2900+M2900</f>
        <v>0</v>
      </c>
      <c r="O2900" s="712">
        <f>O2901+O2902</f>
        <v>0</v>
      </c>
      <c r="P2900" s="246">
        <f>P2901+P2902</f>
        <v>0</v>
      </c>
      <c r="Q2900" s="713">
        <f>Q2901+Q2902</f>
        <v>0</v>
      </c>
      <c r="R2900" s="792">
        <f t="shared" ref="R2900:R2905" si="1520">SUM(O2900:Q2900)</f>
        <v>0</v>
      </c>
      <c r="S2900" s="335">
        <f>N2900+J2900+F2900+R2900</f>
        <v>0</v>
      </c>
      <c r="T2900" s="702"/>
      <c r="U2900" s="702"/>
      <c r="V2900" s="702"/>
      <c r="W2900" s="702"/>
    </row>
    <row r="2901" spans="2:23" ht="16.5">
      <c r="B2901" s="710" t="s">
        <v>1037</v>
      </c>
      <c r="C2901" s="254"/>
      <c r="D2901" s="287"/>
      <c r="E2901" s="288"/>
      <c r="F2901" s="698">
        <f t="shared" si="1517"/>
        <v>0</v>
      </c>
      <c r="G2901" s="254"/>
      <c r="H2901" s="287"/>
      <c r="I2901" s="288"/>
      <c r="J2901" s="334">
        <f t="shared" si="1518"/>
        <v>0</v>
      </c>
      <c r="K2901" s="254"/>
      <c r="L2901" s="287"/>
      <c r="M2901" s="288"/>
      <c r="N2901" s="334">
        <f t="shared" si="1519"/>
        <v>0</v>
      </c>
      <c r="O2901" s="254"/>
      <c r="P2901" s="287"/>
      <c r="Q2901" s="288"/>
      <c r="R2901" s="792">
        <f t="shared" si="1520"/>
        <v>0</v>
      </c>
      <c r="S2901" s="700">
        <f>C2901+D2901+E2901+G2901+H2901+I2901+K2901+L2901+M2901+O2901+P2901+Q2901</f>
        <v>0</v>
      </c>
      <c r="T2901" s="191"/>
      <c r="U2901" s="191"/>
      <c r="V2901" s="191"/>
      <c r="W2901" s="191"/>
    </row>
    <row r="2902" spans="2:23" ht="16.5">
      <c r="B2902" s="710" t="s">
        <v>1038</v>
      </c>
      <c r="C2902" s="254"/>
      <c r="D2902" s="287"/>
      <c r="E2902" s="288"/>
      <c r="F2902" s="698">
        <f t="shared" si="1517"/>
        <v>0</v>
      </c>
      <c r="G2902" s="254"/>
      <c r="H2902" s="287"/>
      <c r="I2902" s="288"/>
      <c r="J2902" s="334">
        <f t="shared" si="1518"/>
        <v>0</v>
      </c>
      <c r="K2902" s="254"/>
      <c r="L2902" s="287"/>
      <c r="M2902" s="288"/>
      <c r="N2902" s="334">
        <f t="shared" si="1519"/>
        <v>0</v>
      </c>
      <c r="O2902" s="254"/>
      <c r="P2902" s="287"/>
      <c r="Q2902" s="288"/>
      <c r="R2902" s="792">
        <f t="shared" si="1520"/>
        <v>0</v>
      </c>
      <c r="S2902" s="700">
        <f>C2902+D2902+E2902+G2902+H2902+I2902+K2902+L2902+M2902+O2902+P2902+Q2902</f>
        <v>0</v>
      </c>
      <c r="T2902" s="191"/>
      <c r="U2902" s="191"/>
      <c r="V2902" s="191"/>
      <c r="W2902" s="191"/>
    </row>
    <row r="2903" spans="2:23" ht="16.5">
      <c r="B2903" s="710" t="s">
        <v>1039</v>
      </c>
      <c r="C2903" s="254"/>
      <c r="D2903" s="287"/>
      <c r="E2903" s="288"/>
      <c r="F2903" s="698">
        <f t="shared" si="1517"/>
        <v>0</v>
      </c>
      <c r="G2903" s="254"/>
      <c r="H2903" s="287"/>
      <c r="I2903" s="288"/>
      <c r="J2903" s="334">
        <f t="shared" si="1518"/>
        <v>0</v>
      </c>
      <c r="K2903" s="254"/>
      <c r="L2903" s="287"/>
      <c r="M2903" s="288"/>
      <c r="N2903" s="334">
        <f t="shared" si="1519"/>
        <v>0</v>
      </c>
      <c r="O2903" s="254"/>
      <c r="P2903" s="287"/>
      <c r="Q2903" s="288"/>
      <c r="R2903" s="792">
        <f t="shared" si="1520"/>
        <v>0</v>
      </c>
      <c r="S2903" s="700">
        <f>C2903+D2903+E2903+G2903+H2903+I2903+K2903+L2903+M2903+O2903+P2903+Q2903</f>
        <v>0</v>
      </c>
      <c r="T2903" s="191"/>
      <c r="U2903" s="191"/>
      <c r="V2903" s="191"/>
      <c r="W2903" s="191"/>
    </row>
    <row r="2904" spans="2:23" ht="16.5">
      <c r="B2904" s="710" t="s">
        <v>1040</v>
      </c>
      <c r="C2904" s="254"/>
      <c r="D2904" s="287"/>
      <c r="E2904" s="288"/>
      <c r="F2904" s="698">
        <f t="shared" si="1517"/>
        <v>0</v>
      </c>
      <c r="G2904" s="254"/>
      <c r="H2904" s="287"/>
      <c r="I2904" s="288"/>
      <c r="J2904" s="334">
        <f t="shared" si="1518"/>
        <v>0</v>
      </c>
      <c r="K2904" s="254"/>
      <c r="L2904" s="287"/>
      <c r="M2904" s="288"/>
      <c r="N2904" s="334">
        <f t="shared" si="1519"/>
        <v>0</v>
      </c>
      <c r="O2904" s="254"/>
      <c r="P2904" s="287"/>
      <c r="Q2904" s="288"/>
      <c r="R2904" s="792">
        <f t="shared" si="1520"/>
        <v>0</v>
      </c>
      <c r="S2904" s="700">
        <f>C2904+D2904+E2904+G2904+H2904+I2904+K2904+L2904+M2904+O2904+P2904+Q2904</f>
        <v>0</v>
      </c>
      <c r="T2904" s="191"/>
      <c r="U2904" s="191"/>
      <c r="V2904" s="191"/>
      <c r="W2904" s="191"/>
    </row>
    <row r="2905" spans="2:23" ht="17.25" thickBot="1">
      <c r="B2905" s="710" t="s">
        <v>1041</v>
      </c>
      <c r="C2905" s="271"/>
      <c r="D2905" s="294"/>
      <c r="E2905" s="295"/>
      <c r="F2905" s="698">
        <f t="shared" si="1517"/>
        <v>0</v>
      </c>
      <c r="G2905" s="271"/>
      <c r="H2905" s="294"/>
      <c r="I2905" s="295"/>
      <c r="J2905" s="334">
        <f t="shared" si="1518"/>
        <v>0</v>
      </c>
      <c r="K2905" s="271"/>
      <c r="L2905" s="294"/>
      <c r="M2905" s="295"/>
      <c r="N2905" s="334">
        <f t="shared" si="1519"/>
        <v>0</v>
      </c>
      <c r="O2905" s="271"/>
      <c r="P2905" s="294"/>
      <c r="Q2905" s="295"/>
      <c r="R2905" s="792">
        <f t="shared" si="1520"/>
        <v>0</v>
      </c>
      <c r="S2905" s="700">
        <f>C2905+D2905+E2905+G2905+H2905+I2905+K2905+L2905+M2905+O2905+P2905+Q2905</f>
        <v>0</v>
      </c>
      <c r="T2905" s="191"/>
      <c r="U2905" s="191"/>
      <c r="V2905" s="191"/>
      <c r="W2905" s="191"/>
    </row>
    <row r="2906" spans="2:23" ht="16.5">
      <c r="B2906" s="764" t="s">
        <v>1060</v>
      </c>
      <c r="C2906" s="687" t="s">
        <v>498</v>
      </c>
      <c r="D2906" s="688" t="s">
        <v>499</v>
      </c>
      <c r="E2906" s="689" t="s">
        <v>500</v>
      </c>
      <c r="F2906" s="765" t="s">
        <v>697</v>
      </c>
      <c r="G2906" s="687" t="s">
        <v>502</v>
      </c>
      <c r="H2906" s="688" t="s">
        <v>503</v>
      </c>
      <c r="I2906" s="689" t="s">
        <v>504</v>
      </c>
      <c r="J2906" s="765" t="s">
        <v>698</v>
      </c>
      <c r="K2906" s="687" t="s">
        <v>506</v>
      </c>
      <c r="L2906" s="688" t="s">
        <v>507</v>
      </c>
      <c r="M2906" s="689" t="s">
        <v>508</v>
      </c>
      <c r="N2906" s="765" t="s">
        <v>699</v>
      </c>
      <c r="O2906" s="687" t="s">
        <v>510</v>
      </c>
      <c r="P2906" s="688" t="s">
        <v>511</v>
      </c>
      <c r="Q2906" s="689" t="s">
        <v>512</v>
      </c>
      <c r="R2906" s="765" t="s">
        <v>700</v>
      </c>
      <c r="S2906" s="765" t="s">
        <v>46</v>
      </c>
      <c r="T2906" s="191"/>
      <c r="U2906" s="191"/>
      <c r="V2906" s="191"/>
      <c r="W2906" s="191"/>
    </row>
    <row r="2907" spans="2:23" ht="16.5">
      <c r="B2907" s="767" t="s">
        <v>702</v>
      </c>
      <c r="C2907" s="768">
        <f>C2507+C2515+C2523+C2531+C2539+C2547+C2555+C2563+C2571+C2579+C2587+C2595+C2603+C2611+C2619+C2627+C2635+C2643+C2651+C2659+C2667+C2675+C2683+C2691+C2699+C2707+C2715+C2723+C2731+C2739+C2747+C2755+C2763+C2771+C2779+C2787+C2795+C2803+C2811+C2819+C2827+C2835+C2843+C2851+C2859+C2867+C2875+C2883+C2891+C2899</f>
        <v>0</v>
      </c>
      <c r="D2907" s="768">
        <f>D2507+D2515+D2523+D2531+D2539+D2547+D2555+D2563+D2571+D2579+D2587+D2595+D2603+D2611+D2619+D2627+D2635+D2643+D2651+D2659+D2667+D2675+D2683+D2691+D2699+D2707+D2715+D2723+D2731+D2739+D2747+D2755+D2763+D2771+D2779+D2787+D2795+D2803+D2811+D2819+D2827+D2835+D2843+D2851+D2859+D2867+D2875+D2883+D2891+D2899</f>
        <v>0</v>
      </c>
      <c r="E2907" s="816">
        <f>E2507+E2515+E2523+E2531+E2539+E2547+E2555+E2563+E2571+E2579+E2587+E2595+E2603+E2611+E2619+E2627+E2635+E2643+E2651+E2659+E2667+E2675+E2683+E2691+E2699+E2707+E2715+E2723+E2731+E2739+E2747+E2755+E2763+E2771+E2779+E2787+E2795+E2803+E2811+E2819+E2827+E2835+E2843+E2851+E2859+E2867+E2875+E2883+E2891+E2899</f>
        <v>0</v>
      </c>
      <c r="F2907" s="334">
        <f t="shared" ref="F2907:F2913" si="1521">SUM(C2907:E2907)</f>
        <v>0</v>
      </c>
      <c r="G2907" s="768">
        <f>G2507+G2515+G2523+G2531+G2539+G2547+G2555+G2563+G2571+G2579+G2587+G2595+G2603+G2611+G2619+G2627+G2635+G2643+G2651+G2659+G2667+G2675+G2683+G2691+G2699+G2707+G2715+G2723+G2731+G2739+G2747+G2755+G2763+G2771+G2779+G2787+G2795+G2803+G2811+G2819+G2827+G2835+G2843+G2851+G2859+G2867+G2875+G2883+G2891+G2899</f>
        <v>0</v>
      </c>
      <c r="H2907" s="769">
        <f>H2507+H2515+H2523+H2531+H2539+H2547+H2555+H2563+H2571+H2579+H2587+H2595+H2603+H2611+H2619+H2627+H2635+H2643+H2651+H2659+H2667+H2675+H2683+H2691+H2699+H2707+H2715+H2723+H2731+H2739+H2747+H2755+H2763+H2771+H2779+H2787+H2795+H2803+H2811+H2819+H2827+H2835+H2843+H2851+H2859+H2867+H2875+H2883+H2891+H2899</f>
        <v>0</v>
      </c>
      <c r="I2907" s="770">
        <f>I2507+I2515+I2523+I2531+I2539+I2547+I2555+I2563+I2571+I2579+I2587+I2595+I2603+I2611+I2619+I2627+I2635+I2643+I2651+I2659+I2667+I2675+I2683+I2691+I2699+I2707+I2715+I2723+I2731+I2739+I2747+I2755+I2763+I2771+I2779+I2787+I2795+I2803+I2811+I2819+I2827+I2835+I2843+I2851+I2859+I2867+I2875+I2883+I2891+I2899</f>
        <v>0</v>
      </c>
      <c r="J2907" s="334">
        <f t="shared" ref="J2907:J2913" si="1522">SUM(G2907:I2907)</f>
        <v>0</v>
      </c>
      <c r="K2907" s="768">
        <f>K2507+K2515+K2523+K2531+K2539+K2547+K2555+K2563+K2571+K2579+K2587+K2595+K2603+K2611+K2619+K2627+K2635+K2643+K2651+K2659+K2667+K2675+K2683+K2691+K2699+K2707+K2715+K2723+K2731+K2739+K2747+K2755+K2763+K2771+K2779+K2787+K2795+K2803+K2811+K2819+K2827+K2835+K2843+K2851+K2859+K2867+K2875+K2883+K2891+K2899</f>
        <v>0</v>
      </c>
      <c r="L2907" s="769">
        <f>L2507+L2515+L2523+L2531+L2539+L2547+L2555+L2563+L2571+L2579+L2587+L2595+L2603+L2611+L2619+L2627+L2635+L2643+L2651+L2659+L2667+L2675+L2683+L2691+L2699+L2707+L2715+L2723+L2731+L2739+L2747+L2755+L2763+L2771+L2779+L2787+L2795+L2803+L2811+L2819+L2827+L2835+L2843+L2851+L2859+L2867+L2875+L2883+L2891+L2899</f>
        <v>0</v>
      </c>
      <c r="M2907" s="770">
        <f>M2507+M2515+M2523+M2531+M2539+M2547+M2555+M2563+M2571+M2579+M2587+M2595+M2603+M2611+M2619+M2627+M2635+M2643+M2651+M2659+M2667+M2675+M2683+M2691+M2699+M2707+M2715+M2723+M2731+M2739+M2747+M2755+M2763+M2771+M2779+M2787+M2795+M2803+M2811+M2819+M2827+M2835+M2843+M2851+M2859+M2867+M2875+M2883+M2891+M2899</f>
        <v>0</v>
      </c>
      <c r="N2907" s="334">
        <f t="shared" ref="N2907:N2913" si="1523">SUM(K2907:M2907)</f>
        <v>0</v>
      </c>
      <c r="O2907" s="768">
        <f>O2507+O2515+O2523+O2531+O2539+O2547+O2555+O2563+O2571+O2579+O2587+O2595+O2603+O2611+O2619+O2627+O2635+O2643+O2651+O2659+O2667+O2675+O2683+O2691+O2699+O2707+O2715+O2723+O2731+O2739+O2747+O2755+O2763+O2771+O2779+O2787+O2795+O2803+O2811+O2819+O2827+O2835+O2843+O2851+O2859+O2867+O2875+O2883+O2891+O2899</f>
        <v>0</v>
      </c>
      <c r="P2907" s="769">
        <f>P2507+P2515+P2523+P2531+P2539+P2547+P2555+P2563+P2571+P2579+P2587+P2595+P2603+P2611+P2619+P2627+P2635+P2643+P2651+P2659+P2667+P2675+P2683+P2691+P2699+P2707+P2715+P2723+P2731+P2739+P2747+P2755+P2763+P2771+P2779+P2787+P2795+P2803+P2811+P2819+P2827+P2835+P2843+P2851+P2859+P2867+P2875+P2883+P2891+P2899</f>
        <v>0</v>
      </c>
      <c r="Q2907" s="770">
        <f>Q2507+Q2515+Q2523+Q2531+Q2539+Q2547+Q2555+Q2563+Q2571+Q2579+Q2587+Q2595+Q2603+Q2611+Q2619+Q2627+Q2635+Q2643+Q2651+Q2659+Q2667+Q2675+Q2683+Q2691+Q2699+Q2707+Q2715+Q2723+Q2731+Q2739+Q2747+Q2755+Q2763+Q2771+Q2779+Q2787+Q2795+Q2803+Q2811+Q2819+Q2827+Q2835+Q2843+Q2851+Q2859+Q2867+Q2875+Q2883+Q2891+Q2899</f>
        <v>0</v>
      </c>
      <c r="R2907" s="334">
        <f t="shared" ref="R2907:R2913" si="1524">SUM(O2907:Q2907)</f>
        <v>0</v>
      </c>
      <c r="S2907" s="700">
        <f t="shared" ref="S2907:S2913" si="1525">N2907+J2907+F2907+R2907</f>
        <v>0</v>
      </c>
      <c r="T2907" s="191"/>
      <c r="U2907" s="191"/>
      <c r="V2907" s="191"/>
      <c r="W2907" s="191"/>
    </row>
    <row r="2908" spans="2:23" ht="16.5">
      <c r="B2908" s="767" t="s">
        <v>703</v>
      </c>
      <c r="C2908" s="768">
        <f t="shared" ref="C2908:E2913" si="1526">C2508+C2516+C2524+C2532+C2540+C2548+C2556+C2564+C2572+C2580+C2588+C2596+C2604+C2612+C2620+C2628+C2636+C2644+C2652+C2660+C2668+C2676+C2684+C2692+C2700+C2708+C2716+C2724+C2732+C2740+C2748+C2756+C2764+C2772+C2780+C2788+C2796+C2804+C2812+C2820+C2828+C2836+C2844+C2852+C2860+C2868+C2876+C2884+C2892+C2900</f>
        <v>0</v>
      </c>
      <c r="D2908" s="768">
        <f t="shared" si="1526"/>
        <v>0</v>
      </c>
      <c r="E2908" s="816">
        <f t="shared" si="1526"/>
        <v>0</v>
      </c>
      <c r="F2908" s="334">
        <f t="shared" si="1521"/>
        <v>0</v>
      </c>
      <c r="G2908" s="768">
        <f t="shared" ref="G2908:I2913" si="1527">G2508+G2516+G2524+G2532+G2540+G2548+G2556+G2564+G2572+G2580+G2588+G2596+G2604+G2612+G2620+G2628+G2636+G2644+G2652+G2660+G2668+G2676+G2684+G2692+G2700+G2708+G2716+G2724+G2732+G2740+G2748+G2756+G2764+G2772+G2780+G2788+G2796+G2804+G2812+G2820+G2828+G2836+G2844+G2852+G2860+G2868+G2876+G2884+G2892+G2900</f>
        <v>0</v>
      </c>
      <c r="H2908" s="769">
        <f t="shared" si="1527"/>
        <v>0</v>
      </c>
      <c r="I2908" s="770">
        <f t="shared" si="1527"/>
        <v>0</v>
      </c>
      <c r="J2908" s="334">
        <f t="shared" si="1522"/>
        <v>0</v>
      </c>
      <c r="K2908" s="768">
        <f t="shared" ref="K2908:M2913" si="1528">K2508+K2516+K2524+K2532+K2540+K2548+K2556+K2564+K2572+K2580+K2588+K2596+K2604+K2612+K2620+K2628+K2636+K2644+K2652+K2660+K2668+K2676+K2684+K2692+K2700+K2708+K2716+K2724+K2732+K2740+K2748+K2756+K2764+K2772+K2780+K2788+K2796+K2804+K2812+K2820+K2828+K2836+K2844+K2852+K2860+K2868+K2876+K2884+K2892+K2900</f>
        <v>0</v>
      </c>
      <c r="L2908" s="769">
        <f t="shared" si="1528"/>
        <v>0</v>
      </c>
      <c r="M2908" s="770">
        <f t="shared" si="1528"/>
        <v>0</v>
      </c>
      <c r="N2908" s="334">
        <f t="shared" si="1523"/>
        <v>0</v>
      </c>
      <c r="O2908" s="768">
        <f t="shared" ref="O2908:Q2913" si="1529">O2508+O2516+O2524+O2532+O2540+O2548+O2556+O2564+O2572+O2580+O2588+O2596+O2604+O2612+O2620+O2628+O2636+O2644+O2652+O2660+O2668+O2676+O2684+O2692+O2700+O2708+O2716+O2724+O2732+O2740+O2748+O2756+O2764+O2772+O2780+O2788+O2796+O2804+O2812+O2820+O2828+O2836+O2844+O2852+O2860+O2868+O2876+O2884+O2892+O2900</f>
        <v>0</v>
      </c>
      <c r="P2908" s="769">
        <f t="shared" si="1529"/>
        <v>0</v>
      </c>
      <c r="Q2908" s="770">
        <f t="shared" si="1529"/>
        <v>0</v>
      </c>
      <c r="R2908" s="334">
        <f t="shared" si="1524"/>
        <v>0</v>
      </c>
      <c r="S2908" s="700">
        <f t="shared" si="1525"/>
        <v>0</v>
      </c>
      <c r="T2908" s="191"/>
      <c r="U2908" s="191"/>
      <c r="V2908" s="191"/>
      <c r="W2908" s="191"/>
    </row>
    <row r="2909" spans="2:23" ht="16.5">
      <c r="B2909" s="767" t="s">
        <v>1037</v>
      </c>
      <c r="C2909" s="768">
        <f t="shared" si="1526"/>
        <v>0</v>
      </c>
      <c r="D2909" s="768">
        <f t="shared" si="1526"/>
        <v>0</v>
      </c>
      <c r="E2909" s="816">
        <f t="shared" si="1526"/>
        <v>0</v>
      </c>
      <c r="F2909" s="334">
        <f t="shared" si="1521"/>
        <v>0</v>
      </c>
      <c r="G2909" s="768">
        <f t="shared" si="1527"/>
        <v>0</v>
      </c>
      <c r="H2909" s="769">
        <f t="shared" si="1527"/>
        <v>0</v>
      </c>
      <c r="I2909" s="770">
        <f t="shared" si="1527"/>
        <v>0</v>
      </c>
      <c r="J2909" s="334">
        <f t="shared" si="1522"/>
        <v>0</v>
      </c>
      <c r="K2909" s="768">
        <f t="shared" si="1528"/>
        <v>0</v>
      </c>
      <c r="L2909" s="769">
        <f t="shared" si="1528"/>
        <v>0</v>
      </c>
      <c r="M2909" s="770">
        <f t="shared" si="1528"/>
        <v>0</v>
      </c>
      <c r="N2909" s="334">
        <f t="shared" si="1523"/>
        <v>0</v>
      </c>
      <c r="O2909" s="768">
        <f t="shared" si="1529"/>
        <v>0</v>
      </c>
      <c r="P2909" s="769">
        <f t="shared" si="1529"/>
        <v>0</v>
      </c>
      <c r="Q2909" s="770">
        <f t="shared" si="1529"/>
        <v>0</v>
      </c>
      <c r="R2909" s="334">
        <f t="shared" si="1524"/>
        <v>0</v>
      </c>
      <c r="S2909" s="700">
        <f t="shared" si="1525"/>
        <v>0</v>
      </c>
      <c r="T2909" s="191"/>
      <c r="U2909" s="191"/>
      <c r="V2909" s="191"/>
      <c r="W2909" s="191"/>
    </row>
    <row r="2910" spans="2:23" ht="16.5">
      <c r="B2910" s="767" t="s">
        <v>1038</v>
      </c>
      <c r="C2910" s="768">
        <f t="shared" si="1526"/>
        <v>0</v>
      </c>
      <c r="D2910" s="768">
        <f t="shared" si="1526"/>
        <v>0</v>
      </c>
      <c r="E2910" s="816">
        <f t="shared" si="1526"/>
        <v>0</v>
      </c>
      <c r="F2910" s="334">
        <f t="shared" si="1521"/>
        <v>0</v>
      </c>
      <c r="G2910" s="768">
        <f t="shared" si="1527"/>
        <v>0</v>
      </c>
      <c r="H2910" s="769">
        <f t="shared" si="1527"/>
        <v>0</v>
      </c>
      <c r="I2910" s="770">
        <f t="shared" si="1527"/>
        <v>0</v>
      </c>
      <c r="J2910" s="334">
        <f t="shared" si="1522"/>
        <v>0</v>
      </c>
      <c r="K2910" s="768">
        <f t="shared" si="1528"/>
        <v>0</v>
      </c>
      <c r="L2910" s="769">
        <f t="shared" si="1528"/>
        <v>0</v>
      </c>
      <c r="M2910" s="770">
        <f t="shared" si="1528"/>
        <v>0</v>
      </c>
      <c r="N2910" s="334">
        <f t="shared" si="1523"/>
        <v>0</v>
      </c>
      <c r="O2910" s="768">
        <f t="shared" si="1529"/>
        <v>0</v>
      </c>
      <c r="P2910" s="769">
        <f t="shared" si="1529"/>
        <v>0</v>
      </c>
      <c r="Q2910" s="770">
        <f t="shared" si="1529"/>
        <v>0</v>
      </c>
      <c r="R2910" s="334">
        <f t="shared" si="1524"/>
        <v>0</v>
      </c>
      <c r="S2910" s="700">
        <f t="shared" si="1525"/>
        <v>0</v>
      </c>
      <c r="T2910" s="191"/>
      <c r="U2910" s="191"/>
      <c r="V2910" s="191"/>
      <c r="W2910" s="191"/>
    </row>
    <row r="2911" spans="2:23" ht="16.5">
      <c r="B2911" s="767" t="s">
        <v>1039</v>
      </c>
      <c r="C2911" s="768">
        <f t="shared" si="1526"/>
        <v>0</v>
      </c>
      <c r="D2911" s="768">
        <f t="shared" si="1526"/>
        <v>0</v>
      </c>
      <c r="E2911" s="816">
        <f t="shared" si="1526"/>
        <v>0</v>
      </c>
      <c r="F2911" s="334">
        <f t="shared" si="1521"/>
        <v>0</v>
      </c>
      <c r="G2911" s="768">
        <f t="shared" si="1527"/>
        <v>0</v>
      </c>
      <c r="H2911" s="769">
        <f t="shared" si="1527"/>
        <v>0</v>
      </c>
      <c r="I2911" s="770">
        <f t="shared" si="1527"/>
        <v>0</v>
      </c>
      <c r="J2911" s="334">
        <f t="shared" si="1522"/>
        <v>0</v>
      </c>
      <c r="K2911" s="768">
        <f t="shared" si="1528"/>
        <v>0</v>
      </c>
      <c r="L2911" s="769">
        <f t="shared" si="1528"/>
        <v>0</v>
      </c>
      <c r="M2911" s="770">
        <f t="shared" si="1528"/>
        <v>0</v>
      </c>
      <c r="N2911" s="334">
        <f t="shared" si="1523"/>
        <v>0</v>
      </c>
      <c r="O2911" s="768">
        <f t="shared" si="1529"/>
        <v>0</v>
      </c>
      <c r="P2911" s="769">
        <f t="shared" si="1529"/>
        <v>0</v>
      </c>
      <c r="Q2911" s="770">
        <f t="shared" si="1529"/>
        <v>0</v>
      </c>
      <c r="R2911" s="334">
        <f t="shared" si="1524"/>
        <v>0</v>
      </c>
      <c r="S2911" s="700">
        <f t="shared" si="1525"/>
        <v>0</v>
      </c>
      <c r="T2911" s="191"/>
      <c r="U2911" s="191"/>
      <c r="V2911" s="191"/>
      <c r="W2911" s="191"/>
    </row>
    <row r="2912" spans="2:23" ht="16.5">
      <c r="B2912" s="767" t="s">
        <v>1040</v>
      </c>
      <c r="C2912" s="768">
        <f t="shared" si="1526"/>
        <v>0</v>
      </c>
      <c r="D2912" s="768">
        <f t="shared" si="1526"/>
        <v>0</v>
      </c>
      <c r="E2912" s="816">
        <f t="shared" si="1526"/>
        <v>0</v>
      </c>
      <c r="F2912" s="334">
        <f t="shared" si="1521"/>
        <v>0</v>
      </c>
      <c r="G2912" s="768">
        <f t="shared" si="1527"/>
        <v>0</v>
      </c>
      <c r="H2912" s="769">
        <f t="shared" si="1527"/>
        <v>0</v>
      </c>
      <c r="I2912" s="770">
        <f t="shared" si="1527"/>
        <v>0</v>
      </c>
      <c r="J2912" s="334">
        <f t="shared" si="1522"/>
        <v>0</v>
      </c>
      <c r="K2912" s="768">
        <f t="shared" si="1528"/>
        <v>0</v>
      </c>
      <c r="L2912" s="769">
        <f t="shared" si="1528"/>
        <v>0</v>
      </c>
      <c r="M2912" s="770">
        <f t="shared" si="1528"/>
        <v>0</v>
      </c>
      <c r="N2912" s="334">
        <f t="shared" si="1523"/>
        <v>0</v>
      </c>
      <c r="O2912" s="768">
        <f t="shared" si="1529"/>
        <v>0</v>
      </c>
      <c r="P2912" s="769">
        <f t="shared" si="1529"/>
        <v>0</v>
      </c>
      <c r="Q2912" s="770">
        <f t="shared" si="1529"/>
        <v>0</v>
      </c>
      <c r="R2912" s="334">
        <f t="shared" si="1524"/>
        <v>0</v>
      </c>
      <c r="S2912" s="700">
        <f t="shared" si="1525"/>
        <v>0</v>
      </c>
      <c r="T2912" s="191"/>
      <c r="U2912" s="191"/>
      <c r="V2912" s="191"/>
      <c r="W2912" s="191"/>
    </row>
    <row r="2913" spans="2:23" ht="17.25" thickBot="1">
      <c r="B2913" s="817" t="s">
        <v>1041</v>
      </c>
      <c r="C2913" s="818">
        <f t="shared" si="1526"/>
        <v>0</v>
      </c>
      <c r="D2913" s="818">
        <f t="shared" si="1526"/>
        <v>0</v>
      </c>
      <c r="E2913" s="819">
        <f t="shared" si="1526"/>
        <v>0</v>
      </c>
      <c r="F2913" s="820">
        <f t="shared" si="1521"/>
        <v>0</v>
      </c>
      <c r="G2913" s="818">
        <f t="shared" si="1527"/>
        <v>0</v>
      </c>
      <c r="H2913" s="821">
        <f t="shared" si="1527"/>
        <v>0</v>
      </c>
      <c r="I2913" s="822">
        <f t="shared" si="1527"/>
        <v>0</v>
      </c>
      <c r="J2913" s="820">
        <f t="shared" si="1522"/>
        <v>0</v>
      </c>
      <c r="K2913" s="818">
        <f t="shared" si="1528"/>
        <v>0</v>
      </c>
      <c r="L2913" s="821">
        <f t="shared" si="1528"/>
        <v>0</v>
      </c>
      <c r="M2913" s="822">
        <f t="shared" si="1528"/>
        <v>0</v>
      </c>
      <c r="N2913" s="820">
        <f t="shared" si="1523"/>
        <v>0</v>
      </c>
      <c r="O2913" s="818">
        <f t="shared" si="1529"/>
        <v>0</v>
      </c>
      <c r="P2913" s="821">
        <f t="shared" si="1529"/>
        <v>0</v>
      </c>
      <c r="Q2913" s="822">
        <f t="shared" si="1529"/>
        <v>0</v>
      </c>
      <c r="R2913" s="820">
        <f t="shared" si="1524"/>
        <v>0</v>
      </c>
      <c r="S2913" s="823">
        <f t="shared" si="1525"/>
        <v>0</v>
      </c>
      <c r="T2913" s="191"/>
      <c r="U2913" s="191"/>
      <c r="V2913" s="191"/>
      <c r="W2913" s="191"/>
    </row>
    <row r="2914" spans="2:23" ht="16.5">
      <c r="B2914" s="824"/>
      <c r="C2914" s="825"/>
      <c r="D2914" s="825"/>
      <c r="E2914" s="825"/>
      <c r="F2914" s="825"/>
      <c r="G2914" s="825"/>
      <c r="H2914" s="825"/>
      <c r="I2914" s="825"/>
      <c r="J2914" s="825"/>
      <c r="K2914" s="825"/>
      <c r="L2914" s="825"/>
      <c r="M2914" s="825"/>
      <c r="N2914" s="825"/>
      <c r="O2914" s="825"/>
      <c r="P2914" s="825"/>
      <c r="Q2914" s="825"/>
      <c r="R2914" s="825"/>
      <c r="S2914" s="826"/>
      <c r="T2914" s="191"/>
      <c r="U2914" s="191"/>
      <c r="V2914" s="191"/>
      <c r="W2914" s="191"/>
    </row>
    <row r="2915" spans="2:23" ht="16.5">
      <c r="B2915" s="1194" t="s">
        <v>1061</v>
      </c>
      <c r="C2915" s="1195"/>
      <c r="D2915" s="1195"/>
      <c r="E2915" s="1195"/>
      <c r="F2915" s="1195"/>
      <c r="G2915" s="1195"/>
      <c r="H2915" s="1195"/>
      <c r="I2915" s="1195"/>
      <c r="J2915" s="1195"/>
      <c r="K2915" s="1195"/>
      <c r="L2915" s="1195"/>
      <c r="M2915" s="1195"/>
      <c r="N2915" s="1195"/>
      <c r="O2915" s="1195"/>
      <c r="P2915" s="1195"/>
      <c r="Q2915" s="1195"/>
      <c r="R2915" s="1195"/>
      <c r="S2915" s="1196"/>
      <c r="T2915" s="191"/>
      <c r="U2915" s="191"/>
      <c r="V2915" s="191"/>
      <c r="W2915" s="191"/>
    </row>
    <row r="2916" spans="2:23" ht="17.25" thickBot="1">
      <c r="B2916" s="827" t="s">
        <v>1062</v>
      </c>
      <c r="C2916" s="828" t="s">
        <v>498</v>
      </c>
      <c r="D2916" s="828" t="s">
        <v>499</v>
      </c>
      <c r="E2916" s="828" t="s">
        <v>500</v>
      </c>
      <c r="F2916" s="829" t="s">
        <v>697</v>
      </c>
      <c r="G2916" s="829" t="s">
        <v>502</v>
      </c>
      <c r="H2916" s="829" t="s">
        <v>503</v>
      </c>
      <c r="I2916" s="829" t="s">
        <v>504</v>
      </c>
      <c r="J2916" s="829" t="s">
        <v>698</v>
      </c>
      <c r="K2916" s="829" t="s">
        <v>506</v>
      </c>
      <c r="L2916" s="829" t="s">
        <v>507</v>
      </c>
      <c r="M2916" s="829" t="s">
        <v>508</v>
      </c>
      <c r="N2916" s="829" t="s">
        <v>699</v>
      </c>
      <c r="O2916" s="829" t="s">
        <v>510</v>
      </c>
      <c r="P2916" s="829" t="s">
        <v>511</v>
      </c>
      <c r="Q2916" s="829" t="s">
        <v>512</v>
      </c>
      <c r="R2916" s="829" t="s">
        <v>700</v>
      </c>
      <c r="S2916" s="830" t="s">
        <v>46</v>
      </c>
      <c r="T2916" s="191"/>
      <c r="U2916" s="191"/>
      <c r="V2916" s="191"/>
      <c r="W2916" s="191"/>
    </row>
    <row r="2917" spans="2:23" ht="16.5">
      <c r="B2917" s="831" t="s">
        <v>1063</v>
      </c>
      <c r="C2917" s="266"/>
      <c r="D2917" s="280"/>
      <c r="E2917" s="281"/>
      <c r="F2917" s="832">
        <f>SUM(C2917:E2917)</f>
        <v>0</v>
      </c>
      <c r="G2917" s="266"/>
      <c r="H2917" s="280"/>
      <c r="I2917" s="281"/>
      <c r="J2917" s="833">
        <f>SUM(G2917:I2917)</f>
        <v>0</v>
      </c>
      <c r="K2917" s="266"/>
      <c r="L2917" s="280"/>
      <c r="M2917" s="281"/>
      <c r="N2917" s="833">
        <f>SUM(K2917:M2917)</f>
        <v>0</v>
      </c>
      <c r="O2917" s="266"/>
      <c r="P2917" s="280"/>
      <c r="Q2917" s="281"/>
      <c r="R2917" s="834">
        <f t="shared" ref="R2917:R2935" si="1530">SUM(O2917:Q2917)</f>
        <v>0</v>
      </c>
      <c r="S2917" s="257">
        <f>C2917+D2917+E2917+G2917+H2917+I2917+K2917+L2917+M2917+O2917+P2917+Q2917</f>
        <v>0</v>
      </c>
      <c r="T2917" s="191"/>
      <c r="U2917" s="191"/>
      <c r="V2917" s="191"/>
      <c r="W2917" s="191"/>
    </row>
    <row r="2918" spans="2:23" ht="16.5">
      <c r="B2918" s="697" t="s">
        <v>1064</v>
      </c>
      <c r="C2918" s="254"/>
      <c r="D2918" s="287"/>
      <c r="E2918" s="288"/>
      <c r="F2918" s="835">
        <f t="shared" ref="F2918:F2935" si="1531">SUM(C2918:E2918)</f>
        <v>0</v>
      </c>
      <c r="G2918" s="254"/>
      <c r="H2918" s="287"/>
      <c r="I2918" s="288"/>
      <c r="J2918" s="836">
        <f t="shared" ref="J2918:J2935" si="1532">SUM(G2918:I2918)</f>
        <v>0</v>
      </c>
      <c r="K2918" s="254"/>
      <c r="L2918" s="287"/>
      <c r="M2918" s="288"/>
      <c r="N2918" s="836">
        <f t="shared" ref="N2918:N2935" si="1533">SUM(K2918:M2918)</f>
        <v>0</v>
      </c>
      <c r="O2918" s="254"/>
      <c r="P2918" s="287"/>
      <c r="Q2918" s="288"/>
      <c r="R2918" s="344">
        <f t="shared" si="1530"/>
        <v>0</v>
      </c>
      <c r="S2918" s="837">
        <f t="shared" ref="S2918:S2935" si="1534">C2918+D2918+E2918+G2918+H2918+I2918+K2918+L2918+M2918+O2918+P2918+Q2918</f>
        <v>0</v>
      </c>
      <c r="T2918" s="191"/>
      <c r="U2918" s="191"/>
      <c r="V2918" s="191"/>
      <c r="W2918" s="191"/>
    </row>
    <row r="2919" spans="2:23" ht="16.5">
      <c r="B2919" s="838" t="s">
        <v>1065</v>
      </c>
      <c r="C2919" s="254"/>
      <c r="D2919" s="287"/>
      <c r="E2919" s="288"/>
      <c r="F2919" s="835">
        <f t="shared" si="1531"/>
        <v>0</v>
      </c>
      <c r="G2919" s="254"/>
      <c r="H2919" s="287"/>
      <c r="I2919" s="288"/>
      <c r="J2919" s="836">
        <f t="shared" si="1532"/>
        <v>0</v>
      </c>
      <c r="K2919" s="254"/>
      <c r="L2919" s="287"/>
      <c r="M2919" s="288"/>
      <c r="N2919" s="836">
        <f t="shared" si="1533"/>
        <v>0</v>
      </c>
      <c r="O2919" s="254"/>
      <c r="P2919" s="287"/>
      <c r="Q2919" s="288"/>
      <c r="R2919" s="344">
        <f t="shared" si="1530"/>
        <v>0</v>
      </c>
      <c r="S2919" s="837">
        <f t="shared" si="1534"/>
        <v>0</v>
      </c>
      <c r="T2919" s="191"/>
      <c r="U2919" s="191"/>
      <c r="V2919" s="191"/>
      <c r="W2919" s="191"/>
    </row>
    <row r="2920" spans="2:23" ht="16.5">
      <c r="B2920" s="697" t="s">
        <v>1066</v>
      </c>
      <c r="C2920" s="254"/>
      <c r="D2920" s="287"/>
      <c r="E2920" s="288"/>
      <c r="F2920" s="835">
        <f t="shared" si="1531"/>
        <v>0</v>
      </c>
      <c r="G2920" s="254"/>
      <c r="H2920" s="287"/>
      <c r="I2920" s="288"/>
      <c r="J2920" s="836">
        <f t="shared" si="1532"/>
        <v>0</v>
      </c>
      <c r="K2920" s="254"/>
      <c r="L2920" s="287"/>
      <c r="M2920" s="288"/>
      <c r="N2920" s="836">
        <f t="shared" si="1533"/>
        <v>0</v>
      </c>
      <c r="O2920" s="254"/>
      <c r="P2920" s="287"/>
      <c r="Q2920" s="288"/>
      <c r="R2920" s="344">
        <f t="shared" si="1530"/>
        <v>0</v>
      </c>
      <c r="S2920" s="837">
        <f t="shared" si="1534"/>
        <v>0</v>
      </c>
      <c r="T2920" s="191"/>
      <c r="U2920" s="191"/>
      <c r="V2920" s="191"/>
      <c r="W2920" s="191"/>
    </row>
    <row r="2921" spans="2:23" ht="16.5">
      <c r="B2921" s="838" t="s">
        <v>1067</v>
      </c>
      <c r="C2921" s="254"/>
      <c r="D2921" s="287"/>
      <c r="E2921" s="288"/>
      <c r="F2921" s="835">
        <f t="shared" si="1531"/>
        <v>0</v>
      </c>
      <c r="G2921" s="254"/>
      <c r="H2921" s="287"/>
      <c r="I2921" s="288"/>
      <c r="J2921" s="836">
        <f t="shared" si="1532"/>
        <v>0</v>
      </c>
      <c r="K2921" s="254"/>
      <c r="L2921" s="287"/>
      <c r="M2921" s="288"/>
      <c r="N2921" s="836">
        <f t="shared" si="1533"/>
        <v>0</v>
      </c>
      <c r="O2921" s="254"/>
      <c r="P2921" s="287"/>
      <c r="Q2921" s="288"/>
      <c r="R2921" s="344">
        <f t="shared" si="1530"/>
        <v>0</v>
      </c>
      <c r="S2921" s="837">
        <f t="shared" si="1534"/>
        <v>0</v>
      </c>
      <c r="T2921" s="191"/>
      <c r="U2921" s="191"/>
      <c r="V2921" s="191"/>
      <c r="W2921" s="191"/>
    </row>
    <row r="2922" spans="2:23" ht="16.5">
      <c r="B2922" s="838" t="s">
        <v>1068</v>
      </c>
      <c r="C2922" s="254"/>
      <c r="D2922" s="287"/>
      <c r="E2922" s="288"/>
      <c r="F2922" s="835">
        <f t="shared" si="1531"/>
        <v>0</v>
      </c>
      <c r="G2922" s="254"/>
      <c r="H2922" s="287"/>
      <c r="I2922" s="288"/>
      <c r="J2922" s="836">
        <f t="shared" si="1532"/>
        <v>0</v>
      </c>
      <c r="K2922" s="254"/>
      <c r="L2922" s="287"/>
      <c r="M2922" s="288"/>
      <c r="N2922" s="836">
        <f t="shared" si="1533"/>
        <v>0</v>
      </c>
      <c r="O2922" s="254"/>
      <c r="P2922" s="287"/>
      <c r="Q2922" s="288"/>
      <c r="R2922" s="344">
        <f t="shared" si="1530"/>
        <v>0</v>
      </c>
      <c r="S2922" s="837">
        <f t="shared" si="1534"/>
        <v>0</v>
      </c>
      <c r="T2922" s="191"/>
      <c r="U2922" s="191"/>
      <c r="V2922" s="191"/>
      <c r="W2922" s="191"/>
    </row>
    <row r="2923" spans="2:23" ht="16.5">
      <c r="B2923" s="838" t="s">
        <v>1069</v>
      </c>
      <c r="C2923" s="254"/>
      <c r="D2923" s="287"/>
      <c r="E2923" s="288"/>
      <c r="F2923" s="835">
        <f t="shared" si="1531"/>
        <v>0</v>
      </c>
      <c r="G2923" s="254"/>
      <c r="H2923" s="287"/>
      <c r="I2923" s="288"/>
      <c r="J2923" s="836">
        <f t="shared" si="1532"/>
        <v>0</v>
      </c>
      <c r="K2923" s="254"/>
      <c r="L2923" s="287"/>
      <c r="M2923" s="288"/>
      <c r="N2923" s="836">
        <f t="shared" si="1533"/>
        <v>0</v>
      </c>
      <c r="O2923" s="254"/>
      <c r="P2923" s="287"/>
      <c r="Q2923" s="288"/>
      <c r="R2923" s="344">
        <f t="shared" si="1530"/>
        <v>0</v>
      </c>
      <c r="S2923" s="837">
        <f t="shared" si="1534"/>
        <v>0</v>
      </c>
      <c r="T2923" s="191"/>
      <c r="U2923" s="191"/>
      <c r="V2923" s="191"/>
      <c r="W2923" s="191"/>
    </row>
    <row r="2924" spans="2:23" ht="16.5">
      <c r="B2924" s="697" t="s">
        <v>1070</v>
      </c>
      <c r="C2924" s="254"/>
      <c r="D2924" s="287"/>
      <c r="E2924" s="288"/>
      <c r="F2924" s="835">
        <f t="shared" si="1531"/>
        <v>0</v>
      </c>
      <c r="G2924" s="254"/>
      <c r="H2924" s="287"/>
      <c r="I2924" s="288"/>
      <c r="J2924" s="836">
        <f t="shared" si="1532"/>
        <v>0</v>
      </c>
      <c r="K2924" s="254"/>
      <c r="L2924" s="287"/>
      <c r="M2924" s="288"/>
      <c r="N2924" s="836">
        <f t="shared" si="1533"/>
        <v>0</v>
      </c>
      <c r="O2924" s="254"/>
      <c r="P2924" s="287"/>
      <c r="Q2924" s="288"/>
      <c r="R2924" s="344">
        <f t="shared" si="1530"/>
        <v>0</v>
      </c>
      <c r="S2924" s="837">
        <f t="shared" si="1534"/>
        <v>0</v>
      </c>
      <c r="T2924" s="191"/>
      <c r="U2924" s="191"/>
      <c r="V2924" s="191"/>
      <c r="W2924" s="191"/>
    </row>
    <row r="2925" spans="2:23" ht="16.5">
      <c r="B2925" s="697" t="s">
        <v>1071</v>
      </c>
      <c r="C2925" s="254"/>
      <c r="D2925" s="287"/>
      <c r="E2925" s="288"/>
      <c r="F2925" s="835">
        <f t="shared" si="1531"/>
        <v>0</v>
      </c>
      <c r="G2925" s="254"/>
      <c r="H2925" s="287"/>
      <c r="I2925" s="288"/>
      <c r="J2925" s="836">
        <f t="shared" si="1532"/>
        <v>0</v>
      </c>
      <c r="K2925" s="254"/>
      <c r="L2925" s="287"/>
      <c r="M2925" s="288"/>
      <c r="N2925" s="836">
        <f t="shared" si="1533"/>
        <v>0</v>
      </c>
      <c r="O2925" s="254"/>
      <c r="P2925" s="287"/>
      <c r="Q2925" s="288"/>
      <c r="R2925" s="344">
        <f t="shared" si="1530"/>
        <v>0</v>
      </c>
      <c r="S2925" s="837">
        <f t="shared" si="1534"/>
        <v>0</v>
      </c>
      <c r="T2925" s="191"/>
      <c r="U2925" s="191"/>
      <c r="V2925" s="191"/>
      <c r="W2925" s="191"/>
    </row>
    <row r="2926" spans="2:23" ht="16.5">
      <c r="B2926" s="697" t="s">
        <v>1072</v>
      </c>
      <c r="C2926" s="254"/>
      <c r="D2926" s="287"/>
      <c r="E2926" s="288"/>
      <c r="F2926" s="835">
        <f t="shared" si="1531"/>
        <v>0</v>
      </c>
      <c r="G2926" s="254"/>
      <c r="H2926" s="287"/>
      <c r="I2926" s="288"/>
      <c r="J2926" s="836">
        <f t="shared" si="1532"/>
        <v>0</v>
      </c>
      <c r="K2926" s="254"/>
      <c r="L2926" s="287"/>
      <c r="M2926" s="288"/>
      <c r="N2926" s="836">
        <f t="shared" si="1533"/>
        <v>0</v>
      </c>
      <c r="O2926" s="254"/>
      <c r="P2926" s="287"/>
      <c r="Q2926" s="288"/>
      <c r="R2926" s="344">
        <f t="shared" si="1530"/>
        <v>0</v>
      </c>
      <c r="S2926" s="837">
        <f t="shared" si="1534"/>
        <v>0</v>
      </c>
      <c r="T2926" s="191"/>
      <c r="U2926" s="191"/>
      <c r="V2926" s="191"/>
      <c r="W2926" s="191"/>
    </row>
    <row r="2927" spans="2:23" ht="16.5">
      <c r="B2927" s="697" t="s">
        <v>1073</v>
      </c>
      <c r="C2927" s="254"/>
      <c r="D2927" s="287"/>
      <c r="E2927" s="288"/>
      <c r="F2927" s="835">
        <f t="shared" si="1531"/>
        <v>0</v>
      </c>
      <c r="G2927" s="254"/>
      <c r="H2927" s="287"/>
      <c r="I2927" s="288"/>
      <c r="J2927" s="836">
        <f t="shared" si="1532"/>
        <v>0</v>
      </c>
      <c r="K2927" s="254"/>
      <c r="L2927" s="287"/>
      <c r="M2927" s="288"/>
      <c r="N2927" s="836">
        <f t="shared" si="1533"/>
        <v>0</v>
      </c>
      <c r="O2927" s="254"/>
      <c r="P2927" s="287"/>
      <c r="Q2927" s="288"/>
      <c r="R2927" s="344">
        <f t="shared" si="1530"/>
        <v>0</v>
      </c>
      <c r="S2927" s="837">
        <f t="shared" si="1534"/>
        <v>0</v>
      </c>
      <c r="T2927" s="191"/>
      <c r="U2927" s="191"/>
      <c r="V2927" s="191"/>
      <c r="W2927" s="191"/>
    </row>
    <row r="2928" spans="2:23" ht="16.5">
      <c r="B2928" s="697" t="s">
        <v>1074</v>
      </c>
      <c r="C2928" s="254"/>
      <c r="D2928" s="287"/>
      <c r="E2928" s="288"/>
      <c r="F2928" s="835">
        <f t="shared" si="1531"/>
        <v>0</v>
      </c>
      <c r="G2928" s="254"/>
      <c r="H2928" s="287"/>
      <c r="I2928" s="288"/>
      <c r="J2928" s="836">
        <f t="shared" si="1532"/>
        <v>0</v>
      </c>
      <c r="K2928" s="254"/>
      <c r="L2928" s="287"/>
      <c r="M2928" s="288"/>
      <c r="N2928" s="836">
        <f t="shared" si="1533"/>
        <v>0</v>
      </c>
      <c r="O2928" s="254"/>
      <c r="P2928" s="287"/>
      <c r="Q2928" s="288"/>
      <c r="R2928" s="344">
        <f t="shared" si="1530"/>
        <v>0</v>
      </c>
      <c r="S2928" s="837">
        <f t="shared" si="1534"/>
        <v>0</v>
      </c>
      <c r="T2928" s="191"/>
      <c r="U2928" s="191"/>
      <c r="V2928" s="191"/>
      <c r="W2928" s="191"/>
    </row>
    <row r="2929" spans="2:23" ht="16.5">
      <c r="B2929" s="697" t="s">
        <v>1075</v>
      </c>
      <c r="C2929" s="254"/>
      <c r="D2929" s="287"/>
      <c r="E2929" s="288"/>
      <c r="F2929" s="835">
        <f t="shared" si="1531"/>
        <v>0</v>
      </c>
      <c r="G2929" s="254"/>
      <c r="H2929" s="287"/>
      <c r="I2929" s="288"/>
      <c r="J2929" s="836">
        <f t="shared" si="1532"/>
        <v>0</v>
      </c>
      <c r="K2929" s="254"/>
      <c r="L2929" s="287"/>
      <c r="M2929" s="288"/>
      <c r="N2929" s="836">
        <f t="shared" si="1533"/>
        <v>0</v>
      </c>
      <c r="O2929" s="254"/>
      <c r="P2929" s="287"/>
      <c r="Q2929" s="288"/>
      <c r="R2929" s="344">
        <f t="shared" si="1530"/>
        <v>0</v>
      </c>
      <c r="S2929" s="837">
        <f t="shared" si="1534"/>
        <v>0</v>
      </c>
      <c r="T2929" s="191"/>
      <c r="U2929" s="191"/>
      <c r="V2929" s="191"/>
      <c r="W2929" s="191"/>
    </row>
    <row r="2930" spans="2:23" ht="16.5">
      <c r="B2930" s="318" t="s">
        <v>1076</v>
      </c>
      <c r="C2930" s="254"/>
      <c r="D2930" s="287"/>
      <c r="E2930" s="288"/>
      <c r="F2930" s="835">
        <f t="shared" si="1531"/>
        <v>0</v>
      </c>
      <c r="G2930" s="254"/>
      <c r="H2930" s="287"/>
      <c r="I2930" s="288"/>
      <c r="J2930" s="836">
        <f t="shared" si="1532"/>
        <v>0</v>
      </c>
      <c r="K2930" s="254"/>
      <c r="L2930" s="287"/>
      <c r="M2930" s="288"/>
      <c r="N2930" s="836">
        <f t="shared" si="1533"/>
        <v>0</v>
      </c>
      <c r="O2930" s="254"/>
      <c r="P2930" s="287"/>
      <c r="Q2930" s="288"/>
      <c r="R2930" s="344">
        <f t="shared" si="1530"/>
        <v>0</v>
      </c>
      <c r="S2930" s="837">
        <f t="shared" si="1534"/>
        <v>0</v>
      </c>
      <c r="T2930" s="191"/>
      <c r="U2930" s="191"/>
      <c r="V2930" s="191"/>
      <c r="W2930" s="191"/>
    </row>
    <row r="2931" spans="2:23" ht="16.5">
      <c r="B2931" s="318" t="s">
        <v>1077</v>
      </c>
      <c r="C2931" s="254"/>
      <c r="D2931" s="287"/>
      <c r="E2931" s="288"/>
      <c r="F2931" s="835">
        <f t="shared" si="1531"/>
        <v>0</v>
      </c>
      <c r="G2931" s="254"/>
      <c r="H2931" s="287"/>
      <c r="I2931" s="288"/>
      <c r="J2931" s="836">
        <f t="shared" si="1532"/>
        <v>0</v>
      </c>
      <c r="K2931" s="254"/>
      <c r="L2931" s="287"/>
      <c r="M2931" s="288"/>
      <c r="N2931" s="836">
        <f t="shared" si="1533"/>
        <v>0</v>
      </c>
      <c r="O2931" s="254"/>
      <c r="P2931" s="287"/>
      <c r="Q2931" s="288"/>
      <c r="R2931" s="344">
        <f t="shared" si="1530"/>
        <v>0</v>
      </c>
      <c r="S2931" s="837">
        <f t="shared" si="1534"/>
        <v>0</v>
      </c>
      <c r="T2931" s="191"/>
      <c r="U2931" s="191"/>
      <c r="V2931" s="191"/>
      <c r="W2931" s="191"/>
    </row>
    <row r="2932" spans="2:23" ht="16.5">
      <c r="B2932" s="318" t="s">
        <v>1078</v>
      </c>
      <c r="C2932" s="254"/>
      <c r="D2932" s="287"/>
      <c r="E2932" s="288"/>
      <c r="F2932" s="835">
        <f t="shared" si="1531"/>
        <v>0</v>
      </c>
      <c r="G2932" s="254"/>
      <c r="H2932" s="287"/>
      <c r="I2932" s="288"/>
      <c r="J2932" s="836">
        <f t="shared" si="1532"/>
        <v>0</v>
      </c>
      <c r="K2932" s="254"/>
      <c r="L2932" s="287"/>
      <c r="M2932" s="288"/>
      <c r="N2932" s="836">
        <f t="shared" si="1533"/>
        <v>0</v>
      </c>
      <c r="O2932" s="254"/>
      <c r="P2932" s="287"/>
      <c r="Q2932" s="288"/>
      <c r="R2932" s="344">
        <f t="shared" si="1530"/>
        <v>0</v>
      </c>
      <c r="S2932" s="837">
        <f t="shared" si="1534"/>
        <v>0</v>
      </c>
      <c r="T2932" s="191"/>
      <c r="U2932" s="191"/>
      <c r="V2932" s="191"/>
      <c r="W2932" s="191"/>
    </row>
    <row r="2933" spans="2:23" ht="16.5">
      <c r="B2933" s="318" t="s">
        <v>1079</v>
      </c>
      <c r="C2933" s="254"/>
      <c r="D2933" s="287"/>
      <c r="E2933" s="288"/>
      <c r="F2933" s="835">
        <f t="shared" si="1531"/>
        <v>0</v>
      </c>
      <c r="G2933" s="254"/>
      <c r="H2933" s="287"/>
      <c r="I2933" s="288"/>
      <c r="J2933" s="836">
        <f t="shared" si="1532"/>
        <v>0</v>
      </c>
      <c r="K2933" s="254"/>
      <c r="L2933" s="287"/>
      <c r="M2933" s="288"/>
      <c r="N2933" s="836">
        <f t="shared" si="1533"/>
        <v>0</v>
      </c>
      <c r="O2933" s="254"/>
      <c r="P2933" s="287"/>
      <c r="Q2933" s="288"/>
      <c r="R2933" s="344">
        <f t="shared" si="1530"/>
        <v>0</v>
      </c>
      <c r="S2933" s="837">
        <f t="shared" si="1534"/>
        <v>0</v>
      </c>
      <c r="T2933" s="191"/>
      <c r="U2933" s="191"/>
      <c r="V2933" s="191"/>
      <c r="W2933" s="191"/>
    </row>
    <row r="2934" spans="2:23" ht="17.25" thickBot="1">
      <c r="B2934" s="412" t="s">
        <v>1080</v>
      </c>
      <c r="C2934" s="271"/>
      <c r="D2934" s="294"/>
      <c r="E2934" s="295"/>
      <c r="F2934" s="839">
        <f t="shared" si="1531"/>
        <v>0</v>
      </c>
      <c r="G2934" s="271"/>
      <c r="H2934" s="294"/>
      <c r="I2934" s="295"/>
      <c r="J2934" s="840">
        <f t="shared" si="1532"/>
        <v>0</v>
      </c>
      <c r="K2934" s="271"/>
      <c r="L2934" s="294"/>
      <c r="M2934" s="295"/>
      <c r="N2934" s="840">
        <f t="shared" si="1533"/>
        <v>0</v>
      </c>
      <c r="O2934" s="271"/>
      <c r="P2934" s="294"/>
      <c r="Q2934" s="295"/>
      <c r="R2934" s="841">
        <f t="shared" si="1530"/>
        <v>0</v>
      </c>
      <c r="S2934" s="837">
        <f t="shared" si="1534"/>
        <v>0</v>
      </c>
      <c r="T2934" s="191"/>
      <c r="U2934" s="191"/>
      <c r="V2934" s="191"/>
      <c r="W2934" s="191"/>
    </row>
    <row r="2935" spans="2:23" ht="16.5">
      <c r="B2935" s="842" t="s">
        <v>1081</v>
      </c>
      <c r="C2935" s="843">
        <f>SUM(C2917:C2934)</f>
        <v>0</v>
      </c>
      <c r="D2935" s="843">
        <f>SUM(D2917:D2934)</f>
        <v>0</v>
      </c>
      <c r="E2935" s="843">
        <f>SUM(E2917:E2934)</f>
        <v>0</v>
      </c>
      <c r="F2935" s="844">
        <f t="shared" si="1531"/>
        <v>0</v>
      </c>
      <c r="G2935" s="243">
        <f>SUM(G2917:G2934)</f>
        <v>0</v>
      </c>
      <c r="H2935" s="243">
        <f>SUM(H2917:H2934)</f>
        <v>0</v>
      </c>
      <c r="I2935" s="243">
        <f>SUM(I2917:I2934)</f>
        <v>0</v>
      </c>
      <c r="J2935" s="844">
        <f t="shared" si="1532"/>
        <v>0</v>
      </c>
      <c r="K2935" s="243">
        <f>SUM(K2917:K2934)</f>
        <v>0</v>
      </c>
      <c r="L2935" s="243">
        <f>SUM(L2917:L2934)</f>
        <v>0</v>
      </c>
      <c r="M2935" s="243">
        <f>SUM(M2917:M2934)</f>
        <v>0</v>
      </c>
      <c r="N2935" s="844">
        <f t="shared" si="1533"/>
        <v>0</v>
      </c>
      <c r="O2935" s="243">
        <f>SUM(O2917:O2934)</f>
        <v>0</v>
      </c>
      <c r="P2935" s="243">
        <f>SUM(P2917:P2934)</f>
        <v>0</v>
      </c>
      <c r="Q2935" s="243">
        <f>SUM(Q2917:Q2934)</f>
        <v>0</v>
      </c>
      <c r="R2935" s="845">
        <f t="shared" si="1530"/>
        <v>0</v>
      </c>
      <c r="S2935" s="846">
        <f t="shared" si="1534"/>
        <v>0</v>
      </c>
      <c r="T2935" s="191"/>
      <c r="U2935" s="191"/>
      <c r="V2935" s="191"/>
      <c r="W2935" s="191"/>
    </row>
    <row r="2936" spans="2:23" ht="16.5">
      <c r="B2936" s="847" t="s">
        <v>1082</v>
      </c>
      <c r="C2936" s="848"/>
      <c r="D2936" s="848"/>
      <c r="E2936" s="848"/>
      <c r="F2936" s="848"/>
      <c r="G2936" s="848"/>
      <c r="H2936" s="848"/>
      <c r="I2936" s="848"/>
      <c r="J2936" s="848"/>
      <c r="K2936" s="849"/>
      <c r="L2936" s="848"/>
      <c r="M2936" s="848"/>
      <c r="N2936" s="848"/>
      <c r="O2936" s="848"/>
      <c r="P2936" s="848"/>
      <c r="Q2936" s="848"/>
      <c r="R2936" s="850"/>
      <c r="S2936" s="851"/>
      <c r="T2936" s="191"/>
      <c r="U2936" s="191"/>
      <c r="V2936" s="191"/>
      <c r="W2936" s="191"/>
    </row>
    <row r="2937" spans="2:23" ht="17.25" thickBot="1">
      <c r="B2937" s="852"/>
      <c r="C2937" s="829" t="s">
        <v>498</v>
      </c>
      <c r="D2937" s="829" t="s">
        <v>499</v>
      </c>
      <c r="E2937" s="829" t="s">
        <v>500</v>
      </c>
      <c r="F2937" s="829" t="s">
        <v>697</v>
      </c>
      <c r="G2937" s="829" t="s">
        <v>502</v>
      </c>
      <c r="H2937" s="829" t="s">
        <v>503</v>
      </c>
      <c r="I2937" s="829" t="s">
        <v>504</v>
      </c>
      <c r="J2937" s="829" t="s">
        <v>698</v>
      </c>
      <c r="K2937" s="829" t="s">
        <v>506</v>
      </c>
      <c r="L2937" s="829" t="s">
        <v>507</v>
      </c>
      <c r="M2937" s="829" t="s">
        <v>508</v>
      </c>
      <c r="N2937" s="829" t="s">
        <v>699</v>
      </c>
      <c r="O2937" s="829" t="s">
        <v>510</v>
      </c>
      <c r="P2937" s="829" t="s">
        <v>511</v>
      </c>
      <c r="Q2937" s="829" t="s">
        <v>512</v>
      </c>
      <c r="R2937" s="830" t="s">
        <v>700</v>
      </c>
      <c r="S2937" s="853" t="s">
        <v>46</v>
      </c>
      <c r="T2937" s="191"/>
      <c r="U2937" s="191"/>
      <c r="V2937" s="191"/>
      <c r="W2937" s="191"/>
    </row>
    <row r="2938" spans="2:23" ht="17.25" thickBot="1">
      <c r="B2938" s="854" t="s">
        <v>1083</v>
      </c>
      <c r="C2938" s="855">
        <f>SUM(C2939:C2940)</f>
        <v>2</v>
      </c>
      <c r="D2938" s="856">
        <f>SUM(D2939:D2940)</f>
        <v>2</v>
      </c>
      <c r="E2938" s="857">
        <f>SUM(E2939:E2940)</f>
        <v>2</v>
      </c>
      <c r="F2938" s="858">
        <f>(E2939+E2940)</f>
        <v>2</v>
      </c>
      <c r="G2938" s="855">
        <f>SUM(G2939:G2940)</f>
        <v>2</v>
      </c>
      <c r="H2938" s="856">
        <f>SUM(H2939:H2940)</f>
        <v>2</v>
      </c>
      <c r="I2938" s="857">
        <f>SUM(I2939:I2940)</f>
        <v>2</v>
      </c>
      <c r="J2938" s="858">
        <f>(I2939+I2940)</f>
        <v>2</v>
      </c>
      <c r="K2938" s="855">
        <f>SUM(K2939:K2940)</f>
        <v>2</v>
      </c>
      <c r="L2938" s="856">
        <f>SUM(L2939:L2940)</f>
        <v>2</v>
      </c>
      <c r="M2938" s="857">
        <f>SUM(M2939:M2940)</f>
        <v>2</v>
      </c>
      <c r="N2938" s="859">
        <f>(M2939+M2940)</f>
        <v>2</v>
      </c>
      <c r="O2938" s="855">
        <f>SUM(O2939:O2940)</f>
        <v>2</v>
      </c>
      <c r="P2938" s="856">
        <f>SUM(P2939:P2940)</f>
        <v>0</v>
      </c>
      <c r="Q2938" s="857">
        <f>SUM(Q2939:Q2940)</f>
        <v>0</v>
      </c>
      <c r="R2938" s="859">
        <f>(Q2939+Q2940)</f>
        <v>0</v>
      </c>
      <c r="S2938" s="860">
        <f>R2938</f>
        <v>0</v>
      </c>
      <c r="T2938" s="191"/>
      <c r="U2938" s="191"/>
      <c r="V2938" s="191"/>
      <c r="W2938" s="191"/>
    </row>
    <row r="2939" spans="2:23" ht="16.5">
      <c r="B2939" s="831" t="s">
        <v>1084</v>
      </c>
      <c r="C2939" s="266">
        <v>0</v>
      </c>
      <c r="D2939" s="280">
        <v>0</v>
      </c>
      <c r="E2939" s="281">
        <v>0</v>
      </c>
      <c r="F2939" s="861">
        <v>0</v>
      </c>
      <c r="G2939" s="266">
        <v>0</v>
      </c>
      <c r="H2939" s="280">
        <v>0</v>
      </c>
      <c r="I2939" s="281">
        <v>0</v>
      </c>
      <c r="J2939" s="862">
        <f>SUM(G2939:H2939)</f>
        <v>0</v>
      </c>
      <c r="K2939" s="266">
        <v>1</v>
      </c>
      <c r="L2939" s="280">
        <v>1</v>
      </c>
      <c r="M2939" s="281">
        <v>1</v>
      </c>
      <c r="N2939" s="844">
        <f>SUM(K2939:M2939)</f>
        <v>3</v>
      </c>
      <c r="O2939" s="266">
        <v>1</v>
      </c>
      <c r="P2939" s="280"/>
      <c r="Q2939" s="281"/>
      <c r="R2939" s="343">
        <f>SUM(O2939:Q2939)</f>
        <v>1</v>
      </c>
      <c r="S2939" s="863">
        <v>0</v>
      </c>
      <c r="T2939" s="191"/>
      <c r="U2939" s="191"/>
      <c r="V2939" s="191"/>
      <c r="W2939" s="191"/>
    </row>
    <row r="2940" spans="2:23" ht="16.5">
      <c r="B2940" s="838" t="s">
        <v>1085</v>
      </c>
      <c r="C2940" s="254">
        <v>2</v>
      </c>
      <c r="D2940" s="287">
        <v>2</v>
      </c>
      <c r="E2940" s="288">
        <v>2</v>
      </c>
      <c r="F2940" s="835">
        <v>0</v>
      </c>
      <c r="G2940" s="254">
        <v>2</v>
      </c>
      <c r="H2940" s="287">
        <v>2</v>
      </c>
      <c r="I2940" s="288">
        <v>2</v>
      </c>
      <c r="J2940" s="864">
        <f>SUM(G2940:H2940)</f>
        <v>4</v>
      </c>
      <c r="K2940" s="254">
        <v>1</v>
      </c>
      <c r="L2940" s="287">
        <v>1</v>
      </c>
      <c r="M2940" s="288">
        <v>1</v>
      </c>
      <c r="N2940" s="836">
        <f>SUM(K2940:M2940)</f>
        <v>3</v>
      </c>
      <c r="O2940" s="254">
        <v>1</v>
      </c>
      <c r="P2940" s="287"/>
      <c r="Q2940" s="288"/>
      <c r="R2940" s="344">
        <f>SUM(O2940:Q2940)</f>
        <v>1</v>
      </c>
      <c r="S2940" s="865">
        <v>0</v>
      </c>
      <c r="T2940" s="191"/>
      <c r="U2940" s="191"/>
      <c r="V2940" s="191"/>
      <c r="W2940" s="191"/>
    </row>
    <row r="2941" spans="2:23" ht="16.5">
      <c r="B2941" s="838" t="s">
        <v>1086</v>
      </c>
      <c r="C2941" s="254"/>
      <c r="D2941" s="287"/>
      <c r="E2941" s="288"/>
      <c r="F2941" s="835">
        <v>0</v>
      </c>
      <c r="G2941" s="254"/>
      <c r="H2941" s="287"/>
      <c r="I2941" s="288"/>
      <c r="J2941" s="864">
        <f>SUM(G2941:H2941)</f>
        <v>0</v>
      </c>
      <c r="K2941" s="254"/>
      <c r="L2941" s="287"/>
      <c r="M2941" s="288"/>
      <c r="N2941" s="836">
        <f>SUM(K2941:M2941)</f>
        <v>0</v>
      </c>
      <c r="O2941" s="254"/>
      <c r="P2941" s="287"/>
      <c r="Q2941" s="288"/>
      <c r="R2941" s="344">
        <f>SUM(O2941:Q2941)</f>
        <v>0</v>
      </c>
      <c r="S2941" s="865">
        <v>0</v>
      </c>
      <c r="T2941" s="191"/>
      <c r="U2941" s="191"/>
      <c r="V2941" s="191"/>
      <c r="W2941" s="191"/>
    </row>
    <row r="2942" spans="2:23" ht="16.5">
      <c r="B2942" s="838" t="s">
        <v>1087</v>
      </c>
      <c r="C2942" s="254"/>
      <c r="D2942" s="287"/>
      <c r="E2942" s="288"/>
      <c r="F2942" s="835">
        <v>0</v>
      </c>
      <c r="G2942" s="254"/>
      <c r="H2942" s="287"/>
      <c r="I2942" s="288"/>
      <c r="J2942" s="864">
        <f>SUM(G2942:H2942)</f>
        <v>0</v>
      </c>
      <c r="K2942" s="254"/>
      <c r="L2942" s="287"/>
      <c r="M2942" s="288"/>
      <c r="N2942" s="836">
        <f>SUM(K2942:M2942)</f>
        <v>0</v>
      </c>
      <c r="O2942" s="254"/>
      <c r="P2942" s="287"/>
      <c r="Q2942" s="288"/>
      <c r="R2942" s="344">
        <f>SUM(O2942:Q2942)</f>
        <v>0</v>
      </c>
      <c r="S2942" s="865">
        <v>0</v>
      </c>
      <c r="T2942" s="191"/>
      <c r="U2942" s="191"/>
      <c r="V2942" s="191"/>
      <c r="W2942" s="191"/>
    </row>
    <row r="2943" spans="2:23" ht="17.25" thickBot="1">
      <c r="B2943" s="866" t="s">
        <v>1088</v>
      </c>
      <c r="C2943" s="271"/>
      <c r="D2943" s="294"/>
      <c r="E2943" s="295"/>
      <c r="F2943" s="835">
        <v>0</v>
      </c>
      <c r="G2943" s="271"/>
      <c r="H2943" s="294"/>
      <c r="I2943" s="295"/>
      <c r="J2943" s="864">
        <f>SUM(G2943:H2943)</f>
        <v>0</v>
      </c>
      <c r="K2943" s="271"/>
      <c r="L2943" s="294"/>
      <c r="M2943" s="295"/>
      <c r="N2943" s="836">
        <f>SUM(K2943:M2943)</f>
        <v>0</v>
      </c>
      <c r="O2943" s="271"/>
      <c r="P2943" s="294"/>
      <c r="Q2943" s="295"/>
      <c r="R2943" s="344">
        <f>SUM(O2943:Q2943)</f>
        <v>0</v>
      </c>
      <c r="S2943" s="865">
        <v>0</v>
      </c>
      <c r="T2943" s="191"/>
      <c r="U2943" s="191"/>
      <c r="V2943" s="191"/>
      <c r="W2943" s="191"/>
    </row>
    <row r="2944" spans="2:23" ht="17.25" thickBot="1">
      <c r="B2944" s="416"/>
      <c r="C2944" s="417"/>
      <c r="D2944" s="417"/>
      <c r="E2944" s="417"/>
      <c r="F2944" s="417"/>
      <c r="G2944" s="417"/>
      <c r="H2944" s="417"/>
      <c r="I2944" s="417"/>
      <c r="J2944" s="417"/>
      <c r="K2944" s="417"/>
      <c r="L2944" s="417"/>
      <c r="M2944" s="417"/>
      <c r="N2944" s="417"/>
      <c r="O2944" s="417"/>
      <c r="P2944" s="417"/>
      <c r="Q2944" s="417"/>
      <c r="R2944" s="417"/>
      <c r="S2944" s="417"/>
      <c r="T2944" s="191"/>
      <c r="U2944" s="191"/>
      <c r="V2944" s="191"/>
      <c r="W2944" s="191"/>
    </row>
    <row r="2945" spans="2:23" ht="17.25" thickBot="1">
      <c r="B2945" s="867" t="s">
        <v>318</v>
      </c>
      <c r="C2945" s="868"/>
      <c r="D2945" s="868"/>
      <c r="E2945" s="868"/>
      <c r="F2945" s="868"/>
      <c r="G2945" s="868"/>
      <c r="H2945" s="868"/>
      <c r="I2945" s="868"/>
      <c r="J2945" s="868"/>
      <c r="K2945" s="868"/>
      <c r="L2945" s="868"/>
      <c r="M2945" s="868"/>
      <c r="N2945" s="868"/>
      <c r="O2945" s="868"/>
      <c r="P2945" s="868"/>
      <c r="Q2945" s="868"/>
      <c r="R2945" s="868"/>
      <c r="S2945" s="869"/>
      <c r="T2945" s="191"/>
      <c r="U2945" s="191"/>
      <c r="V2945" s="191"/>
      <c r="W2945" s="191"/>
    </row>
    <row r="2946" spans="2:23" ht="17.25" thickBot="1">
      <c r="B2946" s="809" t="s">
        <v>1089</v>
      </c>
      <c r="C2946" s="810"/>
      <c r="D2946" s="810"/>
      <c r="E2946" s="810"/>
      <c r="F2946" s="810"/>
      <c r="G2946" s="810"/>
      <c r="H2946" s="810"/>
      <c r="I2946" s="810"/>
      <c r="J2946" s="810"/>
      <c r="K2946" s="810"/>
      <c r="L2946" s="810"/>
      <c r="M2946" s="810"/>
      <c r="N2946" s="810"/>
      <c r="O2946" s="810"/>
      <c r="P2946" s="810"/>
      <c r="Q2946" s="810"/>
      <c r="R2946" s="810"/>
      <c r="S2946" s="811"/>
      <c r="T2946" s="191"/>
      <c r="U2946" s="191"/>
      <c r="V2946" s="191"/>
      <c r="W2946" s="191"/>
    </row>
    <row r="2947" spans="2:23" ht="17.25" thickBot="1">
      <c r="B2947" s="686" t="s">
        <v>714</v>
      </c>
      <c r="C2947" s="870" t="s">
        <v>498</v>
      </c>
      <c r="D2947" s="871" t="s">
        <v>499</v>
      </c>
      <c r="E2947" s="872" t="s">
        <v>500</v>
      </c>
      <c r="F2947" s="873" t="s">
        <v>697</v>
      </c>
      <c r="G2947" s="870" t="s">
        <v>502</v>
      </c>
      <c r="H2947" s="871" t="s">
        <v>503</v>
      </c>
      <c r="I2947" s="872" t="s">
        <v>504</v>
      </c>
      <c r="J2947" s="874" t="s">
        <v>698</v>
      </c>
      <c r="K2947" s="870" t="s">
        <v>506</v>
      </c>
      <c r="L2947" s="871" t="s">
        <v>507</v>
      </c>
      <c r="M2947" s="872" t="s">
        <v>508</v>
      </c>
      <c r="N2947" s="874" t="s">
        <v>699</v>
      </c>
      <c r="O2947" s="870" t="s">
        <v>510</v>
      </c>
      <c r="P2947" s="871" t="s">
        <v>511</v>
      </c>
      <c r="Q2947" s="872" t="s">
        <v>512</v>
      </c>
      <c r="R2947" s="874" t="s">
        <v>700</v>
      </c>
      <c r="S2947" s="875" t="s">
        <v>46</v>
      </c>
      <c r="T2947" s="191"/>
      <c r="U2947" s="191"/>
      <c r="V2947" s="191"/>
      <c r="W2947" s="191"/>
    </row>
    <row r="2948" spans="2:23" ht="16.5">
      <c r="B2948" s="831" t="s">
        <v>1090</v>
      </c>
      <c r="C2948" s="266"/>
      <c r="D2948" s="280"/>
      <c r="E2948" s="281"/>
      <c r="F2948" s="861">
        <f>SUM(C2948:E2948)</f>
        <v>0</v>
      </c>
      <c r="G2948" s="266"/>
      <c r="H2948" s="280"/>
      <c r="I2948" s="281"/>
      <c r="J2948" s="844">
        <f>SUM(G2948:I2948)</f>
        <v>0</v>
      </c>
      <c r="K2948" s="266"/>
      <c r="L2948" s="280"/>
      <c r="M2948" s="281"/>
      <c r="N2948" s="844">
        <f>SUM(K2948:M2948)</f>
        <v>0</v>
      </c>
      <c r="O2948" s="266"/>
      <c r="P2948" s="280"/>
      <c r="Q2948" s="281"/>
      <c r="R2948" s="845">
        <f t="shared" ref="R2948:R2967" si="1535">SUM(O2948:Q2948)</f>
        <v>0</v>
      </c>
      <c r="S2948" s="793">
        <f t="shared" ref="S2948:S3035" si="1536">N2948+J2948+F2948+R2948</f>
        <v>0</v>
      </c>
      <c r="T2948" s="191"/>
      <c r="U2948" s="191"/>
      <c r="V2948" s="191"/>
      <c r="W2948" s="191"/>
    </row>
    <row r="2949" spans="2:23" ht="16.5">
      <c r="B2949" s="697" t="s">
        <v>1091</v>
      </c>
      <c r="C2949" s="254">
        <v>3</v>
      </c>
      <c r="D2949" s="287">
        <v>4</v>
      </c>
      <c r="E2949" s="288">
        <v>5</v>
      </c>
      <c r="F2949" s="835">
        <f t="shared" ref="F2949:F2967" si="1537">SUM(C2949:E2949)</f>
        <v>12</v>
      </c>
      <c r="G2949" s="254">
        <v>2</v>
      </c>
      <c r="H2949" s="287">
        <v>4</v>
      </c>
      <c r="I2949" s="288">
        <v>2</v>
      </c>
      <c r="J2949" s="836">
        <f t="shared" ref="J2949:J2967" si="1538">SUM(G2949:I2949)</f>
        <v>8</v>
      </c>
      <c r="K2949" s="254">
        <v>10</v>
      </c>
      <c r="L2949" s="287">
        <v>1</v>
      </c>
      <c r="M2949" s="288"/>
      <c r="N2949" s="836">
        <f t="shared" ref="N2949:N2967" si="1539">SUM(K2949:M2949)</f>
        <v>11</v>
      </c>
      <c r="O2949" s="254"/>
      <c r="P2949" s="287"/>
      <c r="Q2949" s="288"/>
      <c r="R2949" s="876">
        <f t="shared" si="1535"/>
        <v>0</v>
      </c>
      <c r="S2949" s="793">
        <f t="shared" si="1536"/>
        <v>31</v>
      </c>
      <c r="T2949" s="191"/>
      <c r="U2949" s="191"/>
      <c r="V2949" s="191"/>
      <c r="W2949" s="191"/>
    </row>
    <row r="2950" spans="2:23" ht="16.5">
      <c r="B2950" s="697" t="s">
        <v>1092</v>
      </c>
      <c r="C2950" s="254"/>
      <c r="D2950" s="287"/>
      <c r="E2950" s="288"/>
      <c r="F2950" s="835">
        <f t="shared" si="1537"/>
        <v>0</v>
      </c>
      <c r="G2950" s="254"/>
      <c r="H2950" s="287"/>
      <c r="I2950" s="288"/>
      <c r="J2950" s="836">
        <f t="shared" si="1538"/>
        <v>0</v>
      </c>
      <c r="K2950" s="254"/>
      <c r="L2950" s="287"/>
      <c r="M2950" s="288"/>
      <c r="N2950" s="836">
        <f t="shared" si="1539"/>
        <v>0</v>
      </c>
      <c r="O2950" s="254"/>
      <c r="P2950" s="287"/>
      <c r="Q2950" s="288"/>
      <c r="R2950" s="876">
        <f t="shared" si="1535"/>
        <v>0</v>
      </c>
      <c r="S2950" s="793">
        <f t="shared" si="1536"/>
        <v>0</v>
      </c>
      <c r="T2950" s="191"/>
      <c r="U2950" s="191"/>
      <c r="V2950" s="191"/>
      <c r="W2950" s="191"/>
    </row>
    <row r="2951" spans="2:23" ht="16.5">
      <c r="B2951" s="697" t="s">
        <v>1093</v>
      </c>
      <c r="C2951" s="254"/>
      <c r="D2951" s="287"/>
      <c r="E2951" s="288"/>
      <c r="F2951" s="835">
        <f t="shared" si="1537"/>
        <v>0</v>
      </c>
      <c r="G2951" s="254"/>
      <c r="H2951" s="287"/>
      <c r="I2951" s="288"/>
      <c r="J2951" s="836">
        <f t="shared" si="1538"/>
        <v>0</v>
      </c>
      <c r="K2951" s="254"/>
      <c r="L2951" s="287"/>
      <c r="M2951" s="288"/>
      <c r="N2951" s="836">
        <f t="shared" si="1539"/>
        <v>0</v>
      </c>
      <c r="O2951" s="254"/>
      <c r="P2951" s="287"/>
      <c r="Q2951" s="288"/>
      <c r="R2951" s="876">
        <f t="shared" si="1535"/>
        <v>0</v>
      </c>
      <c r="S2951" s="793">
        <f t="shared" si="1536"/>
        <v>0</v>
      </c>
      <c r="T2951" s="191"/>
      <c r="U2951" s="191"/>
      <c r="V2951" s="191"/>
      <c r="W2951" s="191"/>
    </row>
    <row r="2952" spans="2:23" ht="16.5">
      <c r="B2952" s="697" t="s">
        <v>1094</v>
      </c>
      <c r="C2952" s="254"/>
      <c r="D2952" s="287"/>
      <c r="E2952" s="288"/>
      <c r="F2952" s="835">
        <f t="shared" si="1537"/>
        <v>0</v>
      </c>
      <c r="G2952" s="254"/>
      <c r="H2952" s="287"/>
      <c r="I2952" s="288"/>
      <c r="J2952" s="836">
        <f t="shared" si="1538"/>
        <v>0</v>
      </c>
      <c r="K2952" s="254"/>
      <c r="L2952" s="287"/>
      <c r="M2952" s="288"/>
      <c r="N2952" s="836">
        <f t="shared" si="1539"/>
        <v>0</v>
      </c>
      <c r="O2952" s="254"/>
      <c r="P2952" s="287"/>
      <c r="Q2952" s="288"/>
      <c r="R2952" s="876">
        <f t="shared" si="1535"/>
        <v>0</v>
      </c>
      <c r="S2952" s="793">
        <f t="shared" si="1536"/>
        <v>0</v>
      </c>
      <c r="T2952" s="191"/>
      <c r="U2952" s="191"/>
      <c r="V2952" s="191"/>
      <c r="W2952" s="191"/>
    </row>
    <row r="2953" spans="2:23" ht="16.5">
      <c r="B2953" s="697" t="s">
        <v>1095</v>
      </c>
      <c r="C2953" s="254"/>
      <c r="D2953" s="287"/>
      <c r="E2953" s="288"/>
      <c r="F2953" s="835">
        <f t="shared" si="1537"/>
        <v>0</v>
      </c>
      <c r="G2953" s="254"/>
      <c r="H2953" s="287"/>
      <c r="I2953" s="288"/>
      <c r="J2953" s="836">
        <f t="shared" si="1538"/>
        <v>0</v>
      </c>
      <c r="K2953" s="254"/>
      <c r="L2953" s="287"/>
      <c r="M2953" s="288"/>
      <c r="N2953" s="836">
        <f t="shared" si="1539"/>
        <v>0</v>
      </c>
      <c r="O2953" s="254"/>
      <c r="P2953" s="287"/>
      <c r="Q2953" s="288"/>
      <c r="R2953" s="876">
        <f t="shared" si="1535"/>
        <v>0</v>
      </c>
      <c r="S2953" s="793">
        <f t="shared" si="1536"/>
        <v>0</v>
      </c>
      <c r="T2953" s="191"/>
      <c r="U2953" s="191"/>
      <c r="V2953" s="191"/>
      <c r="W2953" s="191"/>
    </row>
    <row r="2954" spans="2:23" ht="16.5">
      <c r="B2954" s="697" t="s">
        <v>1096</v>
      </c>
      <c r="C2954" s="254"/>
      <c r="D2954" s="287"/>
      <c r="E2954" s="288"/>
      <c r="F2954" s="835">
        <f t="shared" si="1537"/>
        <v>0</v>
      </c>
      <c r="G2954" s="254"/>
      <c r="H2954" s="287"/>
      <c r="I2954" s="288"/>
      <c r="J2954" s="836">
        <f t="shared" si="1538"/>
        <v>0</v>
      </c>
      <c r="K2954" s="254"/>
      <c r="L2954" s="287"/>
      <c r="M2954" s="288"/>
      <c r="N2954" s="836">
        <f t="shared" si="1539"/>
        <v>0</v>
      </c>
      <c r="O2954" s="254"/>
      <c r="P2954" s="287"/>
      <c r="Q2954" s="288"/>
      <c r="R2954" s="876">
        <f t="shared" si="1535"/>
        <v>0</v>
      </c>
      <c r="S2954" s="793">
        <f t="shared" si="1536"/>
        <v>0</v>
      </c>
      <c r="T2954" s="191"/>
      <c r="U2954" s="191"/>
      <c r="V2954" s="191"/>
      <c r="W2954" s="191"/>
    </row>
    <row r="2955" spans="2:23" ht="16.5">
      <c r="B2955" s="697" t="s">
        <v>1097</v>
      </c>
      <c r="C2955" s="254"/>
      <c r="D2955" s="287"/>
      <c r="E2955" s="288"/>
      <c r="F2955" s="835">
        <f t="shared" si="1537"/>
        <v>0</v>
      </c>
      <c r="G2955" s="254"/>
      <c r="H2955" s="287"/>
      <c r="I2955" s="288"/>
      <c r="J2955" s="836">
        <f t="shared" si="1538"/>
        <v>0</v>
      </c>
      <c r="K2955" s="254"/>
      <c r="L2955" s="287"/>
      <c r="M2955" s="288"/>
      <c r="N2955" s="836">
        <f t="shared" si="1539"/>
        <v>0</v>
      </c>
      <c r="O2955" s="254"/>
      <c r="P2955" s="287"/>
      <c r="Q2955" s="288"/>
      <c r="R2955" s="876">
        <f t="shared" si="1535"/>
        <v>0</v>
      </c>
      <c r="S2955" s="793">
        <f t="shared" si="1536"/>
        <v>0</v>
      </c>
      <c r="T2955" s="191"/>
      <c r="U2955" s="191"/>
      <c r="V2955" s="191"/>
      <c r="W2955" s="191"/>
    </row>
    <row r="2956" spans="2:23" ht="16.5">
      <c r="B2956" s="697" t="s">
        <v>1098</v>
      </c>
      <c r="C2956" s="254"/>
      <c r="D2956" s="287"/>
      <c r="E2956" s="288"/>
      <c r="F2956" s="835">
        <f t="shared" si="1537"/>
        <v>0</v>
      </c>
      <c r="G2956" s="254"/>
      <c r="H2956" s="287"/>
      <c r="I2956" s="288"/>
      <c r="J2956" s="836">
        <f t="shared" si="1538"/>
        <v>0</v>
      </c>
      <c r="K2956" s="254"/>
      <c r="L2956" s="287"/>
      <c r="M2956" s="288"/>
      <c r="N2956" s="836">
        <f t="shared" si="1539"/>
        <v>0</v>
      </c>
      <c r="O2956" s="254"/>
      <c r="P2956" s="287"/>
      <c r="Q2956" s="288"/>
      <c r="R2956" s="876">
        <f t="shared" si="1535"/>
        <v>0</v>
      </c>
      <c r="S2956" s="793">
        <f t="shared" si="1536"/>
        <v>0</v>
      </c>
      <c r="T2956" s="191"/>
      <c r="U2956" s="191"/>
      <c r="V2956" s="191"/>
      <c r="W2956" s="191"/>
    </row>
    <row r="2957" spans="2:23" ht="16.5">
      <c r="B2957" s="697" t="s">
        <v>1099</v>
      </c>
      <c r="C2957" s="254"/>
      <c r="D2957" s="287"/>
      <c r="E2957" s="288"/>
      <c r="F2957" s="835">
        <f>SUM(C2957:E2957)</f>
        <v>0</v>
      </c>
      <c r="G2957" s="254"/>
      <c r="H2957" s="287"/>
      <c r="I2957" s="288"/>
      <c r="J2957" s="836">
        <f t="shared" si="1538"/>
        <v>0</v>
      </c>
      <c r="K2957" s="254"/>
      <c r="L2957" s="287"/>
      <c r="M2957" s="288"/>
      <c r="N2957" s="836">
        <f t="shared" si="1539"/>
        <v>0</v>
      </c>
      <c r="O2957" s="254"/>
      <c r="P2957" s="287"/>
      <c r="Q2957" s="288"/>
      <c r="R2957" s="876">
        <f t="shared" si="1535"/>
        <v>0</v>
      </c>
      <c r="S2957" s="793">
        <f t="shared" si="1536"/>
        <v>0</v>
      </c>
      <c r="T2957" s="191"/>
      <c r="U2957" s="191"/>
      <c r="V2957" s="191"/>
      <c r="W2957" s="191"/>
    </row>
    <row r="2958" spans="2:23" ht="16.5">
      <c r="B2958" s="697" t="s">
        <v>1100</v>
      </c>
      <c r="C2958" s="254"/>
      <c r="D2958" s="287"/>
      <c r="E2958" s="288"/>
      <c r="F2958" s="835">
        <f>SUM(C2958:E2958)</f>
        <v>0</v>
      </c>
      <c r="G2958" s="254"/>
      <c r="H2958" s="287"/>
      <c r="I2958" s="288"/>
      <c r="J2958" s="836">
        <f t="shared" si="1538"/>
        <v>0</v>
      </c>
      <c r="K2958" s="254"/>
      <c r="L2958" s="287"/>
      <c r="M2958" s="288"/>
      <c r="N2958" s="836">
        <f t="shared" si="1539"/>
        <v>0</v>
      </c>
      <c r="O2958" s="254"/>
      <c r="P2958" s="287"/>
      <c r="Q2958" s="288"/>
      <c r="R2958" s="876">
        <f t="shared" si="1535"/>
        <v>0</v>
      </c>
      <c r="S2958" s="793">
        <f t="shared" si="1536"/>
        <v>0</v>
      </c>
      <c r="T2958" s="191"/>
      <c r="U2958" s="191"/>
      <c r="V2958" s="191"/>
      <c r="W2958" s="191"/>
    </row>
    <row r="2959" spans="2:23" ht="16.5">
      <c r="B2959" s="697" t="s">
        <v>1101</v>
      </c>
      <c r="C2959" s="254"/>
      <c r="D2959" s="287"/>
      <c r="E2959" s="288"/>
      <c r="F2959" s="835">
        <f>SUM(C2959:E2959)</f>
        <v>0</v>
      </c>
      <c r="G2959" s="254"/>
      <c r="H2959" s="287"/>
      <c r="I2959" s="288"/>
      <c r="J2959" s="836">
        <f t="shared" si="1538"/>
        <v>0</v>
      </c>
      <c r="K2959" s="254"/>
      <c r="L2959" s="287"/>
      <c r="M2959" s="288"/>
      <c r="N2959" s="836">
        <f t="shared" si="1539"/>
        <v>0</v>
      </c>
      <c r="O2959" s="254"/>
      <c r="P2959" s="287"/>
      <c r="Q2959" s="288"/>
      <c r="R2959" s="876">
        <f t="shared" si="1535"/>
        <v>0</v>
      </c>
      <c r="S2959" s="793">
        <f t="shared" si="1536"/>
        <v>0</v>
      </c>
      <c r="T2959" s="191"/>
      <c r="U2959" s="191"/>
      <c r="V2959" s="191"/>
      <c r="W2959" s="191"/>
    </row>
    <row r="2960" spans="2:23" ht="16.5">
      <c r="B2960" s="697" t="s">
        <v>1102</v>
      </c>
      <c r="C2960" s="254"/>
      <c r="D2960" s="287"/>
      <c r="E2960" s="288"/>
      <c r="F2960" s="835">
        <v>0</v>
      </c>
      <c r="G2960" s="254"/>
      <c r="H2960" s="287"/>
      <c r="I2960" s="288"/>
      <c r="J2960" s="836">
        <v>0</v>
      </c>
      <c r="K2960" s="254"/>
      <c r="L2960" s="287"/>
      <c r="M2960" s="288"/>
      <c r="N2960" s="836">
        <v>0</v>
      </c>
      <c r="O2960" s="254"/>
      <c r="P2960" s="287"/>
      <c r="Q2960" s="288"/>
      <c r="R2960" s="876">
        <v>0</v>
      </c>
      <c r="S2960" s="793">
        <v>0</v>
      </c>
      <c r="T2960" s="191"/>
      <c r="U2960" s="191"/>
      <c r="V2960" s="191"/>
      <c r="W2960" s="191"/>
    </row>
    <row r="2961" spans="2:23" ht="16.5">
      <c r="B2961" s="318" t="s">
        <v>1103</v>
      </c>
      <c r="C2961" s="254"/>
      <c r="D2961" s="287"/>
      <c r="E2961" s="288"/>
      <c r="F2961" s="835">
        <f>SUM(C2961:E2961)</f>
        <v>0</v>
      </c>
      <c r="G2961" s="254"/>
      <c r="H2961" s="287"/>
      <c r="I2961" s="288"/>
      <c r="J2961" s="836">
        <f t="shared" si="1538"/>
        <v>0</v>
      </c>
      <c r="K2961" s="254"/>
      <c r="L2961" s="287"/>
      <c r="M2961" s="288"/>
      <c r="N2961" s="836">
        <f t="shared" si="1539"/>
        <v>0</v>
      </c>
      <c r="O2961" s="254"/>
      <c r="P2961" s="287"/>
      <c r="Q2961" s="288"/>
      <c r="R2961" s="876">
        <f t="shared" si="1535"/>
        <v>0</v>
      </c>
      <c r="S2961" s="793">
        <f t="shared" si="1536"/>
        <v>0</v>
      </c>
      <c r="T2961" s="191"/>
      <c r="U2961" s="191"/>
      <c r="V2961" s="191"/>
      <c r="W2961" s="191"/>
    </row>
    <row r="2962" spans="2:23" ht="16.5">
      <c r="B2962" s="318" t="s">
        <v>1104</v>
      </c>
      <c r="C2962" s="254"/>
      <c r="D2962" s="287"/>
      <c r="E2962" s="288"/>
      <c r="F2962" s="835">
        <f>SUM(C2962:E2962)</f>
        <v>0</v>
      </c>
      <c r="G2962" s="254"/>
      <c r="H2962" s="287"/>
      <c r="I2962" s="288"/>
      <c r="J2962" s="836">
        <f t="shared" si="1538"/>
        <v>0</v>
      </c>
      <c r="K2962" s="254"/>
      <c r="L2962" s="287"/>
      <c r="M2962" s="288"/>
      <c r="N2962" s="836">
        <f t="shared" si="1539"/>
        <v>0</v>
      </c>
      <c r="O2962" s="254"/>
      <c r="P2962" s="287"/>
      <c r="Q2962" s="288"/>
      <c r="R2962" s="876">
        <f t="shared" si="1535"/>
        <v>0</v>
      </c>
      <c r="S2962" s="793">
        <f t="shared" si="1536"/>
        <v>0</v>
      </c>
      <c r="T2962" s="191"/>
      <c r="U2962" s="191"/>
      <c r="V2962" s="191"/>
      <c r="W2962" s="191"/>
    </row>
    <row r="2963" spans="2:23" ht="16.5">
      <c r="B2963" s="697" t="s">
        <v>1105</v>
      </c>
      <c r="C2963" s="254"/>
      <c r="D2963" s="287"/>
      <c r="E2963" s="288"/>
      <c r="F2963" s="835">
        <f t="shared" si="1537"/>
        <v>0</v>
      </c>
      <c r="G2963" s="254"/>
      <c r="H2963" s="287"/>
      <c r="I2963" s="288"/>
      <c r="J2963" s="836">
        <f t="shared" si="1538"/>
        <v>0</v>
      </c>
      <c r="K2963" s="254"/>
      <c r="L2963" s="287"/>
      <c r="M2963" s="288"/>
      <c r="N2963" s="836">
        <f t="shared" si="1539"/>
        <v>0</v>
      </c>
      <c r="O2963" s="254"/>
      <c r="P2963" s="287"/>
      <c r="Q2963" s="288"/>
      <c r="R2963" s="876">
        <f t="shared" si="1535"/>
        <v>0</v>
      </c>
      <c r="S2963" s="793">
        <f t="shared" si="1536"/>
        <v>0</v>
      </c>
      <c r="T2963" s="191"/>
      <c r="U2963" s="191"/>
      <c r="V2963" s="191"/>
      <c r="W2963" s="191"/>
    </row>
    <row r="2964" spans="2:23" ht="16.5">
      <c r="B2964" s="877" t="s">
        <v>1106</v>
      </c>
      <c r="C2964" s="254"/>
      <c r="D2964" s="287"/>
      <c r="E2964" s="288"/>
      <c r="F2964" s="835">
        <f t="shared" si="1537"/>
        <v>0</v>
      </c>
      <c r="G2964" s="254"/>
      <c r="H2964" s="287"/>
      <c r="I2964" s="288"/>
      <c r="J2964" s="836">
        <f t="shared" si="1538"/>
        <v>0</v>
      </c>
      <c r="K2964" s="254"/>
      <c r="L2964" s="287"/>
      <c r="M2964" s="288"/>
      <c r="N2964" s="836">
        <f t="shared" si="1539"/>
        <v>0</v>
      </c>
      <c r="O2964" s="254"/>
      <c r="P2964" s="287"/>
      <c r="Q2964" s="288"/>
      <c r="R2964" s="876">
        <f t="shared" si="1535"/>
        <v>0</v>
      </c>
      <c r="S2964" s="793">
        <f t="shared" si="1536"/>
        <v>0</v>
      </c>
      <c r="T2964" s="191"/>
      <c r="U2964" s="191"/>
      <c r="V2964" s="191"/>
      <c r="W2964" s="191"/>
    </row>
    <row r="2965" spans="2:23" ht="16.5">
      <c r="B2965" s="697" t="s">
        <v>1107</v>
      </c>
      <c r="C2965" s="254"/>
      <c r="D2965" s="287"/>
      <c r="E2965" s="288"/>
      <c r="F2965" s="835">
        <f t="shared" si="1537"/>
        <v>0</v>
      </c>
      <c r="G2965" s="254"/>
      <c r="H2965" s="287"/>
      <c r="I2965" s="288"/>
      <c r="J2965" s="836">
        <f t="shared" si="1538"/>
        <v>0</v>
      </c>
      <c r="K2965" s="254"/>
      <c r="L2965" s="287"/>
      <c r="M2965" s="288"/>
      <c r="N2965" s="836">
        <f t="shared" si="1539"/>
        <v>0</v>
      </c>
      <c r="O2965" s="254"/>
      <c r="P2965" s="287"/>
      <c r="Q2965" s="288"/>
      <c r="R2965" s="876">
        <f t="shared" si="1535"/>
        <v>0</v>
      </c>
      <c r="S2965" s="793">
        <f t="shared" si="1536"/>
        <v>0</v>
      </c>
      <c r="T2965" s="191"/>
      <c r="U2965" s="191"/>
      <c r="V2965" s="191"/>
      <c r="W2965" s="191"/>
    </row>
    <row r="2966" spans="2:23" ht="16.5">
      <c r="B2966" s="697" t="s">
        <v>1108</v>
      </c>
      <c r="C2966" s="254"/>
      <c r="D2966" s="287"/>
      <c r="E2966" s="288"/>
      <c r="F2966" s="835">
        <f t="shared" si="1537"/>
        <v>0</v>
      </c>
      <c r="G2966" s="254"/>
      <c r="H2966" s="287"/>
      <c r="I2966" s="288"/>
      <c r="J2966" s="836">
        <f t="shared" si="1538"/>
        <v>0</v>
      </c>
      <c r="K2966" s="254"/>
      <c r="L2966" s="287"/>
      <c r="M2966" s="288"/>
      <c r="N2966" s="836">
        <f t="shared" si="1539"/>
        <v>0</v>
      </c>
      <c r="O2966" s="254"/>
      <c r="P2966" s="287"/>
      <c r="Q2966" s="288"/>
      <c r="R2966" s="876">
        <f t="shared" si="1535"/>
        <v>0</v>
      </c>
      <c r="S2966" s="793">
        <f t="shared" si="1536"/>
        <v>0</v>
      </c>
      <c r="T2966" s="191"/>
      <c r="U2966" s="191"/>
      <c r="V2966" s="191"/>
      <c r="W2966" s="191"/>
    </row>
    <row r="2967" spans="2:23" ht="17.25" thickBot="1">
      <c r="B2967" s="412" t="s">
        <v>1109</v>
      </c>
      <c r="C2967" s="271"/>
      <c r="D2967" s="294"/>
      <c r="E2967" s="295"/>
      <c r="F2967" s="878">
        <f t="shared" si="1537"/>
        <v>0</v>
      </c>
      <c r="G2967" s="271"/>
      <c r="H2967" s="294"/>
      <c r="I2967" s="295"/>
      <c r="J2967" s="879">
        <f t="shared" si="1538"/>
        <v>0</v>
      </c>
      <c r="K2967" s="271"/>
      <c r="L2967" s="294"/>
      <c r="M2967" s="295"/>
      <c r="N2967" s="879">
        <f t="shared" si="1539"/>
        <v>0</v>
      </c>
      <c r="O2967" s="271"/>
      <c r="P2967" s="294"/>
      <c r="Q2967" s="295"/>
      <c r="R2967" s="880">
        <f t="shared" si="1535"/>
        <v>0</v>
      </c>
      <c r="S2967" s="793">
        <f t="shared" si="1536"/>
        <v>0</v>
      </c>
      <c r="T2967" s="191"/>
      <c r="U2967" s="191"/>
      <c r="V2967" s="191"/>
      <c r="W2967" s="191"/>
    </row>
    <row r="2968" spans="2:23" ht="17.25" thickBot="1">
      <c r="B2968" s="881" t="s">
        <v>726</v>
      </c>
      <c r="C2968" s="870" t="s">
        <v>498</v>
      </c>
      <c r="D2968" s="871" t="s">
        <v>499</v>
      </c>
      <c r="E2968" s="872" t="s">
        <v>500</v>
      </c>
      <c r="F2968" s="882" t="s">
        <v>697</v>
      </c>
      <c r="G2968" s="870" t="s">
        <v>502</v>
      </c>
      <c r="H2968" s="871" t="s">
        <v>503</v>
      </c>
      <c r="I2968" s="872" t="s">
        <v>504</v>
      </c>
      <c r="J2968" s="882" t="s">
        <v>698</v>
      </c>
      <c r="K2968" s="870" t="s">
        <v>506</v>
      </c>
      <c r="L2968" s="871" t="s">
        <v>507</v>
      </c>
      <c r="M2968" s="872" t="s">
        <v>508</v>
      </c>
      <c r="N2968" s="882" t="s">
        <v>699</v>
      </c>
      <c r="O2968" s="870" t="s">
        <v>510</v>
      </c>
      <c r="P2968" s="871" t="s">
        <v>511</v>
      </c>
      <c r="Q2968" s="872" t="s">
        <v>512</v>
      </c>
      <c r="R2968" s="882" t="s">
        <v>700</v>
      </c>
      <c r="S2968" s="883" t="s">
        <v>46</v>
      </c>
      <c r="T2968" s="191"/>
      <c r="U2968" s="191"/>
      <c r="V2968" s="191"/>
      <c r="W2968" s="191"/>
    </row>
    <row r="2969" spans="2:23" ht="16.5">
      <c r="B2969" s="831" t="s">
        <v>1110</v>
      </c>
      <c r="C2969" s="266"/>
      <c r="D2969" s="280"/>
      <c r="E2969" s="281"/>
      <c r="F2969" s="314">
        <f>SUM(C2969:E2969)</f>
        <v>0</v>
      </c>
      <c r="G2969" s="266"/>
      <c r="H2969" s="280"/>
      <c r="I2969" s="281"/>
      <c r="J2969" s="301">
        <f>SUM(G2969:I2969)</f>
        <v>0</v>
      </c>
      <c r="K2969" s="266"/>
      <c r="L2969" s="280"/>
      <c r="M2969" s="281"/>
      <c r="N2969" s="301">
        <f>SUM(K2969:M2969)</f>
        <v>0</v>
      </c>
      <c r="O2969" s="266"/>
      <c r="P2969" s="280"/>
      <c r="Q2969" s="281"/>
      <c r="R2969" s="301">
        <f>SUM(O2969:Q2969)</f>
        <v>0</v>
      </c>
      <c r="S2969" s="884">
        <f t="shared" si="1536"/>
        <v>0</v>
      </c>
      <c r="T2969" s="191"/>
      <c r="U2969" s="191"/>
      <c r="V2969" s="191"/>
      <c r="W2969" s="191"/>
    </row>
    <row r="2970" spans="2:23" ht="16.5">
      <c r="B2970" s="697" t="s">
        <v>1111</v>
      </c>
      <c r="C2970" s="254"/>
      <c r="D2970" s="287"/>
      <c r="E2970" s="288"/>
      <c r="F2970" s="319">
        <f>SUM(C2970:E2970)</f>
        <v>0</v>
      </c>
      <c r="G2970" s="254"/>
      <c r="H2970" s="287"/>
      <c r="I2970" s="288"/>
      <c r="J2970" s="303">
        <f>SUM(G2970:I2970)</f>
        <v>0</v>
      </c>
      <c r="K2970" s="254"/>
      <c r="L2970" s="287"/>
      <c r="M2970" s="288"/>
      <c r="N2970" s="303">
        <f>SUM(K2970:M2970)</f>
        <v>0</v>
      </c>
      <c r="O2970" s="254"/>
      <c r="P2970" s="287"/>
      <c r="Q2970" s="288"/>
      <c r="R2970" s="303">
        <f>SUM(O2970:Q2970)</f>
        <v>0</v>
      </c>
      <c r="S2970" s="837">
        <f t="shared" si="1536"/>
        <v>0</v>
      </c>
      <c r="T2970" s="191"/>
      <c r="U2970" s="191"/>
      <c r="V2970" s="191"/>
      <c r="W2970" s="191"/>
    </row>
    <row r="2971" spans="2:23" ht="16.5">
      <c r="B2971" s="697" t="s">
        <v>1112</v>
      </c>
      <c r="C2971" s="254"/>
      <c r="D2971" s="287"/>
      <c r="E2971" s="288"/>
      <c r="F2971" s="319">
        <f>SUM(C2971:E2971)</f>
        <v>0</v>
      </c>
      <c r="G2971" s="254"/>
      <c r="H2971" s="287"/>
      <c r="I2971" s="288"/>
      <c r="J2971" s="303">
        <f>SUM(G2971:I2971)</f>
        <v>0</v>
      </c>
      <c r="K2971" s="254"/>
      <c r="L2971" s="287"/>
      <c r="M2971" s="288"/>
      <c r="N2971" s="303">
        <f>SUM(K2971:M2971)</f>
        <v>0</v>
      </c>
      <c r="O2971" s="254"/>
      <c r="P2971" s="287"/>
      <c r="Q2971" s="288"/>
      <c r="R2971" s="303">
        <f>SUM(O2971:Q2971)</f>
        <v>0</v>
      </c>
      <c r="S2971" s="837">
        <f t="shared" si="1536"/>
        <v>0</v>
      </c>
      <c r="T2971" s="191"/>
      <c r="U2971" s="191"/>
      <c r="V2971" s="191"/>
      <c r="W2971" s="191"/>
    </row>
    <row r="2972" spans="2:23" ht="17.25" thickBot="1">
      <c r="B2972" s="412" t="s">
        <v>272</v>
      </c>
      <c r="C2972" s="271"/>
      <c r="D2972" s="294"/>
      <c r="E2972" s="295"/>
      <c r="F2972" s="324">
        <f>SUM(C2972:E2972)</f>
        <v>0</v>
      </c>
      <c r="G2972" s="271"/>
      <c r="H2972" s="294"/>
      <c r="I2972" s="295"/>
      <c r="J2972" s="306">
        <f>SUM(G2972:I2972)</f>
        <v>0</v>
      </c>
      <c r="K2972" s="271"/>
      <c r="L2972" s="294"/>
      <c r="M2972" s="295"/>
      <c r="N2972" s="306">
        <f>SUM(K2972:M2972)</f>
        <v>0</v>
      </c>
      <c r="O2972" s="271"/>
      <c r="P2972" s="294"/>
      <c r="Q2972" s="295"/>
      <c r="R2972" s="306">
        <f>SUM(O2972:Q2972)</f>
        <v>0</v>
      </c>
      <c r="S2972" s="275">
        <f t="shared" si="1536"/>
        <v>0</v>
      </c>
      <c r="T2972" s="191"/>
      <c r="U2972" s="191"/>
      <c r="V2972" s="191"/>
      <c r="W2972" s="191"/>
    </row>
    <row r="2973" spans="2:23" ht="26.25" thickBot="1">
      <c r="B2973" s="885" t="s">
        <v>1113</v>
      </c>
      <c r="C2973" s="870" t="s">
        <v>498</v>
      </c>
      <c r="D2973" s="871" t="s">
        <v>499</v>
      </c>
      <c r="E2973" s="872" t="s">
        <v>500</v>
      </c>
      <c r="F2973" s="882" t="s">
        <v>697</v>
      </c>
      <c r="G2973" s="870" t="s">
        <v>502</v>
      </c>
      <c r="H2973" s="871" t="s">
        <v>503</v>
      </c>
      <c r="I2973" s="872" t="s">
        <v>504</v>
      </c>
      <c r="J2973" s="882" t="s">
        <v>698</v>
      </c>
      <c r="K2973" s="870" t="s">
        <v>506</v>
      </c>
      <c r="L2973" s="871" t="s">
        <v>507</v>
      </c>
      <c r="M2973" s="872" t="s">
        <v>508</v>
      </c>
      <c r="N2973" s="882" t="s">
        <v>699</v>
      </c>
      <c r="O2973" s="870" t="s">
        <v>510</v>
      </c>
      <c r="P2973" s="871" t="s">
        <v>511</v>
      </c>
      <c r="Q2973" s="872" t="s">
        <v>512</v>
      </c>
      <c r="R2973" s="882" t="s">
        <v>700</v>
      </c>
      <c r="S2973" s="882" t="s">
        <v>46</v>
      </c>
      <c r="T2973" s="191"/>
      <c r="U2973" s="191"/>
      <c r="V2973" s="191"/>
      <c r="W2973" s="191"/>
    </row>
    <row r="2974" spans="2:23" ht="16.5">
      <c r="B2974" s="886" t="s">
        <v>1114</v>
      </c>
      <c r="C2974" s="266"/>
      <c r="D2974" s="280"/>
      <c r="E2974" s="281"/>
      <c r="F2974" s="343">
        <f>SUM(C2974:E2974)</f>
        <v>0</v>
      </c>
      <c r="G2974" s="266"/>
      <c r="H2974" s="280"/>
      <c r="I2974" s="281"/>
      <c r="J2974" s="343">
        <f>SUM(G2974:I2974)</f>
        <v>0</v>
      </c>
      <c r="K2974" s="266"/>
      <c r="L2974" s="280"/>
      <c r="M2974" s="281"/>
      <c r="N2974" s="343">
        <f>SUM(K2974:M2974)</f>
        <v>0</v>
      </c>
      <c r="O2974" s="266"/>
      <c r="P2974" s="280"/>
      <c r="Q2974" s="281"/>
      <c r="R2974" s="343">
        <f>SUM(O2974:Q2974)</f>
        <v>0</v>
      </c>
      <c r="S2974" s="884">
        <f t="shared" si="1536"/>
        <v>0</v>
      </c>
      <c r="T2974" s="191"/>
      <c r="U2974" s="191"/>
      <c r="V2974" s="191"/>
      <c r="W2974" s="191"/>
    </row>
    <row r="2975" spans="2:23" ht="16.5">
      <c r="B2975" s="887" t="s">
        <v>1115</v>
      </c>
      <c r="C2975" s="254"/>
      <c r="D2975" s="287"/>
      <c r="E2975" s="288"/>
      <c r="F2975" s="344">
        <f>SUM(C2975:E2975)</f>
        <v>0</v>
      </c>
      <c r="G2975" s="254"/>
      <c r="H2975" s="287"/>
      <c r="I2975" s="288"/>
      <c r="J2975" s="344">
        <f>SUM(G2975:I2975)</f>
        <v>0</v>
      </c>
      <c r="K2975" s="254"/>
      <c r="L2975" s="287"/>
      <c r="M2975" s="288"/>
      <c r="N2975" s="344">
        <f>SUM(K2975:M2975)</f>
        <v>0</v>
      </c>
      <c r="O2975" s="254"/>
      <c r="P2975" s="287"/>
      <c r="Q2975" s="288"/>
      <c r="R2975" s="344">
        <f>SUM(O2975:Q2975)</f>
        <v>0</v>
      </c>
      <c r="S2975" s="837">
        <f t="shared" si="1536"/>
        <v>0</v>
      </c>
      <c r="T2975" s="191"/>
      <c r="U2975" s="191"/>
      <c r="V2975" s="191"/>
      <c r="W2975" s="191"/>
    </row>
    <row r="2976" spans="2:23" ht="16.5">
      <c r="B2976" s="887" t="s">
        <v>1116</v>
      </c>
      <c r="C2976" s="254"/>
      <c r="D2976" s="287"/>
      <c r="E2976" s="288"/>
      <c r="F2976" s="344">
        <f>SUM(C2976:E2976)</f>
        <v>0</v>
      </c>
      <c r="G2976" s="254"/>
      <c r="H2976" s="287"/>
      <c r="I2976" s="288"/>
      <c r="J2976" s="344">
        <f>SUM(G2976:I2976)</f>
        <v>0</v>
      </c>
      <c r="K2976" s="254"/>
      <c r="L2976" s="287"/>
      <c r="M2976" s="288"/>
      <c r="N2976" s="344">
        <f>SUM(K2976:M2976)</f>
        <v>0</v>
      </c>
      <c r="O2976" s="254"/>
      <c r="P2976" s="287"/>
      <c r="Q2976" s="288"/>
      <c r="R2976" s="344">
        <f>SUM(O2976:Q2976)</f>
        <v>0</v>
      </c>
      <c r="S2976" s="837">
        <f t="shared" si="1536"/>
        <v>0</v>
      </c>
      <c r="T2976" s="191"/>
      <c r="U2976" s="191"/>
      <c r="V2976" s="191"/>
      <c r="W2976" s="191"/>
    </row>
    <row r="2977" spans="2:23" ht="16.5">
      <c r="B2977" s="887" t="s">
        <v>1117</v>
      </c>
      <c r="C2977" s="254"/>
      <c r="D2977" s="287"/>
      <c r="E2977" s="288"/>
      <c r="F2977" s="344">
        <f>SUM(C2977:E2977)</f>
        <v>0</v>
      </c>
      <c r="G2977" s="254"/>
      <c r="H2977" s="287"/>
      <c r="I2977" s="288"/>
      <c r="J2977" s="344">
        <f>SUM(G2977:I2977)</f>
        <v>0</v>
      </c>
      <c r="K2977" s="254"/>
      <c r="L2977" s="287"/>
      <c r="M2977" s="288"/>
      <c r="N2977" s="344">
        <f>SUM(K2977:M2977)</f>
        <v>0</v>
      </c>
      <c r="O2977" s="254"/>
      <c r="P2977" s="287"/>
      <c r="Q2977" s="288"/>
      <c r="R2977" s="344">
        <f>SUM(O2977:Q2977)</f>
        <v>0</v>
      </c>
      <c r="S2977" s="837">
        <f t="shared" si="1536"/>
        <v>0</v>
      </c>
      <c r="T2977" s="191"/>
      <c r="U2977" s="191"/>
      <c r="V2977" s="191"/>
      <c r="W2977" s="191"/>
    </row>
    <row r="2978" spans="2:23" ht="17.25" thickBot="1">
      <c r="B2978" s="888" t="s">
        <v>1118</v>
      </c>
      <c r="C2978" s="271"/>
      <c r="D2978" s="294"/>
      <c r="E2978" s="295"/>
      <c r="F2978" s="344">
        <f>SUM(C2978:E2978)</f>
        <v>0</v>
      </c>
      <c r="G2978" s="271"/>
      <c r="H2978" s="294"/>
      <c r="I2978" s="295"/>
      <c r="J2978" s="344">
        <f>SUM(G2978:I2978)</f>
        <v>0</v>
      </c>
      <c r="K2978" s="271"/>
      <c r="L2978" s="294"/>
      <c r="M2978" s="295"/>
      <c r="N2978" s="344">
        <f>SUM(K2978:M2978)</f>
        <v>0</v>
      </c>
      <c r="O2978" s="271"/>
      <c r="P2978" s="294"/>
      <c r="Q2978" s="295"/>
      <c r="R2978" s="344">
        <f>SUM(O2978:Q2978)</f>
        <v>0</v>
      </c>
      <c r="S2978" s="275">
        <v>0</v>
      </c>
      <c r="T2978" s="191"/>
      <c r="U2978" s="191"/>
      <c r="V2978" s="191"/>
      <c r="W2978" s="191"/>
    </row>
    <row r="2979" spans="2:23" ht="17.25" thickBot="1">
      <c r="B2979" s="889" t="s">
        <v>773</v>
      </c>
      <c r="C2979" s="870" t="s">
        <v>498</v>
      </c>
      <c r="D2979" s="871" t="s">
        <v>499</v>
      </c>
      <c r="E2979" s="872" t="s">
        <v>500</v>
      </c>
      <c r="F2979" s="882" t="s">
        <v>697</v>
      </c>
      <c r="G2979" s="870" t="s">
        <v>502</v>
      </c>
      <c r="H2979" s="871" t="s">
        <v>503</v>
      </c>
      <c r="I2979" s="872" t="s">
        <v>504</v>
      </c>
      <c r="J2979" s="882" t="s">
        <v>698</v>
      </c>
      <c r="K2979" s="870" t="s">
        <v>506</v>
      </c>
      <c r="L2979" s="871" t="s">
        <v>507</v>
      </c>
      <c r="M2979" s="872" t="s">
        <v>508</v>
      </c>
      <c r="N2979" s="882" t="s">
        <v>699</v>
      </c>
      <c r="O2979" s="870" t="s">
        <v>510</v>
      </c>
      <c r="P2979" s="871" t="s">
        <v>511</v>
      </c>
      <c r="Q2979" s="872" t="s">
        <v>512</v>
      </c>
      <c r="R2979" s="882" t="s">
        <v>700</v>
      </c>
      <c r="S2979" s="882" t="s">
        <v>46</v>
      </c>
      <c r="T2979" s="191"/>
      <c r="U2979" s="191"/>
      <c r="V2979" s="191"/>
      <c r="W2979" s="191"/>
    </row>
    <row r="2980" spans="2:23" ht="17.25" thickBot="1">
      <c r="B2980" s="890" t="s">
        <v>1119</v>
      </c>
      <c r="C2980" s="254"/>
      <c r="D2980" s="287"/>
      <c r="E2980" s="288"/>
      <c r="F2980" s="551">
        <f>SUM(C2980:E2980)</f>
        <v>0</v>
      </c>
      <c r="G2980" s="254"/>
      <c r="H2980" s="287"/>
      <c r="I2980" s="288"/>
      <c r="J2980" s="551">
        <f>SUM(G2980:I2980)</f>
        <v>0</v>
      </c>
      <c r="K2980" s="254"/>
      <c r="L2980" s="287"/>
      <c r="M2980" s="288"/>
      <c r="N2980" s="551">
        <f>SUM(K2980:M2980)</f>
        <v>0</v>
      </c>
      <c r="O2980" s="254"/>
      <c r="P2980" s="287"/>
      <c r="Q2980" s="288"/>
      <c r="R2980" s="551">
        <f>SUM(O2980:Q2980)</f>
        <v>0</v>
      </c>
      <c r="S2980" s="891">
        <f t="shared" si="1536"/>
        <v>0</v>
      </c>
      <c r="T2980" s="191"/>
      <c r="U2980" s="191"/>
      <c r="V2980" s="191"/>
      <c r="W2980" s="191"/>
    </row>
    <row r="2981" spans="2:23" ht="17.25" thickBot="1">
      <c r="B2981" s="889" t="s">
        <v>1120</v>
      </c>
      <c r="C2981" s="870" t="s">
        <v>498</v>
      </c>
      <c r="D2981" s="871" t="s">
        <v>499</v>
      </c>
      <c r="E2981" s="872" t="s">
        <v>500</v>
      </c>
      <c r="F2981" s="882" t="s">
        <v>697</v>
      </c>
      <c r="G2981" s="870" t="s">
        <v>502</v>
      </c>
      <c r="H2981" s="871" t="s">
        <v>503</v>
      </c>
      <c r="I2981" s="872" t="s">
        <v>504</v>
      </c>
      <c r="J2981" s="882" t="s">
        <v>698</v>
      </c>
      <c r="K2981" s="870" t="s">
        <v>506</v>
      </c>
      <c r="L2981" s="871" t="s">
        <v>507</v>
      </c>
      <c r="M2981" s="872" t="s">
        <v>508</v>
      </c>
      <c r="N2981" s="882" t="s">
        <v>699</v>
      </c>
      <c r="O2981" s="870" t="s">
        <v>510</v>
      </c>
      <c r="P2981" s="871" t="s">
        <v>511</v>
      </c>
      <c r="Q2981" s="872" t="s">
        <v>512</v>
      </c>
      <c r="R2981" s="882" t="s">
        <v>700</v>
      </c>
      <c r="S2981" s="882" t="s">
        <v>46</v>
      </c>
      <c r="T2981" s="191"/>
      <c r="U2981" s="191"/>
      <c r="V2981" s="191"/>
      <c r="W2981" s="191"/>
    </row>
    <row r="2982" spans="2:23" ht="16.5">
      <c r="B2982" s="886" t="s">
        <v>1121</v>
      </c>
      <c r="C2982" s="254"/>
      <c r="D2982" s="287"/>
      <c r="E2982" s="288"/>
      <c r="F2982" s="343">
        <f>SUM(C2982:E2982)</f>
        <v>0</v>
      </c>
      <c r="G2982" s="254"/>
      <c r="H2982" s="287"/>
      <c r="I2982" s="288"/>
      <c r="J2982" s="343">
        <f>SUM(G2982:I2982)</f>
        <v>0</v>
      </c>
      <c r="K2982" s="254"/>
      <c r="L2982" s="287"/>
      <c r="M2982" s="288"/>
      <c r="N2982" s="343">
        <f>SUM(K2982:M2982)</f>
        <v>0</v>
      </c>
      <c r="O2982" s="254"/>
      <c r="P2982" s="287"/>
      <c r="Q2982" s="288"/>
      <c r="R2982" s="343">
        <f>SUM(O2982:Q2982)</f>
        <v>0</v>
      </c>
      <c r="S2982" s="884">
        <f t="shared" si="1536"/>
        <v>0</v>
      </c>
      <c r="T2982" s="191"/>
      <c r="U2982" s="191"/>
      <c r="V2982" s="191"/>
      <c r="W2982" s="191"/>
    </row>
    <row r="2983" spans="2:23" ht="16.5">
      <c r="B2983" s="887" t="s">
        <v>1122</v>
      </c>
      <c r="C2983" s="254"/>
      <c r="D2983" s="287"/>
      <c r="E2983" s="288"/>
      <c r="F2983" s="344">
        <f>SUM(C2983:E2983)</f>
        <v>0</v>
      </c>
      <c r="G2983" s="254"/>
      <c r="H2983" s="287"/>
      <c r="I2983" s="288"/>
      <c r="J2983" s="344">
        <f>SUM(G2983:I2983)</f>
        <v>0</v>
      </c>
      <c r="K2983" s="254"/>
      <c r="L2983" s="287"/>
      <c r="M2983" s="288"/>
      <c r="N2983" s="344">
        <f>SUM(K2983:M2983)</f>
        <v>0</v>
      </c>
      <c r="O2983" s="254"/>
      <c r="P2983" s="287"/>
      <c r="Q2983" s="288"/>
      <c r="R2983" s="344">
        <f>SUM(O2983:Q2983)</f>
        <v>0</v>
      </c>
      <c r="S2983" s="837">
        <f t="shared" si="1536"/>
        <v>0</v>
      </c>
      <c r="T2983" s="191"/>
      <c r="U2983" s="191"/>
      <c r="V2983" s="191"/>
      <c r="W2983" s="191"/>
    </row>
    <row r="2984" spans="2:23" ht="16.5">
      <c r="B2984" s="887" t="s">
        <v>1123</v>
      </c>
      <c r="C2984" s="254"/>
      <c r="D2984" s="287"/>
      <c r="E2984" s="288"/>
      <c r="F2984" s="344">
        <f>SUM(C2984:E2984)</f>
        <v>0</v>
      </c>
      <c r="G2984" s="254"/>
      <c r="H2984" s="287"/>
      <c r="I2984" s="288"/>
      <c r="J2984" s="344">
        <f>SUM(G2984:I2984)</f>
        <v>0</v>
      </c>
      <c r="K2984" s="254"/>
      <c r="L2984" s="287"/>
      <c r="M2984" s="288"/>
      <c r="N2984" s="344">
        <f>SUM(K2984:M2984)</f>
        <v>0</v>
      </c>
      <c r="O2984" s="254"/>
      <c r="P2984" s="287"/>
      <c r="Q2984" s="288"/>
      <c r="R2984" s="344">
        <f>SUM(O2984:Q2984)</f>
        <v>0</v>
      </c>
      <c r="S2984" s="837">
        <f t="shared" si="1536"/>
        <v>0</v>
      </c>
      <c r="T2984" s="191"/>
      <c r="U2984" s="191"/>
      <c r="V2984" s="191"/>
      <c r="W2984" s="191"/>
    </row>
    <row r="2985" spans="2:23" ht="17.25" thickBot="1">
      <c r="B2985" s="888" t="s">
        <v>1124</v>
      </c>
      <c r="C2985" s="254"/>
      <c r="D2985" s="287"/>
      <c r="E2985" s="288"/>
      <c r="F2985" s="346">
        <f>SUM(C2985:E2985)</f>
        <v>0</v>
      </c>
      <c r="G2985" s="254"/>
      <c r="H2985" s="287"/>
      <c r="I2985" s="288"/>
      <c r="J2985" s="346">
        <f>SUM(G2985:I2985)</f>
        <v>0</v>
      </c>
      <c r="K2985" s="254"/>
      <c r="L2985" s="287"/>
      <c r="M2985" s="288"/>
      <c r="N2985" s="346">
        <f>SUM(K2985:M2985)</f>
        <v>0</v>
      </c>
      <c r="O2985" s="254"/>
      <c r="P2985" s="287"/>
      <c r="Q2985" s="288"/>
      <c r="R2985" s="346">
        <f>SUM(O2985:Q2985)</f>
        <v>0</v>
      </c>
      <c r="S2985" s="275">
        <f t="shared" si="1536"/>
        <v>0</v>
      </c>
      <c r="T2985" s="191"/>
      <c r="U2985" s="191"/>
      <c r="V2985" s="191"/>
      <c r="W2985" s="191"/>
    </row>
    <row r="2986" spans="2:23" ht="17.25" thickBot="1">
      <c r="B2986" s="885" t="s">
        <v>823</v>
      </c>
      <c r="C2986" s="870" t="s">
        <v>498</v>
      </c>
      <c r="D2986" s="871" t="s">
        <v>499</v>
      </c>
      <c r="E2986" s="872" t="s">
        <v>500</v>
      </c>
      <c r="F2986" s="882" t="s">
        <v>697</v>
      </c>
      <c r="G2986" s="870" t="s">
        <v>502</v>
      </c>
      <c r="H2986" s="871" t="s">
        <v>503</v>
      </c>
      <c r="I2986" s="872" t="s">
        <v>504</v>
      </c>
      <c r="J2986" s="882" t="s">
        <v>698</v>
      </c>
      <c r="K2986" s="870" t="s">
        <v>506</v>
      </c>
      <c r="L2986" s="871" t="s">
        <v>507</v>
      </c>
      <c r="M2986" s="872" t="s">
        <v>508</v>
      </c>
      <c r="N2986" s="882" t="s">
        <v>699</v>
      </c>
      <c r="O2986" s="870" t="s">
        <v>510</v>
      </c>
      <c r="P2986" s="871" t="s">
        <v>511</v>
      </c>
      <c r="Q2986" s="872" t="s">
        <v>512</v>
      </c>
      <c r="R2986" s="882" t="s">
        <v>700</v>
      </c>
      <c r="S2986" s="882" t="s">
        <v>46</v>
      </c>
      <c r="T2986" s="191"/>
      <c r="U2986" s="191"/>
      <c r="V2986" s="191"/>
      <c r="W2986" s="191"/>
    </row>
    <row r="2987" spans="2:23" ht="17.25" thickBot="1">
      <c r="B2987" s="886" t="s">
        <v>1125</v>
      </c>
      <c r="C2987" s="254"/>
      <c r="D2987" s="287"/>
      <c r="E2987" s="288"/>
      <c r="F2987" s="844">
        <f>SUM(C2987:E2987)</f>
        <v>0</v>
      </c>
      <c r="G2987" s="254"/>
      <c r="H2987" s="287"/>
      <c r="I2987" s="288"/>
      <c r="J2987" s="844">
        <f>SUM(G2987:I2987)</f>
        <v>0</v>
      </c>
      <c r="K2987" s="254"/>
      <c r="L2987" s="287"/>
      <c r="M2987" s="288"/>
      <c r="N2987" s="844">
        <f>SUM(K2987:M2987)</f>
        <v>0</v>
      </c>
      <c r="O2987" s="254"/>
      <c r="P2987" s="287"/>
      <c r="Q2987" s="288"/>
      <c r="R2987" s="343">
        <f>SUM(O2987:Q2987)</f>
        <v>0</v>
      </c>
      <c r="S2987" s="884">
        <f t="shared" si="1536"/>
        <v>0</v>
      </c>
      <c r="T2987" s="191"/>
      <c r="U2987" s="191"/>
      <c r="V2987" s="191"/>
      <c r="W2987" s="191"/>
    </row>
    <row r="2988" spans="2:23" ht="17.25" thickBot="1">
      <c r="B2988" s="887" t="s">
        <v>1126</v>
      </c>
      <c r="C2988" s="254"/>
      <c r="D2988" s="287"/>
      <c r="E2988" s="288"/>
      <c r="F2988" s="844">
        <f t="shared" ref="F2988:F2998" si="1540">SUM(C2988:E2988)</f>
        <v>0</v>
      </c>
      <c r="G2988" s="254"/>
      <c r="H2988" s="287"/>
      <c r="I2988" s="288"/>
      <c r="J2988" s="844">
        <f t="shared" ref="J2988:J2998" si="1541">SUM(G2988:I2988)</f>
        <v>0</v>
      </c>
      <c r="K2988" s="254"/>
      <c r="L2988" s="287"/>
      <c r="M2988" s="288"/>
      <c r="N2988" s="844">
        <f t="shared" ref="N2988:N2998" si="1542">SUM(K2988:M2988)</f>
        <v>0</v>
      </c>
      <c r="O2988" s="254"/>
      <c r="P2988" s="287"/>
      <c r="Q2988" s="288"/>
      <c r="R2988" s="343">
        <f t="shared" ref="R2988:R2998" si="1543">SUM(O2988:Q2988)</f>
        <v>0</v>
      </c>
      <c r="S2988" s="884">
        <f t="shared" si="1536"/>
        <v>0</v>
      </c>
      <c r="T2988" s="191"/>
      <c r="U2988" s="191"/>
      <c r="V2988" s="191"/>
      <c r="W2988" s="191"/>
    </row>
    <row r="2989" spans="2:23" ht="17.25" thickBot="1">
      <c r="B2989" s="887" t="s">
        <v>1127</v>
      </c>
      <c r="C2989" s="254"/>
      <c r="D2989" s="287"/>
      <c r="E2989" s="288"/>
      <c r="F2989" s="844">
        <f t="shared" si="1540"/>
        <v>0</v>
      </c>
      <c r="G2989" s="254"/>
      <c r="H2989" s="287"/>
      <c r="I2989" s="288"/>
      <c r="J2989" s="844">
        <f t="shared" si="1541"/>
        <v>0</v>
      </c>
      <c r="K2989" s="254"/>
      <c r="L2989" s="287"/>
      <c r="M2989" s="288"/>
      <c r="N2989" s="844">
        <f t="shared" si="1542"/>
        <v>0</v>
      </c>
      <c r="O2989" s="254"/>
      <c r="P2989" s="287"/>
      <c r="Q2989" s="288"/>
      <c r="R2989" s="343">
        <f t="shared" si="1543"/>
        <v>0</v>
      </c>
      <c r="S2989" s="884">
        <f t="shared" si="1536"/>
        <v>0</v>
      </c>
      <c r="T2989" s="191"/>
      <c r="U2989" s="191"/>
      <c r="V2989" s="191"/>
      <c r="W2989" s="191"/>
    </row>
    <row r="2990" spans="2:23" ht="17.25" thickBot="1">
      <c r="B2990" s="887" t="s">
        <v>1128</v>
      </c>
      <c r="C2990" s="254"/>
      <c r="D2990" s="287"/>
      <c r="E2990" s="288"/>
      <c r="F2990" s="844">
        <f t="shared" si="1540"/>
        <v>0</v>
      </c>
      <c r="G2990" s="254"/>
      <c r="H2990" s="287"/>
      <c r="I2990" s="288"/>
      <c r="J2990" s="844">
        <f t="shared" si="1541"/>
        <v>0</v>
      </c>
      <c r="K2990" s="254"/>
      <c r="L2990" s="287"/>
      <c r="M2990" s="288"/>
      <c r="N2990" s="844">
        <f t="shared" si="1542"/>
        <v>0</v>
      </c>
      <c r="O2990" s="254"/>
      <c r="P2990" s="287"/>
      <c r="Q2990" s="288"/>
      <c r="R2990" s="343">
        <f t="shared" si="1543"/>
        <v>0</v>
      </c>
      <c r="S2990" s="884">
        <f t="shared" si="1536"/>
        <v>0</v>
      </c>
      <c r="T2990" s="191"/>
      <c r="U2990" s="191"/>
      <c r="V2990" s="191"/>
      <c r="W2990" s="191"/>
    </row>
    <row r="2991" spans="2:23" ht="17.25" thickBot="1">
      <c r="B2991" s="887" t="s">
        <v>1129</v>
      </c>
      <c r="C2991" s="254"/>
      <c r="D2991" s="287"/>
      <c r="E2991" s="288"/>
      <c r="F2991" s="844">
        <f t="shared" si="1540"/>
        <v>0</v>
      </c>
      <c r="G2991" s="254"/>
      <c r="H2991" s="287"/>
      <c r="I2991" s="288"/>
      <c r="J2991" s="844">
        <f t="shared" si="1541"/>
        <v>0</v>
      </c>
      <c r="K2991" s="254"/>
      <c r="L2991" s="287"/>
      <c r="M2991" s="288"/>
      <c r="N2991" s="844">
        <f t="shared" si="1542"/>
        <v>0</v>
      </c>
      <c r="O2991" s="254"/>
      <c r="P2991" s="287"/>
      <c r="Q2991" s="288"/>
      <c r="R2991" s="343">
        <f t="shared" si="1543"/>
        <v>0</v>
      </c>
      <c r="S2991" s="884">
        <f t="shared" si="1536"/>
        <v>0</v>
      </c>
      <c r="T2991" s="191"/>
      <c r="U2991" s="191"/>
      <c r="V2991" s="191"/>
      <c r="W2991" s="191"/>
    </row>
    <row r="2992" spans="2:23" ht="17.25" thickBot="1">
      <c r="B2992" s="887" t="s">
        <v>1130</v>
      </c>
      <c r="C2992" s="254"/>
      <c r="D2992" s="287"/>
      <c r="E2992" s="288"/>
      <c r="F2992" s="844">
        <f t="shared" si="1540"/>
        <v>0</v>
      </c>
      <c r="G2992" s="254"/>
      <c r="H2992" s="287"/>
      <c r="I2992" s="288"/>
      <c r="J2992" s="844">
        <f t="shared" si="1541"/>
        <v>0</v>
      </c>
      <c r="K2992" s="254"/>
      <c r="L2992" s="287"/>
      <c r="M2992" s="288"/>
      <c r="N2992" s="844">
        <f t="shared" si="1542"/>
        <v>0</v>
      </c>
      <c r="O2992" s="254"/>
      <c r="P2992" s="287"/>
      <c r="Q2992" s="288"/>
      <c r="R2992" s="343">
        <f t="shared" si="1543"/>
        <v>0</v>
      </c>
      <c r="S2992" s="884">
        <f t="shared" si="1536"/>
        <v>0</v>
      </c>
      <c r="T2992" s="191"/>
      <c r="U2992" s="191"/>
      <c r="V2992" s="191"/>
      <c r="W2992" s="191"/>
    </row>
    <row r="2993" spans="2:23" ht="17.25" thickBot="1">
      <c r="B2993" s="887" t="s">
        <v>1131</v>
      </c>
      <c r="C2993" s="254"/>
      <c r="D2993" s="287"/>
      <c r="E2993" s="288"/>
      <c r="F2993" s="844">
        <f t="shared" si="1540"/>
        <v>0</v>
      </c>
      <c r="G2993" s="254"/>
      <c r="H2993" s="287"/>
      <c r="I2993" s="288"/>
      <c r="J2993" s="844">
        <f t="shared" si="1541"/>
        <v>0</v>
      </c>
      <c r="K2993" s="254"/>
      <c r="L2993" s="287"/>
      <c r="M2993" s="288"/>
      <c r="N2993" s="844">
        <f t="shared" si="1542"/>
        <v>0</v>
      </c>
      <c r="O2993" s="254"/>
      <c r="P2993" s="287"/>
      <c r="Q2993" s="288"/>
      <c r="R2993" s="343">
        <f t="shared" si="1543"/>
        <v>0</v>
      </c>
      <c r="S2993" s="884">
        <f t="shared" si="1536"/>
        <v>0</v>
      </c>
      <c r="T2993" s="191"/>
      <c r="U2993" s="191"/>
      <c r="V2993" s="191"/>
      <c r="W2993" s="191"/>
    </row>
    <row r="2994" spans="2:23" ht="17.25" thickBot="1">
      <c r="B2994" s="887" t="s">
        <v>1132</v>
      </c>
      <c r="C2994" s="254"/>
      <c r="D2994" s="287"/>
      <c r="E2994" s="288"/>
      <c r="F2994" s="844">
        <f t="shared" si="1540"/>
        <v>0</v>
      </c>
      <c r="G2994" s="254"/>
      <c r="H2994" s="287"/>
      <c r="I2994" s="288"/>
      <c r="J2994" s="844">
        <f t="shared" si="1541"/>
        <v>0</v>
      </c>
      <c r="K2994" s="254"/>
      <c r="L2994" s="287"/>
      <c r="M2994" s="288"/>
      <c r="N2994" s="844">
        <f t="shared" si="1542"/>
        <v>0</v>
      </c>
      <c r="O2994" s="254"/>
      <c r="P2994" s="287"/>
      <c r="Q2994" s="288"/>
      <c r="R2994" s="343">
        <f t="shared" si="1543"/>
        <v>0</v>
      </c>
      <c r="S2994" s="884">
        <f t="shared" si="1536"/>
        <v>0</v>
      </c>
      <c r="T2994" s="191"/>
      <c r="U2994" s="191"/>
      <c r="V2994" s="191"/>
      <c r="W2994" s="191"/>
    </row>
    <row r="2995" spans="2:23" ht="17.25" thickBot="1">
      <c r="B2995" s="887" t="s">
        <v>1133</v>
      </c>
      <c r="C2995" s="254"/>
      <c r="D2995" s="287"/>
      <c r="E2995" s="288"/>
      <c r="F2995" s="844">
        <f t="shared" si="1540"/>
        <v>0</v>
      </c>
      <c r="G2995" s="254"/>
      <c r="H2995" s="287"/>
      <c r="I2995" s="288"/>
      <c r="J2995" s="844">
        <f t="shared" si="1541"/>
        <v>0</v>
      </c>
      <c r="K2995" s="254"/>
      <c r="L2995" s="287"/>
      <c r="M2995" s="288"/>
      <c r="N2995" s="844">
        <f t="shared" si="1542"/>
        <v>0</v>
      </c>
      <c r="O2995" s="254"/>
      <c r="P2995" s="287"/>
      <c r="Q2995" s="288"/>
      <c r="R2995" s="343">
        <f t="shared" si="1543"/>
        <v>0</v>
      </c>
      <c r="S2995" s="884">
        <f t="shared" si="1536"/>
        <v>0</v>
      </c>
      <c r="T2995" s="191"/>
      <c r="U2995" s="191"/>
      <c r="V2995" s="191"/>
      <c r="W2995" s="191"/>
    </row>
    <row r="2996" spans="2:23" ht="17.25" thickBot="1">
      <c r="B2996" s="887" t="s">
        <v>1134</v>
      </c>
      <c r="C2996" s="254"/>
      <c r="D2996" s="287"/>
      <c r="E2996" s="288"/>
      <c r="F2996" s="844">
        <f t="shared" si="1540"/>
        <v>0</v>
      </c>
      <c r="G2996" s="254"/>
      <c r="H2996" s="287"/>
      <c r="I2996" s="288"/>
      <c r="J2996" s="844">
        <f t="shared" si="1541"/>
        <v>0</v>
      </c>
      <c r="K2996" s="254"/>
      <c r="L2996" s="287"/>
      <c r="M2996" s="288"/>
      <c r="N2996" s="844">
        <f t="shared" si="1542"/>
        <v>0</v>
      </c>
      <c r="O2996" s="254"/>
      <c r="P2996" s="287"/>
      <c r="Q2996" s="288"/>
      <c r="R2996" s="343">
        <f t="shared" si="1543"/>
        <v>0</v>
      </c>
      <c r="S2996" s="884">
        <f t="shared" si="1536"/>
        <v>0</v>
      </c>
      <c r="T2996" s="191"/>
      <c r="U2996" s="191"/>
      <c r="V2996" s="191"/>
      <c r="W2996" s="191"/>
    </row>
    <row r="2997" spans="2:23" ht="17.25" thickBot="1">
      <c r="B2997" s="887" t="s">
        <v>1135</v>
      </c>
      <c r="C2997" s="254"/>
      <c r="D2997" s="287"/>
      <c r="E2997" s="288"/>
      <c r="F2997" s="844">
        <f t="shared" si="1540"/>
        <v>0</v>
      </c>
      <c r="G2997" s="254"/>
      <c r="H2997" s="287"/>
      <c r="I2997" s="288"/>
      <c r="J2997" s="844">
        <f t="shared" si="1541"/>
        <v>0</v>
      </c>
      <c r="K2997" s="254"/>
      <c r="L2997" s="287"/>
      <c r="M2997" s="288"/>
      <c r="N2997" s="844">
        <f t="shared" si="1542"/>
        <v>0</v>
      </c>
      <c r="O2997" s="254"/>
      <c r="P2997" s="287"/>
      <c r="Q2997" s="288"/>
      <c r="R2997" s="343">
        <f t="shared" si="1543"/>
        <v>0</v>
      </c>
      <c r="S2997" s="884">
        <f t="shared" si="1536"/>
        <v>0</v>
      </c>
      <c r="T2997" s="191"/>
      <c r="U2997" s="191"/>
      <c r="V2997" s="191"/>
      <c r="W2997" s="191"/>
    </row>
    <row r="2998" spans="2:23" ht="17.25" thickBot="1">
      <c r="B2998" s="888" t="s">
        <v>1136</v>
      </c>
      <c r="C2998" s="254"/>
      <c r="D2998" s="287"/>
      <c r="E2998" s="288"/>
      <c r="F2998" s="844">
        <f t="shared" si="1540"/>
        <v>0</v>
      </c>
      <c r="G2998" s="254"/>
      <c r="H2998" s="287"/>
      <c r="I2998" s="288"/>
      <c r="J2998" s="844">
        <f t="shared" si="1541"/>
        <v>0</v>
      </c>
      <c r="K2998" s="254"/>
      <c r="L2998" s="287"/>
      <c r="M2998" s="288"/>
      <c r="N2998" s="844">
        <f t="shared" si="1542"/>
        <v>0</v>
      </c>
      <c r="O2998" s="254"/>
      <c r="P2998" s="287"/>
      <c r="Q2998" s="288"/>
      <c r="R2998" s="343">
        <f t="shared" si="1543"/>
        <v>0</v>
      </c>
      <c r="S2998" s="884">
        <f t="shared" si="1536"/>
        <v>0</v>
      </c>
      <c r="T2998" s="191"/>
      <c r="U2998" s="191"/>
      <c r="V2998" s="191"/>
      <c r="W2998" s="191"/>
    </row>
    <row r="2999" spans="2:23" ht="17.25" thickBot="1">
      <c r="B2999" s="892" t="s">
        <v>775</v>
      </c>
      <c r="C2999" s="870" t="s">
        <v>498</v>
      </c>
      <c r="D2999" s="871" t="s">
        <v>499</v>
      </c>
      <c r="E2999" s="872" t="s">
        <v>500</v>
      </c>
      <c r="F2999" s="882" t="s">
        <v>697</v>
      </c>
      <c r="G2999" s="870" t="s">
        <v>502</v>
      </c>
      <c r="H2999" s="871" t="s">
        <v>503</v>
      </c>
      <c r="I2999" s="872" t="s">
        <v>504</v>
      </c>
      <c r="J2999" s="882" t="s">
        <v>698</v>
      </c>
      <c r="K2999" s="870" t="s">
        <v>506</v>
      </c>
      <c r="L2999" s="871" t="s">
        <v>507</v>
      </c>
      <c r="M2999" s="872" t="s">
        <v>508</v>
      </c>
      <c r="N2999" s="882" t="s">
        <v>699</v>
      </c>
      <c r="O2999" s="870" t="s">
        <v>510</v>
      </c>
      <c r="P2999" s="871" t="s">
        <v>511</v>
      </c>
      <c r="Q2999" s="872" t="s">
        <v>512</v>
      </c>
      <c r="R2999" s="882" t="s">
        <v>700</v>
      </c>
      <c r="S2999" s="882" t="s">
        <v>46</v>
      </c>
      <c r="T2999" s="207"/>
      <c r="U2999" s="207"/>
      <c r="V2999" s="207"/>
      <c r="W2999" s="207"/>
    </row>
    <row r="3000" spans="2:23" ht="17.25" thickBot="1">
      <c r="B3000" s="886" t="s">
        <v>1137</v>
      </c>
      <c r="C3000" s="254"/>
      <c r="D3000" s="287"/>
      <c r="E3000" s="288"/>
      <c r="F3000" s="301">
        <f>SUM(C3000:E3000)</f>
        <v>0</v>
      </c>
      <c r="G3000" s="254"/>
      <c r="H3000" s="287"/>
      <c r="I3000" s="288"/>
      <c r="J3000" s="844">
        <f>SUM(G3000:I3000)</f>
        <v>0</v>
      </c>
      <c r="K3000" s="254"/>
      <c r="L3000" s="287"/>
      <c r="M3000" s="288"/>
      <c r="N3000" s="844">
        <f>SUM(K3000:M3000)</f>
        <v>0</v>
      </c>
      <c r="O3000" s="254"/>
      <c r="P3000" s="287"/>
      <c r="Q3000" s="288"/>
      <c r="R3000" s="343">
        <f>SUM(O3000:Q3000)</f>
        <v>0</v>
      </c>
      <c r="S3000" s="884">
        <f t="shared" si="1536"/>
        <v>0</v>
      </c>
      <c r="T3000" s="207"/>
      <c r="U3000" s="207"/>
      <c r="V3000" s="207"/>
      <c r="W3000" s="207"/>
    </row>
    <row r="3001" spans="2:23" ht="16.5">
      <c r="B3001" s="887" t="s">
        <v>1138</v>
      </c>
      <c r="C3001" s="254"/>
      <c r="D3001" s="287"/>
      <c r="E3001" s="288"/>
      <c r="F3001" s="301">
        <f>SUM(C3001:E3001)</f>
        <v>0</v>
      </c>
      <c r="G3001" s="254"/>
      <c r="H3001" s="287"/>
      <c r="I3001" s="288"/>
      <c r="J3001" s="844">
        <f>SUM(G3001:I3001)</f>
        <v>0</v>
      </c>
      <c r="K3001" s="254"/>
      <c r="L3001" s="287"/>
      <c r="M3001" s="288"/>
      <c r="N3001" s="844">
        <f>SUM(K3001:M3001)</f>
        <v>0</v>
      </c>
      <c r="O3001" s="254"/>
      <c r="P3001" s="287"/>
      <c r="Q3001" s="288"/>
      <c r="R3001" s="343">
        <f>SUM(O3001:Q3001)</f>
        <v>0</v>
      </c>
      <c r="S3001" s="884">
        <f t="shared" si="1536"/>
        <v>0</v>
      </c>
      <c r="T3001" s="207"/>
      <c r="U3001" s="207"/>
      <c r="V3001" s="207"/>
      <c r="W3001" s="207"/>
    </row>
    <row r="3002" spans="2:23" ht="16.5">
      <c r="B3002" s="893" t="s">
        <v>1139</v>
      </c>
      <c r="C3002" s="254"/>
      <c r="D3002" s="287"/>
      <c r="E3002" s="288"/>
      <c r="F3002" s="303">
        <f t="shared" ref="F3002:F3009" si="1544">SUM(C3002:E3002)</f>
        <v>0</v>
      </c>
      <c r="G3002" s="254"/>
      <c r="H3002" s="287"/>
      <c r="I3002" s="288"/>
      <c r="J3002" s="836">
        <f t="shared" ref="J3002:J3009" si="1545">SUM(G3002:I3002)</f>
        <v>0</v>
      </c>
      <c r="K3002" s="254"/>
      <c r="L3002" s="287"/>
      <c r="M3002" s="288"/>
      <c r="N3002" s="836">
        <f t="shared" ref="N3002:N3009" si="1546">SUM(K3002:M3002)</f>
        <v>0</v>
      </c>
      <c r="O3002" s="254"/>
      <c r="P3002" s="287"/>
      <c r="Q3002" s="288"/>
      <c r="R3002" s="344">
        <f t="shared" ref="R3002:R3009" si="1547">SUM(O3002:Q3002)</f>
        <v>0</v>
      </c>
      <c r="S3002" s="837">
        <f t="shared" si="1536"/>
        <v>0</v>
      </c>
      <c r="T3002" s="207"/>
      <c r="U3002" s="207"/>
      <c r="V3002" s="207"/>
      <c r="W3002" s="207"/>
    </row>
    <row r="3003" spans="2:23" ht="16.5">
      <c r="B3003" s="887" t="s">
        <v>1140</v>
      </c>
      <c r="C3003" s="254"/>
      <c r="D3003" s="287"/>
      <c r="E3003" s="288"/>
      <c r="F3003" s="303">
        <f t="shared" si="1544"/>
        <v>0</v>
      </c>
      <c r="G3003" s="254"/>
      <c r="H3003" s="287"/>
      <c r="I3003" s="288"/>
      <c r="J3003" s="836">
        <f t="shared" si="1545"/>
        <v>0</v>
      </c>
      <c r="K3003" s="254"/>
      <c r="L3003" s="287"/>
      <c r="M3003" s="288"/>
      <c r="N3003" s="836">
        <f t="shared" si="1546"/>
        <v>0</v>
      </c>
      <c r="O3003" s="254"/>
      <c r="P3003" s="287"/>
      <c r="Q3003" s="288"/>
      <c r="R3003" s="344">
        <f t="shared" si="1547"/>
        <v>0</v>
      </c>
      <c r="S3003" s="837">
        <f t="shared" si="1536"/>
        <v>0</v>
      </c>
      <c r="T3003" s="207"/>
      <c r="U3003" s="207"/>
      <c r="V3003" s="207"/>
      <c r="W3003" s="207"/>
    </row>
    <row r="3004" spans="2:23" ht="16.5">
      <c r="B3004" s="887" t="s">
        <v>1141</v>
      </c>
      <c r="C3004" s="254"/>
      <c r="D3004" s="287"/>
      <c r="E3004" s="288"/>
      <c r="F3004" s="303">
        <f t="shared" si="1544"/>
        <v>0</v>
      </c>
      <c r="G3004" s="254"/>
      <c r="H3004" s="287"/>
      <c r="I3004" s="288"/>
      <c r="J3004" s="836">
        <f t="shared" si="1545"/>
        <v>0</v>
      </c>
      <c r="K3004" s="254"/>
      <c r="L3004" s="287"/>
      <c r="M3004" s="288"/>
      <c r="N3004" s="836">
        <f t="shared" si="1546"/>
        <v>0</v>
      </c>
      <c r="O3004" s="254"/>
      <c r="P3004" s="287"/>
      <c r="Q3004" s="288"/>
      <c r="R3004" s="344">
        <f t="shared" si="1547"/>
        <v>0</v>
      </c>
      <c r="S3004" s="837">
        <f t="shared" si="1536"/>
        <v>0</v>
      </c>
      <c r="T3004" s="207"/>
      <c r="U3004" s="207"/>
      <c r="V3004" s="207"/>
      <c r="W3004" s="207"/>
    </row>
    <row r="3005" spans="2:23" ht="16.5">
      <c r="B3005" s="887" t="s">
        <v>1142</v>
      </c>
      <c r="C3005" s="254"/>
      <c r="D3005" s="287"/>
      <c r="E3005" s="288"/>
      <c r="F3005" s="303">
        <f t="shared" si="1544"/>
        <v>0</v>
      </c>
      <c r="G3005" s="254"/>
      <c r="H3005" s="287"/>
      <c r="I3005" s="288"/>
      <c r="J3005" s="836">
        <f t="shared" si="1545"/>
        <v>0</v>
      </c>
      <c r="K3005" s="254"/>
      <c r="L3005" s="287"/>
      <c r="M3005" s="288"/>
      <c r="N3005" s="836">
        <f t="shared" si="1546"/>
        <v>0</v>
      </c>
      <c r="O3005" s="254"/>
      <c r="P3005" s="287"/>
      <c r="Q3005" s="288"/>
      <c r="R3005" s="344">
        <f t="shared" si="1547"/>
        <v>0</v>
      </c>
      <c r="S3005" s="837">
        <f t="shared" si="1536"/>
        <v>0</v>
      </c>
      <c r="T3005" s="207"/>
      <c r="U3005" s="207"/>
      <c r="V3005" s="207"/>
      <c r="W3005" s="207"/>
    </row>
    <row r="3006" spans="2:23" ht="16.5">
      <c r="B3006" s="887" t="s">
        <v>1143</v>
      </c>
      <c r="C3006" s="254"/>
      <c r="D3006" s="287"/>
      <c r="E3006" s="288"/>
      <c r="F3006" s="303">
        <f t="shared" si="1544"/>
        <v>0</v>
      </c>
      <c r="G3006" s="254"/>
      <c r="H3006" s="287"/>
      <c r="I3006" s="288"/>
      <c r="J3006" s="836">
        <f t="shared" si="1545"/>
        <v>0</v>
      </c>
      <c r="K3006" s="254"/>
      <c r="L3006" s="287"/>
      <c r="M3006" s="288"/>
      <c r="N3006" s="836">
        <f t="shared" si="1546"/>
        <v>0</v>
      </c>
      <c r="O3006" s="254"/>
      <c r="P3006" s="287"/>
      <c r="Q3006" s="288"/>
      <c r="R3006" s="344">
        <f t="shared" si="1547"/>
        <v>0</v>
      </c>
      <c r="S3006" s="837">
        <f t="shared" si="1536"/>
        <v>0</v>
      </c>
      <c r="T3006" s="207"/>
      <c r="U3006" s="207"/>
      <c r="V3006" s="207"/>
      <c r="W3006" s="207"/>
    </row>
    <row r="3007" spans="2:23" ht="16.5">
      <c r="B3007" s="887" t="s">
        <v>1144</v>
      </c>
      <c r="C3007" s="254"/>
      <c r="D3007" s="287"/>
      <c r="E3007" s="288"/>
      <c r="F3007" s="303">
        <f t="shared" si="1544"/>
        <v>0</v>
      </c>
      <c r="G3007" s="254"/>
      <c r="H3007" s="287"/>
      <c r="I3007" s="288"/>
      <c r="J3007" s="836">
        <f t="shared" si="1545"/>
        <v>0</v>
      </c>
      <c r="K3007" s="254"/>
      <c r="L3007" s="287"/>
      <c r="M3007" s="288"/>
      <c r="N3007" s="836">
        <f t="shared" si="1546"/>
        <v>0</v>
      </c>
      <c r="O3007" s="254"/>
      <c r="P3007" s="287"/>
      <c r="Q3007" s="288"/>
      <c r="R3007" s="344">
        <f t="shared" si="1547"/>
        <v>0</v>
      </c>
      <c r="S3007" s="837">
        <f t="shared" si="1536"/>
        <v>0</v>
      </c>
      <c r="T3007" s="207"/>
      <c r="U3007" s="207"/>
      <c r="V3007" s="207"/>
      <c r="W3007" s="207"/>
    </row>
    <row r="3008" spans="2:23" ht="16.5">
      <c r="B3008" s="887" t="s">
        <v>1145</v>
      </c>
      <c r="C3008" s="254"/>
      <c r="D3008" s="287"/>
      <c r="E3008" s="288"/>
      <c r="F3008" s="303">
        <f t="shared" si="1544"/>
        <v>0</v>
      </c>
      <c r="G3008" s="254"/>
      <c r="H3008" s="287"/>
      <c r="I3008" s="288"/>
      <c r="J3008" s="836">
        <f t="shared" si="1545"/>
        <v>0</v>
      </c>
      <c r="K3008" s="254"/>
      <c r="L3008" s="287"/>
      <c r="M3008" s="288"/>
      <c r="N3008" s="836">
        <f t="shared" si="1546"/>
        <v>0</v>
      </c>
      <c r="O3008" s="254"/>
      <c r="P3008" s="287"/>
      <c r="Q3008" s="288"/>
      <c r="R3008" s="344">
        <f t="shared" si="1547"/>
        <v>0</v>
      </c>
      <c r="S3008" s="837">
        <f t="shared" si="1536"/>
        <v>0</v>
      </c>
      <c r="T3008" s="207"/>
      <c r="U3008" s="207"/>
      <c r="V3008" s="207"/>
      <c r="W3008" s="207"/>
    </row>
    <row r="3009" spans="2:23" ht="17.25" thickBot="1">
      <c r="B3009" s="888" t="s">
        <v>1146</v>
      </c>
      <c r="C3009" s="254"/>
      <c r="D3009" s="287"/>
      <c r="E3009" s="288"/>
      <c r="F3009" s="306">
        <f t="shared" si="1544"/>
        <v>0</v>
      </c>
      <c r="G3009" s="254"/>
      <c r="H3009" s="287"/>
      <c r="I3009" s="288"/>
      <c r="J3009" s="879">
        <f t="shared" si="1545"/>
        <v>0</v>
      </c>
      <c r="K3009" s="254"/>
      <c r="L3009" s="287"/>
      <c r="M3009" s="288"/>
      <c r="N3009" s="879">
        <f t="shared" si="1546"/>
        <v>0</v>
      </c>
      <c r="O3009" s="254"/>
      <c r="P3009" s="287"/>
      <c r="Q3009" s="288"/>
      <c r="R3009" s="346">
        <f t="shared" si="1547"/>
        <v>0</v>
      </c>
      <c r="S3009" s="275">
        <f t="shared" si="1536"/>
        <v>0</v>
      </c>
      <c r="T3009" s="207"/>
      <c r="U3009" s="207"/>
      <c r="V3009" s="207"/>
      <c r="W3009" s="207"/>
    </row>
    <row r="3010" spans="2:23" ht="17.25" thickBot="1">
      <c r="B3010" s="892" t="s">
        <v>768</v>
      </c>
      <c r="C3010" s="870" t="s">
        <v>498</v>
      </c>
      <c r="D3010" s="871" t="s">
        <v>499</v>
      </c>
      <c r="E3010" s="872" t="s">
        <v>500</v>
      </c>
      <c r="F3010" s="882" t="s">
        <v>697</v>
      </c>
      <c r="G3010" s="870" t="s">
        <v>502</v>
      </c>
      <c r="H3010" s="871" t="s">
        <v>503</v>
      </c>
      <c r="I3010" s="872" t="s">
        <v>504</v>
      </c>
      <c r="J3010" s="882" t="s">
        <v>698</v>
      </c>
      <c r="K3010" s="870" t="s">
        <v>506</v>
      </c>
      <c r="L3010" s="871" t="s">
        <v>507</v>
      </c>
      <c r="M3010" s="872" t="s">
        <v>508</v>
      </c>
      <c r="N3010" s="882" t="s">
        <v>699</v>
      </c>
      <c r="O3010" s="870" t="s">
        <v>510</v>
      </c>
      <c r="P3010" s="871" t="s">
        <v>511</v>
      </c>
      <c r="Q3010" s="872" t="s">
        <v>512</v>
      </c>
      <c r="R3010" s="882" t="s">
        <v>700</v>
      </c>
      <c r="S3010" s="882" t="s">
        <v>46</v>
      </c>
      <c r="T3010" s="191"/>
      <c r="U3010" s="191"/>
      <c r="V3010" s="191"/>
      <c r="W3010" s="191"/>
    </row>
    <row r="3011" spans="2:23" ht="16.5">
      <c r="B3011" s="886" t="s">
        <v>1147</v>
      </c>
      <c r="C3011" s="254"/>
      <c r="D3011" s="287"/>
      <c r="E3011" s="288"/>
      <c r="F3011" s="301">
        <f>SUM(C3011:E3011)</f>
        <v>0</v>
      </c>
      <c r="G3011" s="254"/>
      <c r="H3011" s="287"/>
      <c r="I3011" s="288"/>
      <c r="J3011" s="844">
        <f>SUM(G3011:I3011)</f>
        <v>0</v>
      </c>
      <c r="K3011" s="254"/>
      <c r="L3011" s="287"/>
      <c r="M3011" s="288"/>
      <c r="N3011" s="844">
        <f>SUM(K3011:M3011)</f>
        <v>0</v>
      </c>
      <c r="O3011" s="254"/>
      <c r="P3011" s="287"/>
      <c r="Q3011" s="288"/>
      <c r="R3011" s="343">
        <f t="shared" ref="R3011:R3019" si="1548">SUM(O3011:Q3011)</f>
        <v>0</v>
      </c>
      <c r="S3011" s="884">
        <f t="shared" si="1536"/>
        <v>0</v>
      </c>
      <c r="T3011" s="191"/>
      <c r="U3011" s="191"/>
      <c r="V3011" s="191"/>
      <c r="W3011" s="191"/>
    </row>
    <row r="3012" spans="2:23" ht="16.5">
      <c r="B3012" s="887" t="s">
        <v>1148</v>
      </c>
      <c r="C3012" s="254"/>
      <c r="D3012" s="287"/>
      <c r="E3012" s="288"/>
      <c r="F3012" s="303">
        <f t="shared" ref="F3012:F3019" si="1549">SUM(C3012:E3012)</f>
        <v>0</v>
      </c>
      <c r="G3012" s="254"/>
      <c r="H3012" s="287"/>
      <c r="I3012" s="288"/>
      <c r="J3012" s="836">
        <f t="shared" ref="J3012:J3019" si="1550">SUM(G3012:I3012)</f>
        <v>0</v>
      </c>
      <c r="K3012" s="254"/>
      <c r="L3012" s="287"/>
      <c r="M3012" s="288"/>
      <c r="N3012" s="836">
        <f t="shared" ref="N3012:N3019" si="1551">SUM(K3012:M3012)</f>
        <v>0</v>
      </c>
      <c r="O3012" s="254"/>
      <c r="P3012" s="287"/>
      <c r="Q3012" s="288"/>
      <c r="R3012" s="344">
        <f t="shared" si="1548"/>
        <v>0</v>
      </c>
      <c r="S3012" s="837">
        <f t="shared" si="1536"/>
        <v>0</v>
      </c>
      <c r="T3012" s="191"/>
      <c r="U3012" s="191"/>
      <c r="V3012" s="191"/>
      <c r="W3012" s="191"/>
    </row>
    <row r="3013" spans="2:23" ht="16.5">
      <c r="B3013" s="887" t="s">
        <v>1149</v>
      </c>
      <c r="C3013" s="254"/>
      <c r="D3013" s="287"/>
      <c r="E3013" s="288"/>
      <c r="F3013" s="303">
        <f t="shared" si="1549"/>
        <v>0</v>
      </c>
      <c r="G3013" s="254"/>
      <c r="H3013" s="287"/>
      <c r="I3013" s="288"/>
      <c r="J3013" s="836">
        <f t="shared" si="1550"/>
        <v>0</v>
      </c>
      <c r="K3013" s="254"/>
      <c r="L3013" s="287"/>
      <c r="M3013" s="288"/>
      <c r="N3013" s="836">
        <f t="shared" si="1551"/>
        <v>0</v>
      </c>
      <c r="O3013" s="254"/>
      <c r="P3013" s="287"/>
      <c r="Q3013" s="288"/>
      <c r="R3013" s="344">
        <f t="shared" si="1548"/>
        <v>0</v>
      </c>
      <c r="S3013" s="837">
        <f t="shared" si="1536"/>
        <v>0</v>
      </c>
      <c r="T3013" s="191"/>
      <c r="U3013" s="191"/>
      <c r="V3013" s="191"/>
      <c r="W3013" s="191"/>
    </row>
    <row r="3014" spans="2:23" ht="16.5">
      <c r="B3014" s="894" t="s">
        <v>1150</v>
      </c>
      <c r="C3014" s="254"/>
      <c r="D3014" s="287"/>
      <c r="E3014" s="288"/>
      <c r="F3014" s="303">
        <f t="shared" si="1549"/>
        <v>0</v>
      </c>
      <c r="G3014" s="254"/>
      <c r="H3014" s="287"/>
      <c r="I3014" s="288"/>
      <c r="J3014" s="836">
        <f t="shared" si="1550"/>
        <v>0</v>
      </c>
      <c r="K3014" s="254"/>
      <c r="L3014" s="287"/>
      <c r="M3014" s="288"/>
      <c r="N3014" s="836">
        <f t="shared" si="1551"/>
        <v>0</v>
      </c>
      <c r="O3014" s="254"/>
      <c r="P3014" s="287"/>
      <c r="Q3014" s="288"/>
      <c r="R3014" s="344">
        <f t="shared" si="1548"/>
        <v>0</v>
      </c>
      <c r="S3014" s="837">
        <f t="shared" si="1536"/>
        <v>0</v>
      </c>
      <c r="T3014" s="191"/>
      <c r="U3014" s="191"/>
      <c r="V3014" s="191"/>
      <c r="W3014" s="191"/>
    </row>
    <row r="3015" spans="2:23" ht="16.5">
      <c r="B3015" s="887" t="s">
        <v>1151</v>
      </c>
      <c r="C3015" s="254"/>
      <c r="D3015" s="287"/>
      <c r="E3015" s="288"/>
      <c r="F3015" s="303">
        <f t="shared" si="1549"/>
        <v>0</v>
      </c>
      <c r="G3015" s="254"/>
      <c r="H3015" s="287"/>
      <c r="I3015" s="288"/>
      <c r="J3015" s="836">
        <f t="shared" si="1550"/>
        <v>0</v>
      </c>
      <c r="K3015" s="254"/>
      <c r="L3015" s="287"/>
      <c r="M3015" s="288"/>
      <c r="N3015" s="836">
        <f t="shared" si="1551"/>
        <v>0</v>
      </c>
      <c r="O3015" s="254"/>
      <c r="P3015" s="287"/>
      <c r="Q3015" s="288"/>
      <c r="R3015" s="344">
        <f t="shared" si="1548"/>
        <v>0</v>
      </c>
      <c r="S3015" s="837">
        <f t="shared" si="1536"/>
        <v>0</v>
      </c>
      <c r="T3015" s="191"/>
      <c r="U3015" s="191"/>
      <c r="V3015" s="191"/>
      <c r="W3015" s="191"/>
    </row>
    <row r="3016" spans="2:23" ht="16.5">
      <c r="B3016" s="887" t="s">
        <v>1152</v>
      </c>
      <c r="C3016" s="254"/>
      <c r="D3016" s="287"/>
      <c r="E3016" s="288"/>
      <c r="F3016" s="303">
        <f t="shared" si="1549"/>
        <v>0</v>
      </c>
      <c r="G3016" s="254"/>
      <c r="H3016" s="287"/>
      <c r="I3016" s="288"/>
      <c r="J3016" s="836">
        <f t="shared" si="1550"/>
        <v>0</v>
      </c>
      <c r="K3016" s="254"/>
      <c r="L3016" s="287"/>
      <c r="M3016" s="288"/>
      <c r="N3016" s="836">
        <f t="shared" si="1551"/>
        <v>0</v>
      </c>
      <c r="O3016" s="254"/>
      <c r="P3016" s="287"/>
      <c r="Q3016" s="288"/>
      <c r="R3016" s="344">
        <f t="shared" si="1548"/>
        <v>0</v>
      </c>
      <c r="S3016" s="837">
        <f t="shared" si="1536"/>
        <v>0</v>
      </c>
      <c r="T3016" s="191"/>
      <c r="U3016" s="191"/>
      <c r="V3016" s="191"/>
      <c r="W3016" s="191"/>
    </row>
    <row r="3017" spans="2:23" ht="16.5">
      <c r="B3017" s="887" t="s">
        <v>1153</v>
      </c>
      <c r="C3017" s="254"/>
      <c r="D3017" s="287"/>
      <c r="E3017" s="288"/>
      <c r="F3017" s="303">
        <f t="shared" si="1549"/>
        <v>0</v>
      </c>
      <c r="G3017" s="254"/>
      <c r="H3017" s="287"/>
      <c r="I3017" s="288"/>
      <c r="J3017" s="836">
        <f t="shared" si="1550"/>
        <v>0</v>
      </c>
      <c r="K3017" s="254"/>
      <c r="L3017" s="287"/>
      <c r="M3017" s="288"/>
      <c r="N3017" s="836">
        <f t="shared" si="1551"/>
        <v>0</v>
      </c>
      <c r="O3017" s="254"/>
      <c r="P3017" s="287"/>
      <c r="Q3017" s="288"/>
      <c r="R3017" s="344">
        <f t="shared" si="1548"/>
        <v>0</v>
      </c>
      <c r="S3017" s="837">
        <f t="shared" si="1536"/>
        <v>0</v>
      </c>
      <c r="T3017" s="191"/>
      <c r="U3017" s="191"/>
      <c r="V3017" s="191"/>
      <c r="W3017" s="191"/>
    </row>
    <row r="3018" spans="2:23" ht="16.5">
      <c r="B3018" s="887" t="s">
        <v>1154</v>
      </c>
      <c r="C3018" s="254"/>
      <c r="D3018" s="287"/>
      <c r="E3018" s="288"/>
      <c r="F3018" s="303">
        <f t="shared" si="1549"/>
        <v>0</v>
      </c>
      <c r="G3018" s="254"/>
      <c r="H3018" s="287"/>
      <c r="I3018" s="288"/>
      <c r="J3018" s="836">
        <f t="shared" si="1550"/>
        <v>0</v>
      </c>
      <c r="K3018" s="254"/>
      <c r="L3018" s="287"/>
      <c r="M3018" s="288"/>
      <c r="N3018" s="836">
        <f t="shared" si="1551"/>
        <v>0</v>
      </c>
      <c r="O3018" s="254"/>
      <c r="P3018" s="287"/>
      <c r="Q3018" s="288"/>
      <c r="R3018" s="344">
        <f t="shared" si="1548"/>
        <v>0</v>
      </c>
      <c r="S3018" s="837">
        <f t="shared" si="1536"/>
        <v>0</v>
      </c>
      <c r="T3018" s="191"/>
      <c r="U3018" s="191"/>
      <c r="V3018" s="191"/>
      <c r="W3018" s="191"/>
    </row>
    <row r="3019" spans="2:23" ht="17.25" thickBot="1">
      <c r="B3019" s="888" t="s">
        <v>1155</v>
      </c>
      <c r="C3019" s="254"/>
      <c r="D3019" s="287"/>
      <c r="E3019" s="288"/>
      <c r="F3019" s="306">
        <f t="shared" si="1549"/>
        <v>0</v>
      </c>
      <c r="G3019" s="254"/>
      <c r="H3019" s="287"/>
      <c r="I3019" s="288"/>
      <c r="J3019" s="879">
        <f t="shared" si="1550"/>
        <v>0</v>
      </c>
      <c r="K3019" s="254"/>
      <c r="L3019" s="287"/>
      <c r="M3019" s="288"/>
      <c r="N3019" s="879">
        <f t="shared" si="1551"/>
        <v>0</v>
      </c>
      <c r="O3019" s="254"/>
      <c r="P3019" s="287"/>
      <c r="Q3019" s="288"/>
      <c r="R3019" s="346">
        <f t="shared" si="1548"/>
        <v>0</v>
      </c>
      <c r="S3019" s="275">
        <f t="shared" si="1536"/>
        <v>0</v>
      </c>
      <c r="T3019" s="191"/>
      <c r="U3019" s="191"/>
      <c r="V3019" s="191"/>
      <c r="W3019" s="191"/>
    </row>
    <row r="3020" spans="2:23" ht="17.25" thickBot="1">
      <c r="B3020" s="895" t="s">
        <v>819</v>
      </c>
      <c r="C3020" s="870" t="s">
        <v>498</v>
      </c>
      <c r="D3020" s="871" t="s">
        <v>499</v>
      </c>
      <c r="E3020" s="872" t="s">
        <v>500</v>
      </c>
      <c r="F3020" s="882" t="s">
        <v>697</v>
      </c>
      <c r="G3020" s="870" t="s">
        <v>502</v>
      </c>
      <c r="H3020" s="871" t="s">
        <v>503</v>
      </c>
      <c r="I3020" s="872" t="s">
        <v>504</v>
      </c>
      <c r="J3020" s="882" t="s">
        <v>698</v>
      </c>
      <c r="K3020" s="870" t="s">
        <v>506</v>
      </c>
      <c r="L3020" s="871" t="s">
        <v>507</v>
      </c>
      <c r="M3020" s="872" t="s">
        <v>508</v>
      </c>
      <c r="N3020" s="882" t="s">
        <v>699</v>
      </c>
      <c r="O3020" s="870" t="s">
        <v>510</v>
      </c>
      <c r="P3020" s="871" t="s">
        <v>511</v>
      </c>
      <c r="Q3020" s="872" t="s">
        <v>512</v>
      </c>
      <c r="R3020" s="882" t="s">
        <v>700</v>
      </c>
      <c r="S3020" s="882" t="s">
        <v>46</v>
      </c>
      <c r="T3020" s="191"/>
      <c r="U3020" s="191"/>
      <c r="V3020" s="191"/>
      <c r="W3020" s="191"/>
    </row>
    <row r="3021" spans="2:23" ht="17.25" thickBot="1">
      <c r="B3021" s="890" t="s">
        <v>1156</v>
      </c>
      <c r="C3021" s="254"/>
      <c r="D3021" s="287"/>
      <c r="E3021" s="288"/>
      <c r="F3021" s="551">
        <f>SUM(C3021:E3021)</f>
        <v>0</v>
      </c>
      <c r="G3021" s="254"/>
      <c r="H3021" s="287"/>
      <c r="I3021" s="288"/>
      <c r="J3021" s="551">
        <f>SUM(G3021:I3021)</f>
        <v>0</v>
      </c>
      <c r="K3021" s="254"/>
      <c r="L3021" s="287"/>
      <c r="M3021" s="288"/>
      <c r="N3021" s="551">
        <f>SUM(K3021:M3021)</f>
        <v>0</v>
      </c>
      <c r="O3021" s="254"/>
      <c r="P3021" s="287"/>
      <c r="Q3021" s="288"/>
      <c r="R3021" s="551">
        <f>SUM(O3021:Q3021)</f>
        <v>0</v>
      </c>
      <c r="S3021" s="891">
        <f t="shared" si="1536"/>
        <v>0</v>
      </c>
      <c r="T3021" s="191"/>
      <c r="U3021" s="191"/>
      <c r="V3021" s="191"/>
      <c r="W3021" s="191"/>
    </row>
    <row r="3022" spans="2:23" ht="17.25" thickBot="1">
      <c r="B3022" s="895" t="s">
        <v>789</v>
      </c>
      <c r="C3022" s="870" t="s">
        <v>498</v>
      </c>
      <c r="D3022" s="871" t="s">
        <v>499</v>
      </c>
      <c r="E3022" s="872" t="s">
        <v>500</v>
      </c>
      <c r="F3022" s="882" t="s">
        <v>697</v>
      </c>
      <c r="G3022" s="870" t="s">
        <v>502</v>
      </c>
      <c r="H3022" s="871" t="s">
        <v>503</v>
      </c>
      <c r="I3022" s="872" t="s">
        <v>504</v>
      </c>
      <c r="J3022" s="882" t="s">
        <v>698</v>
      </c>
      <c r="K3022" s="870" t="s">
        <v>506</v>
      </c>
      <c r="L3022" s="871" t="s">
        <v>507</v>
      </c>
      <c r="M3022" s="872" t="s">
        <v>508</v>
      </c>
      <c r="N3022" s="882" t="s">
        <v>699</v>
      </c>
      <c r="O3022" s="870" t="s">
        <v>510</v>
      </c>
      <c r="P3022" s="871" t="s">
        <v>511</v>
      </c>
      <c r="Q3022" s="872" t="s">
        <v>512</v>
      </c>
      <c r="R3022" s="882" t="s">
        <v>700</v>
      </c>
      <c r="S3022" s="882" t="s">
        <v>46</v>
      </c>
      <c r="T3022" s="191"/>
      <c r="U3022" s="191"/>
      <c r="V3022" s="191"/>
      <c r="W3022" s="191"/>
    </row>
    <row r="3023" spans="2:23" ht="16.5">
      <c r="B3023" s="896" t="s">
        <v>1157</v>
      </c>
      <c r="C3023" s="254"/>
      <c r="D3023" s="287"/>
      <c r="E3023" s="288"/>
      <c r="F3023" s="343">
        <f>SUM(C3023:E3023)</f>
        <v>0</v>
      </c>
      <c r="G3023" s="254"/>
      <c r="H3023" s="287"/>
      <c r="I3023" s="288"/>
      <c r="J3023" s="343">
        <f>SUM(G3023:I3023)</f>
        <v>0</v>
      </c>
      <c r="K3023" s="254"/>
      <c r="L3023" s="287"/>
      <c r="M3023" s="288"/>
      <c r="N3023" s="343">
        <f>SUM(K3023:M3023)</f>
        <v>0</v>
      </c>
      <c r="O3023" s="254"/>
      <c r="P3023" s="287"/>
      <c r="Q3023" s="288"/>
      <c r="R3023" s="343">
        <f>SUM(O3023:Q3023)</f>
        <v>0</v>
      </c>
      <c r="S3023" s="884">
        <f t="shared" si="1536"/>
        <v>0</v>
      </c>
      <c r="T3023" s="191"/>
      <c r="U3023" s="191"/>
      <c r="V3023" s="191"/>
      <c r="W3023" s="191"/>
    </row>
    <row r="3024" spans="2:23" ht="16.5">
      <c r="B3024" s="887" t="s">
        <v>713</v>
      </c>
      <c r="C3024" s="254"/>
      <c r="D3024" s="287"/>
      <c r="E3024" s="288"/>
      <c r="F3024" s="344">
        <f>SUM(C3024:E3024)</f>
        <v>0</v>
      </c>
      <c r="G3024" s="254"/>
      <c r="H3024" s="287"/>
      <c r="I3024" s="288"/>
      <c r="J3024" s="344">
        <f>SUM(G3024:I3024)</f>
        <v>0</v>
      </c>
      <c r="K3024" s="254"/>
      <c r="L3024" s="287"/>
      <c r="M3024" s="288"/>
      <c r="N3024" s="344">
        <f>SUM(K3024:M3024)</f>
        <v>0</v>
      </c>
      <c r="O3024" s="254"/>
      <c r="P3024" s="287"/>
      <c r="Q3024" s="288"/>
      <c r="R3024" s="344">
        <f>SUM(O3024:Q3024)</f>
        <v>0</v>
      </c>
      <c r="S3024" s="837">
        <f t="shared" si="1536"/>
        <v>0</v>
      </c>
      <c r="T3024" s="191"/>
      <c r="U3024" s="191"/>
      <c r="V3024" s="191"/>
      <c r="W3024" s="191"/>
    </row>
    <row r="3025" spans="2:23" ht="17.25" thickBot="1">
      <c r="B3025" s="888" t="s">
        <v>1158</v>
      </c>
      <c r="C3025" s="254"/>
      <c r="D3025" s="287"/>
      <c r="E3025" s="288"/>
      <c r="F3025" s="346">
        <f>SUM(C3025:E3025)</f>
        <v>0</v>
      </c>
      <c r="G3025" s="254"/>
      <c r="H3025" s="287"/>
      <c r="I3025" s="288"/>
      <c r="J3025" s="346">
        <f>SUM(G3025:I3025)</f>
        <v>0</v>
      </c>
      <c r="K3025" s="254"/>
      <c r="L3025" s="287"/>
      <c r="M3025" s="288"/>
      <c r="N3025" s="346">
        <f>SUM(K3025:M3025)</f>
        <v>0</v>
      </c>
      <c r="O3025" s="254"/>
      <c r="P3025" s="287"/>
      <c r="Q3025" s="288"/>
      <c r="R3025" s="346">
        <f>SUM(O3025:Q3025)</f>
        <v>0</v>
      </c>
      <c r="S3025" s="275">
        <f t="shared" si="1536"/>
        <v>0</v>
      </c>
      <c r="T3025" s="191"/>
      <c r="U3025" s="191"/>
      <c r="V3025" s="191"/>
      <c r="W3025" s="191"/>
    </row>
    <row r="3026" spans="2:23" ht="17.25" thickBot="1">
      <c r="B3026" s="895" t="s">
        <v>744</v>
      </c>
      <c r="C3026" s="870" t="s">
        <v>498</v>
      </c>
      <c r="D3026" s="871" t="s">
        <v>499</v>
      </c>
      <c r="E3026" s="872" t="s">
        <v>500</v>
      </c>
      <c r="F3026" s="882" t="s">
        <v>697</v>
      </c>
      <c r="G3026" s="870" t="s">
        <v>502</v>
      </c>
      <c r="H3026" s="871" t="s">
        <v>503</v>
      </c>
      <c r="I3026" s="872" t="s">
        <v>504</v>
      </c>
      <c r="J3026" s="882" t="s">
        <v>698</v>
      </c>
      <c r="K3026" s="870" t="s">
        <v>506</v>
      </c>
      <c r="L3026" s="871" t="s">
        <v>507</v>
      </c>
      <c r="M3026" s="872" t="s">
        <v>508</v>
      </c>
      <c r="N3026" s="882" t="s">
        <v>699</v>
      </c>
      <c r="O3026" s="870" t="s">
        <v>510</v>
      </c>
      <c r="P3026" s="871" t="s">
        <v>511</v>
      </c>
      <c r="Q3026" s="872" t="s">
        <v>512</v>
      </c>
      <c r="R3026" s="882" t="s">
        <v>700</v>
      </c>
      <c r="S3026" s="882" t="s">
        <v>46</v>
      </c>
      <c r="T3026" s="191"/>
      <c r="U3026" s="191"/>
      <c r="V3026" s="191"/>
      <c r="W3026" s="191"/>
    </row>
    <row r="3027" spans="2:23" ht="17.25" thickBot="1">
      <c r="B3027" s="896" t="s">
        <v>1150</v>
      </c>
      <c r="C3027" s="254"/>
      <c r="D3027" s="287"/>
      <c r="E3027" s="288"/>
      <c r="F3027" s="343">
        <f>SUM(C3027:E3027)</f>
        <v>0</v>
      </c>
      <c r="G3027" s="254"/>
      <c r="H3027" s="287"/>
      <c r="I3027" s="288"/>
      <c r="J3027" s="343">
        <f>SUM(G3027:I3027)</f>
        <v>0</v>
      </c>
      <c r="K3027" s="254"/>
      <c r="L3027" s="287"/>
      <c r="M3027" s="288"/>
      <c r="N3027" s="343">
        <f>SUM(K3027:M3027)</f>
        <v>0</v>
      </c>
      <c r="O3027" s="254"/>
      <c r="P3027" s="287"/>
      <c r="Q3027" s="288"/>
      <c r="R3027" s="343">
        <f>SUM(O3027:Q3027)</f>
        <v>0</v>
      </c>
      <c r="S3027" s="884">
        <f t="shared" si="1536"/>
        <v>0</v>
      </c>
      <c r="T3027" s="191"/>
      <c r="U3027" s="191"/>
      <c r="V3027" s="191"/>
      <c r="W3027" s="191"/>
    </row>
    <row r="3028" spans="2:23" ht="17.25" thickBot="1">
      <c r="B3028" s="897" t="s">
        <v>713</v>
      </c>
      <c r="C3028" s="254"/>
      <c r="D3028" s="287"/>
      <c r="E3028" s="288"/>
      <c r="F3028" s="343">
        <f>SUM(C3028:E3028)</f>
        <v>0</v>
      </c>
      <c r="G3028" s="254"/>
      <c r="H3028" s="287"/>
      <c r="I3028" s="288"/>
      <c r="J3028" s="343">
        <f>SUM(G3028:I3028)</f>
        <v>0</v>
      </c>
      <c r="K3028" s="254"/>
      <c r="L3028" s="287"/>
      <c r="M3028" s="288"/>
      <c r="N3028" s="343">
        <f>SUM(K3028:M3028)</f>
        <v>0</v>
      </c>
      <c r="O3028" s="254"/>
      <c r="P3028" s="287"/>
      <c r="Q3028" s="288"/>
      <c r="R3028" s="343">
        <f>SUM(O3028:Q3028)</f>
        <v>0</v>
      </c>
      <c r="S3028" s="884">
        <f t="shared" si="1536"/>
        <v>0</v>
      </c>
      <c r="T3028" s="191"/>
      <c r="U3028" s="191"/>
      <c r="V3028" s="191"/>
      <c r="W3028" s="191"/>
    </row>
    <row r="3029" spans="2:23" ht="17.25" thickBot="1">
      <c r="B3029" s="897" t="s">
        <v>1158</v>
      </c>
      <c r="C3029" s="254"/>
      <c r="D3029" s="287"/>
      <c r="E3029" s="288"/>
      <c r="F3029" s="343">
        <f>SUM(C3029:E3029)</f>
        <v>0</v>
      </c>
      <c r="G3029" s="254"/>
      <c r="H3029" s="287"/>
      <c r="I3029" s="288"/>
      <c r="J3029" s="343">
        <f>SUM(G3029:I3029)</f>
        <v>0</v>
      </c>
      <c r="K3029" s="254"/>
      <c r="L3029" s="287"/>
      <c r="M3029" s="288"/>
      <c r="N3029" s="343">
        <f>SUM(K3029:M3029)</f>
        <v>0</v>
      </c>
      <c r="O3029" s="254"/>
      <c r="P3029" s="287"/>
      <c r="Q3029" s="288"/>
      <c r="R3029" s="343">
        <f>SUM(O3029:Q3029)</f>
        <v>0</v>
      </c>
      <c r="S3029" s="884">
        <f t="shared" si="1536"/>
        <v>0</v>
      </c>
      <c r="T3029" s="191"/>
      <c r="U3029" s="191"/>
      <c r="V3029" s="191"/>
      <c r="W3029" s="191"/>
    </row>
    <row r="3030" spans="2:23" ht="17.25" thickBot="1">
      <c r="B3030" s="897" t="s">
        <v>1159</v>
      </c>
      <c r="C3030" s="254"/>
      <c r="D3030" s="287"/>
      <c r="E3030" s="288"/>
      <c r="F3030" s="343">
        <f>SUM(C3030:E3030)</f>
        <v>0</v>
      </c>
      <c r="G3030" s="254"/>
      <c r="H3030" s="287"/>
      <c r="I3030" s="288"/>
      <c r="J3030" s="343">
        <f>SUM(G3030:I3030)</f>
        <v>0</v>
      </c>
      <c r="K3030" s="254"/>
      <c r="L3030" s="287"/>
      <c r="M3030" s="288"/>
      <c r="N3030" s="343">
        <f>SUM(K3030:M3030)</f>
        <v>0</v>
      </c>
      <c r="O3030" s="254"/>
      <c r="P3030" s="287"/>
      <c r="Q3030" s="288"/>
      <c r="R3030" s="343">
        <f>SUM(O3030:Q3030)</f>
        <v>0</v>
      </c>
      <c r="S3030" s="884">
        <f t="shared" si="1536"/>
        <v>0</v>
      </c>
      <c r="T3030" s="191"/>
      <c r="U3030" s="191"/>
      <c r="V3030" s="191"/>
      <c r="W3030" s="191"/>
    </row>
    <row r="3031" spans="2:23" ht="17.25" thickBot="1">
      <c r="B3031" s="898" t="s">
        <v>1160</v>
      </c>
      <c r="C3031" s="254"/>
      <c r="D3031" s="287"/>
      <c r="E3031" s="288"/>
      <c r="F3031" s="343">
        <f>SUM(C3031:E3031)</f>
        <v>0</v>
      </c>
      <c r="G3031" s="254"/>
      <c r="H3031" s="287"/>
      <c r="I3031" s="288"/>
      <c r="J3031" s="343">
        <f>SUM(G3031:I3031)</f>
        <v>0</v>
      </c>
      <c r="K3031" s="254"/>
      <c r="L3031" s="287"/>
      <c r="M3031" s="288"/>
      <c r="N3031" s="343">
        <f>SUM(K3031:M3031)</f>
        <v>0</v>
      </c>
      <c r="O3031" s="254"/>
      <c r="P3031" s="287"/>
      <c r="Q3031" s="288"/>
      <c r="R3031" s="343">
        <f>SUM(O3031:Q3031)</f>
        <v>0</v>
      </c>
      <c r="S3031" s="884">
        <f t="shared" si="1536"/>
        <v>0</v>
      </c>
      <c r="T3031" s="191"/>
      <c r="U3031" s="191"/>
      <c r="V3031" s="191"/>
      <c r="W3031" s="191"/>
    </row>
    <row r="3032" spans="2:23" ht="17.25" thickBot="1">
      <c r="B3032" s="895" t="s">
        <v>749</v>
      </c>
      <c r="C3032" s="870" t="s">
        <v>498</v>
      </c>
      <c r="D3032" s="871" t="s">
        <v>499</v>
      </c>
      <c r="E3032" s="872" t="s">
        <v>500</v>
      </c>
      <c r="F3032" s="882" t="s">
        <v>697</v>
      </c>
      <c r="G3032" s="870" t="s">
        <v>502</v>
      </c>
      <c r="H3032" s="871" t="s">
        <v>503</v>
      </c>
      <c r="I3032" s="872" t="s">
        <v>504</v>
      </c>
      <c r="J3032" s="882" t="s">
        <v>698</v>
      </c>
      <c r="K3032" s="870" t="s">
        <v>506</v>
      </c>
      <c r="L3032" s="871" t="s">
        <v>507</v>
      </c>
      <c r="M3032" s="872" t="s">
        <v>508</v>
      </c>
      <c r="N3032" s="882" t="s">
        <v>699</v>
      </c>
      <c r="O3032" s="870" t="s">
        <v>510</v>
      </c>
      <c r="P3032" s="871" t="s">
        <v>511</v>
      </c>
      <c r="Q3032" s="872" t="s">
        <v>512</v>
      </c>
      <c r="R3032" s="882" t="s">
        <v>700</v>
      </c>
      <c r="S3032" s="882" t="s">
        <v>46</v>
      </c>
      <c r="T3032" s="191"/>
      <c r="U3032" s="191"/>
      <c r="V3032" s="191"/>
      <c r="W3032" s="191"/>
    </row>
    <row r="3033" spans="2:23" ht="16.5">
      <c r="B3033" s="896" t="s">
        <v>1161</v>
      </c>
      <c r="C3033" s="254"/>
      <c r="D3033" s="287"/>
      <c r="E3033" s="288"/>
      <c r="F3033" s="844">
        <f>SUM(C3033:E3033)</f>
        <v>0</v>
      </c>
      <c r="G3033" s="254"/>
      <c r="H3033" s="287"/>
      <c r="I3033" s="288"/>
      <c r="J3033" s="844">
        <f>SUM(G3033:I3033)</f>
        <v>0</v>
      </c>
      <c r="K3033" s="254"/>
      <c r="L3033" s="287"/>
      <c r="M3033" s="288"/>
      <c r="N3033" s="844">
        <f>SUM(K3033:M3033)</f>
        <v>0</v>
      </c>
      <c r="O3033" s="254"/>
      <c r="P3033" s="287"/>
      <c r="Q3033" s="288"/>
      <c r="R3033" s="343">
        <f>SUM(O3033:Q3033)</f>
        <v>0</v>
      </c>
      <c r="S3033" s="884">
        <f t="shared" si="1536"/>
        <v>0</v>
      </c>
      <c r="T3033" s="191"/>
      <c r="U3033" s="191"/>
      <c r="V3033" s="191"/>
      <c r="W3033" s="191"/>
    </row>
    <row r="3034" spans="2:23" ht="16.5">
      <c r="B3034" s="887" t="s">
        <v>1162</v>
      </c>
      <c r="C3034" s="254"/>
      <c r="D3034" s="287"/>
      <c r="E3034" s="288"/>
      <c r="F3034" s="836">
        <f>SUM(C3034:E3034)</f>
        <v>0</v>
      </c>
      <c r="G3034" s="254"/>
      <c r="H3034" s="287"/>
      <c r="I3034" s="288"/>
      <c r="J3034" s="836">
        <f>SUM(G3034:I3034)</f>
        <v>0</v>
      </c>
      <c r="K3034" s="254"/>
      <c r="L3034" s="287"/>
      <c r="M3034" s="288"/>
      <c r="N3034" s="836">
        <f>SUM(K3034:M3034)</f>
        <v>0</v>
      </c>
      <c r="O3034" s="254"/>
      <c r="P3034" s="287"/>
      <c r="Q3034" s="288"/>
      <c r="R3034" s="344">
        <f>SUM(O3034:Q3034)</f>
        <v>0</v>
      </c>
      <c r="S3034" s="837">
        <f t="shared" si="1536"/>
        <v>0</v>
      </c>
      <c r="T3034" s="191"/>
      <c r="U3034" s="191"/>
      <c r="V3034" s="191"/>
      <c r="W3034" s="191"/>
    </row>
    <row r="3035" spans="2:23" ht="17.25" thickBot="1">
      <c r="B3035" s="888" t="s">
        <v>1370</v>
      </c>
      <c r="C3035" s="254">
        <v>0</v>
      </c>
      <c r="D3035" s="287">
        <v>0</v>
      </c>
      <c r="E3035" s="288">
        <v>2</v>
      </c>
      <c r="F3035" s="836">
        <f>SUM(C3035:E3035)</f>
        <v>2</v>
      </c>
      <c r="G3035" s="254">
        <v>2</v>
      </c>
      <c r="H3035" s="287">
        <v>2</v>
      </c>
      <c r="I3035" s="288">
        <v>0</v>
      </c>
      <c r="J3035" s="836">
        <f>SUM(G3035:I3035)</f>
        <v>4</v>
      </c>
      <c r="K3035" s="254">
        <v>0</v>
      </c>
      <c r="L3035" s="287">
        <v>0</v>
      </c>
      <c r="M3035" s="288">
        <v>0</v>
      </c>
      <c r="N3035" s="836">
        <f>SUM(K3035:M3035)</f>
        <v>0</v>
      </c>
      <c r="O3035" s="254">
        <v>0</v>
      </c>
      <c r="P3035" s="287"/>
      <c r="Q3035" s="288"/>
      <c r="R3035" s="344">
        <f>SUM(O3035:Q3035)</f>
        <v>0</v>
      </c>
      <c r="S3035" s="837">
        <f t="shared" si="1536"/>
        <v>6</v>
      </c>
      <c r="T3035" s="191"/>
      <c r="U3035" s="191"/>
      <c r="V3035" s="191"/>
      <c r="W3035" s="191"/>
    </row>
    <row r="3036" spans="2:23" ht="17.25" thickBot="1">
      <c r="B3036" s="895" t="s">
        <v>1163</v>
      </c>
      <c r="C3036" s="870" t="s">
        <v>498</v>
      </c>
      <c r="D3036" s="871" t="s">
        <v>499</v>
      </c>
      <c r="E3036" s="872" t="s">
        <v>500</v>
      </c>
      <c r="F3036" s="882" t="s">
        <v>697</v>
      </c>
      <c r="G3036" s="870" t="s">
        <v>502</v>
      </c>
      <c r="H3036" s="871" t="s">
        <v>503</v>
      </c>
      <c r="I3036" s="872" t="s">
        <v>504</v>
      </c>
      <c r="J3036" s="882" t="s">
        <v>698</v>
      </c>
      <c r="K3036" s="870" t="s">
        <v>506</v>
      </c>
      <c r="L3036" s="871" t="s">
        <v>507</v>
      </c>
      <c r="M3036" s="872" t="s">
        <v>508</v>
      </c>
      <c r="N3036" s="882" t="s">
        <v>699</v>
      </c>
      <c r="O3036" s="870" t="s">
        <v>510</v>
      </c>
      <c r="P3036" s="871" t="s">
        <v>511</v>
      </c>
      <c r="Q3036" s="872" t="s">
        <v>512</v>
      </c>
      <c r="R3036" s="882" t="s">
        <v>700</v>
      </c>
      <c r="S3036" s="882" t="s">
        <v>46</v>
      </c>
      <c r="T3036" s="191"/>
      <c r="U3036" s="191"/>
      <c r="V3036" s="191"/>
      <c r="W3036" s="191"/>
    </row>
    <row r="3037" spans="2:23" ht="17.25" thickBot="1">
      <c r="B3037" s="899" t="s">
        <v>1164</v>
      </c>
      <c r="C3037" s="254"/>
      <c r="D3037" s="287"/>
      <c r="E3037" s="288"/>
      <c r="F3037" s="900">
        <f>SUM(C3037:E3037)</f>
        <v>0</v>
      </c>
      <c r="G3037" s="254"/>
      <c r="H3037" s="287"/>
      <c r="I3037" s="288"/>
      <c r="J3037" s="900">
        <f>SUM(G3037:I3037)</f>
        <v>0</v>
      </c>
      <c r="K3037" s="254"/>
      <c r="L3037" s="287"/>
      <c r="M3037" s="288"/>
      <c r="N3037" s="900">
        <f>SUM(K3037:M3037)</f>
        <v>0</v>
      </c>
      <c r="O3037" s="254"/>
      <c r="P3037" s="287"/>
      <c r="Q3037" s="288"/>
      <c r="R3037" s="900">
        <f>SUM(O3037:Q3037)</f>
        <v>0</v>
      </c>
      <c r="S3037" s="275">
        <f>N3037+J3037+F3037+R3037</f>
        <v>0</v>
      </c>
      <c r="T3037" s="191"/>
      <c r="U3037" s="191"/>
      <c r="V3037" s="191"/>
      <c r="W3037" s="191"/>
    </row>
    <row r="3038" spans="2:23" ht="17.25" thickBot="1">
      <c r="B3038" s="898" t="s">
        <v>960</v>
      </c>
      <c r="C3038" s="254"/>
      <c r="D3038" s="287"/>
      <c r="E3038" s="288"/>
      <c r="F3038" s="900">
        <f>SUM(C3038:E3038)</f>
        <v>0</v>
      </c>
      <c r="G3038" s="254"/>
      <c r="H3038" s="287"/>
      <c r="I3038" s="288"/>
      <c r="J3038" s="900">
        <f>SUM(G3038:I3038)</f>
        <v>0</v>
      </c>
      <c r="K3038" s="254"/>
      <c r="L3038" s="287"/>
      <c r="M3038" s="288"/>
      <c r="N3038" s="900">
        <f>SUM(K3038:M3038)</f>
        <v>0</v>
      </c>
      <c r="O3038" s="254"/>
      <c r="P3038" s="287"/>
      <c r="Q3038" s="288"/>
      <c r="R3038" s="900">
        <f>SUM(O3038:Q3038)</f>
        <v>0</v>
      </c>
      <c r="S3038" s="275">
        <f>N3038+J3038+F3038+R3038</f>
        <v>0</v>
      </c>
      <c r="T3038" s="191"/>
      <c r="U3038" s="191"/>
      <c r="V3038" s="191"/>
      <c r="W3038" s="191"/>
    </row>
    <row r="3039" spans="2:23" ht="17.25" thickBot="1">
      <c r="B3039" s="901"/>
      <c r="C3039" s="902"/>
      <c r="D3039" s="902"/>
      <c r="E3039" s="902"/>
      <c r="F3039" s="903"/>
      <c r="G3039" s="902"/>
      <c r="H3039" s="902"/>
      <c r="I3039" s="902"/>
      <c r="J3039" s="903"/>
      <c r="K3039" s="902"/>
      <c r="L3039" s="902"/>
      <c r="M3039" s="902"/>
      <c r="N3039" s="903"/>
      <c r="O3039" s="902"/>
      <c r="P3039" s="902"/>
      <c r="Q3039" s="902"/>
      <c r="R3039" s="903"/>
      <c r="S3039" s="904"/>
      <c r="T3039" s="191"/>
      <c r="U3039" s="191"/>
      <c r="V3039" s="191"/>
      <c r="W3039" s="191"/>
    </row>
    <row r="3040" spans="2:23" ht="17.25" thickBot="1">
      <c r="B3040" s="1175" t="s">
        <v>1165</v>
      </c>
      <c r="C3040" s="1176"/>
      <c r="D3040" s="1176"/>
      <c r="E3040" s="1176"/>
      <c r="F3040" s="1176"/>
      <c r="G3040" s="1176"/>
      <c r="H3040" s="1176"/>
      <c r="I3040" s="1176"/>
      <c r="J3040" s="1176"/>
      <c r="K3040" s="1176"/>
      <c r="L3040" s="1176"/>
      <c r="M3040" s="1176"/>
      <c r="N3040" s="1176"/>
      <c r="O3040" s="1176"/>
      <c r="P3040" s="1176"/>
      <c r="Q3040" s="1176"/>
      <c r="R3040" s="1176"/>
      <c r="S3040" s="1177"/>
      <c r="T3040" s="191"/>
      <c r="U3040" s="191"/>
      <c r="V3040" s="191"/>
      <c r="W3040" s="191"/>
    </row>
    <row r="3041" spans="2:33" ht="16.5">
      <c r="B3041" s="931" t="s">
        <v>1511</v>
      </c>
      <c r="C3041" s="906"/>
      <c r="D3041" s="906"/>
      <c r="E3041" s="906"/>
      <c r="F3041" s="906"/>
      <c r="G3041" s="906"/>
      <c r="H3041" s="906"/>
      <c r="I3041" s="906"/>
      <c r="J3041" s="906"/>
      <c r="K3041" s="906"/>
      <c r="L3041" s="906"/>
      <c r="M3041" s="906"/>
      <c r="N3041" s="906"/>
      <c r="O3041" s="906"/>
      <c r="P3041" s="906"/>
      <c r="Q3041" s="573"/>
      <c r="R3041" s="573"/>
      <c r="S3041" s="932"/>
      <c r="T3041" s="191"/>
      <c r="U3041" s="191"/>
      <c r="V3041" s="191"/>
      <c r="W3041" s="191"/>
    </row>
    <row r="3042" spans="2:33" ht="16.5">
      <c r="B3042" s="905" t="s">
        <v>1228</v>
      </c>
      <c r="C3042" s="906"/>
      <c r="D3042" s="906"/>
      <c r="E3042" s="906"/>
      <c r="F3042" s="906"/>
      <c r="G3042" s="906"/>
      <c r="H3042" s="906"/>
      <c r="I3042" s="906"/>
      <c r="J3042" s="906"/>
      <c r="K3042" s="906"/>
      <c r="L3042" s="906"/>
      <c r="M3042" s="906"/>
      <c r="N3042" s="906"/>
      <c r="O3042" s="906"/>
      <c r="P3042" s="906"/>
      <c r="Q3042" s="736"/>
      <c r="R3042" s="743"/>
      <c r="S3042" s="907"/>
      <c r="T3042" s="191"/>
      <c r="U3042" s="191"/>
      <c r="V3042" s="191"/>
      <c r="W3042" s="191"/>
    </row>
    <row r="3043" spans="2:33" ht="16.5">
      <c r="B3043" s="905" t="s">
        <v>1227</v>
      </c>
      <c r="C3043" s="906"/>
      <c r="D3043" s="906"/>
      <c r="E3043" s="906"/>
      <c r="F3043" s="906"/>
      <c r="G3043" s="906"/>
      <c r="H3043" s="906"/>
      <c r="I3043" s="906"/>
      <c r="J3043" s="906"/>
      <c r="K3043" s="906"/>
      <c r="L3043" s="906"/>
      <c r="M3043" s="906"/>
      <c r="N3043" s="906"/>
      <c r="O3043" s="906"/>
      <c r="P3043" s="906"/>
      <c r="Q3043" s="736"/>
      <c r="R3043" s="743"/>
      <c r="S3043" s="907"/>
      <c r="T3043" s="191"/>
      <c r="U3043" s="191"/>
      <c r="V3043" s="191"/>
      <c r="W3043" s="191"/>
    </row>
    <row r="3044" spans="2:33" ht="16.5">
      <c r="B3044" s="905" t="s">
        <v>1229</v>
      </c>
      <c r="C3044" s="906"/>
      <c r="D3044" s="906"/>
      <c r="E3044" s="906"/>
      <c r="F3044" s="906"/>
      <c r="G3044" s="906"/>
      <c r="H3044" s="906"/>
      <c r="I3044" s="906"/>
      <c r="J3044" s="906"/>
      <c r="K3044" s="906"/>
      <c r="L3044" s="906"/>
      <c r="M3044" s="906"/>
      <c r="N3044" s="906"/>
      <c r="O3044" s="906"/>
      <c r="P3044" s="906"/>
      <c r="Q3044" s="736"/>
      <c r="R3044" s="743"/>
      <c r="S3044" s="907"/>
      <c r="T3044" s="191"/>
      <c r="U3044" s="191"/>
      <c r="V3044" s="191"/>
      <c r="W3044" s="191"/>
    </row>
    <row r="3045" spans="2:33" s="969" customFormat="1" ht="16.5">
      <c r="B3045" s="905" t="s">
        <v>1427</v>
      </c>
      <c r="C3045" s="906"/>
      <c r="D3045" s="906"/>
      <c r="E3045" s="906"/>
      <c r="F3045" s="906"/>
      <c r="G3045" s="906"/>
      <c r="H3045" s="906"/>
      <c r="I3045" s="906"/>
      <c r="J3045" s="906"/>
      <c r="K3045" s="906"/>
      <c r="L3045" s="906"/>
      <c r="M3045" s="906"/>
      <c r="N3045" s="906"/>
      <c r="O3045" s="906"/>
      <c r="P3045" s="906"/>
      <c r="Q3045" s="736"/>
      <c r="R3045" s="743"/>
      <c r="S3045" s="907"/>
      <c r="T3045" s="191"/>
      <c r="U3045" s="191"/>
      <c r="V3045" s="191"/>
      <c r="W3045" s="191"/>
    </row>
    <row r="3046" spans="2:33" ht="16.5">
      <c r="B3046" s="905" t="s">
        <v>1567</v>
      </c>
      <c r="C3046" s="908"/>
      <c r="D3046" s="908"/>
      <c r="E3046" s="908"/>
      <c r="F3046" s="908"/>
      <c r="G3046" s="908"/>
      <c r="H3046" s="908"/>
      <c r="I3046" s="909"/>
      <c r="J3046" s="909"/>
      <c r="K3046" s="909"/>
      <c r="L3046" s="909"/>
      <c r="M3046" s="910"/>
      <c r="N3046" s="910"/>
      <c r="O3046" s="910"/>
      <c r="P3046" s="911"/>
      <c r="Q3046" s="736"/>
      <c r="R3046" s="743"/>
      <c r="S3046" s="907"/>
      <c r="T3046" s="191"/>
      <c r="U3046" s="191"/>
      <c r="V3046" s="191"/>
      <c r="W3046" s="191"/>
    </row>
    <row r="3047" spans="2:33" ht="16.5">
      <c r="B3047" s="912"/>
      <c r="C3047" s="913"/>
      <c r="D3047" s="913"/>
      <c r="E3047" s="913"/>
      <c r="F3047" s="913"/>
      <c r="G3047" s="913"/>
      <c r="H3047" s="913"/>
      <c r="I3047" s="913"/>
      <c r="J3047" s="913"/>
      <c r="K3047" s="913"/>
      <c r="L3047" s="913"/>
      <c r="M3047" s="913"/>
      <c r="N3047" s="913"/>
      <c r="O3047" s="913"/>
      <c r="P3047" s="913"/>
      <c r="Q3047" s="736"/>
      <c r="R3047" s="743"/>
      <c r="S3047" s="907"/>
      <c r="T3047" s="191"/>
      <c r="U3047" s="191"/>
      <c r="V3047" s="191"/>
      <c r="W3047" s="191"/>
    </row>
    <row r="3048" spans="2:33" ht="16.5">
      <c r="B3048" s="1005" t="s">
        <v>1583</v>
      </c>
      <c r="C3048" s="1006"/>
      <c r="D3048" s="1006"/>
      <c r="E3048" s="1006"/>
      <c r="F3048" s="1006"/>
      <c r="G3048" s="1006"/>
      <c r="H3048" s="1006"/>
      <c r="I3048" s="1006"/>
      <c r="J3048" s="1006"/>
      <c r="K3048" s="1006"/>
      <c r="L3048" s="1006"/>
      <c r="M3048" s="1006"/>
      <c r="N3048" s="1006"/>
      <c r="O3048" s="1006"/>
      <c r="P3048" s="1007"/>
      <c r="Q3048" s="1008"/>
      <c r="R3048" s="1009"/>
      <c r="S3048" s="1010"/>
      <c r="T3048" s="1011"/>
      <c r="U3048" s="1011"/>
      <c r="V3048" s="1011"/>
      <c r="W3048" s="1011"/>
      <c r="X3048" s="1012"/>
      <c r="Y3048" s="1012"/>
      <c r="Z3048" s="1012"/>
      <c r="AA3048" s="1012"/>
      <c r="AB3048" s="1012"/>
      <c r="AC3048" s="1012"/>
      <c r="AD3048" s="1012"/>
      <c r="AE3048" s="1012"/>
      <c r="AF3048" s="1012"/>
      <c r="AG3048" s="1012"/>
    </row>
    <row r="3049" spans="2:33" ht="18.75">
      <c r="B3049" s="1014" t="s">
        <v>1584</v>
      </c>
      <c r="C3049" s="1015"/>
      <c r="D3049" s="1015"/>
      <c r="E3049" s="1015"/>
      <c r="F3049" s="1015"/>
      <c r="G3049" s="1015"/>
      <c r="H3049" s="1015"/>
      <c r="I3049" s="1015"/>
      <c r="J3049" s="1015"/>
      <c r="K3049" s="1015"/>
      <c r="L3049" s="1015"/>
      <c r="M3049" s="915"/>
      <c r="N3049" s="915"/>
      <c r="O3049" s="915"/>
      <c r="P3049" s="916"/>
      <c r="Q3049" s="736"/>
      <c r="R3049" s="743"/>
      <c r="S3049" s="907"/>
      <c r="T3049" s="191"/>
      <c r="U3049" s="191"/>
      <c r="V3049" s="191"/>
      <c r="W3049" s="191"/>
    </row>
    <row r="3050" spans="2:33" ht="18.75">
      <c r="B3050" s="1013" t="s">
        <v>1585</v>
      </c>
      <c r="C3050" s="1016"/>
      <c r="D3050" s="1016"/>
      <c r="E3050" s="1016"/>
      <c r="F3050" s="1016"/>
      <c r="G3050" s="1016"/>
      <c r="H3050" s="1016"/>
      <c r="I3050" s="1016"/>
      <c r="J3050" s="1016"/>
      <c r="K3050" s="1016"/>
      <c r="L3050" s="1016"/>
      <c r="M3050" s="910"/>
      <c r="N3050" s="910"/>
      <c r="O3050" s="910"/>
      <c r="P3050" s="911"/>
      <c r="Q3050" s="736"/>
      <c r="R3050" s="743"/>
      <c r="S3050" s="907"/>
      <c r="T3050" s="191"/>
      <c r="U3050" s="191"/>
      <c r="V3050" s="191"/>
      <c r="W3050" s="191"/>
    </row>
    <row r="3051" spans="2:33" ht="16.5">
      <c r="B3051" s="918"/>
      <c r="C3051" s="910"/>
      <c r="D3051" s="910"/>
      <c r="E3051" s="910"/>
      <c r="F3051" s="910"/>
      <c r="G3051" s="910"/>
      <c r="H3051" s="910"/>
      <c r="I3051" s="910"/>
      <c r="J3051" s="910"/>
      <c r="K3051" s="910"/>
      <c r="L3051" s="910"/>
      <c r="M3051" s="910"/>
      <c r="N3051" s="910"/>
      <c r="O3051" s="910"/>
      <c r="P3051" s="911"/>
      <c r="Q3051" s="736"/>
      <c r="R3051" s="743"/>
      <c r="S3051" s="907"/>
      <c r="T3051" s="191"/>
      <c r="U3051" s="191"/>
      <c r="V3051" s="191"/>
      <c r="W3051" s="191"/>
    </row>
    <row r="3052" spans="2:33" ht="16.5">
      <c r="B3052" s="917" t="s">
        <v>1586</v>
      </c>
      <c r="C3052" s="910"/>
      <c r="D3052" s="910"/>
      <c r="E3052" s="910"/>
      <c r="F3052" s="910"/>
      <c r="G3052" s="910"/>
      <c r="H3052" s="910"/>
      <c r="I3052" s="910"/>
      <c r="J3052" s="910"/>
      <c r="K3052" s="910"/>
      <c r="L3052" s="910"/>
      <c r="M3052" s="910"/>
      <c r="N3052" s="911"/>
      <c r="O3052" s="911"/>
      <c r="P3052" s="911"/>
      <c r="Q3052" s="736"/>
      <c r="R3052" s="743"/>
      <c r="S3052" s="907"/>
      <c r="T3052" s="191"/>
      <c r="U3052" s="191"/>
      <c r="V3052" s="191"/>
      <c r="W3052" s="191"/>
    </row>
    <row r="3053" spans="2:33" ht="16.5">
      <c r="B3053" s="919"/>
      <c r="C3053" s="920"/>
      <c r="D3053" s="920"/>
      <c r="E3053" s="920"/>
      <c r="F3053" s="920"/>
      <c r="G3053" s="920"/>
      <c r="H3053" s="920"/>
      <c r="I3053" s="920"/>
      <c r="J3053" s="920"/>
      <c r="K3053" s="920"/>
      <c r="L3053" s="920"/>
      <c r="M3053" s="920"/>
      <c r="N3053" s="921"/>
      <c r="O3053" s="921"/>
      <c r="P3053" s="921"/>
      <c r="Q3053" s="736"/>
      <c r="R3053" s="743"/>
      <c r="S3053" s="907"/>
      <c r="T3053" s="191"/>
      <c r="U3053" s="191"/>
      <c r="V3053" s="191"/>
      <c r="W3053" s="191"/>
    </row>
    <row r="3054" spans="2:33" ht="16.5">
      <c r="B3054" s="917" t="s">
        <v>1428</v>
      </c>
      <c r="C3054" s="736"/>
      <c r="D3054" s="736"/>
      <c r="E3054" s="736"/>
      <c r="F3054" s="736"/>
      <c r="G3054" s="736"/>
      <c r="H3054" s="736"/>
      <c r="I3054" s="736"/>
      <c r="J3054" s="736"/>
      <c r="K3054" s="736"/>
      <c r="L3054" s="736"/>
      <c r="M3054" s="736"/>
      <c r="N3054" s="1017"/>
      <c r="O3054" s="1017"/>
      <c r="P3054" s="1017"/>
      <c r="Q3054" s="736"/>
      <c r="R3054" s="743"/>
      <c r="S3054" s="907"/>
      <c r="T3054" s="191"/>
      <c r="U3054" s="191"/>
      <c r="V3054" s="191"/>
      <c r="W3054" s="191"/>
    </row>
    <row r="3055" spans="2:33" ht="16.5">
      <c r="B3055" s="917" t="s">
        <v>1429</v>
      </c>
      <c r="C3055" s="910"/>
      <c r="D3055" s="910"/>
      <c r="E3055" s="910"/>
      <c r="F3055" s="910"/>
      <c r="G3055" s="910"/>
      <c r="H3055" s="910"/>
      <c r="I3055" s="910"/>
      <c r="J3055" s="910"/>
      <c r="K3055" s="910"/>
      <c r="L3055" s="910"/>
      <c r="M3055" s="910"/>
      <c r="N3055" s="917" t="s">
        <v>1431</v>
      </c>
      <c r="O3055" s="910"/>
      <c r="P3055" s="911"/>
      <c r="Q3055" s="736"/>
      <c r="R3055" s="743"/>
      <c r="S3055" s="907"/>
      <c r="T3055" s="191"/>
      <c r="U3055" s="191"/>
      <c r="V3055" s="191"/>
      <c r="W3055" s="191"/>
    </row>
    <row r="3056" spans="2:33" ht="16.5">
      <c r="B3056" s="917" t="s">
        <v>1430</v>
      </c>
      <c r="C3056" s="910"/>
      <c r="D3056" s="910"/>
      <c r="E3056" s="910"/>
      <c r="F3056" s="910"/>
      <c r="G3056" s="910"/>
      <c r="H3056" s="910"/>
      <c r="I3056" s="910"/>
      <c r="J3056" s="910"/>
      <c r="K3056" s="910"/>
      <c r="L3056" s="910"/>
      <c r="M3056" s="910"/>
      <c r="N3056" s="917" t="s">
        <v>1432</v>
      </c>
      <c r="O3056" s="910"/>
      <c r="P3056" s="911"/>
      <c r="Q3056" s="736"/>
      <c r="R3056" s="743"/>
      <c r="S3056" s="907"/>
      <c r="T3056" s="191"/>
      <c r="U3056" s="191"/>
      <c r="V3056" s="191"/>
      <c r="W3056" s="191"/>
    </row>
    <row r="3057" spans="2:23" ht="16.5">
      <c r="B3057" s="914"/>
      <c r="C3057" s="915"/>
      <c r="D3057" s="915"/>
      <c r="E3057" s="915"/>
      <c r="F3057" s="915"/>
      <c r="G3057" s="915"/>
      <c r="H3057" s="915"/>
      <c r="I3057" s="915"/>
      <c r="J3057" s="915"/>
      <c r="K3057" s="915"/>
      <c r="L3057" s="915"/>
      <c r="M3057" s="915"/>
      <c r="N3057" s="917"/>
      <c r="O3057" s="915"/>
      <c r="P3057" s="916"/>
      <c r="Q3057" s="736"/>
      <c r="R3057" s="743"/>
      <c r="S3057" s="907"/>
      <c r="T3057" s="191"/>
      <c r="U3057" s="191"/>
      <c r="V3057" s="191"/>
      <c r="W3057" s="191"/>
    </row>
    <row r="3058" spans="2:23" ht="16.5">
      <c r="B3058" s="914"/>
      <c r="C3058" s="915"/>
      <c r="D3058" s="915"/>
      <c r="E3058" s="915"/>
      <c r="F3058" s="915"/>
      <c r="G3058" s="922"/>
      <c r="H3058" s="915"/>
      <c r="I3058" s="915"/>
      <c r="J3058" s="915"/>
      <c r="K3058" s="915"/>
      <c r="L3058" s="915"/>
      <c r="M3058" s="915"/>
      <c r="N3058" s="914"/>
      <c r="O3058" s="915"/>
      <c r="P3058" s="916"/>
      <c r="Q3058" s="736"/>
      <c r="R3058" s="743"/>
      <c r="S3058" s="907"/>
      <c r="T3058" s="191"/>
      <c r="U3058" s="191"/>
      <c r="V3058" s="191"/>
      <c r="W3058" s="191"/>
    </row>
    <row r="3059" spans="2:23" ht="17.25" thickBot="1">
      <c r="B3059" s="923"/>
      <c r="C3059" s="924"/>
      <c r="D3059" s="924"/>
      <c r="E3059" s="924"/>
      <c r="F3059" s="924"/>
      <c r="G3059" s="924"/>
      <c r="H3059" s="924"/>
      <c r="I3059" s="924"/>
      <c r="J3059" s="924"/>
      <c r="K3059" s="924"/>
      <c r="L3059" s="924"/>
      <c r="M3059" s="924"/>
      <c r="N3059" s="924"/>
      <c r="O3059" s="924"/>
      <c r="P3059" s="925"/>
      <c r="Q3059" s="926"/>
      <c r="R3059" s="927"/>
      <c r="S3059" s="928"/>
      <c r="T3059" s="191"/>
      <c r="U3059" s="191"/>
      <c r="V3059" s="191"/>
      <c r="W3059" s="191"/>
    </row>
  </sheetData>
  <protectedRanges>
    <protectedRange sqref="F25:F40 J25:J40 N25:R40" name="Rango1_1_2_6"/>
    <protectedRange sqref="C25:E40" name="Rango1_1_2_2"/>
    <protectedRange sqref="G25:I40" name="Rango1_1_2_3"/>
    <protectedRange sqref="K25:M40" name="Rango1_1_2_4"/>
  </protectedRanges>
  <mergeCells count="24">
    <mergeCell ref="B6:C6"/>
    <mergeCell ref="F6:I6"/>
    <mergeCell ref="M6:N6"/>
    <mergeCell ref="Q6:S7"/>
    <mergeCell ref="B7:E7"/>
    <mergeCell ref="F7:K7"/>
    <mergeCell ref="M7:P7"/>
    <mergeCell ref="B1:S1"/>
    <mergeCell ref="B2:S2"/>
    <mergeCell ref="B4:F4"/>
    <mergeCell ref="Q4:R4"/>
    <mergeCell ref="B5:F5"/>
    <mergeCell ref="F8:I9"/>
    <mergeCell ref="M8:P8"/>
    <mergeCell ref="C10:F10"/>
    <mergeCell ref="H10:L10"/>
    <mergeCell ref="N10:Q10"/>
    <mergeCell ref="B3040:S3040"/>
    <mergeCell ref="D11:J11"/>
    <mergeCell ref="L11:R11"/>
    <mergeCell ref="C250:T250"/>
    <mergeCell ref="B419:S419"/>
    <mergeCell ref="B2387:S2387"/>
    <mergeCell ref="B2915:S2915"/>
  </mergeCells>
  <conditionalFormatting sqref="D418 I418">
    <cfRule type="cellIs" dxfId="50" priority="51" stopIfTrue="1" operator="greaterThan">
      <formula>99</formula>
    </cfRule>
  </conditionalFormatting>
  <conditionalFormatting sqref="N118">
    <cfRule type="cellIs" dxfId="49" priority="46" stopIfTrue="1" operator="greaterThan">
      <formula>99</formula>
    </cfRule>
  </conditionalFormatting>
  <conditionalFormatting sqref="R118">
    <cfRule type="cellIs" dxfId="48" priority="45" stopIfTrue="1" operator="greaterThan">
      <formula>99</formula>
    </cfRule>
  </conditionalFormatting>
  <conditionalFormatting sqref="S118">
    <cfRule type="cellIs" dxfId="47" priority="44" stopIfTrue="1" operator="greaterThan">
      <formula>99</formula>
    </cfRule>
  </conditionalFormatting>
  <conditionalFormatting sqref="S118 O118:Q118 C118:M118">
    <cfRule type="cellIs" dxfId="46" priority="43" stopIfTrue="1" operator="greaterThan">
      <formula>99</formula>
    </cfRule>
  </conditionalFormatting>
  <conditionalFormatting sqref="N118">
    <cfRule type="cellIs" dxfId="45" priority="42" stopIfTrue="1" operator="greaterThan">
      <formula>99</formula>
    </cfRule>
  </conditionalFormatting>
  <conditionalFormatting sqref="R118">
    <cfRule type="cellIs" dxfId="44" priority="41" stopIfTrue="1" operator="greaterThan">
      <formula>99</formula>
    </cfRule>
  </conditionalFormatting>
  <conditionalFormatting sqref="N118">
    <cfRule type="cellIs" dxfId="43" priority="40" stopIfTrue="1" operator="greaterThan">
      <formula>99</formula>
    </cfRule>
  </conditionalFormatting>
  <conditionalFormatting sqref="R118">
    <cfRule type="cellIs" dxfId="42" priority="39" stopIfTrue="1" operator="greaterThan">
      <formula>99</formula>
    </cfRule>
  </conditionalFormatting>
  <conditionalFormatting sqref="R118">
    <cfRule type="cellIs" dxfId="41" priority="38" stopIfTrue="1" operator="greaterThan">
      <formula>99</formula>
    </cfRule>
  </conditionalFormatting>
  <conditionalFormatting sqref="S118">
    <cfRule type="cellIs" dxfId="40" priority="37" stopIfTrue="1" operator="greaterThan">
      <formula>99</formula>
    </cfRule>
  </conditionalFormatting>
  <conditionalFormatting sqref="O118:Q118 S118 C118:M118">
    <cfRule type="cellIs" dxfId="39" priority="50" stopIfTrue="1" operator="greaterThan">
      <formula>99</formula>
    </cfRule>
  </conditionalFormatting>
  <conditionalFormatting sqref="N118">
    <cfRule type="cellIs" dxfId="38" priority="49" stopIfTrue="1" operator="greaterThan">
      <formula>99</formula>
    </cfRule>
  </conditionalFormatting>
  <conditionalFormatting sqref="R118">
    <cfRule type="cellIs" dxfId="37" priority="48" stopIfTrue="1" operator="greaterThan">
      <formula>99</formula>
    </cfRule>
  </conditionalFormatting>
  <conditionalFormatting sqref="O118:Q118 S118 C118:M118">
    <cfRule type="cellIs" dxfId="36" priority="47" stopIfTrue="1" operator="greaterThan">
      <formula>99</formula>
    </cfRule>
  </conditionalFormatting>
  <conditionalFormatting sqref="D306:D307">
    <cfRule type="cellIs" dxfId="35" priority="36" stopIfTrue="1" operator="greaterThan">
      <formula>99</formula>
    </cfRule>
  </conditionalFormatting>
  <conditionalFormatting sqref="I306:I307">
    <cfRule type="cellIs" dxfId="34" priority="35" stopIfTrue="1" operator="greaterThan">
      <formula>99</formula>
    </cfRule>
  </conditionalFormatting>
  <conditionalFormatting sqref="D409">
    <cfRule type="cellIs" dxfId="33" priority="34" stopIfTrue="1" operator="greaterThan">
      <formula>99</formula>
    </cfRule>
  </conditionalFormatting>
  <conditionalFormatting sqref="I409">
    <cfRule type="cellIs" dxfId="32" priority="33" stopIfTrue="1" operator="greaterThan">
      <formula>99</formula>
    </cfRule>
  </conditionalFormatting>
  <conditionalFormatting sqref="D312:D313">
    <cfRule type="cellIs" dxfId="31" priority="32" stopIfTrue="1" operator="greaterThan">
      <formula>99</formula>
    </cfRule>
  </conditionalFormatting>
  <conditionalFormatting sqref="I313">
    <cfRule type="cellIs" dxfId="30" priority="31" stopIfTrue="1" operator="greaterThan">
      <formula>99</formula>
    </cfRule>
  </conditionalFormatting>
  <conditionalFormatting sqref="D318:D319">
    <cfRule type="cellIs" dxfId="29" priority="30" stopIfTrue="1" operator="greaterThan">
      <formula>99</formula>
    </cfRule>
  </conditionalFormatting>
  <conditionalFormatting sqref="I318:I319">
    <cfRule type="cellIs" dxfId="28" priority="29" stopIfTrue="1" operator="greaterThan">
      <formula>99</formula>
    </cfRule>
  </conditionalFormatting>
  <conditionalFormatting sqref="D324:D325">
    <cfRule type="cellIs" dxfId="27" priority="28" stopIfTrue="1" operator="greaterThan">
      <formula>99</formula>
    </cfRule>
  </conditionalFormatting>
  <conditionalFormatting sqref="I324:I325">
    <cfRule type="cellIs" dxfId="26" priority="27" stopIfTrue="1" operator="greaterThan">
      <formula>99</formula>
    </cfRule>
  </conditionalFormatting>
  <conditionalFormatting sqref="D333:D334">
    <cfRule type="cellIs" dxfId="25" priority="26" stopIfTrue="1" operator="greaterThan">
      <formula>99</formula>
    </cfRule>
  </conditionalFormatting>
  <conditionalFormatting sqref="I333:I334">
    <cfRule type="cellIs" dxfId="24" priority="25" stopIfTrue="1" operator="greaterThan">
      <formula>99</formula>
    </cfRule>
  </conditionalFormatting>
  <conditionalFormatting sqref="D339:D340">
    <cfRule type="cellIs" dxfId="23" priority="24" stopIfTrue="1" operator="greaterThan">
      <formula>99</formula>
    </cfRule>
  </conditionalFormatting>
  <conditionalFormatting sqref="I339:I340">
    <cfRule type="cellIs" dxfId="22" priority="23" stopIfTrue="1" operator="greaterThan">
      <formula>99</formula>
    </cfRule>
  </conditionalFormatting>
  <conditionalFormatting sqref="D345:D346">
    <cfRule type="cellIs" dxfId="21" priority="22" stopIfTrue="1" operator="greaterThan">
      <formula>99</formula>
    </cfRule>
  </conditionalFormatting>
  <conditionalFormatting sqref="I345:I346">
    <cfRule type="cellIs" dxfId="20" priority="21" stopIfTrue="1" operator="greaterThan">
      <formula>99</formula>
    </cfRule>
  </conditionalFormatting>
  <conditionalFormatting sqref="D351:D352">
    <cfRule type="cellIs" dxfId="19" priority="20" stopIfTrue="1" operator="greaterThan">
      <formula>99</formula>
    </cfRule>
  </conditionalFormatting>
  <conditionalFormatting sqref="I351:I352">
    <cfRule type="cellIs" dxfId="18" priority="19" stopIfTrue="1" operator="greaterThan">
      <formula>99</formula>
    </cfRule>
  </conditionalFormatting>
  <conditionalFormatting sqref="D360">
    <cfRule type="cellIs" dxfId="17" priority="18" stopIfTrue="1" operator="greaterThan">
      <formula>99</formula>
    </cfRule>
  </conditionalFormatting>
  <conditionalFormatting sqref="I360:I361">
    <cfRule type="cellIs" dxfId="16" priority="17" stopIfTrue="1" operator="greaterThan">
      <formula>99</formula>
    </cfRule>
  </conditionalFormatting>
  <conditionalFormatting sqref="D366:D367">
    <cfRule type="cellIs" dxfId="15" priority="16" stopIfTrue="1" operator="greaterThan">
      <formula>99</formula>
    </cfRule>
  </conditionalFormatting>
  <conditionalFormatting sqref="I366:I367">
    <cfRule type="cellIs" dxfId="14" priority="15" stopIfTrue="1" operator="greaterThan">
      <formula>99</formula>
    </cfRule>
  </conditionalFormatting>
  <conditionalFormatting sqref="D372:D373">
    <cfRule type="cellIs" dxfId="13" priority="14" stopIfTrue="1" operator="greaterThan">
      <formula>99</formula>
    </cfRule>
  </conditionalFormatting>
  <conditionalFormatting sqref="I372:I373">
    <cfRule type="cellIs" dxfId="12" priority="13" stopIfTrue="1" operator="greaterThan">
      <formula>99</formula>
    </cfRule>
  </conditionalFormatting>
  <conditionalFormatting sqref="D378:D379">
    <cfRule type="cellIs" dxfId="11" priority="12" stopIfTrue="1" operator="greaterThan">
      <formula>99</formula>
    </cfRule>
  </conditionalFormatting>
  <conditionalFormatting sqref="I378:I379">
    <cfRule type="cellIs" dxfId="10" priority="11" stopIfTrue="1" operator="greaterThan">
      <formula>99</formula>
    </cfRule>
  </conditionalFormatting>
  <conditionalFormatting sqref="D387:D388">
    <cfRule type="cellIs" dxfId="9" priority="10" stopIfTrue="1" operator="greaterThan">
      <formula>99</formula>
    </cfRule>
  </conditionalFormatting>
  <conditionalFormatting sqref="I387:I388">
    <cfRule type="cellIs" dxfId="8" priority="9" stopIfTrue="1" operator="greaterThan">
      <formula>99</formula>
    </cfRule>
  </conditionalFormatting>
  <conditionalFormatting sqref="D393:D394">
    <cfRule type="cellIs" dxfId="7" priority="8" stopIfTrue="1" operator="greaterThan">
      <formula>99</formula>
    </cfRule>
  </conditionalFormatting>
  <conditionalFormatting sqref="I393:I394">
    <cfRule type="cellIs" dxfId="6" priority="7" stopIfTrue="1" operator="greaterThan">
      <formula>99</formula>
    </cfRule>
  </conditionalFormatting>
  <conditionalFormatting sqref="D399:D400">
    <cfRule type="cellIs" dxfId="5" priority="6" stopIfTrue="1" operator="greaterThan">
      <formula>99</formula>
    </cfRule>
  </conditionalFormatting>
  <conditionalFormatting sqref="I399:I400">
    <cfRule type="cellIs" dxfId="4" priority="5" stopIfTrue="1" operator="greaterThan">
      <formula>99</formula>
    </cfRule>
  </conditionalFormatting>
  <conditionalFormatting sqref="D405:D406">
    <cfRule type="cellIs" dxfId="3" priority="4" stopIfTrue="1" operator="greaterThan">
      <formula>99</formula>
    </cfRule>
  </conditionalFormatting>
  <conditionalFormatting sqref="I405:I406">
    <cfRule type="cellIs" dxfId="2" priority="3" stopIfTrue="1" operator="greaterThan">
      <formula>99</formula>
    </cfRule>
  </conditionalFormatting>
  <conditionalFormatting sqref="D414:D415">
    <cfRule type="cellIs" dxfId="1" priority="2" stopIfTrue="1" operator="greaterThan">
      <formula>99</formula>
    </cfRule>
  </conditionalFormatting>
  <conditionalFormatting sqref="I414:I415">
    <cfRule type="cellIs" dxfId="0" priority="1" stopIfTrue="1" operator="greaterThan">
      <formula>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workbookViewId="0">
      <selection activeCell="J469" sqref="J469:J495"/>
    </sheetView>
  </sheetViews>
  <sheetFormatPr baseColWidth="10" defaultRowHeight="14.25"/>
  <cols>
    <col min="1" max="1" width="9.375" customWidth="1"/>
    <col min="2" max="2" width="36" customWidth="1"/>
    <col min="3" max="3" width="8.25" customWidth="1"/>
    <col min="4" max="4" width="8.375" customWidth="1"/>
    <col min="5" max="5" width="28.625" customWidth="1"/>
    <col min="6" max="7" width="8.625" customWidth="1"/>
    <col min="8" max="8" width="36.375" customWidth="1"/>
    <col min="9" max="10" width="10.125" customWidth="1"/>
  </cols>
  <sheetData>
    <row r="1" spans="1:10" ht="15">
      <c r="A1" s="79"/>
      <c r="B1" s="79"/>
      <c r="C1" s="79"/>
      <c r="D1" s="79"/>
      <c r="E1" s="79"/>
      <c r="F1" s="79"/>
      <c r="G1" s="79"/>
      <c r="H1" s="79"/>
      <c r="I1" s="79"/>
      <c r="J1" s="79"/>
    </row>
    <row r="2" spans="1:10" ht="15.75">
      <c r="A2" s="1208" t="s">
        <v>130</v>
      </c>
      <c r="B2" s="1212"/>
      <c r="C2" s="1212"/>
      <c r="D2" s="1212"/>
      <c r="E2" s="1212"/>
      <c r="F2" s="1212"/>
      <c r="G2" s="1212"/>
      <c r="H2" s="1212"/>
      <c r="I2" s="1212"/>
      <c r="J2" s="1212"/>
    </row>
    <row r="3" spans="1:10" ht="15.75">
      <c r="A3" s="1209" t="s">
        <v>118</v>
      </c>
      <c r="B3" s="1209"/>
      <c r="C3" s="1209"/>
      <c r="D3" s="1209"/>
      <c r="E3" s="1209"/>
      <c r="F3" s="1209"/>
      <c r="G3" s="1209"/>
      <c r="H3" s="1209"/>
      <c r="I3" s="1209"/>
      <c r="J3" s="1209"/>
    </row>
    <row r="4" spans="1:10" ht="15.75">
      <c r="A4" s="1209" t="s">
        <v>119</v>
      </c>
      <c r="B4" s="1209"/>
      <c r="C4" s="1209"/>
      <c r="D4" s="1209"/>
      <c r="E4" s="1209"/>
      <c r="F4" s="1209"/>
      <c r="G4" s="1209"/>
      <c r="H4" s="1209"/>
      <c r="I4" s="1209"/>
      <c r="J4" s="1209"/>
    </row>
    <row r="5" spans="1:10" ht="15.75">
      <c r="A5" s="1210" t="s">
        <v>120</v>
      </c>
      <c r="B5" s="1210"/>
      <c r="C5" s="1210"/>
      <c r="D5" s="1210"/>
      <c r="E5" s="1210"/>
      <c r="F5" s="1210"/>
      <c r="G5" s="1210"/>
      <c r="H5" s="1210"/>
      <c r="I5" s="1210"/>
      <c r="J5" s="1210"/>
    </row>
    <row r="6" spans="1:10" ht="15.75">
      <c r="A6" s="1211" t="s">
        <v>1170</v>
      </c>
      <c r="B6" s="1211"/>
      <c r="C6" s="1211"/>
      <c r="D6" s="1211"/>
      <c r="E6" s="1211"/>
      <c r="F6" s="1211"/>
      <c r="G6" s="1211"/>
      <c r="H6" s="1211"/>
      <c r="I6" s="1211"/>
      <c r="J6" s="1211"/>
    </row>
    <row r="7" spans="1:10" ht="15.75">
      <c r="A7" s="80" t="s">
        <v>121</v>
      </c>
      <c r="B7" s="80" t="s">
        <v>122</v>
      </c>
      <c r="C7" s="80" t="s">
        <v>123</v>
      </c>
      <c r="D7" s="80" t="s">
        <v>124</v>
      </c>
      <c r="E7" s="80" t="s">
        <v>125</v>
      </c>
      <c r="F7" s="80" t="s">
        <v>123</v>
      </c>
      <c r="G7" s="80" t="s">
        <v>124</v>
      </c>
      <c r="H7" s="80" t="s">
        <v>126</v>
      </c>
      <c r="I7" s="80" t="s">
        <v>123</v>
      </c>
      <c r="J7" s="80" t="s">
        <v>124</v>
      </c>
    </row>
    <row r="8" spans="1:10" ht="15.75">
      <c r="A8" s="80">
        <v>1</v>
      </c>
      <c r="B8" s="81" t="s">
        <v>1251</v>
      </c>
      <c r="C8" s="82">
        <v>74</v>
      </c>
      <c r="D8" s="83">
        <f>C8*100/1068</f>
        <v>6.928838951310861</v>
      </c>
      <c r="E8" s="84" t="s">
        <v>1234</v>
      </c>
      <c r="F8" s="85">
        <v>2</v>
      </c>
      <c r="G8" s="83">
        <f>F8*100/10</f>
        <v>20</v>
      </c>
      <c r="H8" s="86" t="s">
        <v>1241</v>
      </c>
      <c r="I8" s="87">
        <v>2</v>
      </c>
      <c r="J8" s="88">
        <f>I8*100/47</f>
        <v>4.2553191489361701</v>
      </c>
    </row>
    <row r="9" spans="1:10" ht="15.75">
      <c r="A9" s="80">
        <v>2</v>
      </c>
      <c r="B9" s="81" t="s">
        <v>1252</v>
      </c>
      <c r="C9" s="82">
        <v>62</v>
      </c>
      <c r="D9" s="83">
        <f t="shared" ref="D9:D34" si="0">C9*100/1068</f>
        <v>5.8052434456928843</v>
      </c>
      <c r="E9" s="84" t="s">
        <v>1235</v>
      </c>
      <c r="F9" s="85">
        <v>2</v>
      </c>
      <c r="G9" s="83">
        <f t="shared" ref="G9:G34" si="1">F9*100/10</f>
        <v>20</v>
      </c>
      <c r="H9" s="89" t="s">
        <v>1242</v>
      </c>
      <c r="I9" s="87">
        <v>2</v>
      </c>
      <c r="J9" s="88">
        <f t="shared" ref="J9:J34" si="2">I9*100/47</f>
        <v>4.2553191489361701</v>
      </c>
    </row>
    <row r="10" spans="1:10" ht="15.75">
      <c r="A10" s="80">
        <v>3</v>
      </c>
      <c r="B10" s="81" t="s">
        <v>1253</v>
      </c>
      <c r="C10" s="90">
        <v>52</v>
      </c>
      <c r="D10" s="83">
        <f t="shared" si="0"/>
        <v>4.868913857677903</v>
      </c>
      <c r="E10" s="84" t="s">
        <v>1236</v>
      </c>
      <c r="F10" s="85">
        <v>1</v>
      </c>
      <c r="G10" s="83">
        <f t="shared" si="1"/>
        <v>10</v>
      </c>
      <c r="H10" s="89" t="s">
        <v>1243</v>
      </c>
      <c r="I10" s="87">
        <v>2</v>
      </c>
      <c r="J10" s="88">
        <f t="shared" si="2"/>
        <v>4.2553191489361701</v>
      </c>
    </row>
    <row r="11" spans="1:10" ht="15.75">
      <c r="A11" s="80">
        <v>4</v>
      </c>
      <c r="B11" s="91" t="s">
        <v>1254</v>
      </c>
      <c r="C11" s="92">
        <v>41</v>
      </c>
      <c r="D11" s="83">
        <f t="shared" si="0"/>
        <v>3.838951310861423</v>
      </c>
      <c r="E11" s="84" t="s">
        <v>1237</v>
      </c>
      <c r="F11" s="85">
        <v>1</v>
      </c>
      <c r="G11" s="83">
        <f t="shared" si="1"/>
        <v>10</v>
      </c>
      <c r="H11" s="89" t="s">
        <v>1244</v>
      </c>
      <c r="I11" s="87">
        <v>2</v>
      </c>
      <c r="J11" s="88">
        <f t="shared" si="2"/>
        <v>4.2553191489361701</v>
      </c>
    </row>
    <row r="12" spans="1:10" ht="15.75">
      <c r="A12" s="80">
        <v>5</v>
      </c>
      <c r="B12" s="81" t="s">
        <v>1255</v>
      </c>
      <c r="C12" s="93">
        <v>41</v>
      </c>
      <c r="D12" s="83">
        <f t="shared" si="0"/>
        <v>3.838951310861423</v>
      </c>
      <c r="E12" s="94" t="s">
        <v>1238</v>
      </c>
      <c r="F12" s="85">
        <v>1</v>
      </c>
      <c r="G12" s="83">
        <f t="shared" si="1"/>
        <v>10</v>
      </c>
      <c r="H12" s="86" t="s">
        <v>1245</v>
      </c>
      <c r="I12" s="87">
        <v>2</v>
      </c>
      <c r="J12" s="88">
        <f t="shared" si="2"/>
        <v>4.2553191489361701</v>
      </c>
    </row>
    <row r="13" spans="1:10" ht="15.75">
      <c r="A13" s="80">
        <v>6</v>
      </c>
      <c r="B13" s="81" t="s">
        <v>1256</v>
      </c>
      <c r="C13" s="82">
        <v>39</v>
      </c>
      <c r="D13" s="83">
        <f t="shared" si="0"/>
        <v>3.6516853932584268</v>
      </c>
      <c r="E13" s="84" t="s">
        <v>1239</v>
      </c>
      <c r="F13" s="85">
        <v>1</v>
      </c>
      <c r="G13" s="83">
        <f t="shared" si="1"/>
        <v>10</v>
      </c>
      <c r="H13" s="89" t="s">
        <v>1246</v>
      </c>
      <c r="I13" s="87">
        <v>2</v>
      </c>
      <c r="J13" s="88">
        <f t="shared" si="2"/>
        <v>4.2553191489361701</v>
      </c>
    </row>
    <row r="14" spans="1:10" ht="15.75">
      <c r="A14" s="80">
        <v>7</v>
      </c>
      <c r="B14" s="81" t="s">
        <v>1257</v>
      </c>
      <c r="C14" s="82">
        <v>38</v>
      </c>
      <c r="D14" s="83">
        <f t="shared" si="0"/>
        <v>3.5580524344569286</v>
      </c>
      <c r="E14" s="94" t="s">
        <v>1240</v>
      </c>
      <c r="F14" s="85">
        <v>1</v>
      </c>
      <c r="G14" s="83">
        <f t="shared" si="1"/>
        <v>10</v>
      </c>
      <c r="H14" s="95" t="s">
        <v>1247</v>
      </c>
      <c r="I14" s="87">
        <v>1</v>
      </c>
      <c r="J14" s="88">
        <f t="shared" si="2"/>
        <v>2.1276595744680851</v>
      </c>
    </row>
    <row r="15" spans="1:10" ht="15.75">
      <c r="A15" s="80">
        <v>8</v>
      </c>
      <c r="B15" s="81" t="s">
        <v>127</v>
      </c>
      <c r="C15" s="82">
        <v>38</v>
      </c>
      <c r="D15" s="83">
        <f t="shared" si="0"/>
        <v>3.5580524344569286</v>
      </c>
      <c r="E15" s="84" t="s">
        <v>888</v>
      </c>
      <c r="F15" s="85">
        <v>1</v>
      </c>
      <c r="G15" s="83">
        <f t="shared" si="1"/>
        <v>10</v>
      </c>
      <c r="H15" s="94" t="s">
        <v>1248</v>
      </c>
      <c r="I15" s="96">
        <v>1</v>
      </c>
      <c r="J15" s="88">
        <f t="shared" si="2"/>
        <v>2.1276595744680851</v>
      </c>
    </row>
    <row r="16" spans="1:10" ht="15.75">
      <c r="A16" s="80">
        <v>9</v>
      </c>
      <c r="B16" s="81" t="s">
        <v>1258</v>
      </c>
      <c r="C16" s="82">
        <v>36</v>
      </c>
      <c r="D16" s="83">
        <f t="shared" si="0"/>
        <v>3.3707865168539324</v>
      </c>
      <c r="E16" s="84"/>
      <c r="F16" s="85"/>
      <c r="G16" s="83">
        <f t="shared" si="1"/>
        <v>0</v>
      </c>
      <c r="H16" s="97" t="s">
        <v>1249</v>
      </c>
      <c r="I16" s="98">
        <v>1</v>
      </c>
      <c r="J16" s="88">
        <f t="shared" si="2"/>
        <v>2.1276595744680851</v>
      </c>
    </row>
    <row r="17" spans="1:10" ht="15.75">
      <c r="A17" s="80">
        <v>10</v>
      </c>
      <c r="B17" s="81" t="s">
        <v>1259</v>
      </c>
      <c r="C17" s="82">
        <v>35</v>
      </c>
      <c r="D17" s="83">
        <f t="shared" si="0"/>
        <v>3.2771535580524342</v>
      </c>
      <c r="E17" s="84"/>
      <c r="F17" s="85"/>
      <c r="G17" s="83">
        <f t="shared" si="1"/>
        <v>0</v>
      </c>
      <c r="H17" s="89"/>
      <c r="I17" s="99"/>
      <c r="J17" s="88">
        <f t="shared" si="2"/>
        <v>0</v>
      </c>
    </row>
    <row r="18" spans="1:10" ht="15.75">
      <c r="A18" s="80">
        <v>11</v>
      </c>
      <c r="B18" s="100" t="s">
        <v>1260</v>
      </c>
      <c r="C18" s="101">
        <v>34</v>
      </c>
      <c r="D18" s="83">
        <f t="shared" si="0"/>
        <v>3.1835205992509361</v>
      </c>
      <c r="E18" s="94"/>
      <c r="F18" s="85"/>
      <c r="G18" s="83">
        <f t="shared" si="1"/>
        <v>0</v>
      </c>
      <c r="H18" s="102"/>
      <c r="I18" s="99"/>
      <c r="J18" s="88">
        <f t="shared" si="2"/>
        <v>0</v>
      </c>
    </row>
    <row r="19" spans="1:10" ht="15.75">
      <c r="A19" s="80">
        <v>12</v>
      </c>
      <c r="B19" s="81" t="s">
        <v>1261</v>
      </c>
      <c r="C19" s="82">
        <v>27</v>
      </c>
      <c r="D19" s="83">
        <f t="shared" si="0"/>
        <v>2.5280898876404496</v>
      </c>
      <c r="E19" s="94"/>
      <c r="F19" s="85"/>
      <c r="G19" s="83">
        <f t="shared" si="1"/>
        <v>0</v>
      </c>
      <c r="H19" s="94"/>
      <c r="I19" s="103"/>
      <c r="J19" s="88">
        <f t="shared" si="2"/>
        <v>0</v>
      </c>
    </row>
    <row r="20" spans="1:10" ht="15.75">
      <c r="A20" s="80">
        <v>13</v>
      </c>
      <c r="B20" s="81" t="s">
        <v>1262</v>
      </c>
      <c r="C20" s="82">
        <v>25</v>
      </c>
      <c r="D20" s="83">
        <f t="shared" si="0"/>
        <v>2.3408239700374533</v>
      </c>
      <c r="E20" s="84"/>
      <c r="F20" s="85"/>
      <c r="G20" s="83">
        <f t="shared" si="1"/>
        <v>0</v>
      </c>
      <c r="H20" s="104"/>
      <c r="I20" s="105"/>
      <c r="J20" s="88">
        <f t="shared" si="2"/>
        <v>0</v>
      </c>
    </row>
    <row r="21" spans="1:10" ht="15.75">
      <c r="A21" s="80">
        <v>14</v>
      </c>
      <c r="B21" s="100" t="s">
        <v>1263</v>
      </c>
      <c r="C21" s="82">
        <v>20</v>
      </c>
      <c r="D21" s="83">
        <f t="shared" si="0"/>
        <v>1.8726591760299625</v>
      </c>
      <c r="E21" s="94"/>
      <c r="F21" s="92"/>
      <c r="G21" s="83">
        <f t="shared" si="1"/>
        <v>0</v>
      </c>
      <c r="H21" s="106"/>
      <c r="I21" s="105"/>
      <c r="J21" s="88">
        <f t="shared" si="2"/>
        <v>0</v>
      </c>
    </row>
    <row r="22" spans="1:10" ht="15.75">
      <c r="A22" s="80">
        <v>15</v>
      </c>
      <c r="B22" s="81" t="s">
        <v>1264</v>
      </c>
      <c r="C22" s="82">
        <v>19</v>
      </c>
      <c r="D22" s="83">
        <f t="shared" si="0"/>
        <v>1.7790262172284643</v>
      </c>
      <c r="E22" s="84"/>
      <c r="F22" s="107"/>
      <c r="G22" s="83">
        <f t="shared" si="1"/>
        <v>0</v>
      </c>
      <c r="H22" s="108"/>
      <c r="I22" s="105"/>
      <c r="J22" s="88">
        <f t="shared" si="2"/>
        <v>0</v>
      </c>
    </row>
    <row r="23" spans="1:10" ht="15.75">
      <c r="A23" s="80">
        <v>16</v>
      </c>
      <c r="B23" s="109" t="s">
        <v>1265</v>
      </c>
      <c r="C23" s="90">
        <v>18</v>
      </c>
      <c r="D23" s="83">
        <f t="shared" si="0"/>
        <v>1.6853932584269662</v>
      </c>
      <c r="E23" s="94"/>
      <c r="F23" s="92"/>
      <c r="G23" s="83">
        <f t="shared" si="1"/>
        <v>0</v>
      </c>
      <c r="H23" s="106"/>
      <c r="I23" s="105"/>
      <c r="J23" s="88">
        <f t="shared" si="2"/>
        <v>0</v>
      </c>
    </row>
    <row r="24" spans="1:10" ht="15.75">
      <c r="A24" s="80">
        <v>17</v>
      </c>
      <c r="B24" s="84" t="s">
        <v>1266</v>
      </c>
      <c r="C24" s="82">
        <v>16</v>
      </c>
      <c r="D24" s="83">
        <f t="shared" si="0"/>
        <v>1.4981273408239701</v>
      </c>
      <c r="E24" s="94"/>
      <c r="F24" s="92"/>
      <c r="G24" s="83">
        <f t="shared" si="1"/>
        <v>0</v>
      </c>
      <c r="H24" s="108"/>
      <c r="I24" s="105"/>
      <c r="J24" s="88">
        <f t="shared" si="2"/>
        <v>0</v>
      </c>
    </row>
    <row r="25" spans="1:10" ht="15.75">
      <c r="A25" s="80">
        <v>18</v>
      </c>
      <c r="B25" s="81" t="s">
        <v>1267</v>
      </c>
      <c r="C25" s="82">
        <v>15</v>
      </c>
      <c r="D25" s="83">
        <f t="shared" si="0"/>
        <v>1.404494382022472</v>
      </c>
      <c r="E25" s="94"/>
      <c r="F25" s="92"/>
      <c r="G25" s="83">
        <f t="shared" si="1"/>
        <v>0</v>
      </c>
      <c r="H25" s="106"/>
      <c r="I25" s="105"/>
      <c r="J25" s="88">
        <f t="shared" si="2"/>
        <v>0</v>
      </c>
    </row>
    <row r="26" spans="1:10" ht="15.75">
      <c r="A26" s="80">
        <v>19</v>
      </c>
      <c r="B26" s="81" t="s">
        <v>1268</v>
      </c>
      <c r="C26" s="90">
        <v>14</v>
      </c>
      <c r="D26" s="83">
        <f t="shared" si="0"/>
        <v>1.3108614232209739</v>
      </c>
      <c r="E26" s="94"/>
      <c r="F26" s="92"/>
      <c r="G26" s="83">
        <f t="shared" si="1"/>
        <v>0</v>
      </c>
      <c r="H26" s="106"/>
      <c r="I26" s="110"/>
      <c r="J26" s="88">
        <f t="shared" si="2"/>
        <v>0</v>
      </c>
    </row>
    <row r="27" spans="1:10" ht="15.75">
      <c r="A27" s="80">
        <v>20</v>
      </c>
      <c r="B27" s="100" t="s">
        <v>1269</v>
      </c>
      <c r="C27" s="103">
        <v>13</v>
      </c>
      <c r="D27" s="83">
        <f t="shared" si="0"/>
        <v>1.2172284644194757</v>
      </c>
      <c r="E27" s="94"/>
      <c r="F27" s="92"/>
      <c r="G27" s="83">
        <f t="shared" si="1"/>
        <v>0</v>
      </c>
      <c r="H27" s="106"/>
      <c r="I27" s="105"/>
      <c r="J27" s="88">
        <f t="shared" si="2"/>
        <v>0</v>
      </c>
    </row>
    <row r="28" spans="1:10" ht="15.75">
      <c r="A28" s="80">
        <v>21</v>
      </c>
      <c r="B28" s="84" t="s">
        <v>1270</v>
      </c>
      <c r="C28" s="92">
        <v>12</v>
      </c>
      <c r="D28" s="83">
        <f t="shared" si="0"/>
        <v>1.1235955056179776</v>
      </c>
      <c r="E28" s="94"/>
      <c r="F28" s="111"/>
      <c r="G28" s="83">
        <f t="shared" si="1"/>
        <v>0</v>
      </c>
      <c r="H28" s="106"/>
      <c r="I28" s="105"/>
      <c r="J28" s="88">
        <f t="shared" si="2"/>
        <v>0</v>
      </c>
    </row>
    <row r="29" spans="1:10" ht="15.75">
      <c r="A29" s="80">
        <v>22</v>
      </c>
      <c r="B29" s="84" t="s">
        <v>1271</v>
      </c>
      <c r="C29" s="112">
        <v>12</v>
      </c>
      <c r="D29" s="83">
        <f t="shared" si="0"/>
        <v>1.1235955056179776</v>
      </c>
      <c r="E29" s="94"/>
      <c r="F29" s="111"/>
      <c r="G29" s="83">
        <f t="shared" si="1"/>
        <v>0</v>
      </c>
      <c r="H29" s="106"/>
      <c r="I29" s="105"/>
      <c r="J29" s="88">
        <f t="shared" si="2"/>
        <v>0</v>
      </c>
    </row>
    <row r="30" spans="1:10" ht="15.75">
      <c r="A30" s="80">
        <v>23</v>
      </c>
      <c r="B30" s="81" t="s">
        <v>1272</v>
      </c>
      <c r="C30" s="82">
        <v>11</v>
      </c>
      <c r="D30" s="83">
        <f t="shared" si="0"/>
        <v>1.0299625468164795</v>
      </c>
      <c r="E30" s="94"/>
      <c r="F30" s="111"/>
      <c r="G30" s="83">
        <f t="shared" si="1"/>
        <v>0</v>
      </c>
      <c r="H30" s="106"/>
      <c r="I30" s="105"/>
      <c r="J30" s="88">
        <f t="shared" si="2"/>
        <v>0</v>
      </c>
    </row>
    <row r="31" spans="1:10" ht="15.75">
      <c r="A31" s="80">
        <v>24</v>
      </c>
      <c r="B31" s="94" t="s">
        <v>1273</v>
      </c>
      <c r="C31" s="113">
        <v>9</v>
      </c>
      <c r="D31" s="83">
        <f t="shared" si="0"/>
        <v>0.84269662921348309</v>
      </c>
      <c r="E31" s="94"/>
      <c r="F31" s="111"/>
      <c r="G31" s="83">
        <f t="shared" si="1"/>
        <v>0</v>
      </c>
      <c r="H31" s="106"/>
      <c r="I31" s="105"/>
      <c r="J31" s="88">
        <f t="shared" si="2"/>
        <v>0</v>
      </c>
    </row>
    <row r="32" spans="1:10" ht="15.75">
      <c r="A32" s="80">
        <v>25</v>
      </c>
      <c r="B32" s="95" t="s">
        <v>1274</v>
      </c>
      <c r="C32" s="82">
        <v>9</v>
      </c>
      <c r="D32" s="83">
        <f t="shared" si="0"/>
        <v>0.84269662921348309</v>
      </c>
      <c r="E32" s="94"/>
      <c r="F32" s="111"/>
      <c r="G32" s="83">
        <f t="shared" si="1"/>
        <v>0</v>
      </c>
      <c r="H32" s="106"/>
      <c r="I32" s="110"/>
      <c r="J32" s="88">
        <f t="shared" si="2"/>
        <v>0</v>
      </c>
    </row>
    <row r="33" spans="1:10" ht="15.75">
      <c r="A33" s="80"/>
      <c r="B33" s="114" t="s">
        <v>128</v>
      </c>
      <c r="C33" s="115">
        <f>C32+C31+C30+C29+C28+C27+C26+C25+C24+C23+C22+C21+C20+C19+C18+C17+C16+C15+C14+C13+C12+C11+C10+C9+C8</f>
        <v>710</v>
      </c>
      <c r="D33" s="83">
        <f t="shared" si="0"/>
        <v>66.479400749063672</v>
      </c>
      <c r="E33" s="114" t="s">
        <v>128</v>
      </c>
      <c r="F33" s="115">
        <f>SUM(F8:F32)</f>
        <v>10</v>
      </c>
      <c r="G33" s="83">
        <f t="shared" si="1"/>
        <v>100</v>
      </c>
      <c r="H33" s="114" t="s">
        <v>128</v>
      </c>
      <c r="I33" s="80">
        <f>I32+I31+I30+I29+I28+I27+I26+I25+I24+I23+I22+I21+I20+I19+I18+I17+I16+I15+I14+I13+I12+I11+I10+I9+I8</f>
        <v>15</v>
      </c>
      <c r="J33" s="88">
        <f t="shared" si="2"/>
        <v>31.914893617021278</v>
      </c>
    </row>
    <row r="34" spans="1:10" ht="15.75">
      <c r="A34" s="116"/>
      <c r="B34" s="117" t="s">
        <v>129</v>
      </c>
      <c r="C34" s="118">
        <v>358</v>
      </c>
      <c r="D34" s="83">
        <f t="shared" si="0"/>
        <v>33.520599250936328</v>
      </c>
      <c r="E34" s="117" t="s">
        <v>129</v>
      </c>
      <c r="F34" s="119">
        <v>0</v>
      </c>
      <c r="G34" s="83">
        <f t="shared" si="1"/>
        <v>0</v>
      </c>
      <c r="H34" s="117" t="s">
        <v>1250</v>
      </c>
      <c r="I34" s="80">
        <v>32</v>
      </c>
      <c r="J34" s="88">
        <f t="shared" si="2"/>
        <v>68.085106382978722</v>
      </c>
    </row>
    <row r="36" spans="1:10" ht="15.75">
      <c r="A36" s="1208" t="s">
        <v>130</v>
      </c>
      <c r="B36" s="1212"/>
      <c r="C36" s="1212"/>
      <c r="D36" s="1212"/>
      <c r="E36" s="1212"/>
      <c r="F36" s="1212"/>
      <c r="G36" s="1212"/>
      <c r="H36" s="1212"/>
      <c r="I36" s="1212"/>
      <c r="J36" s="1212"/>
    </row>
    <row r="37" spans="1:10" ht="15.75">
      <c r="A37" s="1209" t="s">
        <v>118</v>
      </c>
      <c r="B37" s="1209"/>
      <c r="C37" s="1209"/>
      <c r="D37" s="1209"/>
      <c r="E37" s="1209"/>
      <c r="F37" s="1209"/>
      <c r="G37" s="1209"/>
      <c r="H37" s="1209"/>
      <c r="I37" s="1209"/>
      <c r="J37" s="1209"/>
    </row>
    <row r="38" spans="1:10" ht="15.75">
      <c r="A38" s="1209" t="s">
        <v>119</v>
      </c>
      <c r="B38" s="1209"/>
      <c r="C38" s="1209"/>
      <c r="D38" s="1209"/>
      <c r="E38" s="1209"/>
      <c r="F38" s="1209"/>
      <c r="G38" s="1209"/>
      <c r="H38" s="1209"/>
      <c r="I38" s="1209"/>
      <c r="J38" s="1209"/>
    </row>
    <row r="39" spans="1:10" ht="15.75">
      <c r="A39" s="1210" t="s">
        <v>120</v>
      </c>
      <c r="B39" s="1210"/>
      <c r="C39" s="1210"/>
      <c r="D39" s="1210"/>
      <c r="E39" s="1210"/>
      <c r="F39" s="1210"/>
      <c r="G39" s="1210"/>
      <c r="H39" s="1210"/>
      <c r="I39" s="1210"/>
      <c r="J39" s="1210"/>
    </row>
    <row r="40" spans="1:10" ht="15.75">
      <c r="A40" s="1211" t="s">
        <v>1306</v>
      </c>
      <c r="B40" s="1211"/>
      <c r="C40" s="1211"/>
      <c r="D40" s="1211"/>
      <c r="E40" s="1211"/>
      <c r="F40" s="1211"/>
      <c r="G40" s="1211"/>
      <c r="H40" s="1211"/>
      <c r="I40" s="1211"/>
      <c r="J40" s="1211"/>
    </row>
    <row r="41" spans="1:10" ht="15.75">
      <c r="A41" s="80" t="s">
        <v>121</v>
      </c>
      <c r="B41" s="80" t="s">
        <v>122</v>
      </c>
      <c r="C41" s="80" t="s">
        <v>123</v>
      </c>
      <c r="D41" s="80" t="s">
        <v>124</v>
      </c>
      <c r="E41" s="80" t="s">
        <v>125</v>
      </c>
      <c r="F41" s="80" t="s">
        <v>123</v>
      </c>
      <c r="G41" s="80" t="s">
        <v>124</v>
      </c>
      <c r="H41" s="80" t="s">
        <v>126</v>
      </c>
      <c r="I41" s="80" t="s">
        <v>123</v>
      </c>
      <c r="J41" s="80" t="s">
        <v>124</v>
      </c>
    </row>
    <row r="42" spans="1:10" ht="15.75">
      <c r="A42" s="80">
        <v>1</v>
      </c>
      <c r="B42" s="81" t="s">
        <v>1251</v>
      </c>
      <c r="C42" s="82">
        <v>61</v>
      </c>
      <c r="D42" s="83">
        <f>C42*100/893</f>
        <v>6.8309070548712203</v>
      </c>
      <c r="E42" s="84" t="s">
        <v>1234</v>
      </c>
      <c r="F42" s="85">
        <v>15</v>
      </c>
      <c r="G42" s="83">
        <f>F42*100/69</f>
        <v>21.739130434782609</v>
      </c>
      <c r="H42" s="86" t="s">
        <v>1242</v>
      </c>
      <c r="I42" s="87">
        <v>3</v>
      </c>
      <c r="J42" s="88">
        <f>I42*100/42</f>
        <v>7.1428571428571432</v>
      </c>
    </row>
    <row r="43" spans="1:10" ht="15.75">
      <c r="A43" s="80">
        <v>2</v>
      </c>
      <c r="B43" s="81" t="s">
        <v>1258</v>
      </c>
      <c r="C43" s="82">
        <v>55</v>
      </c>
      <c r="D43" s="83">
        <f t="shared" ref="D43:D67" si="3">C43*100/893</f>
        <v>6.1590145576707727</v>
      </c>
      <c r="E43" s="84" t="s">
        <v>1310</v>
      </c>
      <c r="F43" s="85">
        <v>10</v>
      </c>
      <c r="G43" s="83">
        <f t="shared" ref="G43:G68" si="4">F43*100/69</f>
        <v>14.492753623188406</v>
      </c>
      <c r="H43" s="89" t="s">
        <v>1244</v>
      </c>
      <c r="I43" s="87">
        <v>2</v>
      </c>
      <c r="J43" s="88">
        <f t="shared" ref="J43:J68" si="5">I43*100/42</f>
        <v>4.7619047619047619</v>
      </c>
    </row>
    <row r="44" spans="1:10" ht="15.75">
      <c r="A44" s="80">
        <v>3</v>
      </c>
      <c r="B44" s="81" t="s">
        <v>1252</v>
      </c>
      <c r="C44" s="90">
        <v>46</v>
      </c>
      <c r="D44" s="83">
        <f t="shared" si="3"/>
        <v>5.1511758118701012</v>
      </c>
      <c r="E44" s="84" t="s">
        <v>1240</v>
      </c>
      <c r="F44" s="85">
        <v>6</v>
      </c>
      <c r="G44" s="83">
        <f t="shared" si="4"/>
        <v>8.695652173913043</v>
      </c>
      <c r="H44" s="89" t="s">
        <v>1307</v>
      </c>
      <c r="I44" s="87">
        <v>2</v>
      </c>
      <c r="J44" s="88">
        <f t="shared" si="5"/>
        <v>4.7619047619047619</v>
      </c>
    </row>
    <row r="45" spans="1:10" ht="15.75">
      <c r="A45" s="80">
        <v>4</v>
      </c>
      <c r="B45" s="91" t="s">
        <v>1253</v>
      </c>
      <c r="C45" s="92">
        <v>45</v>
      </c>
      <c r="D45" s="83">
        <f t="shared" si="3"/>
        <v>5.039193729003359</v>
      </c>
      <c r="E45" s="84" t="s">
        <v>1311</v>
      </c>
      <c r="F45" s="85">
        <v>4</v>
      </c>
      <c r="G45" s="83">
        <f t="shared" si="4"/>
        <v>5.7971014492753623</v>
      </c>
      <c r="H45" s="89" t="s">
        <v>1308</v>
      </c>
      <c r="I45" s="87">
        <v>1</v>
      </c>
      <c r="J45" s="88">
        <f t="shared" si="5"/>
        <v>2.3809523809523809</v>
      </c>
    </row>
    <row r="46" spans="1:10" ht="15.75">
      <c r="A46" s="80">
        <v>5</v>
      </c>
      <c r="B46" s="81" t="s">
        <v>1261</v>
      </c>
      <c r="C46" s="93">
        <v>37</v>
      </c>
      <c r="D46" s="83">
        <f t="shared" si="3"/>
        <v>4.1433370660694289</v>
      </c>
      <c r="E46" s="94" t="s">
        <v>1312</v>
      </c>
      <c r="F46" s="85">
        <v>2</v>
      </c>
      <c r="G46" s="83">
        <f t="shared" si="4"/>
        <v>2.8985507246376812</v>
      </c>
      <c r="H46" s="86" t="s">
        <v>1270</v>
      </c>
      <c r="I46" s="87">
        <v>1</v>
      </c>
      <c r="J46" s="88">
        <f t="shared" si="5"/>
        <v>2.3809523809523809</v>
      </c>
    </row>
    <row r="47" spans="1:10" ht="15.75">
      <c r="A47" s="80">
        <v>6</v>
      </c>
      <c r="B47" s="81" t="s">
        <v>1256</v>
      </c>
      <c r="C47" s="82">
        <v>36</v>
      </c>
      <c r="D47" s="83">
        <f t="shared" si="3"/>
        <v>4.0313549832026876</v>
      </c>
      <c r="E47" s="84" t="s">
        <v>1313</v>
      </c>
      <c r="F47" s="85">
        <v>2</v>
      </c>
      <c r="G47" s="83">
        <f t="shared" si="4"/>
        <v>2.8985507246376812</v>
      </c>
      <c r="H47" s="89" t="s">
        <v>1309</v>
      </c>
      <c r="I47" s="87">
        <v>1</v>
      </c>
      <c r="J47" s="88">
        <f t="shared" si="5"/>
        <v>2.3809523809523809</v>
      </c>
    </row>
    <row r="48" spans="1:10" ht="15.75">
      <c r="A48" s="80">
        <v>7</v>
      </c>
      <c r="B48" s="81" t="s">
        <v>1255</v>
      </c>
      <c r="C48" s="82">
        <v>35</v>
      </c>
      <c r="D48" s="83">
        <f t="shared" si="3"/>
        <v>3.9193729003359463</v>
      </c>
      <c r="E48" s="94" t="s">
        <v>1314</v>
      </c>
      <c r="F48" s="85">
        <v>2</v>
      </c>
      <c r="G48" s="83">
        <f t="shared" si="4"/>
        <v>2.8985507246376812</v>
      </c>
      <c r="H48" s="95" t="s">
        <v>1243</v>
      </c>
      <c r="I48" s="87">
        <v>1</v>
      </c>
      <c r="J48" s="88">
        <f t="shared" si="5"/>
        <v>2.3809523809523809</v>
      </c>
    </row>
    <row r="49" spans="1:10" ht="15.75">
      <c r="A49" s="80">
        <v>8</v>
      </c>
      <c r="B49" s="81" t="s">
        <v>1254</v>
      </c>
      <c r="C49" s="82">
        <v>31</v>
      </c>
      <c r="D49" s="83">
        <f t="shared" si="3"/>
        <v>3.4714445688689808</v>
      </c>
      <c r="E49" s="84" t="s">
        <v>1315</v>
      </c>
      <c r="F49" s="85">
        <v>2</v>
      </c>
      <c r="G49" s="83">
        <f t="shared" si="4"/>
        <v>2.8985507246376812</v>
      </c>
      <c r="H49" s="94" t="s">
        <v>1246</v>
      </c>
      <c r="I49" s="96">
        <v>1</v>
      </c>
      <c r="J49" s="88">
        <f t="shared" si="5"/>
        <v>2.3809523809523809</v>
      </c>
    </row>
    <row r="50" spans="1:10" ht="15.75">
      <c r="A50" s="80">
        <v>9</v>
      </c>
      <c r="B50" s="81" t="s">
        <v>127</v>
      </c>
      <c r="C50" s="82">
        <v>27</v>
      </c>
      <c r="D50" s="83">
        <f t="shared" si="3"/>
        <v>3.0235162374020157</v>
      </c>
      <c r="E50" s="84" t="s">
        <v>1316</v>
      </c>
      <c r="F50" s="85">
        <v>1</v>
      </c>
      <c r="G50" s="83">
        <f t="shared" si="4"/>
        <v>1.4492753623188406</v>
      </c>
      <c r="H50" s="97"/>
      <c r="I50" s="98"/>
      <c r="J50" s="88">
        <f t="shared" si="5"/>
        <v>0</v>
      </c>
    </row>
    <row r="51" spans="1:10" ht="15.75">
      <c r="A51" s="80">
        <v>10</v>
      </c>
      <c r="B51" s="81" t="s">
        <v>1259</v>
      </c>
      <c r="C51" s="82">
        <v>26</v>
      </c>
      <c r="D51" s="83">
        <f t="shared" si="3"/>
        <v>2.9115341545352744</v>
      </c>
      <c r="E51" s="84" t="s">
        <v>1340</v>
      </c>
      <c r="F51" s="85">
        <v>1</v>
      </c>
      <c r="G51" s="83">
        <f t="shared" si="4"/>
        <v>1.4492753623188406</v>
      </c>
      <c r="H51" s="89"/>
      <c r="I51" s="99"/>
      <c r="J51" s="88">
        <f t="shared" si="5"/>
        <v>0</v>
      </c>
    </row>
    <row r="52" spans="1:10" ht="15.75">
      <c r="A52" s="80">
        <v>11</v>
      </c>
      <c r="B52" s="100" t="s">
        <v>1327</v>
      </c>
      <c r="C52" s="101">
        <v>24</v>
      </c>
      <c r="D52" s="83">
        <f t="shared" si="3"/>
        <v>2.6875699888017919</v>
      </c>
      <c r="E52" s="94" t="s">
        <v>1317</v>
      </c>
      <c r="F52" s="85">
        <v>1</v>
      </c>
      <c r="G52" s="83">
        <f t="shared" si="4"/>
        <v>1.4492753623188406</v>
      </c>
      <c r="H52" s="102"/>
      <c r="I52" s="99"/>
      <c r="J52" s="88">
        <f t="shared" si="5"/>
        <v>0</v>
      </c>
    </row>
    <row r="53" spans="1:10" ht="15.75">
      <c r="A53" s="80">
        <v>12</v>
      </c>
      <c r="B53" s="81" t="s">
        <v>1268</v>
      </c>
      <c r="C53" s="82">
        <v>23</v>
      </c>
      <c r="D53" s="83">
        <f t="shared" si="3"/>
        <v>2.5755879059350506</v>
      </c>
      <c r="E53" s="94" t="s">
        <v>1318</v>
      </c>
      <c r="F53" s="85">
        <v>1</v>
      </c>
      <c r="G53" s="83">
        <f t="shared" si="4"/>
        <v>1.4492753623188406</v>
      </c>
      <c r="H53" s="94"/>
      <c r="I53" s="103"/>
      <c r="J53" s="88">
        <f t="shared" si="5"/>
        <v>0</v>
      </c>
    </row>
    <row r="54" spans="1:10" ht="15.75">
      <c r="A54" s="80">
        <v>13</v>
      </c>
      <c r="B54" s="81" t="s">
        <v>1328</v>
      </c>
      <c r="C54" s="82">
        <v>19</v>
      </c>
      <c r="D54" s="83">
        <f t="shared" si="3"/>
        <v>2.1276595744680851</v>
      </c>
      <c r="E54" s="84" t="s">
        <v>1309</v>
      </c>
      <c r="F54" s="85">
        <v>1</v>
      </c>
      <c r="G54" s="83">
        <f t="shared" si="4"/>
        <v>1.4492753623188406</v>
      </c>
      <c r="H54" s="104"/>
      <c r="I54" s="105"/>
      <c r="J54" s="88">
        <f t="shared" si="5"/>
        <v>0</v>
      </c>
    </row>
    <row r="55" spans="1:10" ht="15.75">
      <c r="A55" s="80">
        <v>14</v>
      </c>
      <c r="B55" s="100" t="s">
        <v>1271</v>
      </c>
      <c r="C55" s="82">
        <v>19</v>
      </c>
      <c r="D55" s="83">
        <f t="shared" si="3"/>
        <v>2.1276595744680851</v>
      </c>
      <c r="E55" s="94" t="s">
        <v>1319</v>
      </c>
      <c r="F55" s="85">
        <v>1</v>
      </c>
      <c r="G55" s="83">
        <f t="shared" si="4"/>
        <v>1.4492753623188406</v>
      </c>
      <c r="H55" s="106"/>
      <c r="I55" s="105"/>
      <c r="J55" s="88">
        <f t="shared" si="5"/>
        <v>0</v>
      </c>
    </row>
    <row r="56" spans="1:10" ht="15.75">
      <c r="A56" s="80">
        <v>15</v>
      </c>
      <c r="B56" s="81" t="s">
        <v>1273</v>
      </c>
      <c r="C56" s="82">
        <v>16</v>
      </c>
      <c r="D56" s="83">
        <f t="shared" si="3"/>
        <v>1.7917133258678613</v>
      </c>
      <c r="E56" s="84" t="s">
        <v>1320</v>
      </c>
      <c r="F56" s="85">
        <v>1</v>
      </c>
      <c r="G56" s="83">
        <f t="shared" si="4"/>
        <v>1.4492753623188406</v>
      </c>
      <c r="H56" s="108"/>
      <c r="I56" s="105"/>
      <c r="J56" s="88">
        <f t="shared" si="5"/>
        <v>0</v>
      </c>
    </row>
    <row r="57" spans="1:10" ht="15.75">
      <c r="A57" s="80">
        <v>16</v>
      </c>
      <c r="B57" s="109" t="s">
        <v>1262</v>
      </c>
      <c r="C57" s="90">
        <v>15</v>
      </c>
      <c r="D57" s="83">
        <f t="shared" si="3"/>
        <v>1.6797312430011198</v>
      </c>
      <c r="E57" s="94" t="s">
        <v>1321</v>
      </c>
      <c r="F57" s="85">
        <v>1</v>
      </c>
      <c r="G57" s="83">
        <f t="shared" si="4"/>
        <v>1.4492753623188406</v>
      </c>
      <c r="H57" s="106"/>
      <c r="I57" s="105"/>
      <c r="J57" s="88">
        <f t="shared" si="5"/>
        <v>0</v>
      </c>
    </row>
    <row r="58" spans="1:10" ht="15.75">
      <c r="A58" s="80">
        <v>17</v>
      </c>
      <c r="B58" s="84" t="s">
        <v>1267</v>
      </c>
      <c r="C58" s="82">
        <v>13</v>
      </c>
      <c r="D58" s="83">
        <f t="shared" si="3"/>
        <v>1.4557670772676372</v>
      </c>
      <c r="E58" s="94" t="s">
        <v>1236</v>
      </c>
      <c r="F58" s="85">
        <v>1</v>
      </c>
      <c r="G58" s="83">
        <f t="shared" si="4"/>
        <v>1.4492753623188406</v>
      </c>
      <c r="H58" s="108"/>
      <c r="I58" s="105"/>
      <c r="J58" s="88">
        <f t="shared" si="5"/>
        <v>0</v>
      </c>
    </row>
    <row r="59" spans="1:10" ht="15.75">
      <c r="A59" s="80">
        <v>18</v>
      </c>
      <c r="B59" s="81" t="s">
        <v>1263</v>
      </c>
      <c r="C59" s="82">
        <v>12</v>
      </c>
      <c r="D59" s="83">
        <f t="shared" si="3"/>
        <v>1.3437849944008959</v>
      </c>
      <c r="E59" s="94" t="s">
        <v>1322</v>
      </c>
      <c r="F59" s="85">
        <v>1</v>
      </c>
      <c r="G59" s="83">
        <f t="shared" si="4"/>
        <v>1.4492753623188406</v>
      </c>
      <c r="H59" s="106"/>
      <c r="I59" s="105"/>
      <c r="J59" s="88">
        <f t="shared" si="5"/>
        <v>0</v>
      </c>
    </row>
    <row r="60" spans="1:10" ht="15.75">
      <c r="A60" s="80">
        <v>19</v>
      </c>
      <c r="B60" s="81" t="s">
        <v>1264</v>
      </c>
      <c r="C60" s="90">
        <v>12</v>
      </c>
      <c r="D60" s="83">
        <f t="shared" si="3"/>
        <v>1.3437849944008959</v>
      </c>
      <c r="E60" s="94" t="s">
        <v>1235</v>
      </c>
      <c r="F60" s="85">
        <v>1</v>
      </c>
      <c r="G60" s="83">
        <f t="shared" si="4"/>
        <v>1.4492753623188406</v>
      </c>
      <c r="H60" s="106"/>
      <c r="I60" s="110"/>
      <c r="J60" s="88">
        <f t="shared" si="5"/>
        <v>0</v>
      </c>
    </row>
    <row r="61" spans="1:10" ht="15.75">
      <c r="A61" s="80">
        <v>20</v>
      </c>
      <c r="B61" s="100" t="s">
        <v>1329</v>
      </c>
      <c r="C61" s="103">
        <v>11</v>
      </c>
      <c r="D61" s="83">
        <f t="shared" si="3"/>
        <v>1.2318029115341544</v>
      </c>
      <c r="E61" s="94" t="s">
        <v>888</v>
      </c>
      <c r="F61" s="85">
        <v>1</v>
      </c>
      <c r="G61" s="83">
        <f t="shared" si="4"/>
        <v>1.4492753623188406</v>
      </c>
      <c r="H61" s="106"/>
      <c r="I61" s="105"/>
      <c r="J61" s="88">
        <f t="shared" si="5"/>
        <v>0</v>
      </c>
    </row>
    <row r="62" spans="1:10" ht="15.75">
      <c r="A62" s="80">
        <v>21</v>
      </c>
      <c r="B62" s="84" t="s">
        <v>1330</v>
      </c>
      <c r="C62" s="92">
        <v>10</v>
      </c>
      <c r="D62" s="83">
        <f t="shared" si="3"/>
        <v>1.1198208286674132</v>
      </c>
      <c r="E62" s="94" t="s">
        <v>1323</v>
      </c>
      <c r="F62" s="85">
        <v>1</v>
      </c>
      <c r="G62" s="83">
        <f t="shared" si="4"/>
        <v>1.4492753623188406</v>
      </c>
      <c r="H62" s="106"/>
      <c r="I62" s="105"/>
      <c r="J62" s="88">
        <f t="shared" si="5"/>
        <v>0</v>
      </c>
    </row>
    <row r="63" spans="1:10" ht="15.75">
      <c r="A63" s="80">
        <v>22</v>
      </c>
      <c r="B63" s="84" t="s">
        <v>1265</v>
      </c>
      <c r="C63" s="112">
        <v>9</v>
      </c>
      <c r="D63" s="83">
        <f t="shared" si="3"/>
        <v>1.0078387458006719</v>
      </c>
      <c r="E63" s="94" t="s">
        <v>1262</v>
      </c>
      <c r="F63" s="85">
        <v>1</v>
      </c>
      <c r="G63" s="83">
        <f t="shared" si="4"/>
        <v>1.4492753623188406</v>
      </c>
      <c r="H63" s="106"/>
      <c r="I63" s="105"/>
      <c r="J63" s="88">
        <f t="shared" si="5"/>
        <v>0</v>
      </c>
    </row>
    <row r="64" spans="1:10" ht="15.75">
      <c r="A64" s="80">
        <v>23</v>
      </c>
      <c r="B64" s="81" t="s">
        <v>1272</v>
      </c>
      <c r="C64" s="82">
        <v>9</v>
      </c>
      <c r="D64" s="83">
        <f t="shared" si="3"/>
        <v>1.0078387458006719</v>
      </c>
      <c r="E64" s="94" t="s">
        <v>1324</v>
      </c>
      <c r="F64" s="85">
        <v>1</v>
      </c>
      <c r="G64" s="83">
        <f t="shared" si="4"/>
        <v>1.4492753623188406</v>
      </c>
      <c r="H64" s="106"/>
      <c r="I64" s="105"/>
      <c r="J64" s="88">
        <f t="shared" si="5"/>
        <v>0</v>
      </c>
    </row>
    <row r="65" spans="1:10" ht="15.75">
      <c r="A65" s="80">
        <v>24</v>
      </c>
      <c r="B65" s="94" t="s">
        <v>1331</v>
      </c>
      <c r="C65" s="113">
        <v>9</v>
      </c>
      <c r="D65" s="83">
        <f t="shared" si="3"/>
        <v>1.0078387458006719</v>
      </c>
      <c r="E65" s="94" t="s">
        <v>1325</v>
      </c>
      <c r="F65" s="85">
        <v>1</v>
      </c>
      <c r="G65" s="83">
        <f t="shared" si="4"/>
        <v>1.4492753623188406</v>
      </c>
      <c r="H65" s="106"/>
      <c r="I65" s="105"/>
      <c r="J65" s="88">
        <f t="shared" si="5"/>
        <v>0</v>
      </c>
    </row>
    <row r="66" spans="1:10" ht="15.75">
      <c r="A66" s="80">
        <v>25</v>
      </c>
      <c r="B66" s="95" t="s">
        <v>1332</v>
      </c>
      <c r="C66" s="82">
        <v>8</v>
      </c>
      <c r="D66" s="83">
        <f t="shared" si="3"/>
        <v>0.89585666293393063</v>
      </c>
      <c r="E66" s="94" t="s">
        <v>1326</v>
      </c>
      <c r="F66" s="85">
        <v>1</v>
      </c>
      <c r="G66" s="83">
        <f t="shared" si="4"/>
        <v>1.4492753623188406</v>
      </c>
      <c r="H66" s="106"/>
      <c r="I66" s="110"/>
      <c r="J66" s="88">
        <f t="shared" si="5"/>
        <v>0</v>
      </c>
    </row>
    <row r="67" spans="1:10" ht="15.75">
      <c r="A67" s="80"/>
      <c r="B67" s="114" t="s">
        <v>128</v>
      </c>
      <c r="C67" s="115">
        <f>C66+C65+C64+C63+C62+C61+C60+C59+C58+C57+C56+C55+C54+C53+C52+C51+C50+C49+C48+C47+C46+C45+C44+C43+C42</f>
        <v>608</v>
      </c>
      <c r="D67" s="83">
        <f t="shared" si="3"/>
        <v>68.085106382978722</v>
      </c>
      <c r="E67" s="114" t="s">
        <v>128</v>
      </c>
      <c r="F67" s="115">
        <f>SUM(F42:F66)</f>
        <v>60</v>
      </c>
      <c r="G67" s="83">
        <f t="shared" si="4"/>
        <v>86.956521739130437</v>
      </c>
      <c r="H67" s="114" t="s">
        <v>128</v>
      </c>
      <c r="I67" s="80">
        <f>I66+I65+I64+I63+I62+I61+I60+I59+I58+I57+I56+I55+I54+I53+I52+I51+I50+I49+I48+I47+I46+I45+I44+I43+I42</f>
        <v>12</v>
      </c>
      <c r="J67" s="88">
        <f t="shared" si="5"/>
        <v>28.571428571428573</v>
      </c>
    </row>
    <row r="68" spans="1:10" ht="15.75">
      <c r="A68" s="116"/>
      <c r="B68" s="117" t="s">
        <v>129</v>
      </c>
      <c r="C68" s="118">
        <v>358</v>
      </c>
      <c r="D68" s="83">
        <f t="shared" ref="D68" si="6">C68*100/1068</f>
        <v>33.520599250936328</v>
      </c>
      <c r="E68" s="117" t="s">
        <v>129</v>
      </c>
      <c r="F68" s="119">
        <v>9</v>
      </c>
      <c r="G68" s="83">
        <f t="shared" si="4"/>
        <v>13.043478260869565</v>
      </c>
      <c r="H68" s="117" t="s">
        <v>1250</v>
      </c>
      <c r="I68" s="80">
        <v>30</v>
      </c>
      <c r="J68" s="88">
        <f t="shared" si="5"/>
        <v>71.428571428571431</v>
      </c>
    </row>
    <row r="70" spans="1:10" ht="15.75">
      <c r="A70" s="1208" t="s">
        <v>130</v>
      </c>
      <c r="B70" s="1212"/>
      <c r="C70" s="1212"/>
      <c r="D70" s="1212"/>
      <c r="E70" s="1212"/>
      <c r="F70" s="1212"/>
      <c r="G70" s="1212"/>
      <c r="H70" s="1212"/>
      <c r="I70" s="1212"/>
      <c r="J70" s="1212"/>
    </row>
    <row r="71" spans="1:10" ht="15.75">
      <c r="A71" s="1209" t="s">
        <v>118</v>
      </c>
      <c r="B71" s="1209"/>
      <c r="C71" s="1209"/>
      <c r="D71" s="1209"/>
      <c r="E71" s="1209"/>
      <c r="F71" s="1209"/>
      <c r="G71" s="1209"/>
      <c r="H71" s="1209"/>
      <c r="I71" s="1209"/>
      <c r="J71" s="1209"/>
    </row>
    <row r="72" spans="1:10" ht="15.75">
      <c r="A72" s="1209" t="s">
        <v>119</v>
      </c>
      <c r="B72" s="1209"/>
      <c r="C72" s="1209"/>
      <c r="D72" s="1209"/>
      <c r="E72" s="1209"/>
      <c r="F72" s="1209"/>
      <c r="G72" s="1209"/>
      <c r="H72" s="1209"/>
      <c r="I72" s="1209"/>
      <c r="J72" s="1209"/>
    </row>
    <row r="73" spans="1:10" ht="15.75">
      <c r="A73" s="1210" t="s">
        <v>120</v>
      </c>
      <c r="B73" s="1210"/>
      <c r="C73" s="1210"/>
      <c r="D73" s="1210"/>
      <c r="E73" s="1210"/>
      <c r="F73" s="1210"/>
      <c r="G73" s="1210"/>
      <c r="H73" s="1210"/>
      <c r="I73" s="1210"/>
      <c r="J73" s="1210"/>
    </row>
    <row r="74" spans="1:10" ht="15.75">
      <c r="A74" s="1211" t="s">
        <v>1333</v>
      </c>
      <c r="B74" s="1211"/>
      <c r="C74" s="1211"/>
      <c r="D74" s="1211"/>
      <c r="E74" s="1211"/>
      <c r="F74" s="1211"/>
      <c r="G74" s="1211"/>
      <c r="H74" s="1211"/>
      <c r="I74" s="1211"/>
      <c r="J74" s="1211"/>
    </row>
    <row r="75" spans="1:10" ht="15.75">
      <c r="A75" s="80" t="s">
        <v>121</v>
      </c>
      <c r="B75" s="80" t="s">
        <v>122</v>
      </c>
      <c r="C75" s="80" t="s">
        <v>123</v>
      </c>
      <c r="D75" s="80" t="s">
        <v>124</v>
      </c>
      <c r="E75" s="80" t="s">
        <v>125</v>
      </c>
      <c r="F75" s="80" t="s">
        <v>123</v>
      </c>
      <c r="G75" s="80" t="s">
        <v>124</v>
      </c>
      <c r="H75" s="80" t="s">
        <v>126</v>
      </c>
      <c r="I75" s="80" t="s">
        <v>123</v>
      </c>
      <c r="J75" s="80" t="s">
        <v>124</v>
      </c>
    </row>
    <row r="76" spans="1:10" ht="15.75">
      <c r="A76" s="80">
        <v>1</v>
      </c>
      <c r="B76" s="81" t="s">
        <v>1251</v>
      </c>
      <c r="C76" s="82">
        <v>68</v>
      </c>
      <c r="D76" s="83">
        <f>C76*100/960</f>
        <v>7.083333333333333</v>
      </c>
      <c r="E76" s="84" t="s">
        <v>1234</v>
      </c>
      <c r="F76" s="85">
        <v>21</v>
      </c>
      <c r="G76" s="83">
        <f>F76*100/78</f>
        <v>26.923076923076923</v>
      </c>
      <c r="H76" s="86" t="s">
        <v>1243</v>
      </c>
      <c r="I76" s="87">
        <v>2</v>
      </c>
      <c r="J76" s="88">
        <f>I76*100/31</f>
        <v>6.4516129032258061</v>
      </c>
    </row>
    <row r="77" spans="1:10" ht="15.75">
      <c r="A77" s="80">
        <v>2</v>
      </c>
      <c r="B77" s="81" t="s">
        <v>1258</v>
      </c>
      <c r="C77" s="82">
        <v>57</v>
      </c>
      <c r="D77" s="83">
        <f t="shared" ref="D77:D102" si="7">C77*100/960</f>
        <v>5.9375</v>
      </c>
      <c r="E77" s="84" t="s">
        <v>1310</v>
      </c>
      <c r="F77" s="85">
        <v>6</v>
      </c>
      <c r="G77" s="83">
        <f t="shared" ref="G77:G102" si="8">F77*100/78</f>
        <v>7.6923076923076925</v>
      </c>
      <c r="H77" s="89" t="s">
        <v>1246</v>
      </c>
      <c r="I77" s="87">
        <v>2</v>
      </c>
      <c r="J77" s="88">
        <f t="shared" ref="J77:J102" si="9">I77*100/31</f>
        <v>6.4516129032258061</v>
      </c>
    </row>
    <row r="78" spans="1:10" ht="15.75">
      <c r="A78" s="80">
        <v>3</v>
      </c>
      <c r="B78" s="81" t="s">
        <v>1252</v>
      </c>
      <c r="C78" s="90">
        <v>55</v>
      </c>
      <c r="D78" s="83">
        <f t="shared" si="7"/>
        <v>5.729166666666667</v>
      </c>
      <c r="E78" s="84" t="s">
        <v>1313</v>
      </c>
      <c r="F78" s="85">
        <v>4</v>
      </c>
      <c r="G78" s="83">
        <f t="shared" si="8"/>
        <v>5.1282051282051286</v>
      </c>
      <c r="H78" s="89" t="s">
        <v>1335</v>
      </c>
      <c r="I78" s="87">
        <v>1</v>
      </c>
      <c r="J78" s="88">
        <f t="shared" si="9"/>
        <v>3.225806451612903</v>
      </c>
    </row>
    <row r="79" spans="1:10" ht="15.75">
      <c r="A79" s="80">
        <v>4</v>
      </c>
      <c r="B79" s="91" t="s">
        <v>1253</v>
      </c>
      <c r="C79" s="92">
        <v>51</v>
      </c>
      <c r="D79" s="83">
        <f t="shared" si="7"/>
        <v>5.3125</v>
      </c>
      <c r="E79" s="84" t="s">
        <v>1347</v>
      </c>
      <c r="F79" s="85">
        <v>3</v>
      </c>
      <c r="G79" s="83">
        <f t="shared" si="8"/>
        <v>3.8461538461538463</v>
      </c>
      <c r="H79" s="89" t="s">
        <v>1336</v>
      </c>
      <c r="I79" s="87">
        <v>1</v>
      </c>
      <c r="J79" s="88">
        <f t="shared" si="9"/>
        <v>3.225806451612903</v>
      </c>
    </row>
    <row r="80" spans="1:10" ht="15.75">
      <c r="A80" s="80">
        <v>5</v>
      </c>
      <c r="B80" s="81" t="s">
        <v>1256</v>
      </c>
      <c r="C80" s="93">
        <v>42</v>
      </c>
      <c r="D80" s="83">
        <f t="shared" si="7"/>
        <v>4.375</v>
      </c>
      <c r="E80" s="94" t="s">
        <v>1235</v>
      </c>
      <c r="F80" s="85">
        <v>3</v>
      </c>
      <c r="G80" s="83">
        <f t="shared" si="8"/>
        <v>3.8461538461538463</v>
      </c>
      <c r="H80" s="86" t="s">
        <v>1337</v>
      </c>
      <c r="I80" s="87">
        <v>1</v>
      </c>
      <c r="J80" s="88">
        <f t="shared" si="9"/>
        <v>3.225806451612903</v>
      </c>
    </row>
    <row r="81" spans="1:10" ht="15.75">
      <c r="A81" s="80">
        <v>6</v>
      </c>
      <c r="B81" s="81" t="s">
        <v>127</v>
      </c>
      <c r="C81" s="82">
        <v>39</v>
      </c>
      <c r="D81" s="83">
        <f t="shared" si="7"/>
        <v>4.0625</v>
      </c>
      <c r="E81" s="84" t="s">
        <v>1348</v>
      </c>
      <c r="F81" s="85">
        <v>2</v>
      </c>
      <c r="G81" s="83">
        <f t="shared" si="8"/>
        <v>2.5641025641025643</v>
      </c>
      <c r="H81" s="89" t="s">
        <v>1338</v>
      </c>
      <c r="I81" s="87">
        <v>1</v>
      </c>
      <c r="J81" s="88">
        <f t="shared" si="9"/>
        <v>3.225806451612903</v>
      </c>
    </row>
    <row r="82" spans="1:10" ht="15.75">
      <c r="A82" s="80">
        <v>7</v>
      </c>
      <c r="B82" s="81" t="s">
        <v>1255</v>
      </c>
      <c r="C82" s="82">
        <v>37</v>
      </c>
      <c r="D82" s="83">
        <f t="shared" si="7"/>
        <v>3.8541666666666665</v>
      </c>
      <c r="E82" s="94" t="s">
        <v>1314</v>
      </c>
      <c r="F82" s="85">
        <v>2</v>
      </c>
      <c r="G82" s="83">
        <f t="shared" si="8"/>
        <v>2.5641025641025643</v>
      </c>
      <c r="H82" s="95" t="s">
        <v>1339</v>
      </c>
      <c r="I82" s="87">
        <v>1</v>
      </c>
      <c r="J82" s="88">
        <f t="shared" si="9"/>
        <v>3.225806451612903</v>
      </c>
    </row>
    <row r="83" spans="1:10" ht="15.75">
      <c r="A83" s="80">
        <v>8</v>
      </c>
      <c r="B83" s="81" t="s">
        <v>1261</v>
      </c>
      <c r="C83" s="82">
        <v>33</v>
      </c>
      <c r="D83" s="83">
        <f t="shared" si="7"/>
        <v>3.4375</v>
      </c>
      <c r="E83" s="84" t="s">
        <v>1349</v>
      </c>
      <c r="F83" s="85">
        <v>2</v>
      </c>
      <c r="G83" s="83">
        <f t="shared" si="8"/>
        <v>2.5641025641025643</v>
      </c>
      <c r="H83" s="94"/>
      <c r="I83" s="96"/>
      <c r="J83" s="88">
        <f t="shared" si="9"/>
        <v>0</v>
      </c>
    </row>
    <row r="84" spans="1:10" ht="15.75">
      <c r="A84" s="80">
        <v>9</v>
      </c>
      <c r="B84" s="81" t="s">
        <v>1329</v>
      </c>
      <c r="C84" s="82">
        <v>31</v>
      </c>
      <c r="D84" s="83">
        <f t="shared" si="7"/>
        <v>3.2291666666666665</v>
      </c>
      <c r="E84" s="84" t="s">
        <v>1350</v>
      </c>
      <c r="F84" s="85">
        <v>2</v>
      </c>
      <c r="G84" s="83">
        <f t="shared" si="8"/>
        <v>2.5641025641025643</v>
      </c>
      <c r="H84" s="97"/>
      <c r="I84" s="98"/>
      <c r="J84" s="88">
        <f t="shared" si="9"/>
        <v>0</v>
      </c>
    </row>
    <row r="85" spans="1:10" ht="15.75">
      <c r="A85" s="80">
        <v>10</v>
      </c>
      <c r="B85" s="81" t="s">
        <v>1271</v>
      </c>
      <c r="C85" s="82">
        <v>24</v>
      </c>
      <c r="D85" s="83">
        <f t="shared" si="7"/>
        <v>2.5</v>
      </c>
      <c r="E85" s="84" t="s">
        <v>1351</v>
      </c>
      <c r="F85" s="85">
        <v>2</v>
      </c>
      <c r="G85" s="83">
        <f t="shared" si="8"/>
        <v>2.5641025641025643</v>
      </c>
      <c r="H85" s="89"/>
      <c r="I85" s="99"/>
      <c r="J85" s="88">
        <f t="shared" si="9"/>
        <v>0</v>
      </c>
    </row>
    <row r="86" spans="1:10" ht="15.75">
      <c r="A86" s="80">
        <v>11</v>
      </c>
      <c r="B86" s="100" t="s">
        <v>1327</v>
      </c>
      <c r="C86" s="101">
        <v>21</v>
      </c>
      <c r="D86" s="83">
        <f t="shared" si="7"/>
        <v>2.1875</v>
      </c>
      <c r="E86" s="94" t="s">
        <v>1236</v>
      </c>
      <c r="F86" s="85">
        <v>2</v>
      </c>
      <c r="G86" s="83">
        <f t="shared" si="8"/>
        <v>2.5641025641025643</v>
      </c>
      <c r="H86" s="102"/>
      <c r="I86" s="99"/>
      <c r="J86" s="88">
        <f t="shared" si="9"/>
        <v>0</v>
      </c>
    </row>
    <row r="87" spans="1:10" ht="15.75">
      <c r="A87" s="80">
        <v>12</v>
      </c>
      <c r="B87" s="81" t="s">
        <v>1254</v>
      </c>
      <c r="C87" s="82">
        <v>21</v>
      </c>
      <c r="D87" s="83">
        <f t="shared" si="7"/>
        <v>2.1875</v>
      </c>
      <c r="E87" s="94" t="s">
        <v>1352</v>
      </c>
      <c r="F87" s="85">
        <v>2</v>
      </c>
      <c r="G87" s="83">
        <f t="shared" si="8"/>
        <v>2.5641025641025643</v>
      </c>
      <c r="H87" s="94"/>
      <c r="I87" s="103"/>
      <c r="J87" s="88">
        <f t="shared" si="9"/>
        <v>0</v>
      </c>
    </row>
    <row r="88" spans="1:10" ht="15.75">
      <c r="A88" s="80">
        <v>13</v>
      </c>
      <c r="B88" s="81" t="s">
        <v>1330</v>
      </c>
      <c r="C88" s="82">
        <v>19</v>
      </c>
      <c r="D88" s="83">
        <f t="shared" si="7"/>
        <v>1.9791666666666667</v>
      </c>
      <c r="E88" s="84" t="s">
        <v>1269</v>
      </c>
      <c r="F88" s="85">
        <v>2</v>
      </c>
      <c r="G88" s="83">
        <f t="shared" si="8"/>
        <v>2.5641025641025643</v>
      </c>
      <c r="H88" s="104"/>
      <c r="I88" s="105"/>
      <c r="J88" s="88">
        <f t="shared" si="9"/>
        <v>0</v>
      </c>
    </row>
    <row r="89" spans="1:10" ht="15.75">
      <c r="A89" s="80">
        <v>14</v>
      </c>
      <c r="B89" s="100" t="s">
        <v>1262</v>
      </c>
      <c r="C89" s="82">
        <v>18</v>
      </c>
      <c r="D89" s="83">
        <f t="shared" si="7"/>
        <v>1.875</v>
      </c>
      <c r="E89" s="94" t="s">
        <v>1353</v>
      </c>
      <c r="F89" s="85">
        <v>2</v>
      </c>
      <c r="G89" s="83">
        <f t="shared" si="8"/>
        <v>2.5641025641025643</v>
      </c>
      <c r="H89" s="106"/>
      <c r="I89" s="105"/>
      <c r="J89" s="88">
        <f t="shared" si="9"/>
        <v>0</v>
      </c>
    </row>
    <row r="90" spans="1:10" ht="15.75">
      <c r="A90" s="80">
        <v>15</v>
      </c>
      <c r="B90" s="81" t="s">
        <v>1259</v>
      </c>
      <c r="C90" s="82">
        <v>17</v>
      </c>
      <c r="D90" s="83">
        <f t="shared" si="7"/>
        <v>1.7708333333333333</v>
      </c>
      <c r="E90" s="84" t="s">
        <v>1344</v>
      </c>
      <c r="F90" s="85">
        <v>1</v>
      </c>
      <c r="G90" s="83">
        <f t="shared" si="8"/>
        <v>1.2820512820512822</v>
      </c>
      <c r="H90" s="108"/>
      <c r="I90" s="105"/>
      <c r="J90" s="88">
        <f t="shared" si="9"/>
        <v>0</v>
      </c>
    </row>
    <row r="91" spans="1:10" ht="15.75">
      <c r="A91" s="80">
        <v>16</v>
      </c>
      <c r="B91" s="109" t="s">
        <v>1263</v>
      </c>
      <c r="C91" s="90">
        <v>15</v>
      </c>
      <c r="D91" s="83">
        <f t="shared" si="7"/>
        <v>1.5625</v>
      </c>
      <c r="E91" s="94" t="s">
        <v>1354</v>
      </c>
      <c r="F91" s="85">
        <v>1</v>
      </c>
      <c r="G91" s="83">
        <f t="shared" si="8"/>
        <v>1.2820512820512822</v>
      </c>
      <c r="H91" s="106"/>
      <c r="I91" s="105"/>
      <c r="J91" s="88">
        <f t="shared" si="9"/>
        <v>0</v>
      </c>
    </row>
    <row r="92" spans="1:10" ht="15.75">
      <c r="A92" s="80">
        <v>17</v>
      </c>
      <c r="B92" s="84" t="s">
        <v>1257</v>
      </c>
      <c r="C92" s="82">
        <v>13</v>
      </c>
      <c r="D92" s="83">
        <f t="shared" si="7"/>
        <v>1.3541666666666667</v>
      </c>
      <c r="E92" s="94" t="s">
        <v>1355</v>
      </c>
      <c r="F92" s="85">
        <v>1</v>
      </c>
      <c r="G92" s="83">
        <f t="shared" si="8"/>
        <v>1.2820512820512822</v>
      </c>
      <c r="H92" s="108"/>
      <c r="I92" s="105"/>
      <c r="J92" s="88">
        <f t="shared" si="9"/>
        <v>0</v>
      </c>
    </row>
    <row r="93" spans="1:10" ht="15.75">
      <c r="A93" s="80">
        <v>18</v>
      </c>
      <c r="B93" s="81" t="s">
        <v>1265</v>
      </c>
      <c r="C93" s="82">
        <v>13</v>
      </c>
      <c r="D93" s="83">
        <f t="shared" si="7"/>
        <v>1.3541666666666667</v>
      </c>
      <c r="E93" s="94" t="s">
        <v>1356</v>
      </c>
      <c r="F93" s="85">
        <v>1</v>
      </c>
      <c r="G93" s="83">
        <f t="shared" si="8"/>
        <v>1.2820512820512822</v>
      </c>
      <c r="H93" s="106"/>
      <c r="I93" s="105"/>
      <c r="J93" s="88">
        <f t="shared" si="9"/>
        <v>0</v>
      </c>
    </row>
    <row r="94" spans="1:10" ht="15.75">
      <c r="A94" s="80">
        <v>19</v>
      </c>
      <c r="B94" s="81" t="s">
        <v>1273</v>
      </c>
      <c r="C94" s="90">
        <v>13</v>
      </c>
      <c r="D94" s="83">
        <f t="shared" si="7"/>
        <v>1.3541666666666667</v>
      </c>
      <c r="E94" s="94" t="s">
        <v>1357</v>
      </c>
      <c r="F94" s="85">
        <v>1</v>
      </c>
      <c r="G94" s="83">
        <f t="shared" si="8"/>
        <v>1.2820512820512822</v>
      </c>
      <c r="H94" s="106"/>
      <c r="I94" s="110"/>
      <c r="J94" s="88">
        <f t="shared" si="9"/>
        <v>0</v>
      </c>
    </row>
    <row r="95" spans="1:10" ht="15.75">
      <c r="A95" s="80">
        <v>20</v>
      </c>
      <c r="B95" s="100" t="s">
        <v>1334</v>
      </c>
      <c r="C95" s="103">
        <v>12</v>
      </c>
      <c r="D95" s="83">
        <f t="shared" si="7"/>
        <v>1.25</v>
      </c>
      <c r="E95" s="94" t="s">
        <v>1358</v>
      </c>
      <c r="F95" s="85">
        <v>1</v>
      </c>
      <c r="G95" s="83">
        <f t="shared" si="8"/>
        <v>1.2820512820512822</v>
      </c>
      <c r="H95" s="106"/>
      <c r="I95" s="105"/>
      <c r="J95" s="88">
        <f t="shared" si="9"/>
        <v>0</v>
      </c>
    </row>
    <row r="96" spans="1:10" ht="15.75">
      <c r="A96" s="80">
        <v>21</v>
      </c>
      <c r="B96" s="84" t="s">
        <v>1272</v>
      </c>
      <c r="C96" s="92">
        <v>9</v>
      </c>
      <c r="D96" s="83">
        <f t="shared" si="7"/>
        <v>0.9375</v>
      </c>
      <c r="E96" s="94" t="s">
        <v>1359</v>
      </c>
      <c r="F96" s="85">
        <v>1</v>
      </c>
      <c r="G96" s="83">
        <f t="shared" si="8"/>
        <v>1.2820512820512822</v>
      </c>
      <c r="H96" s="106"/>
      <c r="I96" s="105"/>
      <c r="J96" s="88">
        <f t="shared" si="9"/>
        <v>0</v>
      </c>
    </row>
    <row r="97" spans="1:10" ht="15.75">
      <c r="A97" s="80">
        <v>22</v>
      </c>
      <c r="B97" s="84" t="s">
        <v>1268</v>
      </c>
      <c r="C97" s="112">
        <v>8</v>
      </c>
      <c r="D97" s="83">
        <f t="shared" si="7"/>
        <v>0.83333333333333337</v>
      </c>
      <c r="E97" s="94" t="s">
        <v>1360</v>
      </c>
      <c r="F97" s="85">
        <v>1</v>
      </c>
      <c r="G97" s="83">
        <f t="shared" si="8"/>
        <v>1.2820512820512822</v>
      </c>
      <c r="H97" s="106"/>
      <c r="I97" s="105"/>
      <c r="J97" s="88">
        <f t="shared" si="9"/>
        <v>0</v>
      </c>
    </row>
    <row r="98" spans="1:10" ht="15.75">
      <c r="A98" s="80">
        <v>23</v>
      </c>
      <c r="B98" s="81" t="s">
        <v>1260</v>
      </c>
      <c r="C98" s="82">
        <v>7</v>
      </c>
      <c r="D98" s="83">
        <f t="shared" si="7"/>
        <v>0.72916666666666663</v>
      </c>
      <c r="E98" s="94" t="s">
        <v>888</v>
      </c>
      <c r="F98" s="85">
        <v>1</v>
      </c>
      <c r="G98" s="83">
        <f t="shared" si="8"/>
        <v>1.2820512820512822</v>
      </c>
      <c r="H98" s="106"/>
      <c r="I98" s="105"/>
      <c r="J98" s="88">
        <f t="shared" si="9"/>
        <v>0</v>
      </c>
    </row>
    <row r="99" spans="1:10" ht="15.75">
      <c r="A99" s="80">
        <v>24</v>
      </c>
      <c r="B99" s="94" t="s">
        <v>1243</v>
      </c>
      <c r="C99" s="113">
        <v>6</v>
      </c>
      <c r="D99" s="83">
        <f t="shared" si="7"/>
        <v>0.625</v>
      </c>
      <c r="E99" s="94" t="s">
        <v>1340</v>
      </c>
      <c r="F99" s="85">
        <v>1</v>
      </c>
      <c r="G99" s="83">
        <f t="shared" si="8"/>
        <v>1.2820512820512822</v>
      </c>
      <c r="H99" s="106"/>
      <c r="I99" s="105"/>
      <c r="J99" s="88">
        <f t="shared" si="9"/>
        <v>0</v>
      </c>
    </row>
    <row r="100" spans="1:10" ht="15.75">
      <c r="A100" s="80">
        <v>25</v>
      </c>
      <c r="B100" s="95" t="s">
        <v>1342</v>
      </c>
      <c r="C100" s="82">
        <v>6</v>
      </c>
      <c r="D100" s="83">
        <f t="shared" si="7"/>
        <v>0.625</v>
      </c>
      <c r="E100" s="94" t="s">
        <v>1361</v>
      </c>
      <c r="F100" s="85">
        <v>1</v>
      </c>
      <c r="G100" s="83">
        <f t="shared" si="8"/>
        <v>1.2820512820512822</v>
      </c>
      <c r="H100" s="106"/>
      <c r="I100" s="110"/>
      <c r="J100" s="88">
        <f t="shared" si="9"/>
        <v>0</v>
      </c>
    </row>
    <row r="101" spans="1:10" ht="15.75">
      <c r="A101" s="80"/>
      <c r="B101" s="114" t="s">
        <v>128</v>
      </c>
      <c r="C101" s="115">
        <f>C100+C99+C98+C97+C96+C95+C94+C93+C92+C91+C90+C89+C88+C87+C86+C85+C84+C83+C82+C81+C80+C79+C78+C77+C76</f>
        <v>635</v>
      </c>
      <c r="D101" s="83">
        <f t="shared" si="7"/>
        <v>66.145833333333329</v>
      </c>
      <c r="E101" s="114" t="s">
        <v>128</v>
      </c>
      <c r="F101" s="115">
        <f>SUM(F76:F100)</f>
        <v>66</v>
      </c>
      <c r="G101" s="83">
        <f t="shared" si="8"/>
        <v>84.615384615384613</v>
      </c>
      <c r="H101" s="114" t="s">
        <v>128</v>
      </c>
      <c r="I101" s="80">
        <f>I100+I99+I98+I97+I96+I95+I94+I93+I92+I91+I90+I89+I88+I87+I86+I85+I84+I83+I82+I81+I80+I79+I78+I77+I76</f>
        <v>9</v>
      </c>
      <c r="J101" s="88">
        <f t="shared" si="9"/>
        <v>29.032258064516128</v>
      </c>
    </row>
    <row r="102" spans="1:10" ht="15.75">
      <c r="A102" s="116"/>
      <c r="B102" s="117" t="s">
        <v>129</v>
      </c>
      <c r="C102" s="118">
        <v>325</v>
      </c>
      <c r="D102" s="83">
        <f t="shared" si="7"/>
        <v>33.854166666666664</v>
      </c>
      <c r="E102" s="117" t="s">
        <v>129</v>
      </c>
      <c r="F102" s="119">
        <v>12</v>
      </c>
      <c r="G102" s="83">
        <f t="shared" si="8"/>
        <v>15.384615384615385</v>
      </c>
      <c r="H102" s="117" t="s">
        <v>1250</v>
      </c>
      <c r="I102" s="80">
        <v>22</v>
      </c>
      <c r="J102" s="88">
        <f t="shared" si="9"/>
        <v>70.967741935483872</v>
      </c>
    </row>
    <row r="105" spans="1:10" ht="15.75">
      <c r="A105" s="1208" t="s">
        <v>130</v>
      </c>
      <c r="B105" s="1212"/>
      <c r="C105" s="1212"/>
      <c r="D105" s="1212"/>
      <c r="E105" s="1212"/>
      <c r="F105" s="1212"/>
      <c r="G105" s="1212"/>
      <c r="H105" s="1212"/>
      <c r="I105" s="1212"/>
      <c r="J105" s="1212"/>
    </row>
    <row r="106" spans="1:10" ht="15.75">
      <c r="A106" s="1209" t="s">
        <v>118</v>
      </c>
      <c r="B106" s="1209"/>
      <c r="C106" s="1209"/>
      <c r="D106" s="1209"/>
      <c r="E106" s="1209"/>
      <c r="F106" s="1209"/>
      <c r="G106" s="1209"/>
      <c r="H106" s="1209"/>
      <c r="I106" s="1209"/>
      <c r="J106" s="1209"/>
    </row>
    <row r="107" spans="1:10" ht="15.75">
      <c r="A107" s="1209" t="s">
        <v>119</v>
      </c>
      <c r="B107" s="1209"/>
      <c r="C107" s="1209"/>
      <c r="D107" s="1209"/>
      <c r="E107" s="1209"/>
      <c r="F107" s="1209"/>
      <c r="G107" s="1209"/>
      <c r="H107" s="1209"/>
      <c r="I107" s="1209"/>
      <c r="J107" s="1209"/>
    </row>
    <row r="108" spans="1:10" ht="15.75">
      <c r="A108" s="1210" t="s">
        <v>120</v>
      </c>
      <c r="B108" s="1210"/>
      <c r="C108" s="1210"/>
      <c r="D108" s="1210"/>
      <c r="E108" s="1210"/>
      <c r="F108" s="1210"/>
      <c r="G108" s="1210"/>
      <c r="H108" s="1210"/>
      <c r="I108" s="1210"/>
      <c r="J108" s="1210"/>
    </row>
    <row r="109" spans="1:10" ht="15.75">
      <c r="A109" s="1211" t="s">
        <v>1341</v>
      </c>
      <c r="B109" s="1211"/>
      <c r="C109" s="1211"/>
      <c r="D109" s="1211"/>
      <c r="E109" s="1211"/>
      <c r="F109" s="1211"/>
      <c r="G109" s="1211"/>
      <c r="H109" s="1211"/>
      <c r="I109" s="1211"/>
      <c r="J109" s="1211"/>
    </row>
    <row r="110" spans="1:10" ht="15.75">
      <c r="A110" s="80" t="s">
        <v>121</v>
      </c>
      <c r="B110" s="80" t="s">
        <v>122</v>
      </c>
      <c r="C110" s="80" t="s">
        <v>123</v>
      </c>
      <c r="D110" s="80" t="s">
        <v>124</v>
      </c>
      <c r="E110" s="80" t="s">
        <v>125</v>
      </c>
      <c r="F110" s="80" t="s">
        <v>123</v>
      </c>
      <c r="G110" s="80" t="s">
        <v>124</v>
      </c>
      <c r="H110" s="80" t="s">
        <v>126</v>
      </c>
      <c r="I110" s="80" t="s">
        <v>123</v>
      </c>
      <c r="J110" s="80" t="s">
        <v>124</v>
      </c>
    </row>
    <row r="111" spans="1:10" ht="15.75">
      <c r="A111" s="80">
        <v>1</v>
      </c>
      <c r="B111" s="81" t="s">
        <v>1251</v>
      </c>
      <c r="C111" s="82">
        <v>203</v>
      </c>
      <c r="D111" s="83">
        <f>C111*100/2921</f>
        <v>6.9496747689147549</v>
      </c>
      <c r="E111" s="84" t="s">
        <v>1234</v>
      </c>
      <c r="F111" s="85">
        <v>38</v>
      </c>
      <c r="G111" s="83">
        <f>F111*100/157</f>
        <v>24.203821656050955</v>
      </c>
      <c r="H111" s="86" t="s">
        <v>1335</v>
      </c>
      <c r="I111" s="87">
        <v>6</v>
      </c>
      <c r="J111" s="88">
        <f>I111*100/120</f>
        <v>5</v>
      </c>
    </row>
    <row r="112" spans="1:10" ht="15.75">
      <c r="A112" s="80">
        <v>2</v>
      </c>
      <c r="B112" s="81" t="s">
        <v>1252</v>
      </c>
      <c r="C112" s="82">
        <v>163</v>
      </c>
      <c r="D112" s="83">
        <f t="shared" ref="D112:D137" si="10">C112*100/2921</f>
        <v>5.5802807257788425</v>
      </c>
      <c r="E112" s="84" t="s">
        <v>1310</v>
      </c>
      <c r="F112" s="85">
        <v>17</v>
      </c>
      <c r="G112" s="83">
        <f t="shared" ref="G112:G137" si="11">F112*100/157</f>
        <v>10.828025477707007</v>
      </c>
      <c r="H112" s="89" t="s">
        <v>1243</v>
      </c>
      <c r="I112" s="87">
        <v>5</v>
      </c>
      <c r="J112" s="88">
        <f t="shared" ref="J112:J137" si="12">I112*100/120</f>
        <v>4.166666666666667</v>
      </c>
    </row>
    <row r="113" spans="1:10" ht="15.75">
      <c r="A113" s="80">
        <v>3</v>
      </c>
      <c r="B113" s="81" t="s">
        <v>1258</v>
      </c>
      <c r="C113" s="90">
        <v>148</v>
      </c>
      <c r="D113" s="83">
        <f t="shared" si="10"/>
        <v>5.0667579596028753</v>
      </c>
      <c r="E113" s="84" t="s">
        <v>1240</v>
      </c>
      <c r="F113" s="85">
        <v>7</v>
      </c>
      <c r="G113" s="83">
        <f t="shared" si="11"/>
        <v>4.4585987261146496</v>
      </c>
      <c r="H113" s="89" t="s">
        <v>1246</v>
      </c>
      <c r="I113" s="87">
        <v>5</v>
      </c>
      <c r="J113" s="88">
        <f t="shared" si="12"/>
        <v>4.166666666666667</v>
      </c>
    </row>
    <row r="114" spans="1:10" ht="15.75">
      <c r="A114" s="80">
        <v>4</v>
      </c>
      <c r="B114" s="91" t="s">
        <v>1253</v>
      </c>
      <c r="C114" s="92">
        <v>148</v>
      </c>
      <c r="D114" s="83">
        <f t="shared" si="10"/>
        <v>5.0667579596028753</v>
      </c>
      <c r="E114" s="84" t="s">
        <v>1235</v>
      </c>
      <c r="F114" s="85">
        <v>6</v>
      </c>
      <c r="G114" s="83">
        <f t="shared" si="11"/>
        <v>3.8216560509554141</v>
      </c>
      <c r="H114" s="89" t="s">
        <v>1244</v>
      </c>
      <c r="I114" s="87">
        <v>4</v>
      </c>
      <c r="J114" s="88">
        <f t="shared" si="12"/>
        <v>3.3333333333333335</v>
      </c>
    </row>
    <row r="115" spans="1:10" ht="15.75">
      <c r="A115" s="80">
        <v>5</v>
      </c>
      <c r="B115" s="81" t="s">
        <v>1256</v>
      </c>
      <c r="C115" s="93">
        <v>118</v>
      </c>
      <c r="D115" s="83">
        <f t="shared" si="10"/>
        <v>4.039712427250941</v>
      </c>
      <c r="E115" s="94" t="s">
        <v>1313</v>
      </c>
      <c r="F115" s="85">
        <v>6</v>
      </c>
      <c r="G115" s="83">
        <f t="shared" si="11"/>
        <v>3.8216560509554141</v>
      </c>
      <c r="H115" s="89" t="s">
        <v>1241</v>
      </c>
      <c r="I115" s="87">
        <v>3</v>
      </c>
      <c r="J115" s="88">
        <f t="shared" si="12"/>
        <v>2.5</v>
      </c>
    </row>
    <row r="116" spans="1:10" ht="15.75">
      <c r="A116" s="80">
        <v>6</v>
      </c>
      <c r="B116" s="81" t="s">
        <v>1255</v>
      </c>
      <c r="C116" s="82">
        <v>113</v>
      </c>
      <c r="D116" s="83">
        <f t="shared" si="10"/>
        <v>3.8685381718589524</v>
      </c>
      <c r="E116" s="84" t="s">
        <v>1236</v>
      </c>
      <c r="F116" s="85">
        <v>4</v>
      </c>
      <c r="G116" s="83">
        <f t="shared" si="11"/>
        <v>2.5477707006369426</v>
      </c>
      <c r="H116" s="86" t="s">
        <v>1344</v>
      </c>
      <c r="I116" s="87">
        <v>3</v>
      </c>
      <c r="J116" s="88">
        <f t="shared" si="12"/>
        <v>2.5</v>
      </c>
    </row>
    <row r="117" spans="1:10" ht="15.75">
      <c r="A117" s="80">
        <v>7</v>
      </c>
      <c r="B117" s="81" t="s">
        <v>127</v>
      </c>
      <c r="C117" s="82">
        <v>104</v>
      </c>
      <c r="D117" s="83">
        <f t="shared" si="10"/>
        <v>3.560424512153372</v>
      </c>
      <c r="E117" s="94" t="s">
        <v>1311</v>
      </c>
      <c r="F117" s="85">
        <v>4</v>
      </c>
      <c r="G117" s="83">
        <f t="shared" si="11"/>
        <v>2.5477707006369426</v>
      </c>
      <c r="H117" s="95" t="s">
        <v>1345</v>
      </c>
      <c r="I117" s="87">
        <v>2</v>
      </c>
      <c r="J117" s="88">
        <f t="shared" si="12"/>
        <v>1.6666666666666667</v>
      </c>
    </row>
    <row r="118" spans="1:10" ht="15.75">
      <c r="A118" s="80">
        <v>8</v>
      </c>
      <c r="B118" s="81" t="s">
        <v>1261</v>
      </c>
      <c r="C118" s="82">
        <v>97</v>
      </c>
      <c r="D118" s="83">
        <f t="shared" si="10"/>
        <v>3.3207805546045877</v>
      </c>
      <c r="E118" s="84" t="s">
        <v>1362</v>
      </c>
      <c r="F118" s="85">
        <v>4</v>
      </c>
      <c r="G118" s="83">
        <f t="shared" si="11"/>
        <v>2.5477707006369426</v>
      </c>
      <c r="H118" s="94" t="s">
        <v>1248</v>
      </c>
      <c r="I118" s="96">
        <v>1</v>
      </c>
      <c r="J118" s="88">
        <f t="shared" si="12"/>
        <v>0.83333333333333337</v>
      </c>
    </row>
    <row r="119" spans="1:10" ht="15.75">
      <c r="A119" s="80">
        <v>9</v>
      </c>
      <c r="B119" s="81" t="s">
        <v>1254</v>
      </c>
      <c r="C119" s="82">
        <v>93</v>
      </c>
      <c r="D119" s="83">
        <f t="shared" si="10"/>
        <v>3.1838411502909962</v>
      </c>
      <c r="E119" s="84" t="s">
        <v>888</v>
      </c>
      <c r="F119" s="85">
        <v>3</v>
      </c>
      <c r="G119" s="83">
        <f t="shared" si="11"/>
        <v>1.910828025477707</v>
      </c>
      <c r="H119" s="97" t="s">
        <v>1249</v>
      </c>
      <c r="I119" s="98">
        <v>1</v>
      </c>
      <c r="J119" s="88">
        <f t="shared" si="12"/>
        <v>0.83333333333333337</v>
      </c>
    </row>
    <row r="120" spans="1:10" ht="15.75">
      <c r="A120" s="80">
        <v>10</v>
      </c>
      <c r="B120" s="81" t="s">
        <v>1259</v>
      </c>
      <c r="C120" s="82">
        <v>78</v>
      </c>
      <c r="D120" s="83">
        <f t="shared" si="10"/>
        <v>2.6703183841150291</v>
      </c>
      <c r="E120" s="84" t="s">
        <v>1347</v>
      </c>
      <c r="F120" s="85">
        <v>3</v>
      </c>
      <c r="G120" s="83">
        <f t="shared" si="11"/>
        <v>1.910828025477707</v>
      </c>
      <c r="H120" s="89" t="s">
        <v>1346</v>
      </c>
      <c r="I120" s="99">
        <v>1</v>
      </c>
      <c r="J120" s="88">
        <f t="shared" si="12"/>
        <v>0.83333333333333337</v>
      </c>
    </row>
    <row r="121" spans="1:10" ht="15.75">
      <c r="A121" s="80">
        <v>11</v>
      </c>
      <c r="B121" s="100" t="s">
        <v>1260</v>
      </c>
      <c r="C121" s="101">
        <v>60</v>
      </c>
      <c r="D121" s="83">
        <f t="shared" si="10"/>
        <v>2.0540910647038686</v>
      </c>
      <c r="E121" s="94" t="s">
        <v>1354</v>
      </c>
      <c r="F121" s="85">
        <v>2</v>
      </c>
      <c r="G121" s="83">
        <f t="shared" si="11"/>
        <v>1.2738853503184713</v>
      </c>
      <c r="H121" s="102" t="s">
        <v>1309</v>
      </c>
      <c r="I121" s="99">
        <v>1</v>
      </c>
      <c r="J121" s="88">
        <f t="shared" si="12"/>
        <v>0.83333333333333337</v>
      </c>
    </row>
    <row r="122" spans="1:10" ht="15.75">
      <c r="A122" s="80">
        <v>12</v>
      </c>
      <c r="B122" s="81" t="s">
        <v>1343</v>
      </c>
      <c r="C122" s="82">
        <v>59</v>
      </c>
      <c r="D122" s="83">
        <f t="shared" si="10"/>
        <v>2.0198562136254705</v>
      </c>
      <c r="E122" s="94" t="s">
        <v>1312</v>
      </c>
      <c r="F122" s="85">
        <v>2</v>
      </c>
      <c r="G122" s="83">
        <f t="shared" si="11"/>
        <v>1.2738853503184713</v>
      </c>
      <c r="H122" s="94" t="s">
        <v>1336</v>
      </c>
      <c r="I122" s="103">
        <v>1</v>
      </c>
      <c r="J122" s="88">
        <f t="shared" si="12"/>
        <v>0.83333333333333337</v>
      </c>
    </row>
    <row r="123" spans="1:10" ht="15.75">
      <c r="A123" s="80">
        <v>13</v>
      </c>
      <c r="B123" s="100" t="s">
        <v>1262</v>
      </c>
      <c r="C123" s="82">
        <v>58</v>
      </c>
      <c r="D123" s="83">
        <f t="shared" si="10"/>
        <v>1.9856213625470729</v>
      </c>
      <c r="E123" s="84" t="s">
        <v>1315</v>
      </c>
      <c r="F123" s="85">
        <v>2</v>
      </c>
      <c r="G123" s="83">
        <f t="shared" si="11"/>
        <v>1.2738853503184713</v>
      </c>
      <c r="H123" s="104" t="s">
        <v>1337</v>
      </c>
      <c r="I123" s="105">
        <v>1</v>
      </c>
      <c r="J123" s="88">
        <f t="shared" si="12"/>
        <v>0.83333333333333337</v>
      </c>
    </row>
    <row r="124" spans="1:10" ht="15.75">
      <c r="A124" s="80">
        <v>14</v>
      </c>
      <c r="B124" s="100" t="s">
        <v>1257</v>
      </c>
      <c r="C124" s="82">
        <v>57</v>
      </c>
      <c r="D124" s="83">
        <f t="shared" si="10"/>
        <v>1.951386511468675</v>
      </c>
      <c r="E124" s="94" t="s">
        <v>1344</v>
      </c>
      <c r="F124" s="85">
        <v>2</v>
      </c>
      <c r="G124" s="83">
        <f t="shared" si="11"/>
        <v>1.2738853503184713</v>
      </c>
      <c r="H124" s="106" t="s">
        <v>1338</v>
      </c>
      <c r="I124" s="105">
        <v>1</v>
      </c>
      <c r="J124" s="88">
        <f t="shared" si="12"/>
        <v>0.83333333333333337</v>
      </c>
    </row>
    <row r="125" spans="1:10" ht="15.75">
      <c r="A125" s="80">
        <v>15</v>
      </c>
      <c r="B125" s="81" t="s">
        <v>1344</v>
      </c>
      <c r="C125" s="82">
        <v>55</v>
      </c>
      <c r="D125" s="83">
        <f t="shared" si="10"/>
        <v>1.8829168093118795</v>
      </c>
      <c r="E125" s="84" t="s">
        <v>1340</v>
      </c>
      <c r="F125" s="85">
        <v>2</v>
      </c>
      <c r="G125" s="83">
        <f t="shared" si="11"/>
        <v>1.2738853503184713</v>
      </c>
      <c r="H125" s="108" t="s">
        <v>1339</v>
      </c>
      <c r="I125" s="105">
        <v>1</v>
      </c>
      <c r="J125" s="88">
        <f t="shared" si="12"/>
        <v>0.83333333333333337</v>
      </c>
    </row>
    <row r="126" spans="1:10" ht="15.75">
      <c r="A126" s="80">
        <v>16</v>
      </c>
      <c r="B126" s="109" t="s">
        <v>1327</v>
      </c>
      <c r="C126" s="90">
        <v>53</v>
      </c>
      <c r="D126" s="83">
        <f t="shared" si="10"/>
        <v>1.8144471071550838</v>
      </c>
      <c r="E126" s="94" t="s">
        <v>1363</v>
      </c>
      <c r="F126" s="85">
        <v>2</v>
      </c>
      <c r="G126" s="83">
        <f t="shared" si="11"/>
        <v>1.2738853503184713</v>
      </c>
      <c r="H126" s="106"/>
      <c r="I126" s="105"/>
      <c r="J126" s="88">
        <f t="shared" si="12"/>
        <v>0</v>
      </c>
    </row>
    <row r="127" spans="1:10" ht="15.75">
      <c r="A127" s="80">
        <v>17</v>
      </c>
      <c r="B127" s="84" t="s">
        <v>1263</v>
      </c>
      <c r="C127" s="82">
        <v>47</v>
      </c>
      <c r="D127" s="83">
        <f t="shared" si="10"/>
        <v>1.6090380006846969</v>
      </c>
      <c r="E127" s="94" t="s">
        <v>1309</v>
      </c>
      <c r="F127" s="85">
        <v>2</v>
      </c>
      <c r="G127" s="83">
        <f t="shared" si="11"/>
        <v>1.2738853503184713</v>
      </c>
      <c r="H127" s="108"/>
      <c r="I127" s="105"/>
      <c r="J127" s="88">
        <f t="shared" si="12"/>
        <v>0</v>
      </c>
    </row>
    <row r="128" spans="1:10" ht="15.75">
      <c r="A128" s="80">
        <v>18</v>
      </c>
      <c r="B128" s="81" t="s">
        <v>1268</v>
      </c>
      <c r="C128" s="82">
        <v>45</v>
      </c>
      <c r="D128" s="83">
        <f t="shared" si="10"/>
        <v>1.5405682985279014</v>
      </c>
      <c r="E128" s="94" t="s">
        <v>1364</v>
      </c>
      <c r="F128" s="85">
        <v>2</v>
      </c>
      <c r="G128" s="83">
        <f t="shared" si="11"/>
        <v>1.2738853503184713</v>
      </c>
      <c r="H128" s="106"/>
      <c r="I128" s="105"/>
      <c r="J128" s="88">
        <f t="shared" si="12"/>
        <v>0</v>
      </c>
    </row>
    <row r="129" spans="1:10" ht="15.75">
      <c r="A129" s="80">
        <v>19</v>
      </c>
      <c r="B129" s="81" t="s">
        <v>1269</v>
      </c>
      <c r="C129" s="90">
        <v>42</v>
      </c>
      <c r="D129" s="83">
        <f t="shared" si="10"/>
        <v>1.4378637452927079</v>
      </c>
      <c r="E129" s="94" t="s">
        <v>1365</v>
      </c>
      <c r="F129" s="85">
        <v>2</v>
      </c>
      <c r="G129" s="83">
        <f t="shared" si="11"/>
        <v>1.2738853503184713</v>
      </c>
      <c r="H129" s="106"/>
      <c r="I129" s="110"/>
      <c r="J129" s="88">
        <f t="shared" si="12"/>
        <v>0</v>
      </c>
    </row>
    <row r="130" spans="1:10" ht="15.75">
      <c r="A130" s="80">
        <v>20</v>
      </c>
      <c r="B130" s="100" t="s">
        <v>1265</v>
      </c>
      <c r="C130" s="103">
        <v>40</v>
      </c>
      <c r="D130" s="83">
        <f t="shared" si="10"/>
        <v>1.3693940431359124</v>
      </c>
      <c r="E130" s="94" t="s">
        <v>1366</v>
      </c>
      <c r="F130" s="85">
        <v>2</v>
      </c>
      <c r="G130" s="83">
        <f t="shared" si="11"/>
        <v>1.2738853503184713</v>
      </c>
      <c r="H130" s="106"/>
      <c r="I130" s="105"/>
      <c r="J130" s="88">
        <f t="shared" si="12"/>
        <v>0</v>
      </c>
    </row>
    <row r="131" spans="1:10" ht="15.75">
      <c r="A131" s="80">
        <v>21</v>
      </c>
      <c r="B131" s="84" t="s">
        <v>1273</v>
      </c>
      <c r="C131" s="92">
        <v>38</v>
      </c>
      <c r="D131" s="83">
        <f t="shared" si="10"/>
        <v>1.3009243409791167</v>
      </c>
      <c r="E131" s="94" t="s">
        <v>1353</v>
      </c>
      <c r="F131" s="85">
        <v>2</v>
      </c>
      <c r="G131" s="83">
        <f t="shared" si="11"/>
        <v>1.2738853503184713</v>
      </c>
      <c r="H131" s="106"/>
      <c r="I131" s="105"/>
      <c r="J131" s="88">
        <f t="shared" si="12"/>
        <v>0</v>
      </c>
    </row>
    <row r="132" spans="1:10" ht="15.75">
      <c r="A132" s="80">
        <v>22</v>
      </c>
      <c r="B132" s="84" t="s">
        <v>1264</v>
      </c>
      <c r="C132" s="112">
        <v>35</v>
      </c>
      <c r="D132" s="83">
        <f t="shared" si="10"/>
        <v>1.1982197877439233</v>
      </c>
      <c r="E132" s="94" t="s">
        <v>1269</v>
      </c>
      <c r="F132" s="85">
        <v>2</v>
      </c>
      <c r="G132" s="83">
        <f t="shared" si="11"/>
        <v>1.2738853503184713</v>
      </c>
      <c r="H132" s="106"/>
      <c r="I132" s="105"/>
      <c r="J132" s="88">
        <f t="shared" si="12"/>
        <v>0</v>
      </c>
    </row>
    <row r="133" spans="1:10" ht="15.75">
      <c r="A133" s="80">
        <v>23</v>
      </c>
      <c r="B133" s="81" t="s">
        <v>1267</v>
      </c>
      <c r="C133" s="82">
        <v>33</v>
      </c>
      <c r="D133" s="83">
        <f t="shared" si="10"/>
        <v>1.1297500855871276</v>
      </c>
      <c r="E133" s="94" t="s">
        <v>1367</v>
      </c>
      <c r="F133" s="85">
        <v>2</v>
      </c>
      <c r="G133" s="83">
        <f t="shared" si="11"/>
        <v>1.2738853503184713</v>
      </c>
      <c r="H133" s="106"/>
      <c r="I133" s="105"/>
      <c r="J133" s="88">
        <f t="shared" si="12"/>
        <v>0</v>
      </c>
    </row>
    <row r="134" spans="1:10" ht="15.75">
      <c r="A134" s="80">
        <v>24</v>
      </c>
      <c r="B134" s="94" t="s">
        <v>1272</v>
      </c>
      <c r="C134" s="113">
        <v>29</v>
      </c>
      <c r="D134" s="83">
        <f t="shared" si="10"/>
        <v>0.99281068127353644</v>
      </c>
      <c r="E134" s="94" t="s">
        <v>1368</v>
      </c>
      <c r="F134" s="85">
        <v>2</v>
      </c>
      <c r="G134" s="83">
        <f t="shared" si="11"/>
        <v>1.2738853503184713</v>
      </c>
      <c r="H134" s="106"/>
      <c r="I134" s="105"/>
      <c r="J134" s="88">
        <f t="shared" si="12"/>
        <v>0</v>
      </c>
    </row>
    <row r="135" spans="1:10" ht="15.75">
      <c r="A135" s="80">
        <v>25</v>
      </c>
      <c r="B135" s="95" t="s">
        <v>1334</v>
      </c>
      <c r="C135" s="82">
        <v>28</v>
      </c>
      <c r="D135" s="83">
        <f t="shared" si="10"/>
        <v>0.9585758301951387</v>
      </c>
      <c r="E135" s="94" t="s">
        <v>1348</v>
      </c>
      <c r="F135" s="85">
        <v>2</v>
      </c>
      <c r="G135" s="83">
        <f t="shared" si="11"/>
        <v>1.2738853503184713</v>
      </c>
      <c r="H135" s="106"/>
      <c r="I135" s="110"/>
      <c r="J135" s="88">
        <f t="shared" si="12"/>
        <v>0</v>
      </c>
    </row>
    <row r="136" spans="1:10" ht="15.75">
      <c r="A136" s="80"/>
      <c r="B136" s="114" t="s">
        <v>128</v>
      </c>
      <c r="C136" s="115">
        <f>C135+C134+C133+C132+C131+C130+C129+C128+C127+C126+C125+C124+C123+C122+C121+C120+C119+C118+C117+C116+C115+C114+C113+C112+C111</f>
        <v>1944</v>
      </c>
      <c r="D136" s="83">
        <f t="shared" si="10"/>
        <v>66.552550496405345</v>
      </c>
      <c r="E136" s="114" t="s">
        <v>128</v>
      </c>
      <c r="F136" s="115">
        <f>SUM(F111:F135)</f>
        <v>122</v>
      </c>
      <c r="G136" s="83">
        <f t="shared" si="11"/>
        <v>77.70700636942675</v>
      </c>
      <c r="H136" s="114" t="s">
        <v>128</v>
      </c>
      <c r="I136" s="80">
        <f>I135+I134+I133+I132+I131+I130+I129+I128+I127+I126+I125+I124+I123+I122+I121+I120+I119+I118+I117+I116+I115+I114+I113+I112+I111</f>
        <v>36</v>
      </c>
      <c r="J136" s="88">
        <f t="shared" si="12"/>
        <v>30</v>
      </c>
    </row>
    <row r="137" spans="1:10" ht="15.75">
      <c r="A137" s="116"/>
      <c r="B137" s="117" t="s">
        <v>129</v>
      </c>
      <c r="C137" s="118">
        <v>977</v>
      </c>
      <c r="D137" s="83">
        <f t="shared" si="10"/>
        <v>33.447449503594662</v>
      </c>
      <c r="E137" s="117" t="s">
        <v>129</v>
      </c>
      <c r="F137" s="119">
        <v>35</v>
      </c>
      <c r="G137" s="83">
        <f t="shared" si="11"/>
        <v>22.29299363057325</v>
      </c>
      <c r="H137" s="117" t="s">
        <v>1250</v>
      </c>
      <c r="I137" s="80">
        <v>84</v>
      </c>
      <c r="J137" s="88">
        <f t="shared" si="12"/>
        <v>70</v>
      </c>
    </row>
    <row r="139" spans="1:10">
      <c r="A139" s="969"/>
      <c r="B139" s="969"/>
      <c r="C139" s="969"/>
      <c r="D139" s="969"/>
      <c r="E139" s="969"/>
      <c r="F139" s="969"/>
      <c r="G139" s="969"/>
      <c r="H139" s="969"/>
      <c r="I139" s="969"/>
      <c r="J139" s="969"/>
    </row>
    <row r="140" spans="1:10" ht="15.75">
      <c r="A140" s="1208" t="s">
        <v>130</v>
      </c>
      <c r="B140" s="1212"/>
      <c r="C140" s="1212"/>
      <c r="D140" s="1212"/>
      <c r="E140" s="1212"/>
      <c r="F140" s="1212"/>
      <c r="G140" s="1212"/>
      <c r="H140" s="1212"/>
      <c r="I140" s="1212"/>
      <c r="J140" s="1212"/>
    </row>
    <row r="141" spans="1:10" ht="15.75">
      <c r="A141" s="1209" t="s">
        <v>118</v>
      </c>
      <c r="B141" s="1209"/>
      <c r="C141" s="1209"/>
      <c r="D141" s="1209"/>
      <c r="E141" s="1209"/>
      <c r="F141" s="1209"/>
      <c r="G141" s="1209"/>
      <c r="H141" s="1209"/>
      <c r="I141" s="1209"/>
      <c r="J141" s="1209"/>
    </row>
    <row r="142" spans="1:10" ht="15.75">
      <c r="A142" s="1209" t="s">
        <v>119</v>
      </c>
      <c r="B142" s="1209"/>
      <c r="C142" s="1209"/>
      <c r="D142" s="1209"/>
      <c r="E142" s="1209"/>
      <c r="F142" s="1209"/>
      <c r="G142" s="1209"/>
      <c r="H142" s="1209"/>
      <c r="I142" s="1209"/>
      <c r="J142" s="1209"/>
    </row>
    <row r="143" spans="1:10" ht="15.75">
      <c r="A143" s="1210" t="s">
        <v>120</v>
      </c>
      <c r="B143" s="1210"/>
      <c r="C143" s="1210"/>
      <c r="D143" s="1210"/>
      <c r="E143" s="1210"/>
      <c r="F143" s="1210"/>
      <c r="G143" s="1210"/>
      <c r="H143" s="1210"/>
      <c r="I143" s="1210"/>
      <c r="J143" s="1210"/>
    </row>
    <row r="144" spans="1:10" ht="15.75">
      <c r="A144" s="1211" t="s">
        <v>1372</v>
      </c>
      <c r="B144" s="1211"/>
      <c r="C144" s="1211"/>
      <c r="D144" s="1211"/>
      <c r="E144" s="1211"/>
      <c r="F144" s="1211"/>
      <c r="G144" s="1211"/>
      <c r="H144" s="1211"/>
      <c r="I144" s="1211"/>
      <c r="J144" s="1211"/>
    </row>
    <row r="145" spans="1:10" ht="15.75">
      <c r="A145" s="80" t="s">
        <v>121</v>
      </c>
      <c r="B145" s="80" t="s">
        <v>122</v>
      </c>
      <c r="C145" s="80" t="s">
        <v>123</v>
      </c>
      <c r="D145" s="80" t="s">
        <v>124</v>
      </c>
      <c r="E145" s="80" t="s">
        <v>125</v>
      </c>
      <c r="F145" s="80" t="s">
        <v>123</v>
      </c>
      <c r="G145" s="80" t="s">
        <v>124</v>
      </c>
      <c r="H145" s="80" t="s">
        <v>126</v>
      </c>
      <c r="I145" s="80" t="s">
        <v>123</v>
      </c>
      <c r="J145" s="80" t="s">
        <v>124</v>
      </c>
    </row>
    <row r="146" spans="1:10" ht="15.75">
      <c r="A146" s="80">
        <v>1</v>
      </c>
      <c r="B146" s="81" t="s">
        <v>1259</v>
      </c>
      <c r="C146" s="82">
        <v>139</v>
      </c>
      <c r="D146" s="83">
        <f>C146*100/1349</f>
        <v>10.303928836174945</v>
      </c>
      <c r="E146" s="84" t="s">
        <v>1234</v>
      </c>
      <c r="F146" s="85">
        <v>20</v>
      </c>
      <c r="G146" s="83">
        <f>F146*100/73</f>
        <v>27.397260273972602</v>
      </c>
      <c r="H146" s="86" t="s">
        <v>1335</v>
      </c>
      <c r="I146" s="87">
        <v>3</v>
      </c>
      <c r="J146" s="88">
        <f>I146*100/39</f>
        <v>7.6923076923076925</v>
      </c>
    </row>
    <row r="147" spans="1:10" ht="15.75">
      <c r="A147" s="80">
        <v>2</v>
      </c>
      <c r="B147" s="81" t="s">
        <v>1251</v>
      </c>
      <c r="C147" s="82">
        <v>124</v>
      </c>
      <c r="D147" s="83">
        <f t="shared" ref="D147:D172" si="13">C147*100/1349</f>
        <v>9.191994069681245</v>
      </c>
      <c r="E147" s="84" t="s">
        <v>1235</v>
      </c>
      <c r="F147" s="85">
        <v>9</v>
      </c>
      <c r="G147" s="83">
        <f t="shared" ref="G147:G172" si="14">F147*100/73</f>
        <v>12.328767123287671</v>
      </c>
      <c r="H147" s="89" t="s">
        <v>1246</v>
      </c>
      <c r="I147" s="87">
        <v>3</v>
      </c>
      <c r="J147" s="88">
        <f t="shared" ref="J147:J172" si="15">I147*100/39</f>
        <v>7.6923076923076925</v>
      </c>
    </row>
    <row r="148" spans="1:10" ht="15.75">
      <c r="A148" s="80">
        <v>3</v>
      </c>
      <c r="B148" s="81" t="s">
        <v>1252</v>
      </c>
      <c r="C148" s="90">
        <v>117</v>
      </c>
      <c r="D148" s="83">
        <f t="shared" si="13"/>
        <v>8.6730911786508518</v>
      </c>
      <c r="E148" s="84" t="s">
        <v>888</v>
      </c>
      <c r="F148" s="85">
        <v>5</v>
      </c>
      <c r="G148" s="83">
        <f t="shared" si="14"/>
        <v>6.8493150684931505</v>
      </c>
      <c r="H148" s="89" t="s">
        <v>1241</v>
      </c>
      <c r="I148" s="87">
        <v>2</v>
      </c>
      <c r="J148" s="88">
        <f t="shared" si="15"/>
        <v>5.1282051282051286</v>
      </c>
    </row>
    <row r="149" spans="1:10" ht="15.75">
      <c r="A149" s="80">
        <v>4</v>
      </c>
      <c r="B149" s="91" t="s">
        <v>1258</v>
      </c>
      <c r="C149" s="92">
        <v>59</v>
      </c>
      <c r="D149" s="83">
        <f t="shared" si="13"/>
        <v>4.3736100815418828</v>
      </c>
      <c r="E149" s="84" t="s">
        <v>1236</v>
      </c>
      <c r="F149" s="85">
        <v>4</v>
      </c>
      <c r="G149" s="83">
        <f t="shared" si="14"/>
        <v>5.4794520547945202</v>
      </c>
      <c r="H149" s="89" t="s">
        <v>1391</v>
      </c>
      <c r="I149" s="87">
        <v>2</v>
      </c>
      <c r="J149" s="88">
        <f t="shared" si="15"/>
        <v>5.1282051282051286</v>
      </c>
    </row>
    <row r="150" spans="1:10" ht="15.75">
      <c r="A150" s="80">
        <v>5</v>
      </c>
      <c r="B150" s="81" t="s">
        <v>1256</v>
      </c>
      <c r="C150" s="93">
        <v>55</v>
      </c>
      <c r="D150" s="83">
        <f t="shared" si="13"/>
        <v>4.0770941438102302</v>
      </c>
      <c r="E150" s="94" t="s">
        <v>1376</v>
      </c>
      <c r="F150" s="85">
        <v>3</v>
      </c>
      <c r="G150" s="83">
        <f t="shared" si="14"/>
        <v>4.1095890410958908</v>
      </c>
      <c r="H150" s="86" t="s">
        <v>1337</v>
      </c>
      <c r="I150" s="87">
        <v>2</v>
      </c>
      <c r="J150" s="88">
        <f t="shared" si="15"/>
        <v>5.1282051282051286</v>
      </c>
    </row>
    <row r="151" spans="1:10" ht="15.75">
      <c r="A151" s="80">
        <v>6</v>
      </c>
      <c r="B151" s="81" t="s">
        <v>1253</v>
      </c>
      <c r="C151" s="82">
        <v>46</v>
      </c>
      <c r="D151" s="83">
        <f t="shared" si="13"/>
        <v>3.4099332839140102</v>
      </c>
      <c r="E151" s="84" t="s">
        <v>1313</v>
      </c>
      <c r="F151" s="85">
        <v>3</v>
      </c>
      <c r="G151" s="83">
        <f t="shared" si="14"/>
        <v>4.1095890410958908</v>
      </c>
      <c r="H151" s="94" t="s">
        <v>1387</v>
      </c>
      <c r="I151" s="96">
        <v>1</v>
      </c>
      <c r="J151" s="88">
        <f t="shared" si="15"/>
        <v>2.5641025641025643</v>
      </c>
    </row>
    <row r="152" spans="1:10" ht="15.75">
      <c r="A152" s="80">
        <v>7</v>
      </c>
      <c r="B152" s="81" t="s">
        <v>1261</v>
      </c>
      <c r="C152" s="82">
        <v>43</v>
      </c>
      <c r="D152" s="83">
        <f t="shared" si="13"/>
        <v>3.1875463306152705</v>
      </c>
      <c r="E152" s="94" t="s">
        <v>1314</v>
      </c>
      <c r="F152" s="85">
        <v>2</v>
      </c>
      <c r="G152" s="83">
        <f t="shared" si="14"/>
        <v>2.7397260273972601</v>
      </c>
      <c r="H152" s="95" t="s">
        <v>1240</v>
      </c>
      <c r="I152" s="87">
        <v>1</v>
      </c>
      <c r="J152" s="88">
        <f t="shared" si="15"/>
        <v>2.5641025641025643</v>
      </c>
    </row>
    <row r="153" spans="1:10" ht="15.75">
      <c r="A153" s="80">
        <v>8</v>
      </c>
      <c r="B153" s="81" t="s">
        <v>127</v>
      </c>
      <c r="C153" s="82">
        <v>42</v>
      </c>
      <c r="D153" s="83">
        <f t="shared" si="13"/>
        <v>3.1134173461823571</v>
      </c>
      <c r="E153" s="84" t="s">
        <v>1377</v>
      </c>
      <c r="F153" s="85">
        <v>2</v>
      </c>
      <c r="G153" s="83">
        <f t="shared" si="14"/>
        <v>2.7397260273972601</v>
      </c>
      <c r="H153" s="94" t="s">
        <v>1379</v>
      </c>
      <c r="I153" s="96">
        <v>1</v>
      </c>
      <c r="J153" s="88">
        <f t="shared" si="15"/>
        <v>2.5641025641025643</v>
      </c>
    </row>
    <row r="154" spans="1:10" ht="15.75">
      <c r="A154" s="80">
        <v>9</v>
      </c>
      <c r="B154" s="81" t="s">
        <v>1327</v>
      </c>
      <c r="C154" s="82">
        <v>30</v>
      </c>
      <c r="D154" s="83">
        <f t="shared" si="13"/>
        <v>2.2238695329873979</v>
      </c>
      <c r="E154" s="84" t="s">
        <v>1378</v>
      </c>
      <c r="F154" s="85">
        <v>2</v>
      </c>
      <c r="G154" s="83">
        <f t="shared" si="14"/>
        <v>2.7397260273972601</v>
      </c>
      <c r="H154" s="97" t="s">
        <v>1336</v>
      </c>
      <c r="I154" s="98">
        <v>1</v>
      </c>
      <c r="J154" s="88">
        <f t="shared" si="15"/>
        <v>2.5641025641025643</v>
      </c>
    </row>
    <row r="155" spans="1:10" ht="15.75">
      <c r="A155" s="80">
        <v>10</v>
      </c>
      <c r="B155" s="81" t="s">
        <v>1247</v>
      </c>
      <c r="C155" s="82">
        <v>27</v>
      </c>
      <c r="D155" s="83">
        <f t="shared" si="13"/>
        <v>2.0014825796886582</v>
      </c>
      <c r="E155" s="84" t="s">
        <v>1379</v>
      </c>
      <c r="F155" s="85">
        <v>2</v>
      </c>
      <c r="G155" s="83">
        <f t="shared" si="14"/>
        <v>2.7397260273972601</v>
      </c>
      <c r="H155" s="89" t="s">
        <v>1392</v>
      </c>
      <c r="I155" s="99">
        <v>1</v>
      </c>
      <c r="J155" s="88">
        <f t="shared" si="15"/>
        <v>2.5641025641025643</v>
      </c>
    </row>
    <row r="156" spans="1:10" ht="15.75">
      <c r="A156" s="80">
        <v>11</v>
      </c>
      <c r="B156" s="100" t="s">
        <v>1343</v>
      </c>
      <c r="C156" s="101">
        <v>26</v>
      </c>
      <c r="D156" s="83">
        <f t="shared" si="13"/>
        <v>1.927353595255745</v>
      </c>
      <c r="E156" s="94" t="s">
        <v>1380</v>
      </c>
      <c r="F156" s="85">
        <v>2</v>
      </c>
      <c r="G156" s="83">
        <f t="shared" si="14"/>
        <v>2.7397260273972601</v>
      </c>
      <c r="H156" s="102" t="s">
        <v>1269</v>
      </c>
      <c r="I156" s="99">
        <v>1</v>
      </c>
      <c r="J156" s="88">
        <f t="shared" si="15"/>
        <v>2.5641025641025643</v>
      </c>
    </row>
    <row r="157" spans="1:10" ht="15.75">
      <c r="A157" s="80">
        <v>12</v>
      </c>
      <c r="B157" s="109" t="s">
        <v>1273</v>
      </c>
      <c r="C157" s="82">
        <v>23</v>
      </c>
      <c r="D157" s="83">
        <f t="shared" si="13"/>
        <v>1.7049666419570051</v>
      </c>
      <c r="E157" s="94" t="s">
        <v>1381</v>
      </c>
      <c r="F157" s="85">
        <v>1</v>
      </c>
      <c r="G157" s="83">
        <f t="shared" si="14"/>
        <v>1.3698630136986301</v>
      </c>
      <c r="H157" s="94" t="s">
        <v>1393</v>
      </c>
      <c r="I157" s="103">
        <v>1</v>
      </c>
      <c r="J157" s="88">
        <f t="shared" si="15"/>
        <v>2.5641025641025643</v>
      </c>
    </row>
    <row r="158" spans="1:10" ht="15.75">
      <c r="A158" s="80">
        <v>13</v>
      </c>
      <c r="B158" s="84" t="s">
        <v>1260</v>
      </c>
      <c r="C158" s="1004">
        <v>22</v>
      </c>
      <c r="D158" s="83">
        <f t="shared" si="13"/>
        <v>1.6308376575240919</v>
      </c>
      <c r="E158" s="84" t="s">
        <v>1382</v>
      </c>
      <c r="F158" s="85">
        <v>1</v>
      </c>
      <c r="G158" s="83">
        <f t="shared" si="14"/>
        <v>1.3698630136986301</v>
      </c>
      <c r="H158" s="104" t="s">
        <v>1243</v>
      </c>
      <c r="I158" s="105">
        <v>1</v>
      </c>
      <c r="J158" s="88">
        <f t="shared" si="15"/>
        <v>2.5641025641025643</v>
      </c>
    </row>
    <row r="159" spans="1:10" ht="15.75">
      <c r="A159" s="80">
        <v>14</v>
      </c>
      <c r="B159" s="100" t="s">
        <v>1269</v>
      </c>
      <c r="C159" s="82">
        <v>22</v>
      </c>
      <c r="D159" s="83">
        <f t="shared" si="13"/>
        <v>1.6308376575240919</v>
      </c>
      <c r="E159" s="94" t="s">
        <v>1383</v>
      </c>
      <c r="F159" s="85">
        <v>1</v>
      </c>
      <c r="G159" s="83">
        <f t="shared" si="14"/>
        <v>1.3698630136986301</v>
      </c>
      <c r="H159" s="106" t="s">
        <v>1394</v>
      </c>
      <c r="I159" s="105">
        <v>1</v>
      </c>
      <c r="J159" s="88">
        <f t="shared" si="15"/>
        <v>2.5641025641025643</v>
      </c>
    </row>
    <row r="160" spans="1:10" ht="15.75">
      <c r="A160" s="80">
        <v>15</v>
      </c>
      <c r="B160" s="81" t="s">
        <v>1263</v>
      </c>
      <c r="C160" s="82">
        <v>19</v>
      </c>
      <c r="D160" s="83">
        <f t="shared" si="13"/>
        <v>1.408450704225352</v>
      </c>
      <c r="E160" s="84" t="s">
        <v>1311</v>
      </c>
      <c r="F160" s="85">
        <v>1</v>
      </c>
      <c r="G160" s="83">
        <f t="shared" si="14"/>
        <v>1.3698630136986301</v>
      </c>
      <c r="H160" s="108" t="s">
        <v>1395</v>
      </c>
      <c r="I160" s="105">
        <v>1</v>
      </c>
      <c r="J160" s="88">
        <f t="shared" si="15"/>
        <v>2.5641025641025643</v>
      </c>
    </row>
    <row r="161" spans="1:10" ht="15.75">
      <c r="A161" s="80">
        <v>16</v>
      </c>
      <c r="B161" s="109" t="s">
        <v>1373</v>
      </c>
      <c r="C161" s="90">
        <v>19</v>
      </c>
      <c r="D161" s="83">
        <f t="shared" si="13"/>
        <v>1.408450704225352</v>
      </c>
      <c r="E161" s="94" t="s">
        <v>1384</v>
      </c>
      <c r="F161" s="85">
        <v>1</v>
      </c>
      <c r="G161" s="83">
        <f t="shared" si="14"/>
        <v>1.3698630136986301</v>
      </c>
      <c r="H161" s="106" t="s">
        <v>1396</v>
      </c>
      <c r="I161" s="105">
        <v>1</v>
      </c>
      <c r="J161" s="88">
        <f t="shared" si="15"/>
        <v>2.5641025641025643</v>
      </c>
    </row>
    <row r="162" spans="1:10" ht="15.75">
      <c r="A162" s="80">
        <v>17</v>
      </c>
      <c r="B162" s="84" t="s">
        <v>1242</v>
      </c>
      <c r="C162" s="82">
        <v>18</v>
      </c>
      <c r="D162" s="83">
        <f t="shared" si="13"/>
        <v>1.3343217197924389</v>
      </c>
      <c r="E162" s="94" t="s">
        <v>1385</v>
      </c>
      <c r="F162" s="85">
        <v>1</v>
      </c>
      <c r="G162" s="83">
        <f t="shared" si="14"/>
        <v>1.3698630136986301</v>
      </c>
      <c r="H162" s="108"/>
      <c r="I162" s="105"/>
      <c r="J162" s="88">
        <f t="shared" si="15"/>
        <v>0</v>
      </c>
    </row>
    <row r="163" spans="1:10" ht="15.75">
      <c r="A163" s="80">
        <v>18</v>
      </c>
      <c r="B163" s="81" t="s">
        <v>1265</v>
      </c>
      <c r="C163" s="82">
        <v>17</v>
      </c>
      <c r="D163" s="83">
        <f t="shared" si="13"/>
        <v>1.2601927353595255</v>
      </c>
      <c r="E163" s="94" t="s">
        <v>1386</v>
      </c>
      <c r="F163" s="85">
        <v>1</v>
      </c>
      <c r="G163" s="83">
        <f t="shared" si="14"/>
        <v>1.3698630136986301</v>
      </c>
      <c r="H163" s="106"/>
      <c r="I163" s="105"/>
      <c r="J163" s="88">
        <f t="shared" si="15"/>
        <v>0</v>
      </c>
    </row>
    <row r="164" spans="1:10" ht="15.75">
      <c r="A164" s="80">
        <v>19</v>
      </c>
      <c r="B164" s="81" t="s">
        <v>1334</v>
      </c>
      <c r="C164" s="90">
        <v>14</v>
      </c>
      <c r="D164" s="83">
        <f t="shared" si="13"/>
        <v>1.0378057820607858</v>
      </c>
      <c r="E164" s="94" t="s">
        <v>1347</v>
      </c>
      <c r="F164" s="85">
        <v>1</v>
      </c>
      <c r="G164" s="83">
        <f t="shared" si="14"/>
        <v>1.3698630136986301</v>
      </c>
      <c r="H164" s="106"/>
      <c r="I164" s="110"/>
      <c r="J164" s="88">
        <f t="shared" si="15"/>
        <v>0</v>
      </c>
    </row>
    <row r="165" spans="1:10" ht="15.75">
      <c r="A165" s="80">
        <v>20</v>
      </c>
      <c r="B165" s="100" t="s">
        <v>1332</v>
      </c>
      <c r="C165" s="103">
        <v>12</v>
      </c>
      <c r="D165" s="83">
        <f t="shared" si="13"/>
        <v>0.88954781319495924</v>
      </c>
      <c r="E165" s="94" t="s">
        <v>1273</v>
      </c>
      <c r="F165" s="85">
        <v>1</v>
      </c>
      <c r="G165" s="83">
        <f t="shared" si="14"/>
        <v>1.3698630136986301</v>
      </c>
      <c r="H165" s="106"/>
      <c r="I165" s="105"/>
      <c r="J165" s="88">
        <f t="shared" si="15"/>
        <v>0</v>
      </c>
    </row>
    <row r="166" spans="1:10" ht="15.75">
      <c r="A166" s="80">
        <v>21</v>
      </c>
      <c r="B166" s="84" t="s">
        <v>1254</v>
      </c>
      <c r="C166" s="92">
        <v>12</v>
      </c>
      <c r="D166" s="83">
        <f t="shared" si="13"/>
        <v>0.88954781319495924</v>
      </c>
      <c r="E166" s="94" t="s">
        <v>1387</v>
      </c>
      <c r="F166" s="85">
        <v>1</v>
      </c>
      <c r="G166" s="83">
        <f t="shared" si="14"/>
        <v>1.3698630136986301</v>
      </c>
      <c r="H166" s="106"/>
      <c r="I166" s="105"/>
      <c r="J166" s="88">
        <f t="shared" si="15"/>
        <v>0</v>
      </c>
    </row>
    <row r="167" spans="1:10" ht="15.75">
      <c r="A167" s="80">
        <v>22</v>
      </c>
      <c r="B167" s="84" t="s">
        <v>1374</v>
      </c>
      <c r="C167" s="112">
        <v>12</v>
      </c>
      <c r="D167" s="83">
        <f t="shared" si="13"/>
        <v>0.88954781319495924</v>
      </c>
      <c r="E167" s="94" t="s">
        <v>1260</v>
      </c>
      <c r="F167" s="85">
        <v>1</v>
      </c>
      <c r="G167" s="83">
        <f t="shared" si="14"/>
        <v>1.3698630136986301</v>
      </c>
      <c r="H167" s="106"/>
      <c r="I167" s="105"/>
      <c r="J167" s="88">
        <f t="shared" si="15"/>
        <v>0</v>
      </c>
    </row>
    <row r="168" spans="1:10" ht="15.75">
      <c r="A168" s="80">
        <v>23</v>
      </c>
      <c r="B168" s="81" t="s">
        <v>1257</v>
      </c>
      <c r="C168" s="82">
        <v>11</v>
      </c>
      <c r="D168" s="83">
        <f t="shared" si="13"/>
        <v>0.81541882876204597</v>
      </c>
      <c r="E168" s="94" t="s">
        <v>1388</v>
      </c>
      <c r="F168" s="85">
        <v>1</v>
      </c>
      <c r="G168" s="83">
        <f t="shared" si="14"/>
        <v>1.3698630136986301</v>
      </c>
      <c r="H168" s="106"/>
      <c r="I168" s="105"/>
      <c r="J168" s="88">
        <f t="shared" si="15"/>
        <v>0</v>
      </c>
    </row>
    <row r="169" spans="1:10" ht="15.75">
      <c r="A169" s="80">
        <v>24</v>
      </c>
      <c r="B169" s="94" t="s">
        <v>1268</v>
      </c>
      <c r="C169" s="113">
        <v>11</v>
      </c>
      <c r="D169" s="83">
        <f t="shared" si="13"/>
        <v>0.81541882876204597</v>
      </c>
      <c r="E169" s="94" t="s">
        <v>1389</v>
      </c>
      <c r="F169" s="85">
        <v>1</v>
      </c>
      <c r="G169" s="83">
        <f t="shared" si="14"/>
        <v>1.3698630136986301</v>
      </c>
      <c r="H169" s="106"/>
      <c r="I169" s="105"/>
      <c r="J169" s="88">
        <f t="shared" si="15"/>
        <v>0</v>
      </c>
    </row>
    <row r="170" spans="1:10" ht="15.75">
      <c r="A170" s="80">
        <v>25</v>
      </c>
      <c r="B170" s="95" t="s">
        <v>1375</v>
      </c>
      <c r="C170" s="82">
        <v>10</v>
      </c>
      <c r="D170" s="83">
        <f t="shared" si="13"/>
        <v>0.7412898443291327</v>
      </c>
      <c r="E170" s="94" t="s">
        <v>1390</v>
      </c>
      <c r="F170" s="85">
        <v>1</v>
      </c>
      <c r="G170" s="83">
        <f t="shared" si="14"/>
        <v>1.3698630136986301</v>
      </c>
      <c r="H170" s="106"/>
      <c r="I170" s="110"/>
      <c r="J170" s="88">
        <f t="shared" si="15"/>
        <v>0</v>
      </c>
    </row>
    <row r="171" spans="1:10" ht="15.75">
      <c r="A171" s="80"/>
      <c r="B171" s="114" t="s">
        <v>128</v>
      </c>
      <c r="C171" s="115">
        <f>C170+C169+C168+C167+C166+C165+C164+C163+C162+C161+C160+C159+C158+C157+C156+C155+C154+C153+C152+C151+C150+C149+C148+C147+C146</f>
        <v>930</v>
      </c>
      <c r="D171" s="83">
        <f t="shared" si="13"/>
        <v>68.939955522609338</v>
      </c>
      <c r="E171" s="114" t="s">
        <v>128</v>
      </c>
      <c r="F171" s="115">
        <f>SUM(F146:F170)</f>
        <v>68</v>
      </c>
      <c r="G171" s="83">
        <f t="shared" si="14"/>
        <v>93.150684931506845</v>
      </c>
      <c r="H171" s="114" t="s">
        <v>128</v>
      </c>
      <c r="I171" s="80">
        <f>I170+I169+I168+I167+I166+I165+I164+I163+I162+I161+I160+I159+I158+I157+I156+I155+I154+I153+I152+I151+I150+I149+I148+I147+I146</f>
        <v>23</v>
      </c>
      <c r="J171" s="88">
        <f t="shared" si="15"/>
        <v>58.974358974358971</v>
      </c>
    </row>
    <row r="172" spans="1:10" ht="15.75">
      <c r="A172" s="116"/>
      <c r="B172" s="117" t="s">
        <v>129</v>
      </c>
      <c r="C172" s="118">
        <v>419</v>
      </c>
      <c r="D172" s="83">
        <f t="shared" si="13"/>
        <v>31.060044477390658</v>
      </c>
      <c r="E172" s="117" t="s">
        <v>129</v>
      </c>
      <c r="F172" s="119">
        <v>5</v>
      </c>
      <c r="G172" s="83">
        <f t="shared" si="14"/>
        <v>6.8493150684931505</v>
      </c>
      <c r="H172" s="117" t="s">
        <v>1250</v>
      </c>
      <c r="I172" s="80">
        <v>16</v>
      </c>
      <c r="J172" s="88">
        <f t="shared" si="15"/>
        <v>41.025641025641029</v>
      </c>
    </row>
    <row r="175" spans="1:10">
      <c r="A175" s="969"/>
      <c r="B175" s="969"/>
      <c r="C175" s="969"/>
      <c r="D175" s="969"/>
      <c r="E175" s="969"/>
      <c r="F175" s="969"/>
      <c r="G175" s="969"/>
      <c r="H175" s="969"/>
      <c r="I175" s="969"/>
      <c r="J175" s="969"/>
    </row>
    <row r="176" spans="1:10" ht="15.75">
      <c r="A176" s="1208" t="s">
        <v>130</v>
      </c>
      <c r="B176" s="1212"/>
      <c r="C176" s="1212"/>
      <c r="D176" s="1212"/>
      <c r="E176" s="1212"/>
      <c r="F176" s="1212"/>
      <c r="G176" s="1212"/>
      <c r="H176" s="1212"/>
      <c r="I176" s="1212"/>
      <c r="J176" s="1212"/>
    </row>
    <row r="177" spans="1:10" ht="15.75">
      <c r="A177" s="1209" t="s">
        <v>118</v>
      </c>
      <c r="B177" s="1209"/>
      <c r="C177" s="1209"/>
      <c r="D177" s="1209"/>
      <c r="E177" s="1209"/>
      <c r="F177" s="1209"/>
      <c r="G177" s="1209"/>
      <c r="H177" s="1209"/>
      <c r="I177" s="1209"/>
      <c r="J177" s="1209"/>
    </row>
    <row r="178" spans="1:10" ht="15.75">
      <c r="A178" s="1209" t="s">
        <v>119</v>
      </c>
      <c r="B178" s="1209"/>
      <c r="C178" s="1209"/>
      <c r="D178" s="1209"/>
      <c r="E178" s="1209"/>
      <c r="F178" s="1209"/>
      <c r="G178" s="1209"/>
      <c r="H178" s="1209"/>
      <c r="I178" s="1209"/>
      <c r="J178" s="1209"/>
    </row>
    <row r="179" spans="1:10" ht="15.75">
      <c r="A179" s="1210" t="s">
        <v>120</v>
      </c>
      <c r="B179" s="1210"/>
      <c r="C179" s="1210"/>
      <c r="D179" s="1210"/>
      <c r="E179" s="1210"/>
      <c r="F179" s="1210"/>
      <c r="G179" s="1210"/>
      <c r="H179" s="1210"/>
      <c r="I179" s="1210"/>
      <c r="J179" s="1210"/>
    </row>
    <row r="180" spans="1:10" ht="15.75">
      <c r="A180" s="1211" t="s">
        <v>1397</v>
      </c>
      <c r="B180" s="1211"/>
      <c r="C180" s="1211"/>
      <c r="D180" s="1211"/>
      <c r="E180" s="1211"/>
      <c r="F180" s="1211"/>
      <c r="G180" s="1211"/>
      <c r="H180" s="1211"/>
      <c r="I180" s="1211"/>
      <c r="J180" s="1211"/>
    </row>
    <row r="181" spans="1:10" ht="15.75">
      <c r="A181" s="80" t="s">
        <v>121</v>
      </c>
      <c r="B181" s="80" t="s">
        <v>122</v>
      </c>
      <c r="C181" s="80" t="s">
        <v>123</v>
      </c>
      <c r="D181" s="80" t="s">
        <v>124</v>
      </c>
      <c r="E181" s="80" t="s">
        <v>125</v>
      </c>
      <c r="F181" s="80" t="s">
        <v>123</v>
      </c>
      <c r="G181" s="80" t="s">
        <v>124</v>
      </c>
      <c r="H181" s="80" t="s">
        <v>126</v>
      </c>
      <c r="I181" s="80" t="s">
        <v>123</v>
      </c>
      <c r="J181" s="80" t="s">
        <v>124</v>
      </c>
    </row>
    <row r="182" spans="1:10" ht="15.75">
      <c r="A182" s="80">
        <v>1</v>
      </c>
      <c r="B182" s="81" t="s">
        <v>1251</v>
      </c>
      <c r="C182" s="82">
        <v>123</v>
      </c>
      <c r="D182" s="83">
        <f>C182*100/1384</f>
        <v>8.8872832369942198</v>
      </c>
      <c r="E182" s="84" t="s">
        <v>1234</v>
      </c>
      <c r="F182" s="85">
        <v>23</v>
      </c>
      <c r="G182" s="83">
        <f>F182*100/73</f>
        <v>31.506849315068493</v>
      </c>
      <c r="H182" s="86" t="s">
        <v>1335</v>
      </c>
      <c r="I182" s="87">
        <v>3</v>
      </c>
      <c r="J182" s="88">
        <f>I182*100/43</f>
        <v>6.9767441860465116</v>
      </c>
    </row>
    <row r="183" spans="1:10" ht="15.75">
      <c r="A183" s="80">
        <v>2</v>
      </c>
      <c r="B183" s="81" t="s">
        <v>1398</v>
      </c>
      <c r="C183" s="82">
        <v>117</v>
      </c>
      <c r="D183" s="83">
        <f t="shared" ref="D183:D208" si="16">C183*100/1384</f>
        <v>8.4537572254335256</v>
      </c>
      <c r="E183" s="84" t="s">
        <v>1353</v>
      </c>
      <c r="F183" s="85">
        <v>5</v>
      </c>
      <c r="G183" s="83">
        <f t="shared" ref="G183:G208" si="17">F183*100/73</f>
        <v>6.8493150684931505</v>
      </c>
      <c r="H183" s="89" t="s">
        <v>1246</v>
      </c>
      <c r="I183" s="87">
        <v>2</v>
      </c>
      <c r="J183" s="88">
        <f t="shared" ref="J183:J208" si="18">I183*100/43</f>
        <v>4.6511627906976747</v>
      </c>
    </row>
    <row r="184" spans="1:10" ht="15.75">
      <c r="A184" s="80">
        <v>3</v>
      </c>
      <c r="B184" s="81" t="s">
        <v>1252</v>
      </c>
      <c r="C184" s="90">
        <v>92</v>
      </c>
      <c r="D184" s="83">
        <f t="shared" si="16"/>
        <v>6.6473988439306355</v>
      </c>
      <c r="E184" s="84" t="s">
        <v>1314</v>
      </c>
      <c r="F184" s="85">
        <v>4</v>
      </c>
      <c r="G184" s="83">
        <f t="shared" si="17"/>
        <v>5.4794520547945202</v>
      </c>
      <c r="H184" s="89" t="s">
        <v>1419</v>
      </c>
      <c r="I184" s="87">
        <v>1</v>
      </c>
      <c r="J184" s="88">
        <f t="shared" si="18"/>
        <v>2.3255813953488373</v>
      </c>
    </row>
    <row r="185" spans="1:10" ht="15.75">
      <c r="A185" s="80">
        <v>4</v>
      </c>
      <c r="B185" s="91" t="s">
        <v>1259</v>
      </c>
      <c r="C185" s="92">
        <v>73</v>
      </c>
      <c r="D185" s="83">
        <f t="shared" si="16"/>
        <v>5.2745664739884397</v>
      </c>
      <c r="E185" s="84" t="s">
        <v>1376</v>
      </c>
      <c r="F185" s="85">
        <v>4</v>
      </c>
      <c r="G185" s="83">
        <f t="shared" si="17"/>
        <v>5.4794520547945202</v>
      </c>
      <c r="H185" s="89" t="s">
        <v>1270</v>
      </c>
      <c r="I185" s="87">
        <v>1</v>
      </c>
      <c r="J185" s="88">
        <f t="shared" si="18"/>
        <v>2.3255813953488373</v>
      </c>
    </row>
    <row r="186" spans="1:10" ht="15.75">
      <c r="A186" s="80">
        <v>5</v>
      </c>
      <c r="B186" s="81" t="s">
        <v>1399</v>
      </c>
      <c r="C186" s="93">
        <v>61</v>
      </c>
      <c r="D186" s="83">
        <f t="shared" si="16"/>
        <v>4.4075144508670521</v>
      </c>
      <c r="E186" s="94" t="s">
        <v>1403</v>
      </c>
      <c r="F186" s="85">
        <v>4</v>
      </c>
      <c r="G186" s="83">
        <f t="shared" si="17"/>
        <v>5.4794520547945202</v>
      </c>
      <c r="H186" s="86" t="s">
        <v>1420</v>
      </c>
      <c r="I186" s="87">
        <v>1</v>
      </c>
      <c r="J186" s="88">
        <f t="shared" si="18"/>
        <v>2.3255813953488373</v>
      </c>
    </row>
    <row r="187" spans="1:10" ht="15.75">
      <c r="A187" s="80">
        <v>6</v>
      </c>
      <c r="B187" s="81" t="s">
        <v>1253</v>
      </c>
      <c r="C187" s="82">
        <v>51</v>
      </c>
      <c r="D187" s="83">
        <f t="shared" si="16"/>
        <v>3.6849710982658959</v>
      </c>
      <c r="E187" s="84" t="s">
        <v>1412</v>
      </c>
      <c r="F187" s="85">
        <v>3</v>
      </c>
      <c r="G187" s="83">
        <f t="shared" si="17"/>
        <v>4.1095890410958908</v>
      </c>
      <c r="H187" s="94" t="s">
        <v>1421</v>
      </c>
      <c r="I187" s="87">
        <v>1</v>
      </c>
      <c r="J187" s="88">
        <f t="shared" si="18"/>
        <v>2.3255813953488373</v>
      </c>
    </row>
    <row r="188" spans="1:10" ht="15.75">
      <c r="A188" s="80">
        <v>7</v>
      </c>
      <c r="B188" s="81" t="s">
        <v>1256</v>
      </c>
      <c r="C188" s="82">
        <v>44</v>
      </c>
      <c r="D188" s="83">
        <f t="shared" si="16"/>
        <v>3.1791907514450868</v>
      </c>
      <c r="E188" s="94" t="s">
        <v>1404</v>
      </c>
      <c r="F188" s="85">
        <v>3</v>
      </c>
      <c r="G188" s="83">
        <f t="shared" si="17"/>
        <v>4.1095890410958908</v>
      </c>
      <c r="H188" s="95" t="s">
        <v>127</v>
      </c>
      <c r="I188" s="87">
        <v>1</v>
      </c>
      <c r="J188" s="88">
        <f t="shared" si="18"/>
        <v>2.3255813953488373</v>
      </c>
    </row>
    <row r="189" spans="1:10" ht="15.75">
      <c r="A189" s="80">
        <v>8</v>
      </c>
      <c r="B189" s="81" t="s">
        <v>1261</v>
      </c>
      <c r="C189" s="82">
        <v>39</v>
      </c>
      <c r="D189" s="83">
        <f t="shared" si="16"/>
        <v>2.8179190751445087</v>
      </c>
      <c r="E189" s="84" t="s">
        <v>1406</v>
      </c>
      <c r="F189" s="85">
        <v>3</v>
      </c>
      <c r="G189" s="83">
        <f t="shared" si="17"/>
        <v>4.1095890410958908</v>
      </c>
      <c r="H189" s="94" t="s">
        <v>1422</v>
      </c>
      <c r="I189" s="87">
        <v>1</v>
      </c>
      <c r="J189" s="88">
        <f t="shared" si="18"/>
        <v>2.3255813953488373</v>
      </c>
    </row>
    <row r="190" spans="1:10" ht="15.75">
      <c r="A190" s="80">
        <v>9</v>
      </c>
      <c r="B190" s="81" t="s">
        <v>1400</v>
      </c>
      <c r="C190" s="82">
        <v>37</v>
      </c>
      <c r="D190" s="83">
        <f t="shared" si="16"/>
        <v>2.6734104046242773</v>
      </c>
      <c r="E190" s="84" t="s">
        <v>1313</v>
      </c>
      <c r="F190" s="85">
        <v>3</v>
      </c>
      <c r="G190" s="83">
        <f t="shared" si="17"/>
        <v>4.1095890410958908</v>
      </c>
      <c r="H190" s="97" t="s">
        <v>1273</v>
      </c>
      <c r="I190" s="87">
        <v>1</v>
      </c>
      <c r="J190" s="88">
        <f t="shared" si="18"/>
        <v>2.3255813953488373</v>
      </c>
    </row>
    <row r="191" spans="1:10" ht="15.75">
      <c r="A191" s="80">
        <v>10</v>
      </c>
      <c r="B191" s="81" t="s">
        <v>1262</v>
      </c>
      <c r="C191" s="82">
        <v>33</v>
      </c>
      <c r="D191" s="83">
        <f t="shared" si="16"/>
        <v>2.3843930635838149</v>
      </c>
      <c r="E191" s="84" t="s">
        <v>1236</v>
      </c>
      <c r="F191" s="85">
        <v>3</v>
      </c>
      <c r="G191" s="83">
        <f t="shared" si="17"/>
        <v>4.1095890410958908</v>
      </c>
      <c r="H191" s="89" t="s">
        <v>1423</v>
      </c>
      <c r="I191" s="87">
        <v>1</v>
      </c>
      <c r="J191" s="88">
        <f t="shared" si="18"/>
        <v>2.3255813953488373</v>
      </c>
    </row>
    <row r="192" spans="1:10" ht="15.75">
      <c r="A192" s="80">
        <v>11</v>
      </c>
      <c r="B192" s="100" t="s">
        <v>1254</v>
      </c>
      <c r="C192" s="101">
        <v>33</v>
      </c>
      <c r="D192" s="83">
        <f t="shared" si="16"/>
        <v>2.3843930635838149</v>
      </c>
      <c r="E192" s="94" t="s">
        <v>1405</v>
      </c>
      <c r="F192" s="85">
        <v>2</v>
      </c>
      <c r="G192" s="83">
        <f t="shared" si="17"/>
        <v>2.7397260273972601</v>
      </c>
      <c r="H192" s="102" t="s">
        <v>1424</v>
      </c>
      <c r="I192" s="87">
        <v>1</v>
      </c>
      <c r="J192" s="88">
        <f t="shared" si="18"/>
        <v>2.3255813953488373</v>
      </c>
    </row>
    <row r="193" spans="1:10" ht="15.75">
      <c r="A193" s="80">
        <v>12</v>
      </c>
      <c r="B193" s="109" t="s">
        <v>127</v>
      </c>
      <c r="C193" s="82">
        <v>33</v>
      </c>
      <c r="D193" s="83">
        <f t="shared" si="16"/>
        <v>2.3843930635838149</v>
      </c>
      <c r="E193" s="94" t="s">
        <v>1407</v>
      </c>
      <c r="F193" s="85">
        <v>1</v>
      </c>
      <c r="G193" s="83">
        <f t="shared" si="17"/>
        <v>1.3698630136986301</v>
      </c>
      <c r="H193" s="94" t="s">
        <v>1425</v>
      </c>
      <c r="I193" s="87">
        <v>1</v>
      </c>
      <c r="J193" s="88">
        <f t="shared" si="18"/>
        <v>2.3255813953488373</v>
      </c>
    </row>
    <row r="194" spans="1:10" ht="15.75">
      <c r="A194" s="80">
        <v>13</v>
      </c>
      <c r="B194" s="84" t="s">
        <v>1327</v>
      </c>
      <c r="C194" s="1004">
        <v>31</v>
      </c>
      <c r="D194" s="83">
        <f t="shared" si="16"/>
        <v>2.2398843930635839</v>
      </c>
      <c r="E194" s="84" t="s">
        <v>1361</v>
      </c>
      <c r="F194" s="85">
        <v>1</v>
      </c>
      <c r="G194" s="83">
        <f t="shared" si="17"/>
        <v>1.3698630136986301</v>
      </c>
      <c r="H194" s="104" t="s">
        <v>1426</v>
      </c>
      <c r="I194" s="87">
        <v>1</v>
      </c>
      <c r="J194" s="88">
        <f t="shared" si="18"/>
        <v>2.3255813953488373</v>
      </c>
    </row>
    <row r="195" spans="1:10" ht="15.75">
      <c r="A195" s="80">
        <v>14</v>
      </c>
      <c r="B195" s="100" t="s">
        <v>1401</v>
      </c>
      <c r="C195" s="82">
        <v>24</v>
      </c>
      <c r="D195" s="83">
        <f t="shared" si="16"/>
        <v>1.7341040462427746</v>
      </c>
      <c r="E195" s="94" t="s">
        <v>1408</v>
      </c>
      <c r="F195" s="85">
        <v>1</v>
      </c>
      <c r="G195" s="83">
        <f t="shared" si="17"/>
        <v>1.3698630136986301</v>
      </c>
      <c r="H195" s="106"/>
      <c r="I195" s="105"/>
      <c r="J195" s="88">
        <f t="shared" si="18"/>
        <v>0</v>
      </c>
    </row>
    <row r="196" spans="1:10" ht="15.75">
      <c r="A196" s="80">
        <v>15</v>
      </c>
      <c r="B196" s="81" t="s">
        <v>1271</v>
      </c>
      <c r="C196" s="82">
        <v>24</v>
      </c>
      <c r="D196" s="83">
        <f t="shared" si="16"/>
        <v>1.7341040462427746</v>
      </c>
      <c r="E196" s="84" t="s">
        <v>1409</v>
      </c>
      <c r="F196" s="85">
        <v>1</v>
      </c>
      <c r="G196" s="83">
        <f t="shared" si="17"/>
        <v>1.3698630136986301</v>
      </c>
      <c r="H196" s="108"/>
      <c r="I196" s="105"/>
      <c r="J196" s="88">
        <f t="shared" si="18"/>
        <v>0</v>
      </c>
    </row>
    <row r="197" spans="1:10" ht="15.75">
      <c r="A197" s="80">
        <v>16</v>
      </c>
      <c r="B197" s="109" t="s">
        <v>1269</v>
      </c>
      <c r="C197" s="90">
        <v>19</v>
      </c>
      <c r="D197" s="83">
        <f t="shared" si="16"/>
        <v>1.3728323699421965</v>
      </c>
      <c r="E197" s="94" t="s">
        <v>1410</v>
      </c>
      <c r="F197" s="85">
        <v>1</v>
      </c>
      <c r="G197" s="83">
        <f t="shared" si="17"/>
        <v>1.3698630136986301</v>
      </c>
      <c r="H197" s="106"/>
      <c r="I197" s="105"/>
      <c r="J197" s="88">
        <f t="shared" si="18"/>
        <v>0</v>
      </c>
    </row>
    <row r="198" spans="1:10" ht="15.75">
      <c r="A198" s="80">
        <v>17</v>
      </c>
      <c r="B198" s="84" t="s">
        <v>1260</v>
      </c>
      <c r="C198" s="82">
        <v>18</v>
      </c>
      <c r="D198" s="83">
        <f t="shared" si="16"/>
        <v>1.300578034682081</v>
      </c>
      <c r="E198" s="94" t="s">
        <v>1411</v>
      </c>
      <c r="F198" s="85">
        <v>1</v>
      </c>
      <c r="G198" s="83">
        <f t="shared" si="17"/>
        <v>1.3698630136986301</v>
      </c>
      <c r="H198" s="108"/>
      <c r="I198" s="105"/>
      <c r="J198" s="88">
        <f t="shared" si="18"/>
        <v>0</v>
      </c>
    </row>
    <row r="199" spans="1:10" ht="15.75">
      <c r="A199" s="80">
        <v>18</v>
      </c>
      <c r="B199" s="81" t="s">
        <v>1242</v>
      </c>
      <c r="C199" s="82">
        <v>18</v>
      </c>
      <c r="D199" s="83">
        <f t="shared" si="16"/>
        <v>1.300578034682081</v>
      </c>
      <c r="E199" s="94" t="s">
        <v>1413</v>
      </c>
      <c r="F199" s="85">
        <v>1</v>
      </c>
      <c r="G199" s="83">
        <f t="shared" si="17"/>
        <v>1.3698630136986301</v>
      </c>
      <c r="H199" s="106"/>
      <c r="I199" s="105"/>
      <c r="J199" s="88">
        <f t="shared" si="18"/>
        <v>0</v>
      </c>
    </row>
    <row r="200" spans="1:10" ht="15.75">
      <c r="A200" s="80">
        <v>19</v>
      </c>
      <c r="B200" s="81" t="s">
        <v>1273</v>
      </c>
      <c r="C200" s="90">
        <v>18</v>
      </c>
      <c r="D200" s="83">
        <f t="shared" si="16"/>
        <v>1.300578034682081</v>
      </c>
      <c r="E200" s="94" t="s">
        <v>1414</v>
      </c>
      <c r="F200" s="85">
        <v>1</v>
      </c>
      <c r="G200" s="83">
        <f t="shared" si="17"/>
        <v>1.3698630136986301</v>
      </c>
      <c r="H200" s="106"/>
      <c r="I200" s="110"/>
      <c r="J200" s="88">
        <f t="shared" si="18"/>
        <v>0</v>
      </c>
    </row>
    <row r="201" spans="1:10" ht="15.75">
      <c r="A201" s="80">
        <v>20</v>
      </c>
      <c r="B201" s="100" t="s">
        <v>1268</v>
      </c>
      <c r="C201" s="103">
        <v>17</v>
      </c>
      <c r="D201" s="83">
        <f t="shared" si="16"/>
        <v>1.2283236994219653</v>
      </c>
      <c r="E201" s="94" t="s">
        <v>1415</v>
      </c>
      <c r="F201" s="85">
        <v>1</v>
      </c>
      <c r="G201" s="83">
        <f t="shared" si="17"/>
        <v>1.3698630136986301</v>
      </c>
      <c r="H201" s="106"/>
      <c r="I201" s="105"/>
      <c r="J201" s="88">
        <f t="shared" si="18"/>
        <v>0</v>
      </c>
    </row>
    <row r="202" spans="1:10" ht="15.75">
      <c r="A202" s="80">
        <v>21</v>
      </c>
      <c r="B202" s="84" t="s">
        <v>1402</v>
      </c>
      <c r="C202" s="92">
        <v>16</v>
      </c>
      <c r="D202" s="83">
        <f t="shared" si="16"/>
        <v>1.1560693641618498</v>
      </c>
      <c r="E202" s="94" t="s">
        <v>1416</v>
      </c>
      <c r="F202" s="85">
        <v>1</v>
      </c>
      <c r="G202" s="83">
        <f t="shared" si="17"/>
        <v>1.3698630136986301</v>
      </c>
      <c r="H202" s="106"/>
      <c r="I202" s="105"/>
      <c r="J202" s="88">
        <f t="shared" si="18"/>
        <v>0</v>
      </c>
    </row>
    <row r="203" spans="1:10" ht="15.75">
      <c r="A203" s="80">
        <v>22</v>
      </c>
      <c r="B203" s="84" t="s">
        <v>1264</v>
      </c>
      <c r="C203" s="112">
        <v>15</v>
      </c>
      <c r="D203" s="83">
        <f t="shared" si="16"/>
        <v>1.0838150289017341</v>
      </c>
      <c r="E203" s="94" t="s">
        <v>1381</v>
      </c>
      <c r="F203" s="85">
        <v>1</v>
      </c>
      <c r="G203" s="83">
        <f t="shared" si="17"/>
        <v>1.3698630136986301</v>
      </c>
      <c r="H203" s="106"/>
      <c r="I203" s="105"/>
      <c r="J203" s="88">
        <f t="shared" si="18"/>
        <v>0</v>
      </c>
    </row>
    <row r="204" spans="1:10" ht="15.75">
      <c r="A204" s="80">
        <v>23</v>
      </c>
      <c r="B204" s="81" t="s">
        <v>1272</v>
      </c>
      <c r="C204" s="82">
        <v>14</v>
      </c>
      <c r="D204" s="83">
        <f t="shared" si="16"/>
        <v>1.0115606936416186</v>
      </c>
      <c r="E204" s="94" t="s">
        <v>1311</v>
      </c>
      <c r="F204" s="85">
        <v>1</v>
      </c>
      <c r="G204" s="83">
        <f t="shared" si="17"/>
        <v>1.3698630136986301</v>
      </c>
      <c r="H204" s="106"/>
      <c r="I204" s="105"/>
      <c r="J204" s="88">
        <f t="shared" si="18"/>
        <v>0</v>
      </c>
    </row>
    <row r="205" spans="1:10" ht="15.75">
      <c r="A205" s="80">
        <v>24</v>
      </c>
      <c r="B205" s="94" t="s">
        <v>1263</v>
      </c>
      <c r="C205" s="113">
        <v>13</v>
      </c>
      <c r="D205" s="83">
        <f t="shared" si="16"/>
        <v>0.93930635838150289</v>
      </c>
      <c r="E205" s="94" t="s">
        <v>1418</v>
      </c>
      <c r="F205" s="85">
        <v>1</v>
      </c>
      <c r="G205" s="83">
        <f t="shared" si="17"/>
        <v>1.3698630136986301</v>
      </c>
      <c r="H205" s="106"/>
      <c r="I205" s="105"/>
      <c r="J205" s="88">
        <f t="shared" si="18"/>
        <v>0</v>
      </c>
    </row>
    <row r="206" spans="1:10" ht="15.75">
      <c r="A206" s="80">
        <v>25</v>
      </c>
      <c r="B206" s="95" t="s">
        <v>1267</v>
      </c>
      <c r="C206" s="82">
        <v>11</v>
      </c>
      <c r="D206" s="83">
        <f t="shared" si="16"/>
        <v>0.7947976878612717</v>
      </c>
      <c r="E206" s="94" t="s">
        <v>1417</v>
      </c>
      <c r="F206" s="85">
        <v>1</v>
      </c>
      <c r="G206" s="83">
        <f t="shared" si="17"/>
        <v>1.3698630136986301</v>
      </c>
      <c r="H206" s="106"/>
      <c r="I206" s="110"/>
      <c r="J206" s="88">
        <f t="shared" si="18"/>
        <v>0</v>
      </c>
    </row>
    <row r="207" spans="1:10" ht="15.75">
      <c r="A207" s="80"/>
      <c r="B207" s="114" t="s">
        <v>128</v>
      </c>
      <c r="C207" s="115">
        <f>C206+C205+C204+C203+C202+C201+C200+C199+C198+C197+C196+C195+C194+C193+C192+C191+C190+C189+C188+C187+C186+C185+C184+C183+C182</f>
        <v>974</v>
      </c>
      <c r="D207" s="83">
        <f t="shared" si="16"/>
        <v>70.375722543352595</v>
      </c>
      <c r="E207" s="114" t="s">
        <v>128</v>
      </c>
      <c r="F207" s="115">
        <f>SUM(F182:F206)</f>
        <v>71</v>
      </c>
      <c r="G207" s="83">
        <f t="shared" si="17"/>
        <v>97.260273972602747</v>
      </c>
      <c r="H207" s="114" t="s">
        <v>128</v>
      </c>
      <c r="I207" s="80">
        <f>I206+I205+I204+I203+I202+I201+I200+I199+I198+I197+I196+I195+I194+I193+I192+I191+I190+I189+I188+I187+I186+I185+I184+I183+I182</f>
        <v>16</v>
      </c>
      <c r="J207" s="88">
        <f t="shared" si="18"/>
        <v>37.209302325581397</v>
      </c>
    </row>
    <row r="208" spans="1:10" ht="15.75">
      <c r="A208" s="116"/>
      <c r="B208" s="117" t="s">
        <v>129</v>
      </c>
      <c r="C208" s="118">
        <v>410</v>
      </c>
      <c r="D208" s="83">
        <f t="shared" si="16"/>
        <v>29.624277456647398</v>
      </c>
      <c r="E208" s="117" t="s">
        <v>129</v>
      </c>
      <c r="F208" s="119">
        <v>2</v>
      </c>
      <c r="G208" s="83">
        <f t="shared" si="17"/>
        <v>2.7397260273972601</v>
      </c>
      <c r="H208" s="117" t="s">
        <v>1250</v>
      </c>
      <c r="I208" s="80">
        <v>27</v>
      </c>
      <c r="J208" s="88">
        <f t="shared" si="18"/>
        <v>62.790697674418603</v>
      </c>
    </row>
    <row r="211" spans="1:10">
      <c r="A211" s="969"/>
      <c r="B211" s="969"/>
      <c r="C211" s="969"/>
      <c r="D211" s="969"/>
      <c r="E211" s="969"/>
      <c r="F211" s="969"/>
      <c r="G211" s="969"/>
      <c r="H211" s="969"/>
      <c r="I211" s="969"/>
      <c r="J211" s="969"/>
    </row>
    <row r="212" spans="1:10" ht="15.75">
      <c r="A212" s="1208" t="s">
        <v>130</v>
      </c>
      <c r="B212" s="1208"/>
      <c r="C212" s="1208"/>
      <c r="D212" s="1208"/>
      <c r="E212" s="1208"/>
      <c r="F212" s="1208"/>
      <c r="G212" s="1208"/>
      <c r="H212" s="1208"/>
      <c r="I212" s="1208"/>
      <c r="J212" s="1208"/>
    </row>
    <row r="213" spans="1:10" ht="15.75">
      <c r="A213" s="1209" t="s">
        <v>118</v>
      </c>
      <c r="B213" s="1209"/>
      <c r="C213" s="1209"/>
      <c r="D213" s="1209"/>
      <c r="E213" s="1209"/>
      <c r="F213" s="1209"/>
      <c r="G213" s="1209"/>
      <c r="H213" s="1209"/>
      <c r="I213" s="1209"/>
      <c r="J213" s="1209"/>
    </row>
    <row r="214" spans="1:10" ht="15.75">
      <c r="A214" s="1209" t="s">
        <v>119</v>
      </c>
      <c r="B214" s="1209"/>
      <c r="C214" s="1209"/>
      <c r="D214" s="1209"/>
      <c r="E214" s="1209"/>
      <c r="F214" s="1209"/>
      <c r="G214" s="1209"/>
      <c r="H214" s="1209"/>
      <c r="I214" s="1209"/>
      <c r="J214" s="1209"/>
    </row>
    <row r="215" spans="1:10" ht="15.75">
      <c r="A215" s="1210" t="s">
        <v>120</v>
      </c>
      <c r="B215" s="1210"/>
      <c r="C215" s="1210"/>
      <c r="D215" s="1210"/>
      <c r="E215" s="1210"/>
      <c r="F215" s="1210"/>
      <c r="G215" s="1210"/>
      <c r="H215" s="1210"/>
      <c r="I215" s="1210"/>
      <c r="J215" s="1210"/>
    </row>
    <row r="216" spans="1:10" ht="15.75">
      <c r="A216" s="1211" t="s">
        <v>1433</v>
      </c>
      <c r="B216" s="1211"/>
      <c r="C216" s="1211"/>
      <c r="D216" s="1211"/>
      <c r="E216" s="1211"/>
      <c r="F216" s="1211"/>
      <c r="G216" s="1211"/>
      <c r="H216" s="1211"/>
      <c r="I216" s="1211"/>
      <c r="J216" s="1211"/>
    </row>
    <row r="217" spans="1:10" ht="15.75">
      <c r="A217" s="80" t="s">
        <v>121</v>
      </c>
      <c r="B217" s="80" t="s">
        <v>122</v>
      </c>
      <c r="C217" s="80" t="s">
        <v>123</v>
      </c>
      <c r="D217" s="80" t="s">
        <v>124</v>
      </c>
      <c r="E217" s="80" t="s">
        <v>125</v>
      </c>
      <c r="F217" s="80" t="s">
        <v>123</v>
      </c>
      <c r="G217" s="80" t="s">
        <v>124</v>
      </c>
      <c r="H217" s="80" t="s">
        <v>126</v>
      </c>
      <c r="I217" s="80" t="s">
        <v>123</v>
      </c>
      <c r="J217" s="80" t="s">
        <v>124</v>
      </c>
    </row>
    <row r="218" spans="1:10" ht="15.75">
      <c r="A218" s="80">
        <v>1</v>
      </c>
      <c r="B218" s="81" t="s">
        <v>1251</v>
      </c>
      <c r="C218" s="82">
        <v>158</v>
      </c>
      <c r="D218" s="83">
        <f>C218*100/1353</f>
        <v>11.677753141167775</v>
      </c>
      <c r="E218" s="84" t="s">
        <v>1234</v>
      </c>
      <c r="F218" s="85">
        <v>14</v>
      </c>
      <c r="G218" s="83">
        <f>F218*100/47</f>
        <v>29.787234042553191</v>
      </c>
      <c r="H218" s="86" t="s">
        <v>1335</v>
      </c>
      <c r="I218" s="87">
        <v>4</v>
      </c>
      <c r="J218" s="88">
        <f>I218*100/48</f>
        <v>8.3333333333333339</v>
      </c>
    </row>
    <row r="219" spans="1:10" ht="15.75">
      <c r="A219" s="80">
        <v>2</v>
      </c>
      <c r="B219" s="81" t="s">
        <v>1252</v>
      </c>
      <c r="C219" s="82">
        <v>77</v>
      </c>
      <c r="D219" s="83">
        <f t="shared" ref="D219:D244" si="19">C219*100/1353</f>
        <v>5.691056910569106</v>
      </c>
      <c r="E219" s="84" t="s">
        <v>1376</v>
      </c>
      <c r="F219" s="85">
        <v>6</v>
      </c>
      <c r="G219" s="83">
        <f t="shared" ref="G219:G244" si="20">F219*100/47</f>
        <v>12.76595744680851</v>
      </c>
      <c r="H219" s="89" t="s">
        <v>1243</v>
      </c>
      <c r="I219" s="87">
        <v>3</v>
      </c>
      <c r="J219" s="88">
        <f t="shared" ref="J219:J244" si="21">I219*100/48</f>
        <v>6.25</v>
      </c>
    </row>
    <row r="220" spans="1:10" ht="15.75">
      <c r="A220" s="80">
        <v>3</v>
      </c>
      <c r="B220" s="81" t="s">
        <v>1256</v>
      </c>
      <c r="C220" s="90">
        <v>70</v>
      </c>
      <c r="D220" s="83">
        <f t="shared" si="19"/>
        <v>5.1736881005173689</v>
      </c>
      <c r="E220" s="84" t="s">
        <v>1437</v>
      </c>
      <c r="F220" s="85">
        <v>4</v>
      </c>
      <c r="G220" s="83">
        <f t="shared" si="20"/>
        <v>8.5106382978723403</v>
      </c>
      <c r="H220" s="89" t="s">
        <v>1449</v>
      </c>
      <c r="I220" s="87">
        <v>2</v>
      </c>
      <c r="J220" s="88">
        <f t="shared" si="21"/>
        <v>4.166666666666667</v>
      </c>
    </row>
    <row r="221" spans="1:10" ht="15.75">
      <c r="A221" s="80">
        <v>4</v>
      </c>
      <c r="B221" s="91" t="s">
        <v>1399</v>
      </c>
      <c r="C221" s="92">
        <v>63</v>
      </c>
      <c r="D221" s="83">
        <f t="shared" si="19"/>
        <v>4.6563192904656319</v>
      </c>
      <c r="E221" s="84" t="s">
        <v>888</v>
      </c>
      <c r="F221" s="85">
        <v>2</v>
      </c>
      <c r="G221" s="83">
        <f t="shared" si="20"/>
        <v>4.2553191489361701</v>
      </c>
      <c r="H221" s="89" t="s">
        <v>1423</v>
      </c>
      <c r="I221" s="87">
        <v>2</v>
      </c>
      <c r="J221" s="88">
        <f t="shared" si="21"/>
        <v>4.166666666666667</v>
      </c>
    </row>
    <row r="222" spans="1:10" ht="15.75">
      <c r="A222" s="80">
        <v>5</v>
      </c>
      <c r="B222" s="81" t="s">
        <v>1253</v>
      </c>
      <c r="C222" s="93">
        <v>52</v>
      </c>
      <c r="D222" s="83">
        <f t="shared" si="19"/>
        <v>3.8433111603843311</v>
      </c>
      <c r="E222" s="94" t="s">
        <v>1438</v>
      </c>
      <c r="F222" s="85">
        <v>2</v>
      </c>
      <c r="G222" s="83">
        <f t="shared" si="20"/>
        <v>4.2553191489361701</v>
      </c>
      <c r="H222" s="86" t="s">
        <v>1448</v>
      </c>
      <c r="I222" s="87">
        <v>2</v>
      </c>
      <c r="J222" s="88">
        <f t="shared" si="21"/>
        <v>4.166666666666667</v>
      </c>
    </row>
    <row r="223" spans="1:10" ht="15.75">
      <c r="A223" s="80">
        <v>6</v>
      </c>
      <c r="B223" s="81" t="s">
        <v>127</v>
      </c>
      <c r="C223" s="82">
        <v>43</v>
      </c>
      <c r="D223" s="83">
        <f t="shared" si="19"/>
        <v>3.1781226903178124</v>
      </c>
      <c r="E223" s="84" t="s">
        <v>1439</v>
      </c>
      <c r="F223" s="85">
        <v>2</v>
      </c>
      <c r="G223" s="83">
        <f t="shared" si="20"/>
        <v>4.2553191489361701</v>
      </c>
      <c r="H223" s="94" t="s">
        <v>1450</v>
      </c>
      <c r="I223" s="87">
        <v>1</v>
      </c>
      <c r="J223" s="88">
        <f t="shared" si="21"/>
        <v>2.0833333333333335</v>
      </c>
    </row>
    <row r="224" spans="1:10" ht="15.75">
      <c r="A224" s="80">
        <v>7</v>
      </c>
      <c r="B224" s="81" t="s">
        <v>1259</v>
      </c>
      <c r="C224" s="82">
        <v>42</v>
      </c>
      <c r="D224" s="83">
        <f t="shared" si="19"/>
        <v>3.1042128603104211</v>
      </c>
      <c r="E224" s="94" t="s">
        <v>1236</v>
      </c>
      <c r="F224" s="85">
        <v>2</v>
      </c>
      <c r="G224" s="83">
        <f t="shared" si="20"/>
        <v>4.2553191489361701</v>
      </c>
      <c r="H224" s="95" t="s">
        <v>1451</v>
      </c>
      <c r="I224" s="87">
        <v>1</v>
      </c>
      <c r="J224" s="88">
        <f t="shared" si="21"/>
        <v>2.0833333333333335</v>
      </c>
    </row>
    <row r="225" spans="1:10" ht="15.75">
      <c r="A225" s="80">
        <v>8</v>
      </c>
      <c r="B225" s="81" t="s">
        <v>1254</v>
      </c>
      <c r="C225" s="82">
        <v>39</v>
      </c>
      <c r="D225" s="83">
        <f t="shared" si="19"/>
        <v>2.8824833702882482</v>
      </c>
      <c r="E225" s="84" t="s">
        <v>1440</v>
      </c>
      <c r="F225" s="85">
        <v>2</v>
      </c>
      <c r="G225" s="83">
        <f t="shared" si="20"/>
        <v>4.2553191489361701</v>
      </c>
      <c r="H225" s="94" t="s">
        <v>1241</v>
      </c>
      <c r="I225" s="87">
        <v>1</v>
      </c>
      <c r="J225" s="88">
        <f t="shared" si="21"/>
        <v>2.0833333333333335</v>
      </c>
    </row>
    <row r="226" spans="1:10" ht="15.75">
      <c r="A226" s="80">
        <v>9</v>
      </c>
      <c r="B226" s="81" t="s">
        <v>1261</v>
      </c>
      <c r="C226" s="82">
        <v>38</v>
      </c>
      <c r="D226" s="83">
        <f t="shared" si="19"/>
        <v>2.8085735402808574</v>
      </c>
      <c r="E226" s="84" t="s">
        <v>1447</v>
      </c>
      <c r="F226" s="85">
        <v>1</v>
      </c>
      <c r="G226" s="83">
        <f t="shared" si="20"/>
        <v>2.1276595744680851</v>
      </c>
      <c r="H226" s="97" t="s">
        <v>1258</v>
      </c>
      <c r="I226" s="87">
        <v>1</v>
      </c>
      <c r="J226" s="88">
        <f t="shared" si="21"/>
        <v>2.0833333333333335</v>
      </c>
    </row>
    <row r="227" spans="1:10" ht="15.75">
      <c r="A227" s="80">
        <v>10</v>
      </c>
      <c r="B227" s="81" t="s">
        <v>1271</v>
      </c>
      <c r="C227" s="82">
        <v>38</v>
      </c>
      <c r="D227" s="83">
        <f t="shared" si="19"/>
        <v>2.8085735402808574</v>
      </c>
      <c r="E227" s="84" t="s">
        <v>1337</v>
      </c>
      <c r="F227" s="85">
        <v>1</v>
      </c>
      <c r="G227" s="83">
        <f t="shared" si="20"/>
        <v>2.1276595744680851</v>
      </c>
      <c r="H227" s="89" t="s">
        <v>1452</v>
      </c>
      <c r="I227" s="87">
        <v>1</v>
      </c>
      <c r="J227" s="88">
        <f t="shared" si="21"/>
        <v>2.0833333333333335</v>
      </c>
    </row>
    <row r="228" spans="1:10" ht="15.75">
      <c r="A228" s="80">
        <v>11</v>
      </c>
      <c r="B228" s="100" t="s">
        <v>1434</v>
      </c>
      <c r="C228" s="101">
        <v>29</v>
      </c>
      <c r="D228" s="83">
        <f t="shared" si="19"/>
        <v>2.1433850702143387</v>
      </c>
      <c r="E228" s="94" t="s">
        <v>1441</v>
      </c>
      <c r="F228" s="85">
        <v>1</v>
      </c>
      <c r="G228" s="83">
        <f t="shared" si="20"/>
        <v>2.1276595744680851</v>
      </c>
      <c r="H228" s="102" t="s">
        <v>1246</v>
      </c>
      <c r="I228" s="87">
        <v>1</v>
      </c>
      <c r="J228" s="88">
        <f t="shared" si="21"/>
        <v>2.0833333333333335</v>
      </c>
    </row>
    <row r="229" spans="1:10" ht="15.75">
      <c r="A229" s="80">
        <v>12</v>
      </c>
      <c r="B229" s="81" t="s">
        <v>1398</v>
      </c>
      <c r="C229" s="82">
        <v>28</v>
      </c>
      <c r="D229" s="83">
        <f t="shared" si="19"/>
        <v>2.0694752402069474</v>
      </c>
      <c r="E229" s="94" t="s">
        <v>1442</v>
      </c>
      <c r="F229" s="85">
        <v>1</v>
      </c>
      <c r="G229" s="83">
        <f t="shared" si="20"/>
        <v>2.1276595744680851</v>
      </c>
      <c r="H229" s="94" t="s">
        <v>1453</v>
      </c>
      <c r="I229" s="87">
        <v>1</v>
      </c>
      <c r="J229" s="88">
        <f t="shared" si="21"/>
        <v>2.0833333333333335</v>
      </c>
    </row>
    <row r="230" spans="1:10" ht="15.75">
      <c r="A230" s="80">
        <v>13</v>
      </c>
      <c r="B230" s="84" t="s">
        <v>1401</v>
      </c>
      <c r="C230" s="1004">
        <v>27</v>
      </c>
      <c r="D230" s="83">
        <f t="shared" si="19"/>
        <v>1.9955654101995566</v>
      </c>
      <c r="E230" s="84" t="s">
        <v>1309</v>
      </c>
      <c r="F230" s="85">
        <v>1</v>
      </c>
      <c r="G230" s="83">
        <f t="shared" si="20"/>
        <v>2.1276595744680851</v>
      </c>
      <c r="H230" s="104" t="s">
        <v>1454</v>
      </c>
      <c r="I230" s="87">
        <v>1</v>
      </c>
      <c r="J230" s="88">
        <f t="shared" si="21"/>
        <v>2.0833333333333335</v>
      </c>
    </row>
    <row r="231" spans="1:10" ht="15.75">
      <c r="A231" s="80">
        <v>14</v>
      </c>
      <c r="B231" s="100" t="s">
        <v>1263</v>
      </c>
      <c r="C231" s="82">
        <v>24</v>
      </c>
      <c r="D231" s="83">
        <f t="shared" si="19"/>
        <v>1.7738359201773837</v>
      </c>
      <c r="E231" s="94" t="s">
        <v>1443</v>
      </c>
      <c r="F231" s="85">
        <v>1</v>
      </c>
      <c r="G231" s="83">
        <f t="shared" si="20"/>
        <v>2.1276595744680851</v>
      </c>
      <c r="H231" s="106" t="s">
        <v>1455</v>
      </c>
      <c r="I231" s="105">
        <v>1</v>
      </c>
      <c r="J231" s="88">
        <f t="shared" si="21"/>
        <v>2.0833333333333335</v>
      </c>
    </row>
    <row r="232" spans="1:10" ht="15.75">
      <c r="A232" s="80">
        <v>15</v>
      </c>
      <c r="B232" s="81" t="s">
        <v>1267</v>
      </c>
      <c r="C232" s="82">
        <v>20</v>
      </c>
      <c r="D232" s="83">
        <f t="shared" si="19"/>
        <v>1.4781966001478197</v>
      </c>
      <c r="E232" s="84" t="s">
        <v>1444</v>
      </c>
      <c r="F232" s="85">
        <v>1</v>
      </c>
      <c r="G232" s="83">
        <f t="shared" si="20"/>
        <v>2.1276595744680851</v>
      </c>
      <c r="H232" s="108"/>
      <c r="I232" s="105"/>
      <c r="J232" s="88">
        <f t="shared" si="21"/>
        <v>0</v>
      </c>
    </row>
    <row r="233" spans="1:10" ht="15.75">
      <c r="A233" s="80">
        <v>16</v>
      </c>
      <c r="B233" s="109" t="s">
        <v>1327</v>
      </c>
      <c r="C233" s="90">
        <v>18</v>
      </c>
      <c r="D233" s="83">
        <f t="shared" si="19"/>
        <v>1.3303769401330376</v>
      </c>
      <c r="E233" s="94" t="s">
        <v>1445</v>
      </c>
      <c r="F233" s="85">
        <v>1</v>
      </c>
      <c r="G233" s="83">
        <f t="shared" si="20"/>
        <v>2.1276595744680851</v>
      </c>
      <c r="H233" s="106"/>
      <c r="I233" s="105"/>
      <c r="J233" s="88">
        <f t="shared" si="21"/>
        <v>0</v>
      </c>
    </row>
    <row r="234" spans="1:10" ht="15.75">
      <c r="A234" s="80">
        <v>17</v>
      </c>
      <c r="B234" s="84" t="s">
        <v>1273</v>
      </c>
      <c r="C234" s="82">
        <v>17</v>
      </c>
      <c r="D234" s="83">
        <f t="shared" si="19"/>
        <v>1.2564671101256466</v>
      </c>
      <c r="E234" s="94" t="s">
        <v>1446</v>
      </c>
      <c r="F234" s="85">
        <v>1</v>
      </c>
      <c r="G234" s="83">
        <f t="shared" si="20"/>
        <v>2.1276595744680851</v>
      </c>
      <c r="H234" s="108"/>
      <c r="I234" s="105"/>
      <c r="J234" s="88">
        <f t="shared" si="21"/>
        <v>0</v>
      </c>
    </row>
    <row r="235" spans="1:10" ht="15.75">
      <c r="A235" s="80">
        <v>18</v>
      </c>
      <c r="B235" s="81" t="s">
        <v>1269</v>
      </c>
      <c r="C235" s="82">
        <v>15</v>
      </c>
      <c r="D235" s="83">
        <f t="shared" si="19"/>
        <v>1.1086474501108647</v>
      </c>
      <c r="E235" s="94"/>
      <c r="F235" s="85"/>
      <c r="G235" s="83">
        <f t="shared" si="20"/>
        <v>0</v>
      </c>
      <c r="H235" s="106"/>
      <c r="I235" s="105"/>
      <c r="J235" s="88">
        <f t="shared" si="21"/>
        <v>0</v>
      </c>
    </row>
    <row r="236" spans="1:10" ht="15.75">
      <c r="A236" s="80">
        <v>19</v>
      </c>
      <c r="B236" s="81" t="s">
        <v>1402</v>
      </c>
      <c r="C236" s="90">
        <v>15</v>
      </c>
      <c r="D236" s="83">
        <f t="shared" si="19"/>
        <v>1.1086474501108647</v>
      </c>
      <c r="E236" s="94"/>
      <c r="F236" s="85"/>
      <c r="G236" s="83">
        <f t="shared" si="20"/>
        <v>0</v>
      </c>
      <c r="H236" s="106"/>
      <c r="I236" s="110"/>
      <c r="J236" s="88">
        <f t="shared" si="21"/>
        <v>0</v>
      </c>
    </row>
    <row r="237" spans="1:10" ht="15.75">
      <c r="A237" s="80">
        <v>20</v>
      </c>
      <c r="B237" s="100" t="s">
        <v>1242</v>
      </c>
      <c r="C237" s="103">
        <v>13</v>
      </c>
      <c r="D237" s="83">
        <f t="shared" si="19"/>
        <v>0.96082779009608277</v>
      </c>
      <c r="E237" s="94"/>
      <c r="F237" s="85"/>
      <c r="G237" s="83">
        <f t="shared" si="20"/>
        <v>0</v>
      </c>
      <c r="H237" s="106"/>
      <c r="I237" s="105"/>
      <c r="J237" s="88">
        <f t="shared" si="21"/>
        <v>0</v>
      </c>
    </row>
    <row r="238" spans="1:10" ht="15.75">
      <c r="A238" s="80">
        <v>21</v>
      </c>
      <c r="B238" s="84" t="s">
        <v>1268</v>
      </c>
      <c r="C238" s="92">
        <v>13</v>
      </c>
      <c r="D238" s="83">
        <f t="shared" si="19"/>
        <v>0.96082779009608277</v>
      </c>
      <c r="E238" s="94"/>
      <c r="F238" s="85"/>
      <c r="G238" s="83">
        <f t="shared" si="20"/>
        <v>0</v>
      </c>
      <c r="H238" s="106"/>
      <c r="I238" s="105"/>
      <c r="J238" s="88">
        <f t="shared" si="21"/>
        <v>0</v>
      </c>
    </row>
    <row r="239" spans="1:10" ht="15.75">
      <c r="A239" s="80">
        <v>22</v>
      </c>
      <c r="B239" s="84" t="s">
        <v>1435</v>
      </c>
      <c r="C239" s="112">
        <v>11</v>
      </c>
      <c r="D239" s="83">
        <f t="shared" si="19"/>
        <v>0.81300813008130079</v>
      </c>
      <c r="E239" s="94"/>
      <c r="F239" s="85"/>
      <c r="G239" s="83">
        <f t="shared" si="20"/>
        <v>0</v>
      </c>
      <c r="H239" s="106"/>
      <c r="I239" s="105"/>
      <c r="J239" s="88">
        <f t="shared" si="21"/>
        <v>0</v>
      </c>
    </row>
    <row r="240" spans="1:10" ht="15.75">
      <c r="A240" s="80">
        <v>23</v>
      </c>
      <c r="B240" s="81" t="s">
        <v>1243</v>
      </c>
      <c r="C240" s="82">
        <v>11</v>
      </c>
      <c r="D240" s="83">
        <f t="shared" si="19"/>
        <v>0.81300813008130079</v>
      </c>
      <c r="E240" s="94"/>
      <c r="F240" s="85"/>
      <c r="G240" s="83">
        <f t="shared" si="20"/>
        <v>0</v>
      </c>
      <c r="H240" s="106"/>
      <c r="I240" s="105"/>
      <c r="J240" s="88">
        <f t="shared" si="21"/>
        <v>0</v>
      </c>
    </row>
    <row r="241" spans="1:10" ht="15.75">
      <c r="A241" s="80">
        <v>24</v>
      </c>
      <c r="B241" s="94" t="s">
        <v>1436</v>
      </c>
      <c r="C241" s="113">
        <v>11</v>
      </c>
      <c r="D241" s="83">
        <f t="shared" si="19"/>
        <v>0.81300813008130079</v>
      </c>
      <c r="E241" s="94"/>
      <c r="F241" s="85"/>
      <c r="G241" s="83">
        <f t="shared" si="20"/>
        <v>0</v>
      </c>
      <c r="H241" s="106"/>
      <c r="I241" s="105"/>
      <c r="J241" s="88">
        <f t="shared" si="21"/>
        <v>0</v>
      </c>
    </row>
    <row r="242" spans="1:10" ht="15.75">
      <c r="A242" s="80">
        <v>25</v>
      </c>
      <c r="B242" s="95" t="s">
        <v>1265</v>
      </c>
      <c r="C242" s="82">
        <v>10</v>
      </c>
      <c r="D242" s="83">
        <f t="shared" si="19"/>
        <v>0.73909830007390986</v>
      </c>
      <c r="E242" s="94"/>
      <c r="F242" s="85"/>
      <c r="G242" s="83">
        <f t="shared" si="20"/>
        <v>0</v>
      </c>
      <c r="H242" s="106"/>
      <c r="I242" s="110"/>
      <c r="J242" s="88">
        <f t="shared" si="21"/>
        <v>0</v>
      </c>
    </row>
    <row r="243" spans="1:10" ht="15.75">
      <c r="A243" s="80"/>
      <c r="B243" s="114" t="s">
        <v>128</v>
      </c>
      <c r="C243" s="115">
        <f>C242+C241+C240+C239+C238+C237+C236+C235+C234+C233+C232+C231+C230+C229+C228+C227+C226+C225+C224+C223+C222+C221+C220+C219+C218</f>
        <v>882</v>
      </c>
      <c r="D243" s="83">
        <f t="shared" si="19"/>
        <v>65.188470066518846</v>
      </c>
      <c r="E243" s="114" t="s">
        <v>128</v>
      </c>
      <c r="F243" s="115">
        <f>SUM(F218:F242)</f>
        <v>43</v>
      </c>
      <c r="G243" s="83">
        <f t="shared" si="20"/>
        <v>91.489361702127653</v>
      </c>
      <c r="H243" s="114" t="s">
        <v>128</v>
      </c>
      <c r="I243" s="80">
        <f>I242+I241+I240+I239+I238+I237+I236+I235+I234+I233+I232+I231+I230+I229+I228+I227+I226+I225+I224+I223+I222+I221+I220+I219+I218</f>
        <v>22</v>
      </c>
      <c r="J243" s="88">
        <f t="shared" si="21"/>
        <v>45.833333333333336</v>
      </c>
    </row>
    <row r="244" spans="1:10" ht="15.75">
      <c r="A244" s="116"/>
      <c r="B244" s="117" t="s">
        <v>129</v>
      </c>
      <c r="C244" s="118">
        <v>471</v>
      </c>
      <c r="D244" s="83">
        <f t="shared" si="19"/>
        <v>34.811529933481154</v>
      </c>
      <c r="E244" s="117" t="s">
        <v>129</v>
      </c>
      <c r="F244" s="119">
        <v>4</v>
      </c>
      <c r="G244" s="83">
        <f t="shared" si="20"/>
        <v>8.5106382978723403</v>
      </c>
      <c r="H244" s="117" t="s">
        <v>1250</v>
      </c>
      <c r="I244" s="80">
        <v>26</v>
      </c>
      <c r="J244" s="88">
        <f t="shared" si="21"/>
        <v>54.166666666666664</v>
      </c>
    </row>
    <row r="245" spans="1:10">
      <c r="A245" s="969"/>
      <c r="B245" s="969"/>
      <c r="C245" s="969"/>
      <c r="D245" s="969"/>
      <c r="E245" s="969"/>
      <c r="F245" s="969"/>
      <c r="G245" s="969"/>
      <c r="H245" s="969"/>
      <c r="I245" s="969"/>
      <c r="J245" s="969"/>
    </row>
    <row r="246" spans="1:10">
      <c r="A246" s="969"/>
      <c r="B246" s="969"/>
      <c r="C246" s="969"/>
      <c r="D246" s="969"/>
      <c r="E246" s="969"/>
      <c r="F246" s="969"/>
      <c r="G246" s="969"/>
      <c r="H246" s="969"/>
      <c r="I246" s="969"/>
      <c r="J246" s="969"/>
    </row>
    <row r="247" spans="1:10">
      <c r="A247" s="969"/>
      <c r="B247" s="969"/>
      <c r="C247" s="969"/>
      <c r="D247" s="969"/>
      <c r="E247" s="969"/>
      <c r="F247" s="969"/>
      <c r="G247" s="969"/>
      <c r="H247" s="969"/>
      <c r="I247" s="969"/>
      <c r="J247" s="969"/>
    </row>
    <row r="248" spans="1:10" ht="15.75">
      <c r="A248" s="1208" t="s">
        <v>130</v>
      </c>
      <c r="B248" s="1208"/>
      <c r="C248" s="1208"/>
      <c r="D248" s="1208"/>
      <c r="E248" s="1208"/>
      <c r="F248" s="1208"/>
      <c r="G248" s="1208"/>
      <c r="H248" s="1208"/>
      <c r="I248" s="1208"/>
      <c r="J248" s="1208"/>
    </row>
    <row r="249" spans="1:10" ht="15.75">
      <c r="A249" s="1209" t="s">
        <v>118</v>
      </c>
      <c r="B249" s="1209"/>
      <c r="C249" s="1209"/>
      <c r="D249" s="1209"/>
      <c r="E249" s="1209"/>
      <c r="F249" s="1209"/>
      <c r="G249" s="1209"/>
      <c r="H249" s="1209"/>
      <c r="I249" s="1209"/>
      <c r="J249" s="1209"/>
    </row>
    <row r="250" spans="1:10" ht="15.75">
      <c r="A250" s="1209" t="s">
        <v>119</v>
      </c>
      <c r="B250" s="1209"/>
      <c r="C250" s="1209"/>
      <c r="D250" s="1209"/>
      <c r="E250" s="1209"/>
      <c r="F250" s="1209"/>
      <c r="G250" s="1209"/>
      <c r="H250" s="1209"/>
      <c r="I250" s="1209"/>
      <c r="J250" s="1209"/>
    </row>
    <row r="251" spans="1:10" ht="15.75">
      <c r="A251" s="1210" t="s">
        <v>120</v>
      </c>
      <c r="B251" s="1210"/>
      <c r="C251" s="1210"/>
      <c r="D251" s="1210"/>
      <c r="E251" s="1210"/>
      <c r="F251" s="1210"/>
      <c r="G251" s="1210"/>
      <c r="H251" s="1210"/>
      <c r="I251" s="1210"/>
      <c r="J251" s="1210"/>
    </row>
    <row r="252" spans="1:10" ht="15.75">
      <c r="A252" s="1211" t="s">
        <v>1480</v>
      </c>
      <c r="B252" s="1211"/>
      <c r="C252" s="1211"/>
      <c r="D252" s="1211"/>
      <c r="E252" s="1211"/>
      <c r="F252" s="1211"/>
      <c r="G252" s="1211"/>
      <c r="H252" s="1211"/>
      <c r="I252" s="1211"/>
      <c r="J252" s="1211"/>
    </row>
    <row r="253" spans="1:10" ht="15.75">
      <c r="A253" s="80" t="s">
        <v>121</v>
      </c>
      <c r="B253" s="80" t="s">
        <v>122</v>
      </c>
      <c r="C253" s="80" t="s">
        <v>123</v>
      </c>
      <c r="D253" s="80" t="s">
        <v>124</v>
      </c>
      <c r="E253" s="80" t="s">
        <v>125</v>
      </c>
      <c r="F253" s="80" t="s">
        <v>123</v>
      </c>
      <c r="G253" s="80" t="s">
        <v>124</v>
      </c>
      <c r="H253" s="80" t="s">
        <v>126</v>
      </c>
      <c r="I253" s="80" t="s">
        <v>123</v>
      </c>
      <c r="J253" s="80" t="s">
        <v>124</v>
      </c>
    </row>
    <row r="254" spans="1:10" ht="15.75">
      <c r="A254" s="80">
        <v>1</v>
      </c>
      <c r="B254" s="81" t="s">
        <v>1251</v>
      </c>
      <c r="C254" s="82">
        <v>405</v>
      </c>
      <c r="D254" s="83">
        <f>C254*100/4086</f>
        <v>9.9118942731277535</v>
      </c>
      <c r="E254" s="84" t="s">
        <v>1234</v>
      </c>
      <c r="F254" s="85">
        <v>57</v>
      </c>
      <c r="G254" s="83">
        <f>F254*100/193</f>
        <v>29.533678756476682</v>
      </c>
      <c r="H254" s="86" t="s">
        <v>1335</v>
      </c>
      <c r="I254" s="87">
        <v>10</v>
      </c>
      <c r="J254" s="88">
        <f>I254*100/130</f>
        <v>7.6923076923076925</v>
      </c>
    </row>
    <row r="255" spans="1:10" ht="15.75">
      <c r="A255" s="80">
        <v>2</v>
      </c>
      <c r="B255" s="81" t="s">
        <v>1252</v>
      </c>
      <c r="C255" s="82">
        <v>286</v>
      </c>
      <c r="D255" s="83">
        <f t="shared" ref="D255:D280" si="22">C255*100/4086</f>
        <v>6.9995105237395983</v>
      </c>
      <c r="E255" s="84" t="s">
        <v>1461</v>
      </c>
      <c r="F255" s="85">
        <v>13</v>
      </c>
      <c r="G255" s="83">
        <f t="shared" ref="G255:G280" si="23">F255*100/193</f>
        <v>6.7357512953367875</v>
      </c>
      <c r="H255" s="89" t="s">
        <v>1246</v>
      </c>
      <c r="I255" s="87">
        <v>6</v>
      </c>
      <c r="J255" s="88">
        <f t="shared" ref="J255:J280" si="24">I255*100/130</f>
        <v>4.615384615384615</v>
      </c>
    </row>
    <row r="256" spans="1:10" ht="15.75">
      <c r="A256" s="80">
        <v>3</v>
      </c>
      <c r="B256" s="81" t="s">
        <v>1259</v>
      </c>
      <c r="C256" s="90">
        <v>254</v>
      </c>
      <c r="D256" s="83">
        <f t="shared" si="22"/>
        <v>6.2163485070974058</v>
      </c>
      <c r="E256" s="84" t="s">
        <v>1376</v>
      </c>
      <c r="F256" s="85">
        <v>13</v>
      </c>
      <c r="G256" s="83">
        <f t="shared" si="23"/>
        <v>6.7357512953367875</v>
      </c>
      <c r="H256" s="89" t="s">
        <v>1241</v>
      </c>
      <c r="I256" s="87">
        <v>4</v>
      </c>
      <c r="J256" s="88">
        <f t="shared" si="24"/>
        <v>3.0769230769230771</v>
      </c>
    </row>
    <row r="257" spans="1:10" ht="15.75">
      <c r="A257" s="80">
        <v>4</v>
      </c>
      <c r="B257" s="91" t="s">
        <v>1258</v>
      </c>
      <c r="C257" s="92">
        <v>183</v>
      </c>
      <c r="D257" s="83">
        <f t="shared" si="22"/>
        <v>4.4787077826725401</v>
      </c>
      <c r="E257" s="84" t="s">
        <v>888</v>
      </c>
      <c r="F257" s="85">
        <v>11</v>
      </c>
      <c r="G257" s="83">
        <f t="shared" si="23"/>
        <v>5.6994818652849739</v>
      </c>
      <c r="H257" s="89" t="s">
        <v>1243</v>
      </c>
      <c r="I257" s="87">
        <v>4</v>
      </c>
      <c r="J257" s="88">
        <f t="shared" si="24"/>
        <v>3.0769230769230771</v>
      </c>
    </row>
    <row r="258" spans="1:10" ht="15.75">
      <c r="A258" s="80">
        <v>5</v>
      </c>
      <c r="B258" s="81" t="s">
        <v>1256</v>
      </c>
      <c r="C258" s="93">
        <v>169</v>
      </c>
      <c r="D258" s="83">
        <f t="shared" si="22"/>
        <v>4.136074400391581</v>
      </c>
      <c r="E258" s="94" t="s">
        <v>1439</v>
      </c>
      <c r="F258" s="85">
        <v>8</v>
      </c>
      <c r="G258" s="83">
        <f t="shared" si="23"/>
        <v>4.1450777202072535</v>
      </c>
      <c r="H258" s="86" t="s">
        <v>1488</v>
      </c>
      <c r="I258" s="87">
        <v>3</v>
      </c>
      <c r="J258" s="88">
        <f t="shared" si="24"/>
        <v>2.3076923076923075</v>
      </c>
    </row>
    <row r="259" spans="1:10" ht="15.75">
      <c r="A259" s="80">
        <v>6</v>
      </c>
      <c r="B259" s="81" t="s">
        <v>1456</v>
      </c>
      <c r="C259" s="82">
        <v>164</v>
      </c>
      <c r="D259" s="83">
        <f t="shared" si="22"/>
        <v>4.0137053352912382</v>
      </c>
      <c r="E259" s="84" t="s">
        <v>1236</v>
      </c>
      <c r="F259" s="85">
        <v>7</v>
      </c>
      <c r="G259" s="83">
        <f t="shared" si="23"/>
        <v>3.6269430051813472</v>
      </c>
      <c r="H259" s="94" t="s">
        <v>1489</v>
      </c>
      <c r="I259" s="87">
        <v>3</v>
      </c>
      <c r="J259" s="88">
        <f t="shared" si="24"/>
        <v>2.3076923076923075</v>
      </c>
    </row>
    <row r="260" spans="1:10" ht="15.75">
      <c r="A260" s="80">
        <v>7</v>
      </c>
      <c r="B260" s="81" t="s">
        <v>1253</v>
      </c>
      <c r="C260" s="82">
        <v>149</v>
      </c>
      <c r="D260" s="83">
        <f t="shared" si="22"/>
        <v>3.6465981399902105</v>
      </c>
      <c r="E260" s="94" t="s">
        <v>1314</v>
      </c>
      <c r="F260" s="85">
        <v>6</v>
      </c>
      <c r="G260" s="83">
        <f t="shared" si="23"/>
        <v>3.1088082901554404</v>
      </c>
      <c r="H260" s="95" t="s">
        <v>1472</v>
      </c>
      <c r="I260" s="87">
        <v>2</v>
      </c>
      <c r="J260" s="88">
        <f t="shared" si="24"/>
        <v>1.5384615384615385</v>
      </c>
    </row>
    <row r="261" spans="1:10" ht="15.75">
      <c r="A261" s="80">
        <v>8</v>
      </c>
      <c r="B261" s="81" t="s">
        <v>1261</v>
      </c>
      <c r="C261" s="82">
        <v>120</v>
      </c>
      <c r="D261" s="83">
        <f t="shared" si="22"/>
        <v>2.9368575624082234</v>
      </c>
      <c r="E261" s="84" t="s">
        <v>1462</v>
      </c>
      <c r="F261" s="85">
        <v>4</v>
      </c>
      <c r="G261" s="83">
        <f t="shared" si="23"/>
        <v>2.0725388601036268</v>
      </c>
      <c r="H261" s="94" t="s">
        <v>1337</v>
      </c>
      <c r="I261" s="87">
        <v>2</v>
      </c>
      <c r="J261" s="88">
        <f t="shared" si="24"/>
        <v>1.5384615384615385</v>
      </c>
    </row>
    <row r="262" spans="1:10" ht="15.75">
      <c r="A262" s="80">
        <v>9</v>
      </c>
      <c r="B262" s="81" t="s">
        <v>1457</v>
      </c>
      <c r="C262" s="82">
        <v>118</v>
      </c>
      <c r="D262" s="83">
        <f t="shared" si="22"/>
        <v>2.8879099363680862</v>
      </c>
      <c r="E262" s="84" t="s">
        <v>1377</v>
      </c>
      <c r="F262" s="85">
        <v>3</v>
      </c>
      <c r="G262" s="83">
        <f t="shared" si="23"/>
        <v>1.5544041450777202</v>
      </c>
      <c r="H262" s="97" t="s">
        <v>1449</v>
      </c>
      <c r="I262" s="87">
        <v>2</v>
      </c>
      <c r="J262" s="88">
        <f t="shared" si="24"/>
        <v>1.5384615384615385</v>
      </c>
    </row>
    <row r="263" spans="1:10" ht="15.75">
      <c r="A263" s="80">
        <v>10</v>
      </c>
      <c r="B263" s="81" t="s">
        <v>1247</v>
      </c>
      <c r="C263" s="82">
        <v>89</v>
      </c>
      <c r="D263" s="83">
        <f t="shared" si="22"/>
        <v>2.1781693587860991</v>
      </c>
      <c r="E263" s="84" t="s">
        <v>1404</v>
      </c>
      <c r="F263" s="85">
        <v>3</v>
      </c>
      <c r="G263" s="83">
        <f t="shared" si="23"/>
        <v>1.5544041450777202</v>
      </c>
      <c r="H263" s="89" t="s">
        <v>1247</v>
      </c>
      <c r="I263" s="87">
        <v>2</v>
      </c>
      <c r="J263" s="88">
        <f t="shared" si="24"/>
        <v>1.5384615384615385</v>
      </c>
    </row>
    <row r="264" spans="1:10" ht="15.75">
      <c r="A264" s="80">
        <v>11</v>
      </c>
      <c r="B264" s="100" t="s">
        <v>1458</v>
      </c>
      <c r="C264" s="101">
        <v>84</v>
      </c>
      <c r="D264" s="83">
        <f t="shared" si="22"/>
        <v>2.0558002936857562</v>
      </c>
      <c r="E264" s="94" t="s">
        <v>1463</v>
      </c>
      <c r="F264" s="85">
        <v>3</v>
      </c>
      <c r="G264" s="83">
        <f t="shared" si="23"/>
        <v>1.5544041450777202</v>
      </c>
      <c r="H264" s="102" t="s">
        <v>1473</v>
      </c>
      <c r="I264" s="87">
        <v>2</v>
      </c>
      <c r="J264" s="88">
        <f t="shared" si="24"/>
        <v>1.5384615384615385</v>
      </c>
    </row>
    <row r="265" spans="1:10" ht="15.75">
      <c r="A265" s="80">
        <v>12</v>
      </c>
      <c r="B265" s="81" t="s">
        <v>1327</v>
      </c>
      <c r="C265" s="82">
        <v>79</v>
      </c>
      <c r="D265" s="83">
        <f t="shared" si="22"/>
        <v>1.9334312285854136</v>
      </c>
      <c r="E265" s="94" t="s">
        <v>1378</v>
      </c>
      <c r="F265" s="85">
        <v>2</v>
      </c>
      <c r="G265" s="83">
        <f t="shared" si="23"/>
        <v>1.0362694300518134</v>
      </c>
      <c r="H265" s="94" t="s">
        <v>1474</v>
      </c>
      <c r="I265" s="87">
        <v>2</v>
      </c>
      <c r="J265" s="88">
        <f t="shared" si="24"/>
        <v>1.5384615384615385</v>
      </c>
    </row>
    <row r="266" spans="1:10" ht="15.75">
      <c r="A266" s="80">
        <v>13</v>
      </c>
      <c r="B266" s="84" t="s">
        <v>1401</v>
      </c>
      <c r="C266" s="1004">
        <v>77</v>
      </c>
      <c r="D266" s="83">
        <f t="shared" si="22"/>
        <v>1.8844836025452765</v>
      </c>
      <c r="E266" s="84" t="s">
        <v>1259</v>
      </c>
      <c r="F266" s="85">
        <v>2</v>
      </c>
      <c r="G266" s="83">
        <f t="shared" si="23"/>
        <v>1.0362694300518134</v>
      </c>
      <c r="H266" s="104" t="s">
        <v>1475</v>
      </c>
      <c r="I266" s="87">
        <v>1</v>
      </c>
      <c r="J266" s="88">
        <f t="shared" si="24"/>
        <v>0.76923076923076927</v>
      </c>
    </row>
    <row r="267" spans="1:10" ht="15.75">
      <c r="A267" s="80">
        <v>14</v>
      </c>
      <c r="B267" s="100" t="s">
        <v>1262</v>
      </c>
      <c r="C267" s="82">
        <v>71</v>
      </c>
      <c r="D267" s="83">
        <f t="shared" si="22"/>
        <v>1.7376407244248655</v>
      </c>
      <c r="E267" s="84" t="s">
        <v>1464</v>
      </c>
      <c r="F267" s="85">
        <v>2</v>
      </c>
      <c r="G267" s="83">
        <f t="shared" si="23"/>
        <v>1.0362694300518134</v>
      </c>
      <c r="H267" s="106" t="s">
        <v>1476</v>
      </c>
      <c r="I267" s="87">
        <v>1</v>
      </c>
      <c r="J267" s="88">
        <f t="shared" si="24"/>
        <v>0.76923076923076927</v>
      </c>
    </row>
    <row r="268" spans="1:10" ht="15.75">
      <c r="A268" s="80">
        <v>15</v>
      </c>
      <c r="B268" s="81" t="s">
        <v>1273</v>
      </c>
      <c r="C268" s="82">
        <v>58</v>
      </c>
      <c r="D268" s="83">
        <f t="shared" si="22"/>
        <v>1.4194811551639746</v>
      </c>
      <c r="E268" s="84" t="s">
        <v>1465</v>
      </c>
      <c r="F268" s="85">
        <v>2</v>
      </c>
      <c r="G268" s="83">
        <f t="shared" si="23"/>
        <v>1.0362694300518134</v>
      </c>
      <c r="H268" s="108" t="s">
        <v>1269</v>
      </c>
      <c r="I268" s="87">
        <v>1</v>
      </c>
      <c r="J268" s="88">
        <f t="shared" si="24"/>
        <v>0.76923076923076927</v>
      </c>
    </row>
    <row r="269" spans="1:10" ht="15.75">
      <c r="A269" s="80">
        <v>16</v>
      </c>
      <c r="B269" s="109" t="s">
        <v>1269</v>
      </c>
      <c r="C269" s="90">
        <v>56</v>
      </c>
      <c r="D269" s="83">
        <f t="shared" si="22"/>
        <v>1.3705335291238374</v>
      </c>
      <c r="E269" s="94" t="s">
        <v>1466</v>
      </c>
      <c r="F269" s="85">
        <v>2</v>
      </c>
      <c r="G269" s="83">
        <f t="shared" si="23"/>
        <v>1.0362694300518134</v>
      </c>
      <c r="H269" s="106" t="s">
        <v>1336</v>
      </c>
      <c r="I269" s="87">
        <v>1</v>
      </c>
      <c r="J269" s="88">
        <f t="shared" si="24"/>
        <v>0.76923076923076927</v>
      </c>
    </row>
    <row r="270" spans="1:10" ht="15.75">
      <c r="A270" s="80">
        <v>17</v>
      </c>
      <c r="B270" s="84" t="s">
        <v>1263</v>
      </c>
      <c r="C270" s="82">
        <v>56</v>
      </c>
      <c r="D270" s="83">
        <f t="shared" si="22"/>
        <v>1.3705335291238374</v>
      </c>
      <c r="E270" s="94" t="s">
        <v>1311</v>
      </c>
      <c r="F270" s="85">
        <v>2</v>
      </c>
      <c r="G270" s="83">
        <f t="shared" si="23"/>
        <v>1.0362694300518134</v>
      </c>
      <c r="H270" s="108" t="s">
        <v>1477</v>
      </c>
      <c r="I270" s="87">
        <v>1</v>
      </c>
      <c r="J270" s="88">
        <f t="shared" si="24"/>
        <v>0.76923076923076927</v>
      </c>
    </row>
    <row r="271" spans="1:10" ht="15.75">
      <c r="A271" s="80">
        <v>18</v>
      </c>
      <c r="B271" s="81" t="s">
        <v>1257</v>
      </c>
      <c r="C271" s="82">
        <v>52</v>
      </c>
      <c r="D271" s="83">
        <f t="shared" si="22"/>
        <v>1.2726382770435634</v>
      </c>
      <c r="E271" s="94" t="s">
        <v>1381</v>
      </c>
      <c r="F271" s="85">
        <v>2</v>
      </c>
      <c r="G271" s="83">
        <f t="shared" si="23"/>
        <v>1.0362694300518134</v>
      </c>
      <c r="H271" s="106" t="s">
        <v>1478</v>
      </c>
      <c r="I271" s="87">
        <v>1</v>
      </c>
      <c r="J271" s="88">
        <f t="shared" si="24"/>
        <v>0.76923076923076927</v>
      </c>
    </row>
    <row r="272" spans="1:10" ht="15.75">
      <c r="A272" s="80">
        <v>19</v>
      </c>
      <c r="B272" s="81" t="s">
        <v>1260</v>
      </c>
      <c r="C272" s="90">
        <v>49</v>
      </c>
      <c r="D272" s="83">
        <f t="shared" si="22"/>
        <v>1.1992168379833579</v>
      </c>
      <c r="E272" s="94" t="s">
        <v>1467</v>
      </c>
      <c r="F272" s="85">
        <v>2</v>
      </c>
      <c r="G272" s="83">
        <f t="shared" si="23"/>
        <v>1.0362694300518134</v>
      </c>
      <c r="H272" s="106" t="s">
        <v>1421</v>
      </c>
      <c r="I272" s="87">
        <v>1</v>
      </c>
      <c r="J272" s="88">
        <f t="shared" si="24"/>
        <v>0.76923076923076927</v>
      </c>
    </row>
    <row r="273" spans="1:10" ht="15.75">
      <c r="A273" s="80">
        <v>20</v>
      </c>
      <c r="B273" s="100" t="s">
        <v>1334</v>
      </c>
      <c r="C273" s="103">
        <v>45</v>
      </c>
      <c r="D273" s="83">
        <f t="shared" si="22"/>
        <v>1.1013215859030836</v>
      </c>
      <c r="E273" s="94" t="s">
        <v>1413</v>
      </c>
      <c r="F273" s="85">
        <v>2</v>
      </c>
      <c r="G273" s="83">
        <f t="shared" si="23"/>
        <v>1.0362694300518134</v>
      </c>
      <c r="H273" s="106" t="s">
        <v>1378</v>
      </c>
      <c r="I273" s="87">
        <v>1</v>
      </c>
      <c r="J273" s="88">
        <f t="shared" si="24"/>
        <v>0.76923076923076927</v>
      </c>
    </row>
    <row r="274" spans="1:10" ht="15.75">
      <c r="A274" s="80">
        <v>21</v>
      </c>
      <c r="B274" s="84" t="s">
        <v>1268</v>
      </c>
      <c r="C274" s="92">
        <v>40</v>
      </c>
      <c r="D274" s="83">
        <f t="shared" si="22"/>
        <v>0.97895252080274109</v>
      </c>
      <c r="E274" s="94" t="s">
        <v>1388</v>
      </c>
      <c r="F274" s="85">
        <v>1</v>
      </c>
      <c r="G274" s="83">
        <f t="shared" si="23"/>
        <v>0.51813471502590669</v>
      </c>
      <c r="H274" s="106" t="s">
        <v>1422</v>
      </c>
      <c r="I274" s="87">
        <v>1</v>
      </c>
      <c r="J274" s="88">
        <f t="shared" si="24"/>
        <v>0.76923076923076927</v>
      </c>
    </row>
    <row r="275" spans="1:10" ht="15.75">
      <c r="A275" s="80">
        <v>22</v>
      </c>
      <c r="B275" s="84" t="s">
        <v>1267</v>
      </c>
      <c r="C275" s="112">
        <v>39</v>
      </c>
      <c r="D275" s="83">
        <f t="shared" si="22"/>
        <v>0.95447870778267252</v>
      </c>
      <c r="E275" s="94" t="s">
        <v>1468</v>
      </c>
      <c r="F275" s="85">
        <v>1</v>
      </c>
      <c r="G275" s="83">
        <f t="shared" si="23"/>
        <v>0.51813471502590669</v>
      </c>
      <c r="H275" s="106" t="s">
        <v>1308</v>
      </c>
      <c r="I275" s="87">
        <v>1</v>
      </c>
      <c r="J275" s="88">
        <f t="shared" si="24"/>
        <v>0.76923076923076927</v>
      </c>
    </row>
    <row r="276" spans="1:10" ht="15.75">
      <c r="A276" s="80">
        <v>23</v>
      </c>
      <c r="B276" s="81" t="s">
        <v>1459</v>
      </c>
      <c r="C276" s="82">
        <v>36</v>
      </c>
      <c r="D276" s="83">
        <f t="shared" si="22"/>
        <v>0.88105726872246692</v>
      </c>
      <c r="E276" s="94" t="s">
        <v>1416</v>
      </c>
      <c r="F276" s="85">
        <v>1</v>
      </c>
      <c r="G276" s="83">
        <f t="shared" si="23"/>
        <v>0.51813471502590669</v>
      </c>
      <c r="H276" s="106" t="s">
        <v>1451</v>
      </c>
      <c r="I276" s="87">
        <v>1</v>
      </c>
      <c r="J276" s="88">
        <f t="shared" si="24"/>
        <v>0.76923076923076927</v>
      </c>
    </row>
    <row r="277" spans="1:10" ht="15.75">
      <c r="A277" s="80">
        <v>24</v>
      </c>
      <c r="B277" s="94" t="s">
        <v>1460</v>
      </c>
      <c r="C277" s="113">
        <v>32</v>
      </c>
      <c r="D277" s="83">
        <f t="shared" si="22"/>
        <v>0.78316201664219287</v>
      </c>
      <c r="E277" s="94" t="s">
        <v>1469</v>
      </c>
      <c r="F277" s="85">
        <v>1</v>
      </c>
      <c r="G277" s="83">
        <f t="shared" si="23"/>
        <v>0.51813471502590669</v>
      </c>
      <c r="H277" s="106" t="s">
        <v>1258</v>
      </c>
      <c r="I277" s="87">
        <v>1</v>
      </c>
      <c r="J277" s="88">
        <f t="shared" si="24"/>
        <v>0.76923076923076927</v>
      </c>
    </row>
    <row r="278" spans="1:10" ht="15.75">
      <c r="A278" s="80">
        <v>25</v>
      </c>
      <c r="B278" s="95" t="s">
        <v>1308</v>
      </c>
      <c r="C278" s="82">
        <v>31</v>
      </c>
      <c r="D278" s="83">
        <f t="shared" si="22"/>
        <v>0.7586882036221243</v>
      </c>
      <c r="E278" s="94" t="s">
        <v>1366</v>
      </c>
      <c r="F278" s="85">
        <v>1</v>
      </c>
      <c r="G278" s="83">
        <f t="shared" si="23"/>
        <v>0.51813471502590669</v>
      </c>
      <c r="H278" s="106" t="s">
        <v>1452</v>
      </c>
      <c r="I278" s="87">
        <v>1</v>
      </c>
      <c r="J278" s="88">
        <f t="shared" si="24"/>
        <v>0.76923076923076927</v>
      </c>
    </row>
    <row r="279" spans="1:10" ht="15.75">
      <c r="A279" s="80"/>
      <c r="B279" s="114" t="s">
        <v>128</v>
      </c>
      <c r="C279" s="115">
        <f>C278+C277+C276+C275+C274+C273+C272+C271+C270+C269+C268+C267+C266+C265+C264+C263+C262+C261+C260+C259+C258+C257+C256+C255+C254</f>
        <v>2742</v>
      </c>
      <c r="D279" s="83">
        <f t="shared" si="22"/>
        <v>67.1071953010279</v>
      </c>
      <c r="E279" s="114" t="s">
        <v>128</v>
      </c>
      <c r="F279" s="115">
        <f>SUM(F254:F278)</f>
        <v>151</v>
      </c>
      <c r="G279" s="83">
        <f t="shared" si="23"/>
        <v>78.238341968911911</v>
      </c>
      <c r="H279" s="114" t="s">
        <v>128</v>
      </c>
      <c r="I279" s="80">
        <f>I278+I277+I276+I275+I274+I273+I272+I271+I270+I269+I268+I267+I266+I265+I264+I263+I262+I261+I260+I259+I258+I257+I256+I255+I254</f>
        <v>55</v>
      </c>
      <c r="J279" s="88">
        <f t="shared" si="24"/>
        <v>42.307692307692307</v>
      </c>
    </row>
    <row r="280" spans="1:10" ht="15.75">
      <c r="A280" s="116"/>
      <c r="B280" s="117" t="s">
        <v>129</v>
      </c>
      <c r="C280" s="118">
        <v>1344</v>
      </c>
      <c r="D280" s="83">
        <f t="shared" si="22"/>
        <v>32.8928046989721</v>
      </c>
      <c r="E280" s="117" t="s">
        <v>129</v>
      </c>
      <c r="F280" s="119">
        <v>42</v>
      </c>
      <c r="G280" s="83">
        <f t="shared" si="23"/>
        <v>21.761658031088082</v>
      </c>
      <c r="H280" s="117" t="s">
        <v>1250</v>
      </c>
      <c r="I280" s="80">
        <v>75</v>
      </c>
      <c r="J280" s="88">
        <f t="shared" si="24"/>
        <v>57.692307692307693</v>
      </c>
    </row>
    <row r="283" spans="1:10">
      <c r="A283" s="969"/>
      <c r="B283" s="969"/>
      <c r="C283" s="969"/>
      <c r="D283" s="969"/>
      <c r="E283" s="969"/>
      <c r="F283" s="969"/>
      <c r="G283" s="969"/>
      <c r="H283" s="969"/>
      <c r="I283" s="969"/>
      <c r="J283" s="969"/>
    </row>
    <row r="284" spans="1:10" ht="15.75">
      <c r="A284" s="1208" t="s">
        <v>130</v>
      </c>
      <c r="B284" s="1208"/>
      <c r="C284" s="1208"/>
      <c r="D284" s="1208"/>
      <c r="E284" s="1208"/>
      <c r="F284" s="1208"/>
      <c r="G284" s="1208"/>
      <c r="H284" s="1208"/>
      <c r="I284" s="1208"/>
      <c r="J284" s="1208"/>
    </row>
    <row r="285" spans="1:10" ht="15.75">
      <c r="A285" s="1209" t="s">
        <v>118</v>
      </c>
      <c r="B285" s="1209"/>
      <c r="C285" s="1209"/>
      <c r="D285" s="1209"/>
      <c r="E285" s="1209"/>
      <c r="F285" s="1209"/>
      <c r="G285" s="1209"/>
      <c r="H285" s="1209"/>
      <c r="I285" s="1209"/>
      <c r="J285" s="1209"/>
    </row>
    <row r="286" spans="1:10" ht="15.75">
      <c r="A286" s="1209" t="s">
        <v>119</v>
      </c>
      <c r="B286" s="1209"/>
      <c r="C286" s="1209"/>
      <c r="D286" s="1209"/>
      <c r="E286" s="1209"/>
      <c r="F286" s="1209"/>
      <c r="G286" s="1209"/>
      <c r="H286" s="1209"/>
      <c r="I286" s="1209"/>
      <c r="J286" s="1209"/>
    </row>
    <row r="287" spans="1:10" ht="15.75">
      <c r="A287" s="1210" t="s">
        <v>120</v>
      </c>
      <c r="B287" s="1210"/>
      <c r="C287" s="1210"/>
      <c r="D287" s="1210"/>
      <c r="E287" s="1210"/>
      <c r="F287" s="1210"/>
      <c r="G287" s="1210"/>
      <c r="H287" s="1210"/>
      <c r="I287" s="1210"/>
      <c r="J287" s="1210"/>
    </row>
    <row r="288" spans="1:10" ht="15.75">
      <c r="A288" s="1211" t="s">
        <v>1479</v>
      </c>
      <c r="B288" s="1211"/>
      <c r="C288" s="1211"/>
      <c r="D288" s="1211"/>
      <c r="E288" s="1211"/>
      <c r="F288" s="1211"/>
      <c r="G288" s="1211"/>
      <c r="H288" s="1211"/>
      <c r="I288" s="1211"/>
      <c r="J288" s="1211"/>
    </row>
    <row r="289" spans="1:10" ht="15.75">
      <c r="A289" s="80" t="s">
        <v>121</v>
      </c>
      <c r="B289" s="80" t="s">
        <v>122</v>
      </c>
      <c r="C289" s="80" t="s">
        <v>123</v>
      </c>
      <c r="D289" s="80" t="s">
        <v>124</v>
      </c>
      <c r="E289" s="80" t="s">
        <v>125</v>
      </c>
      <c r="F289" s="80" t="s">
        <v>123</v>
      </c>
      <c r="G289" s="80" t="s">
        <v>124</v>
      </c>
      <c r="H289" s="80" t="s">
        <v>126</v>
      </c>
      <c r="I289" s="80" t="s">
        <v>123</v>
      </c>
      <c r="J289" s="80" t="s">
        <v>124</v>
      </c>
    </row>
    <row r="290" spans="1:10" ht="15.75">
      <c r="A290" s="80">
        <v>1</v>
      </c>
      <c r="B290" s="81" t="s">
        <v>1251</v>
      </c>
      <c r="C290" s="82">
        <v>608</v>
      </c>
      <c r="D290" s="83">
        <f>C290*100/7007</f>
        <v>8.6770372484658207</v>
      </c>
      <c r="E290" s="84" t="s">
        <v>1234</v>
      </c>
      <c r="F290" s="85">
        <v>95</v>
      </c>
      <c r="G290" s="83">
        <f>F290*100/350</f>
        <v>27.142857142857142</v>
      </c>
      <c r="H290" s="86" t="s">
        <v>1335</v>
      </c>
      <c r="I290" s="87">
        <v>16</v>
      </c>
      <c r="J290" s="88">
        <f>I290*100/173</f>
        <v>9.2485549132947984</v>
      </c>
    </row>
    <row r="291" spans="1:10" ht="15.75">
      <c r="A291" s="80">
        <v>2</v>
      </c>
      <c r="B291" s="81" t="s">
        <v>1252</v>
      </c>
      <c r="C291" s="82">
        <v>467</v>
      </c>
      <c r="D291" s="83">
        <f t="shared" ref="D291:D316" si="25">C291*100/7007</f>
        <v>6.6647638076209503</v>
      </c>
      <c r="E291" s="84" t="s">
        <v>1376</v>
      </c>
      <c r="F291" s="85">
        <v>30</v>
      </c>
      <c r="G291" s="83">
        <f t="shared" ref="G291:G316" si="26">F291*100/350</f>
        <v>8.5714285714285712</v>
      </c>
      <c r="H291" s="89" t="s">
        <v>1246</v>
      </c>
      <c r="I291" s="87">
        <v>11</v>
      </c>
      <c r="J291" s="88">
        <f t="shared" ref="J291:J316" si="27">I291*100/173</f>
        <v>6.3583815028901736</v>
      </c>
    </row>
    <row r="292" spans="1:10" ht="15.75">
      <c r="A292" s="80">
        <v>3</v>
      </c>
      <c r="B292" s="81" t="s">
        <v>1258</v>
      </c>
      <c r="C292" s="90">
        <v>333</v>
      </c>
      <c r="D292" s="83">
        <f t="shared" si="25"/>
        <v>4.7523904666761814</v>
      </c>
      <c r="E292" s="84" t="s">
        <v>1461</v>
      </c>
      <c r="F292" s="85">
        <v>19</v>
      </c>
      <c r="G292" s="83">
        <f t="shared" si="26"/>
        <v>5.4285714285714288</v>
      </c>
      <c r="H292" s="89" t="s">
        <v>1243</v>
      </c>
      <c r="I292" s="87">
        <v>9</v>
      </c>
      <c r="J292" s="88">
        <f t="shared" si="27"/>
        <v>5.202312138728324</v>
      </c>
    </row>
    <row r="293" spans="1:10" ht="15.75">
      <c r="A293" s="80">
        <v>4</v>
      </c>
      <c r="B293" s="91" t="s">
        <v>1259</v>
      </c>
      <c r="C293" s="92">
        <v>332</v>
      </c>
      <c r="D293" s="83">
        <f t="shared" si="25"/>
        <v>4.7381190238333097</v>
      </c>
      <c r="E293" s="84" t="s">
        <v>1439</v>
      </c>
      <c r="F293" s="85">
        <v>14</v>
      </c>
      <c r="G293" s="83">
        <f t="shared" si="26"/>
        <v>4</v>
      </c>
      <c r="H293" s="89" t="s">
        <v>1470</v>
      </c>
      <c r="I293" s="87">
        <v>7</v>
      </c>
      <c r="J293" s="88">
        <f t="shared" si="27"/>
        <v>4.0462427745664744</v>
      </c>
    </row>
    <row r="294" spans="1:10" ht="15.75">
      <c r="A294" s="80">
        <v>5</v>
      </c>
      <c r="B294" s="81" t="s">
        <v>1253</v>
      </c>
      <c r="C294" s="93">
        <v>297</v>
      </c>
      <c r="D294" s="83">
        <f t="shared" si="25"/>
        <v>4.2386185243328098</v>
      </c>
      <c r="E294" s="94" t="s">
        <v>888</v>
      </c>
      <c r="F294" s="85">
        <v>14</v>
      </c>
      <c r="G294" s="83">
        <f t="shared" si="26"/>
        <v>4</v>
      </c>
      <c r="H294" s="86" t="s">
        <v>1241</v>
      </c>
      <c r="I294" s="87">
        <v>7</v>
      </c>
      <c r="J294" s="88">
        <f t="shared" si="27"/>
        <v>4.0462427745664744</v>
      </c>
    </row>
    <row r="295" spans="1:10" ht="15.75">
      <c r="A295" s="80">
        <v>6</v>
      </c>
      <c r="B295" s="81" t="s">
        <v>1256</v>
      </c>
      <c r="C295" s="82">
        <v>287</v>
      </c>
      <c r="D295" s="83">
        <f t="shared" si="25"/>
        <v>4.0959040959040962</v>
      </c>
      <c r="E295" s="84" t="s">
        <v>1236</v>
      </c>
      <c r="F295" s="85">
        <v>11</v>
      </c>
      <c r="G295" s="83">
        <f t="shared" si="26"/>
        <v>3.1428571428571428</v>
      </c>
      <c r="H295" s="94" t="s">
        <v>1344</v>
      </c>
      <c r="I295" s="87">
        <v>5</v>
      </c>
      <c r="J295" s="88">
        <f t="shared" si="27"/>
        <v>2.8901734104046244</v>
      </c>
    </row>
    <row r="296" spans="1:10" ht="15.75">
      <c r="A296" s="80">
        <v>7</v>
      </c>
      <c r="B296" s="81" t="s">
        <v>1481</v>
      </c>
      <c r="C296" s="82">
        <v>277</v>
      </c>
      <c r="D296" s="83">
        <f t="shared" si="25"/>
        <v>3.9531896674753817</v>
      </c>
      <c r="E296" s="94" t="s">
        <v>1314</v>
      </c>
      <c r="F296" s="85">
        <v>10</v>
      </c>
      <c r="G296" s="83">
        <f t="shared" si="26"/>
        <v>2.8571428571428572</v>
      </c>
      <c r="H296" s="95" t="s">
        <v>1471</v>
      </c>
      <c r="I296" s="87">
        <v>3</v>
      </c>
      <c r="J296" s="88">
        <f t="shared" si="27"/>
        <v>1.7341040462427746</v>
      </c>
    </row>
    <row r="297" spans="1:10" ht="15.75">
      <c r="A297" s="80">
        <v>8</v>
      </c>
      <c r="B297" s="81" t="s">
        <v>1457</v>
      </c>
      <c r="C297" s="82">
        <v>222</v>
      </c>
      <c r="D297" s="83">
        <f t="shared" si="25"/>
        <v>3.1682603111174541</v>
      </c>
      <c r="E297" s="84" t="s">
        <v>1240</v>
      </c>
      <c r="F297" s="85">
        <v>8</v>
      </c>
      <c r="G297" s="83">
        <f t="shared" si="26"/>
        <v>2.2857142857142856</v>
      </c>
      <c r="H297" s="94" t="s">
        <v>1245</v>
      </c>
      <c r="I297" s="87">
        <v>2</v>
      </c>
      <c r="J297" s="88">
        <f t="shared" si="27"/>
        <v>1.1560693641618498</v>
      </c>
    </row>
    <row r="298" spans="1:10" ht="15.75">
      <c r="A298" s="80">
        <v>9</v>
      </c>
      <c r="B298" s="81" t="s">
        <v>1261</v>
      </c>
      <c r="C298" s="82">
        <v>217</v>
      </c>
      <c r="D298" s="83">
        <f t="shared" si="25"/>
        <v>3.0969030969030968</v>
      </c>
      <c r="E298" s="84" t="s">
        <v>1482</v>
      </c>
      <c r="F298" s="85">
        <v>5</v>
      </c>
      <c r="G298" s="83">
        <f t="shared" si="26"/>
        <v>1.4285714285714286</v>
      </c>
      <c r="H298" s="97" t="s">
        <v>1435</v>
      </c>
      <c r="I298" s="87">
        <v>2</v>
      </c>
      <c r="J298" s="88">
        <f t="shared" si="27"/>
        <v>1.1560693641618498</v>
      </c>
    </row>
    <row r="299" spans="1:10" ht="15.75">
      <c r="A299" s="80">
        <v>10</v>
      </c>
      <c r="B299" s="81" t="s">
        <v>1458</v>
      </c>
      <c r="C299" s="82">
        <v>177</v>
      </c>
      <c r="D299" s="83">
        <f t="shared" si="25"/>
        <v>2.5260453831882401</v>
      </c>
      <c r="E299" s="84" t="s">
        <v>1465</v>
      </c>
      <c r="F299" s="85">
        <v>4</v>
      </c>
      <c r="G299" s="83">
        <f t="shared" si="26"/>
        <v>1.1428571428571428</v>
      </c>
      <c r="H299" s="89" t="s">
        <v>1309</v>
      </c>
      <c r="I299" s="87">
        <v>2</v>
      </c>
      <c r="J299" s="88">
        <f t="shared" si="27"/>
        <v>1.1560693641618498</v>
      </c>
    </row>
    <row r="300" spans="1:10" ht="15.75">
      <c r="A300" s="80">
        <v>11</v>
      </c>
      <c r="B300" s="100" t="s">
        <v>1247</v>
      </c>
      <c r="C300" s="101">
        <v>146</v>
      </c>
      <c r="D300" s="83">
        <f t="shared" si="25"/>
        <v>2.0836306550592263</v>
      </c>
      <c r="E300" s="94" t="s">
        <v>1483</v>
      </c>
      <c r="F300" s="85">
        <v>4</v>
      </c>
      <c r="G300" s="83">
        <f t="shared" si="26"/>
        <v>1.1428571428571428</v>
      </c>
      <c r="H300" s="102" t="s">
        <v>1336</v>
      </c>
      <c r="I300" s="87">
        <v>2</v>
      </c>
      <c r="J300" s="88">
        <f t="shared" si="27"/>
        <v>1.1560693641618498</v>
      </c>
    </row>
    <row r="301" spans="1:10" ht="15.75">
      <c r="A301" s="80">
        <v>12</v>
      </c>
      <c r="B301" s="81" t="s">
        <v>1401</v>
      </c>
      <c r="C301" s="82">
        <v>137</v>
      </c>
      <c r="D301" s="83">
        <f t="shared" si="25"/>
        <v>1.9551876694733838</v>
      </c>
      <c r="E301" s="94" t="s">
        <v>1309</v>
      </c>
      <c r="F301" s="85">
        <v>3</v>
      </c>
      <c r="G301" s="83">
        <f t="shared" si="26"/>
        <v>0.8571428571428571</v>
      </c>
      <c r="H301" s="94" t="s">
        <v>1472</v>
      </c>
      <c r="I301" s="87">
        <v>2</v>
      </c>
      <c r="J301" s="88">
        <f t="shared" si="27"/>
        <v>1.1560693641618498</v>
      </c>
    </row>
    <row r="302" spans="1:10" ht="15.75">
      <c r="A302" s="80">
        <v>13</v>
      </c>
      <c r="B302" s="84" t="s">
        <v>1327</v>
      </c>
      <c r="C302" s="1004">
        <v>132</v>
      </c>
      <c r="D302" s="83">
        <f t="shared" si="25"/>
        <v>1.8838304552590266</v>
      </c>
      <c r="E302" s="84" t="s">
        <v>1484</v>
      </c>
      <c r="F302" s="85">
        <v>3</v>
      </c>
      <c r="G302" s="83">
        <f t="shared" si="26"/>
        <v>0.8571428571428571</v>
      </c>
      <c r="H302" s="104" t="s">
        <v>1337</v>
      </c>
      <c r="I302" s="87">
        <v>2</v>
      </c>
      <c r="J302" s="88">
        <f t="shared" si="27"/>
        <v>1.1560693641618498</v>
      </c>
    </row>
    <row r="303" spans="1:10" ht="15.75">
      <c r="A303" s="80">
        <v>14</v>
      </c>
      <c r="B303" s="100" t="s">
        <v>1262</v>
      </c>
      <c r="C303" s="82">
        <v>129</v>
      </c>
      <c r="D303" s="83">
        <f t="shared" si="25"/>
        <v>1.8410161267304124</v>
      </c>
      <c r="E303" s="84" t="s">
        <v>1273</v>
      </c>
      <c r="F303" s="85">
        <v>3</v>
      </c>
      <c r="G303" s="83">
        <f t="shared" si="26"/>
        <v>0.8571428571428571</v>
      </c>
      <c r="H303" s="106" t="s">
        <v>1449</v>
      </c>
      <c r="I303" s="105">
        <v>2</v>
      </c>
      <c r="J303" s="88">
        <f t="shared" si="27"/>
        <v>1.1560693641618498</v>
      </c>
    </row>
    <row r="304" spans="1:10" ht="15.75">
      <c r="A304" s="80">
        <v>15</v>
      </c>
      <c r="B304" s="81" t="s">
        <v>1400</v>
      </c>
      <c r="C304" s="82">
        <v>109</v>
      </c>
      <c r="D304" s="83">
        <f t="shared" si="25"/>
        <v>1.5555872698729842</v>
      </c>
      <c r="E304" s="84" t="s">
        <v>1366</v>
      </c>
      <c r="F304" s="85">
        <v>3</v>
      </c>
      <c r="G304" s="83">
        <f t="shared" si="26"/>
        <v>0.8571428571428571</v>
      </c>
      <c r="H304" s="108" t="s">
        <v>1473</v>
      </c>
      <c r="I304" s="105">
        <v>2</v>
      </c>
      <c r="J304" s="88">
        <f t="shared" si="27"/>
        <v>1.1560693641618498</v>
      </c>
    </row>
    <row r="305" spans="1:10" ht="15.75">
      <c r="A305" s="80">
        <v>16</v>
      </c>
      <c r="B305" s="109" t="s">
        <v>1260</v>
      </c>
      <c r="C305" s="90">
        <v>109</v>
      </c>
      <c r="D305" s="83">
        <f t="shared" si="25"/>
        <v>1.5555872698729842</v>
      </c>
      <c r="E305" s="94" t="s">
        <v>1485</v>
      </c>
      <c r="F305" s="85">
        <v>3</v>
      </c>
      <c r="G305" s="83">
        <f t="shared" si="26"/>
        <v>0.8571428571428571</v>
      </c>
      <c r="H305" s="106" t="s">
        <v>1474</v>
      </c>
      <c r="I305" s="105">
        <v>2</v>
      </c>
      <c r="J305" s="88">
        <f t="shared" si="27"/>
        <v>1.1560693641618498</v>
      </c>
    </row>
    <row r="306" spans="1:10" ht="15.75">
      <c r="A306" s="80">
        <v>17</v>
      </c>
      <c r="B306" s="84" t="s">
        <v>1263</v>
      </c>
      <c r="C306" s="82">
        <v>103</v>
      </c>
      <c r="D306" s="83">
        <f t="shared" si="25"/>
        <v>1.4699586128157556</v>
      </c>
      <c r="E306" s="94" t="s">
        <v>1404</v>
      </c>
      <c r="F306" s="85">
        <v>3</v>
      </c>
      <c r="G306" s="83">
        <f t="shared" si="26"/>
        <v>0.8571428571428571</v>
      </c>
      <c r="H306" s="108" t="s">
        <v>1475</v>
      </c>
      <c r="I306" s="105">
        <v>1</v>
      </c>
      <c r="J306" s="88">
        <f t="shared" si="27"/>
        <v>0.5780346820809249</v>
      </c>
    </row>
    <row r="307" spans="1:10" ht="15.75">
      <c r="A307" s="80">
        <v>18</v>
      </c>
      <c r="B307" s="81" t="s">
        <v>1269</v>
      </c>
      <c r="C307" s="82">
        <v>98</v>
      </c>
      <c r="D307" s="83">
        <f t="shared" si="25"/>
        <v>1.3986013986013985</v>
      </c>
      <c r="E307" s="94" t="s">
        <v>1486</v>
      </c>
      <c r="F307" s="85">
        <v>3</v>
      </c>
      <c r="G307" s="83">
        <f t="shared" si="26"/>
        <v>0.8571428571428571</v>
      </c>
      <c r="H307" s="106" t="s">
        <v>1476</v>
      </c>
      <c r="I307" s="105">
        <v>1</v>
      </c>
      <c r="J307" s="88">
        <f t="shared" si="27"/>
        <v>0.5780346820809249</v>
      </c>
    </row>
    <row r="308" spans="1:10" ht="15.75">
      <c r="A308" s="80">
        <v>19</v>
      </c>
      <c r="B308" s="81" t="s">
        <v>1273</v>
      </c>
      <c r="C308" s="90">
        <v>96</v>
      </c>
      <c r="D308" s="83">
        <f t="shared" si="25"/>
        <v>1.3700585129156557</v>
      </c>
      <c r="E308" s="94" t="s">
        <v>1259</v>
      </c>
      <c r="F308" s="85">
        <v>3</v>
      </c>
      <c r="G308" s="83">
        <f t="shared" si="26"/>
        <v>0.8571428571428571</v>
      </c>
      <c r="H308" s="106" t="s">
        <v>1477</v>
      </c>
      <c r="I308" s="110">
        <v>1</v>
      </c>
      <c r="J308" s="88">
        <f t="shared" si="27"/>
        <v>0.5780346820809249</v>
      </c>
    </row>
    <row r="309" spans="1:10" ht="15.75">
      <c r="A309" s="80">
        <v>20</v>
      </c>
      <c r="B309" s="100" t="s">
        <v>1268</v>
      </c>
      <c r="C309" s="103">
        <v>86</v>
      </c>
      <c r="D309" s="83">
        <f t="shared" si="25"/>
        <v>1.2273440844869417</v>
      </c>
      <c r="E309" s="94" t="s">
        <v>1354</v>
      </c>
      <c r="F309" s="85">
        <v>3</v>
      </c>
      <c r="G309" s="83">
        <f t="shared" si="26"/>
        <v>0.8571428571428571</v>
      </c>
      <c r="H309" s="106" t="s">
        <v>1421</v>
      </c>
      <c r="I309" s="105">
        <v>1</v>
      </c>
      <c r="J309" s="88">
        <f t="shared" si="27"/>
        <v>0.5780346820809249</v>
      </c>
    </row>
    <row r="310" spans="1:10" ht="15.75">
      <c r="A310" s="80">
        <v>21</v>
      </c>
      <c r="B310" s="84" t="s">
        <v>1265</v>
      </c>
      <c r="C310" s="92">
        <v>76</v>
      </c>
      <c r="D310" s="83">
        <f t="shared" si="25"/>
        <v>1.0846296560582276</v>
      </c>
      <c r="E310" s="94" t="s">
        <v>1312</v>
      </c>
      <c r="F310" s="85">
        <v>3</v>
      </c>
      <c r="G310" s="83">
        <f t="shared" si="26"/>
        <v>0.8571428571428571</v>
      </c>
      <c r="H310" s="106" t="s">
        <v>1422</v>
      </c>
      <c r="I310" s="105">
        <v>1</v>
      </c>
      <c r="J310" s="88">
        <f t="shared" si="27"/>
        <v>0.5780346820809249</v>
      </c>
    </row>
    <row r="311" spans="1:10" ht="15.75">
      <c r="A311" s="80">
        <v>22</v>
      </c>
      <c r="B311" s="84" t="s">
        <v>1334</v>
      </c>
      <c r="C311" s="112">
        <v>73</v>
      </c>
      <c r="D311" s="83">
        <f t="shared" si="25"/>
        <v>1.0418153275296131</v>
      </c>
      <c r="E311" s="94" t="s">
        <v>1269</v>
      </c>
      <c r="F311" s="85">
        <v>2</v>
      </c>
      <c r="G311" s="83">
        <f t="shared" si="26"/>
        <v>0.5714285714285714</v>
      </c>
      <c r="H311" s="106" t="s">
        <v>1451</v>
      </c>
      <c r="I311" s="105">
        <v>1</v>
      </c>
      <c r="J311" s="88">
        <f t="shared" si="27"/>
        <v>0.5780346820809249</v>
      </c>
    </row>
    <row r="312" spans="1:10" ht="15.75">
      <c r="A312" s="80">
        <v>23</v>
      </c>
      <c r="B312" s="81" t="s">
        <v>1267</v>
      </c>
      <c r="C312" s="82">
        <v>72</v>
      </c>
      <c r="D312" s="83">
        <f t="shared" si="25"/>
        <v>1.0275438846867417</v>
      </c>
      <c r="E312" s="94" t="s">
        <v>1487</v>
      </c>
      <c r="F312" s="85">
        <v>2</v>
      </c>
      <c r="G312" s="83">
        <f t="shared" si="26"/>
        <v>0.5714285714285714</v>
      </c>
      <c r="H312" s="106" t="s">
        <v>1399</v>
      </c>
      <c r="I312" s="105">
        <v>1</v>
      </c>
      <c r="J312" s="88">
        <f t="shared" si="27"/>
        <v>0.5780346820809249</v>
      </c>
    </row>
    <row r="313" spans="1:10" ht="15.75">
      <c r="A313" s="80">
        <v>24</v>
      </c>
      <c r="B313" s="94" t="s">
        <v>1335</v>
      </c>
      <c r="C313" s="113">
        <v>67</v>
      </c>
      <c r="D313" s="83">
        <f t="shared" si="25"/>
        <v>0.9561866704723847</v>
      </c>
      <c r="E313" s="94" t="s">
        <v>1340</v>
      </c>
      <c r="F313" s="85">
        <v>2</v>
      </c>
      <c r="G313" s="83">
        <f t="shared" si="26"/>
        <v>0.5714285714285714</v>
      </c>
      <c r="H313" s="106" t="s">
        <v>1452</v>
      </c>
      <c r="I313" s="105">
        <v>1</v>
      </c>
      <c r="J313" s="88">
        <f t="shared" si="27"/>
        <v>0.5780346820809249</v>
      </c>
    </row>
    <row r="314" spans="1:10" ht="15.75">
      <c r="A314" s="80">
        <v>25</v>
      </c>
      <c r="B314" s="95" t="s">
        <v>1264</v>
      </c>
      <c r="C314" s="82">
        <v>61</v>
      </c>
      <c r="D314" s="83">
        <f t="shared" si="25"/>
        <v>0.87055801341515626</v>
      </c>
      <c r="E314" s="94" t="s">
        <v>1381</v>
      </c>
      <c r="F314" s="85">
        <v>2</v>
      </c>
      <c r="G314" s="83">
        <f t="shared" si="26"/>
        <v>0.5714285714285714</v>
      </c>
      <c r="H314" s="106" t="s">
        <v>1478</v>
      </c>
      <c r="I314" s="110">
        <v>1</v>
      </c>
      <c r="J314" s="88">
        <f t="shared" si="27"/>
        <v>0.5780346820809249</v>
      </c>
    </row>
    <row r="315" spans="1:10" ht="15.75">
      <c r="A315" s="80"/>
      <c r="B315" s="114" t="s">
        <v>128</v>
      </c>
      <c r="C315" s="115">
        <f>C314+C313+C312+C311+C310+C309+C308+C307+C306+C305+C304+C303+C302+C301+C300+C299+C298+C297+C296+C295+C294+C293+C292+C291+C290</f>
        <v>4711</v>
      </c>
      <c r="D315" s="83">
        <f t="shared" si="25"/>
        <v>67.23276723276723</v>
      </c>
      <c r="E315" s="114" t="s">
        <v>128</v>
      </c>
      <c r="F315" s="115">
        <f>SUM(F290:F314)</f>
        <v>252</v>
      </c>
      <c r="G315" s="83">
        <f t="shared" si="26"/>
        <v>72</v>
      </c>
      <c r="H315" s="114" t="s">
        <v>128</v>
      </c>
      <c r="I315" s="80">
        <f>I314+I313+I312+I311+I310+I309+I308+I307+I306+I305+I304+I303+I302+I301+I300+I299+I298+I297+I296+I295+I294+I293+I292+I291+I290</f>
        <v>85</v>
      </c>
      <c r="J315" s="88">
        <f t="shared" si="27"/>
        <v>49.132947976878611</v>
      </c>
    </row>
    <row r="316" spans="1:10" ht="15.75">
      <c r="A316" s="116"/>
      <c r="B316" s="117" t="s">
        <v>129</v>
      </c>
      <c r="C316" s="118">
        <v>2296</v>
      </c>
      <c r="D316" s="83">
        <f t="shared" si="25"/>
        <v>32.76723276723277</v>
      </c>
      <c r="E316" s="117" t="s">
        <v>129</v>
      </c>
      <c r="F316" s="119">
        <v>98</v>
      </c>
      <c r="G316" s="83">
        <f t="shared" si="26"/>
        <v>28</v>
      </c>
      <c r="H316" s="117" t="s">
        <v>1250</v>
      </c>
      <c r="I316" s="80">
        <v>88</v>
      </c>
      <c r="J316" s="88">
        <f t="shared" si="27"/>
        <v>50.867052023121389</v>
      </c>
    </row>
    <row r="317" spans="1:10">
      <c r="A317" s="969"/>
      <c r="B317" s="969"/>
      <c r="C317" s="969"/>
      <c r="D317" s="969"/>
      <c r="E317" s="969"/>
      <c r="F317" s="969"/>
      <c r="G317" s="969"/>
      <c r="H317" s="969"/>
      <c r="I317" s="969"/>
      <c r="J317" s="969"/>
    </row>
    <row r="319" spans="1:10">
      <c r="A319" s="969"/>
      <c r="B319" s="969"/>
      <c r="C319" s="969"/>
      <c r="D319" s="969"/>
      <c r="E319" s="969"/>
      <c r="F319" s="969"/>
      <c r="G319" s="969"/>
      <c r="H319" s="969"/>
      <c r="I319" s="969"/>
      <c r="J319" s="969"/>
    </row>
    <row r="320" spans="1:10" ht="15.75">
      <c r="A320" s="1208" t="s">
        <v>130</v>
      </c>
      <c r="B320" s="1208"/>
      <c r="C320" s="1208"/>
      <c r="D320" s="1208"/>
      <c r="E320" s="1208"/>
      <c r="F320" s="1208"/>
      <c r="G320" s="1208"/>
      <c r="H320" s="1208"/>
      <c r="I320" s="1208"/>
      <c r="J320" s="1208"/>
    </row>
    <row r="321" spans="1:10" ht="15.75">
      <c r="A321" s="1209" t="s">
        <v>118</v>
      </c>
      <c r="B321" s="1209"/>
      <c r="C321" s="1209"/>
      <c r="D321" s="1209"/>
      <c r="E321" s="1209"/>
      <c r="F321" s="1209"/>
      <c r="G321" s="1209"/>
      <c r="H321" s="1209"/>
      <c r="I321" s="1209"/>
      <c r="J321" s="1209"/>
    </row>
    <row r="322" spans="1:10" ht="15.75">
      <c r="A322" s="1209" t="s">
        <v>119</v>
      </c>
      <c r="B322" s="1209"/>
      <c r="C322" s="1209"/>
      <c r="D322" s="1209"/>
      <c r="E322" s="1209"/>
      <c r="F322" s="1209"/>
      <c r="G322" s="1209"/>
      <c r="H322" s="1209"/>
      <c r="I322" s="1209"/>
      <c r="J322" s="1209"/>
    </row>
    <row r="323" spans="1:10" ht="15.75">
      <c r="A323" s="1210" t="s">
        <v>120</v>
      </c>
      <c r="B323" s="1210"/>
      <c r="C323" s="1210"/>
      <c r="D323" s="1210"/>
      <c r="E323" s="1210"/>
      <c r="F323" s="1210"/>
      <c r="G323" s="1210"/>
      <c r="H323" s="1210"/>
      <c r="I323" s="1210"/>
      <c r="J323" s="1210"/>
    </row>
    <row r="324" spans="1:10" ht="15.75">
      <c r="A324" s="1211" t="s">
        <v>1491</v>
      </c>
      <c r="B324" s="1211"/>
      <c r="C324" s="1211"/>
      <c r="D324" s="1211"/>
      <c r="E324" s="1211"/>
      <c r="F324" s="1211"/>
      <c r="G324" s="1211"/>
      <c r="H324" s="1211"/>
      <c r="I324" s="1211"/>
      <c r="J324" s="1211"/>
    </row>
    <row r="325" spans="1:10" ht="15.75">
      <c r="A325" s="80" t="s">
        <v>121</v>
      </c>
      <c r="B325" s="80" t="s">
        <v>122</v>
      </c>
      <c r="C325" s="80" t="s">
        <v>123</v>
      </c>
      <c r="D325" s="80" t="s">
        <v>124</v>
      </c>
      <c r="E325" s="80" t="s">
        <v>125</v>
      </c>
      <c r="F325" s="80" t="s">
        <v>123</v>
      </c>
      <c r="G325" s="80" t="s">
        <v>124</v>
      </c>
      <c r="H325" s="80" t="s">
        <v>126</v>
      </c>
      <c r="I325" s="80" t="s">
        <v>123</v>
      </c>
      <c r="J325" s="80" t="s">
        <v>124</v>
      </c>
    </row>
    <row r="326" spans="1:10" ht="15.75">
      <c r="A326" s="80">
        <v>1</v>
      </c>
      <c r="B326" s="81" t="s">
        <v>1251</v>
      </c>
      <c r="C326" s="82">
        <v>144</v>
      </c>
      <c r="D326" s="83">
        <f>C326*100/1394</f>
        <v>10.329985652797705</v>
      </c>
      <c r="E326" s="84" t="s">
        <v>1234</v>
      </c>
      <c r="F326" s="85">
        <v>14</v>
      </c>
      <c r="G326" s="83">
        <f>F326*100/350</f>
        <v>4</v>
      </c>
      <c r="H326" s="86" t="s">
        <v>1470</v>
      </c>
      <c r="I326" s="87">
        <v>6</v>
      </c>
      <c r="J326" s="88">
        <f>I326*100/51</f>
        <v>11.764705882352942</v>
      </c>
    </row>
    <row r="327" spans="1:10" ht="15.75">
      <c r="A327" s="80">
        <v>2</v>
      </c>
      <c r="B327" s="81" t="s">
        <v>1256</v>
      </c>
      <c r="C327" s="82">
        <v>89</v>
      </c>
      <c r="D327" s="83">
        <f t="shared" ref="D327:D352" si="28">C327*100/1394</f>
        <v>6.3845050215208037</v>
      </c>
      <c r="E327" s="84" t="s">
        <v>1376</v>
      </c>
      <c r="F327" s="85">
        <v>12</v>
      </c>
      <c r="G327" s="83">
        <f t="shared" ref="G327:G352" si="29">F327*100/350</f>
        <v>3.4285714285714284</v>
      </c>
      <c r="H327" s="89" t="s">
        <v>1474</v>
      </c>
      <c r="I327" s="87">
        <v>3</v>
      </c>
      <c r="J327" s="88">
        <f t="shared" ref="J327:J352" si="30">I327*100/51</f>
        <v>5.882352941176471</v>
      </c>
    </row>
    <row r="328" spans="1:10" ht="15.75">
      <c r="A328" s="80">
        <v>3</v>
      </c>
      <c r="B328" s="81" t="s">
        <v>1258</v>
      </c>
      <c r="C328" s="90">
        <v>78</v>
      </c>
      <c r="D328" s="83">
        <f t="shared" si="28"/>
        <v>5.5954088952654235</v>
      </c>
      <c r="E328" s="84" t="s">
        <v>888</v>
      </c>
      <c r="F328" s="85">
        <v>3</v>
      </c>
      <c r="G328" s="83">
        <f t="shared" si="29"/>
        <v>0.8571428571428571</v>
      </c>
      <c r="H328" s="89" t="s">
        <v>1435</v>
      </c>
      <c r="I328" s="87">
        <v>2</v>
      </c>
      <c r="J328" s="88">
        <f t="shared" si="30"/>
        <v>3.9215686274509802</v>
      </c>
    </row>
    <row r="329" spans="1:10" ht="15.75">
      <c r="A329" s="80">
        <v>4</v>
      </c>
      <c r="B329" s="91" t="s">
        <v>1253</v>
      </c>
      <c r="C329" s="92">
        <v>54</v>
      </c>
      <c r="D329" s="83">
        <f t="shared" si="28"/>
        <v>3.873744619799139</v>
      </c>
      <c r="E329" s="84" t="s">
        <v>1497</v>
      </c>
      <c r="F329" s="85">
        <v>3</v>
      </c>
      <c r="G329" s="83">
        <f t="shared" si="29"/>
        <v>0.8571428571428571</v>
      </c>
      <c r="H329" s="89" t="s">
        <v>1242</v>
      </c>
      <c r="I329" s="87">
        <v>2</v>
      </c>
      <c r="J329" s="88">
        <f t="shared" si="30"/>
        <v>3.9215686274509802</v>
      </c>
    </row>
    <row r="330" spans="1:10" ht="15.75">
      <c r="A330" s="80">
        <v>5</v>
      </c>
      <c r="B330" s="81" t="s">
        <v>1458</v>
      </c>
      <c r="C330" s="93">
        <v>51</v>
      </c>
      <c r="D330" s="83">
        <f t="shared" si="28"/>
        <v>3.6585365853658538</v>
      </c>
      <c r="E330" s="94" t="s">
        <v>1269</v>
      </c>
      <c r="F330" s="85">
        <v>2</v>
      </c>
      <c r="G330" s="83">
        <f t="shared" si="29"/>
        <v>0.5714285714285714</v>
      </c>
      <c r="H330" s="86" t="s">
        <v>1492</v>
      </c>
      <c r="I330" s="87">
        <v>1</v>
      </c>
      <c r="J330" s="88">
        <f t="shared" si="30"/>
        <v>1.9607843137254901</v>
      </c>
    </row>
    <row r="331" spans="1:10" ht="15.75">
      <c r="A331" s="80">
        <v>6</v>
      </c>
      <c r="B331" s="81" t="s">
        <v>1261</v>
      </c>
      <c r="C331" s="82">
        <v>46</v>
      </c>
      <c r="D331" s="83">
        <f t="shared" si="28"/>
        <v>3.2998565279770444</v>
      </c>
      <c r="E331" s="84" t="s">
        <v>1498</v>
      </c>
      <c r="F331" s="85">
        <v>2</v>
      </c>
      <c r="G331" s="83">
        <f t="shared" si="29"/>
        <v>0.5714285714285714</v>
      </c>
      <c r="H331" s="94" t="s">
        <v>1399</v>
      </c>
      <c r="I331" s="87">
        <v>1</v>
      </c>
      <c r="J331" s="88">
        <f t="shared" si="30"/>
        <v>1.9607843137254901</v>
      </c>
    </row>
    <row r="332" spans="1:10" ht="15.75">
      <c r="A332" s="80">
        <v>7</v>
      </c>
      <c r="B332" s="81" t="s">
        <v>1481</v>
      </c>
      <c r="C332" s="82">
        <v>43</v>
      </c>
      <c r="D332" s="83">
        <f t="shared" si="28"/>
        <v>3.0846484935437588</v>
      </c>
      <c r="E332" s="84" t="s">
        <v>1452</v>
      </c>
      <c r="F332" s="85">
        <v>2</v>
      </c>
      <c r="G332" s="83">
        <f t="shared" si="29"/>
        <v>0.5714285714285714</v>
      </c>
      <c r="H332" s="95" t="s">
        <v>1254</v>
      </c>
      <c r="I332" s="87">
        <v>1</v>
      </c>
      <c r="J332" s="88">
        <f t="shared" si="30"/>
        <v>1.9607843137254901</v>
      </c>
    </row>
    <row r="333" spans="1:10" ht="15.75">
      <c r="A333" s="80">
        <v>8</v>
      </c>
      <c r="B333" s="81" t="s">
        <v>127</v>
      </c>
      <c r="C333" s="82">
        <v>41</v>
      </c>
      <c r="D333" s="83">
        <f t="shared" si="28"/>
        <v>2.9411764705882355</v>
      </c>
      <c r="E333" s="84" t="s">
        <v>1382</v>
      </c>
      <c r="F333" s="85">
        <v>2</v>
      </c>
      <c r="G333" s="83">
        <f t="shared" si="29"/>
        <v>0.5714285714285714</v>
      </c>
      <c r="H333" s="94" t="s">
        <v>1493</v>
      </c>
      <c r="I333" s="87">
        <v>1</v>
      </c>
      <c r="J333" s="88">
        <f t="shared" si="30"/>
        <v>1.9607843137254901</v>
      </c>
    </row>
    <row r="334" spans="1:10" ht="15.75">
      <c r="A334" s="80">
        <v>9</v>
      </c>
      <c r="B334" s="81" t="s">
        <v>1509</v>
      </c>
      <c r="C334" s="82">
        <v>41</v>
      </c>
      <c r="D334" s="83">
        <f t="shared" si="28"/>
        <v>2.9411764705882355</v>
      </c>
      <c r="E334" s="84" t="s">
        <v>1499</v>
      </c>
      <c r="F334" s="85">
        <v>2</v>
      </c>
      <c r="G334" s="83">
        <f t="shared" si="29"/>
        <v>0.5714285714285714</v>
      </c>
      <c r="H334" s="97" t="s">
        <v>1337</v>
      </c>
      <c r="I334" s="87">
        <v>1</v>
      </c>
      <c r="J334" s="88">
        <f t="shared" si="30"/>
        <v>1.9607843137254901</v>
      </c>
    </row>
    <row r="335" spans="1:10" ht="15.75">
      <c r="A335" s="80">
        <v>10</v>
      </c>
      <c r="B335" s="81" t="s">
        <v>1259</v>
      </c>
      <c r="C335" s="82">
        <v>37</v>
      </c>
      <c r="D335" s="83">
        <f t="shared" si="28"/>
        <v>2.654232424677188</v>
      </c>
      <c r="E335" s="94" t="s">
        <v>1235</v>
      </c>
      <c r="F335" s="85">
        <v>2</v>
      </c>
      <c r="G335" s="83">
        <f t="shared" si="29"/>
        <v>0.5714285714285714</v>
      </c>
      <c r="H335" s="89" t="s">
        <v>1494</v>
      </c>
      <c r="I335" s="87">
        <v>1</v>
      </c>
      <c r="J335" s="88">
        <f t="shared" si="30"/>
        <v>1.9607843137254901</v>
      </c>
    </row>
    <row r="336" spans="1:10" ht="15.75">
      <c r="A336" s="80">
        <v>11</v>
      </c>
      <c r="B336" s="100" t="s">
        <v>1262</v>
      </c>
      <c r="C336" s="101">
        <v>31</v>
      </c>
      <c r="D336" s="83">
        <f t="shared" si="28"/>
        <v>2.2238163558106168</v>
      </c>
      <c r="E336" s="94" t="s">
        <v>1236</v>
      </c>
      <c r="F336" s="85">
        <v>1</v>
      </c>
      <c r="G336" s="83">
        <f t="shared" si="29"/>
        <v>0.2857142857142857</v>
      </c>
      <c r="H336" s="102" t="s">
        <v>1249</v>
      </c>
      <c r="I336" s="87">
        <v>1</v>
      </c>
      <c r="J336" s="88">
        <f t="shared" si="30"/>
        <v>1.9607843137254901</v>
      </c>
    </row>
    <row r="337" spans="1:10" ht="15.75">
      <c r="A337" s="80">
        <v>12</v>
      </c>
      <c r="B337" s="81" t="s">
        <v>1247</v>
      </c>
      <c r="C337" s="82">
        <v>29</v>
      </c>
      <c r="D337" s="83">
        <f t="shared" si="28"/>
        <v>2.0803443328550935</v>
      </c>
      <c r="E337" s="94" t="s">
        <v>1500</v>
      </c>
      <c r="F337" s="85">
        <v>1</v>
      </c>
      <c r="G337" s="83">
        <f t="shared" si="29"/>
        <v>0.2857142857142857</v>
      </c>
      <c r="H337" s="94" t="s">
        <v>1495</v>
      </c>
      <c r="I337" s="87">
        <v>1</v>
      </c>
      <c r="J337" s="88">
        <f t="shared" si="30"/>
        <v>1.9607843137254901</v>
      </c>
    </row>
    <row r="338" spans="1:10" ht="15.75">
      <c r="A338" s="80">
        <v>13</v>
      </c>
      <c r="B338" s="84" t="s">
        <v>1273</v>
      </c>
      <c r="C338" s="1004">
        <v>28</v>
      </c>
      <c r="D338" s="83">
        <f t="shared" si="28"/>
        <v>2.0086083213773316</v>
      </c>
      <c r="E338" s="84" t="s">
        <v>1353</v>
      </c>
      <c r="F338" s="85">
        <v>1</v>
      </c>
      <c r="G338" s="83">
        <f t="shared" si="29"/>
        <v>0.2857142857142857</v>
      </c>
      <c r="H338" s="104" t="s">
        <v>1496</v>
      </c>
      <c r="I338" s="87">
        <v>1</v>
      </c>
      <c r="J338" s="88">
        <f t="shared" si="30"/>
        <v>1.9607843137254901</v>
      </c>
    </row>
    <row r="339" spans="1:10" ht="15.75">
      <c r="A339" s="80">
        <v>14</v>
      </c>
      <c r="B339" s="100" t="s">
        <v>1269</v>
      </c>
      <c r="C339" s="82">
        <v>25</v>
      </c>
      <c r="D339" s="83">
        <f t="shared" si="28"/>
        <v>1.793400286944046</v>
      </c>
      <c r="E339" s="84" t="s">
        <v>1358</v>
      </c>
      <c r="F339" s="85">
        <v>1</v>
      </c>
      <c r="G339" s="83">
        <f t="shared" si="29"/>
        <v>0.2857142857142857</v>
      </c>
      <c r="H339" s="106"/>
      <c r="I339" s="105"/>
      <c r="J339" s="88">
        <f t="shared" si="30"/>
        <v>0</v>
      </c>
    </row>
    <row r="340" spans="1:10" ht="15.75">
      <c r="A340" s="80">
        <v>15</v>
      </c>
      <c r="B340" s="81" t="s">
        <v>1263</v>
      </c>
      <c r="C340" s="82">
        <v>25</v>
      </c>
      <c r="D340" s="83">
        <f t="shared" si="28"/>
        <v>1.793400286944046</v>
      </c>
      <c r="E340" s="84" t="s">
        <v>1501</v>
      </c>
      <c r="F340" s="85">
        <v>1</v>
      </c>
      <c r="G340" s="83">
        <f t="shared" si="29"/>
        <v>0.2857142857142857</v>
      </c>
      <c r="H340" s="108"/>
      <c r="I340" s="105"/>
      <c r="J340" s="88">
        <f t="shared" si="30"/>
        <v>0</v>
      </c>
    </row>
    <row r="341" spans="1:10" ht="15.75">
      <c r="A341" s="80">
        <v>16</v>
      </c>
      <c r="B341" s="109" t="s">
        <v>1260</v>
      </c>
      <c r="C341" s="90">
        <v>21</v>
      </c>
      <c r="D341" s="83">
        <f t="shared" si="28"/>
        <v>1.5064562410329985</v>
      </c>
      <c r="E341" s="94" t="s">
        <v>1502</v>
      </c>
      <c r="F341" s="85">
        <v>1</v>
      </c>
      <c r="G341" s="83">
        <f t="shared" si="29"/>
        <v>0.2857142857142857</v>
      </c>
      <c r="H341" s="106"/>
      <c r="I341" s="105"/>
      <c r="J341" s="88">
        <f t="shared" si="30"/>
        <v>0</v>
      </c>
    </row>
    <row r="342" spans="1:10" ht="15.75">
      <c r="A342" s="80">
        <v>17</v>
      </c>
      <c r="B342" s="84" t="s">
        <v>1264</v>
      </c>
      <c r="C342" s="82">
        <v>21</v>
      </c>
      <c r="D342" s="83">
        <f t="shared" si="28"/>
        <v>1.5064562410329985</v>
      </c>
      <c r="E342" s="94" t="s">
        <v>1254</v>
      </c>
      <c r="F342" s="85">
        <v>1</v>
      </c>
      <c r="G342" s="83">
        <f t="shared" si="29"/>
        <v>0.2857142857142857</v>
      </c>
      <c r="H342" s="108"/>
      <c r="I342" s="105"/>
      <c r="J342" s="88">
        <f t="shared" si="30"/>
        <v>0</v>
      </c>
    </row>
    <row r="343" spans="1:10" ht="15.75">
      <c r="A343" s="80">
        <v>18</v>
      </c>
      <c r="B343" s="81" t="s">
        <v>1510</v>
      </c>
      <c r="C343" s="82">
        <v>20</v>
      </c>
      <c r="D343" s="83">
        <f t="shared" si="28"/>
        <v>1.4347202295552368</v>
      </c>
      <c r="E343" s="94" t="s">
        <v>1413</v>
      </c>
      <c r="F343" s="85">
        <v>1</v>
      </c>
      <c r="G343" s="83">
        <f t="shared" si="29"/>
        <v>0.2857142857142857</v>
      </c>
      <c r="H343" s="106"/>
      <c r="I343" s="105"/>
      <c r="J343" s="88">
        <f t="shared" si="30"/>
        <v>0</v>
      </c>
    </row>
    <row r="344" spans="1:10" ht="15.75">
      <c r="A344" s="80">
        <v>19</v>
      </c>
      <c r="B344" s="81" t="s">
        <v>1267</v>
      </c>
      <c r="C344" s="90">
        <v>20</v>
      </c>
      <c r="D344" s="83">
        <f t="shared" si="28"/>
        <v>1.4347202295552368</v>
      </c>
      <c r="E344" s="94" t="s">
        <v>1503</v>
      </c>
      <c r="F344" s="85">
        <v>1</v>
      </c>
      <c r="G344" s="83">
        <f t="shared" si="29"/>
        <v>0.2857142857142857</v>
      </c>
      <c r="H344" s="106"/>
      <c r="I344" s="110"/>
      <c r="J344" s="88">
        <f t="shared" si="30"/>
        <v>0</v>
      </c>
    </row>
    <row r="345" spans="1:10" ht="15.75">
      <c r="A345" s="80">
        <v>20</v>
      </c>
      <c r="B345" s="100" t="s">
        <v>1335</v>
      </c>
      <c r="C345" s="103">
        <v>17</v>
      </c>
      <c r="D345" s="83">
        <f t="shared" si="28"/>
        <v>1.2195121951219512</v>
      </c>
      <c r="E345" s="94" t="s">
        <v>1504</v>
      </c>
      <c r="F345" s="85">
        <v>1</v>
      </c>
      <c r="G345" s="83">
        <f t="shared" si="29"/>
        <v>0.2857142857142857</v>
      </c>
      <c r="H345" s="106"/>
      <c r="I345" s="105"/>
      <c r="J345" s="88">
        <f t="shared" si="30"/>
        <v>0</v>
      </c>
    </row>
    <row r="346" spans="1:10" ht="15.75">
      <c r="A346" s="80">
        <v>21</v>
      </c>
      <c r="B346" s="84" t="s">
        <v>1268</v>
      </c>
      <c r="C346" s="92">
        <v>15</v>
      </c>
      <c r="D346" s="83">
        <f t="shared" si="28"/>
        <v>1.0760401721664274</v>
      </c>
      <c r="E346" s="94" t="s">
        <v>1505</v>
      </c>
      <c r="F346" s="85">
        <v>1</v>
      </c>
      <c r="G346" s="83">
        <f t="shared" si="29"/>
        <v>0.2857142857142857</v>
      </c>
      <c r="H346" s="106"/>
      <c r="I346" s="105"/>
      <c r="J346" s="88">
        <f t="shared" si="30"/>
        <v>0</v>
      </c>
    </row>
    <row r="347" spans="1:10" ht="15.75">
      <c r="A347" s="80">
        <v>22</v>
      </c>
      <c r="B347" s="84" t="s">
        <v>1257</v>
      </c>
      <c r="C347" s="112">
        <v>14</v>
      </c>
      <c r="D347" s="83">
        <f t="shared" si="28"/>
        <v>1.0043041606886658</v>
      </c>
      <c r="E347" s="94" t="s">
        <v>1465</v>
      </c>
      <c r="F347" s="85">
        <v>1</v>
      </c>
      <c r="G347" s="83">
        <f t="shared" si="29"/>
        <v>0.2857142857142857</v>
      </c>
      <c r="H347" s="106"/>
      <c r="I347" s="105"/>
      <c r="J347" s="88">
        <f t="shared" si="30"/>
        <v>0</v>
      </c>
    </row>
    <row r="348" spans="1:10" ht="15.75">
      <c r="A348" s="80">
        <v>23</v>
      </c>
      <c r="B348" s="81" t="s">
        <v>1459</v>
      </c>
      <c r="C348" s="82">
        <v>10</v>
      </c>
      <c r="D348" s="83">
        <f t="shared" si="28"/>
        <v>0.71736011477761841</v>
      </c>
      <c r="E348" s="94" t="s">
        <v>1507</v>
      </c>
      <c r="F348" s="85">
        <v>1</v>
      </c>
      <c r="G348" s="83">
        <f t="shared" si="29"/>
        <v>0.2857142857142857</v>
      </c>
      <c r="H348" s="106"/>
      <c r="I348" s="105"/>
      <c r="J348" s="88">
        <f t="shared" si="30"/>
        <v>0</v>
      </c>
    </row>
    <row r="349" spans="1:10" ht="15.75">
      <c r="A349" s="80">
        <v>24</v>
      </c>
      <c r="B349" s="94" t="s">
        <v>1436</v>
      </c>
      <c r="C349" s="113">
        <v>10</v>
      </c>
      <c r="D349" s="83">
        <f t="shared" si="28"/>
        <v>0.71736011477761841</v>
      </c>
      <c r="E349" s="94" t="s">
        <v>1506</v>
      </c>
      <c r="F349" s="85">
        <v>1</v>
      </c>
      <c r="G349" s="83">
        <f t="shared" si="29"/>
        <v>0.2857142857142857</v>
      </c>
      <c r="H349" s="106"/>
      <c r="I349" s="105"/>
      <c r="J349" s="88">
        <f t="shared" si="30"/>
        <v>0</v>
      </c>
    </row>
    <row r="350" spans="1:10" ht="15.75">
      <c r="A350" s="80">
        <v>25</v>
      </c>
      <c r="B350" s="95" t="s">
        <v>1272</v>
      </c>
      <c r="C350" s="82">
        <v>10</v>
      </c>
      <c r="D350" s="83">
        <f t="shared" si="28"/>
        <v>0.71736011477761841</v>
      </c>
      <c r="E350" s="94" t="s">
        <v>1508</v>
      </c>
      <c r="F350" s="85">
        <v>1</v>
      </c>
      <c r="G350" s="83">
        <f t="shared" si="29"/>
        <v>0.2857142857142857</v>
      </c>
      <c r="H350" s="106"/>
      <c r="I350" s="110"/>
      <c r="J350" s="88">
        <f t="shared" si="30"/>
        <v>0</v>
      </c>
    </row>
    <row r="351" spans="1:10" ht="15.75">
      <c r="A351" s="80"/>
      <c r="B351" s="114" t="s">
        <v>128</v>
      </c>
      <c r="C351" s="115">
        <f>C350+C349+C348+C347+C346+C345+C344+C343+C342+C341+C340+C339+C338+C337+C336+C335+C334+C333+C332+C331+C330+C329+C328+C327+C326</f>
        <v>920</v>
      </c>
      <c r="D351" s="83">
        <f t="shared" si="28"/>
        <v>65.997130559540892</v>
      </c>
      <c r="E351" s="114" t="s">
        <v>128</v>
      </c>
      <c r="F351" s="115">
        <f>SUM(F326:F350)</f>
        <v>59</v>
      </c>
      <c r="G351" s="83">
        <f t="shared" si="29"/>
        <v>16.857142857142858</v>
      </c>
      <c r="H351" s="114" t="s">
        <v>128</v>
      </c>
      <c r="I351" s="80">
        <f>I350+I349+I348+I347+I346+I345+I344+I343+I342+I341+I340+I339+I338+I337+I336+I335+I334+I333+I332+I331+I330+I329+I328+I327+I326</f>
        <v>22</v>
      </c>
      <c r="J351" s="88">
        <f t="shared" si="30"/>
        <v>43.137254901960787</v>
      </c>
    </row>
    <row r="352" spans="1:10" ht="15.75">
      <c r="A352" s="116"/>
      <c r="B352" s="117" t="s">
        <v>129</v>
      </c>
      <c r="C352" s="118">
        <v>474</v>
      </c>
      <c r="D352" s="83">
        <f t="shared" si="28"/>
        <v>34.002869440459108</v>
      </c>
      <c r="E352" s="117" t="s">
        <v>129</v>
      </c>
      <c r="F352" s="119">
        <v>98</v>
      </c>
      <c r="G352" s="83">
        <f t="shared" si="29"/>
        <v>28</v>
      </c>
      <c r="H352" s="117" t="s">
        <v>1250</v>
      </c>
      <c r="I352" s="80">
        <v>29</v>
      </c>
      <c r="J352" s="88">
        <f t="shared" si="30"/>
        <v>56.862745098039213</v>
      </c>
    </row>
    <row r="355" spans="1:10" ht="15.75">
      <c r="A355" s="1208" t="s">
        <v>130</v>
      </c>
      <c r="B355" s="1208"/>
      <c r="C355" s="1208"/>
      <c r="D355" s="1208"/>
      <c r="E355" s="1208"/>
      <c r="F355" s="1208"/>
      <c r="G355" s="1208"/>
      <c r="H355" s="1208"/>
      <c r="I355" s="1208"/>
      <c r="J355" s="1208"/>
    </row>
    <row r="356" spans="1:10" ht="15.75">
      <c r="A356" s="1209" t="s">
        <v>118</v>
      </c>
      <c r="B356" s="1209"/>
      <c r="C356" s="1209"/>
      <c r="D356" s="1209"/>
      <c r="E356" s="1209"/>
      <c r="F356" s="1209"/>
      <c r="G356" s="1209"/>
      <c r="H356" s="1209"/>
      <c r="I356" s="1209"/>
      <c r="J356" s="1209"/>
    </row>
    <row r="357" spans="1:10" ht="15.75">
      <c r="A357" s="1209" t="s">
        <v>119</v>
      </c>
      <c r="B357" s="1209"/>
      <c r="C357" s="1209"/>
      <c r="D357" s="1209"/>
      <c r="E357" s="1209"/>
      <c r="F357" s="1209"/>
      <c r="G357" s="1209"/>
      <c r="H357" s="1209"/>
      <c r="I357" s="1209"/>
      <c r="J357" s="1209"/>
    </row>
    <row r="358" spans="1:10" ht="15.75">
      <c r="A358" s="1210" t="s">
        <v>120</v>
      </c>
      <c r="B358" s="1210"/>
      <c r="C358" s="1210"/>
      <c r="D358" s="1210"/>
      <c r="E358" s="1210"/>
      <c r="F358" s="1210"/>
      <c r="G358" s="1210"/>
      <c r="H358" s="1210"/>
      <c r="I358" s="1210"/>
      <c r="J358" s="1210"/>
    </row>
    <row r="359" spans="1:10" ht="15.75">
      <c r="A359" s="1211" t="s">
        <v>1513</v>
      </c>
      <c r="B359" s="1211"/>
      <c r="C359" s="1211"/>
      <c r="D359" s="1211"/>
      <c r="E359" s="1211"/>
      <c r="F359" s="1211"/>
      <c r="G359" s="1211"/>
      <c r="H359" s="1211"/>
      <c r="I359" s="1211"/>
      <c r="J359" s="1211"/>
    </row>
    <row r="360" spans="1:10" ht="15.75">
      <c r="A360" s="80" t="s">
        <v>121</v>
      </c>
      <c r="B360" s="80" t="s">
        <v>122</v>
      </c>
      <c r="C360" s="80" t="s">
        <v>123</v>
      </c>
      <c r="D360" s="80" t="s">
        <v>124</v>
      </c>
      <c r="E360" s="80" t="s">
        <v>125</v>
      </c>
      <c r="F360" s="80" t="s">
        <v>123</v>
      </c>
      <c r="G360" s="80" t="s">
        <v>124</v>
      </c>
      <c r="H360" s="80" t="s">
        <v>126</v>
      </c>
      <c r="I360" s="80" t="s">
        <v>123</v>
      </c>
      <c r="J360" s="80" t="s">
        <v>124</v>
      </c>
    </row>
    <row r="361" spans="1:10" ht="15.75">
      <c r="A361" s="80">
        <v>1</v>
      </c>
      <c r="B361" s="81" t="s">
        <v>1251</v>
      </c>
      <c r="C361" s="82">
        <v>163</v>
      </c>
      <c r="D361" s="83">
        <f>C361*100/1523</f>
        <v>10.702560735390676</v>
      </c>
      <c r="E361" s="84" t="s">
        <v>1234</v>
      </c>
      <c r="F361" s="85">
        <v>17</v>
      </c>
      <c r="G361" s="83">
        <f>F361*100/79</f>
        <v>21.518987341772153</v>
      </c>
      <c r="H361" s="86" t="s">
        <v>1493</v>
      </c>
      <c r="I361" s="87">
        <v>4</v>
      </c>
      <c r="J361" s="88">
        <f>I361*100/51</f>
        <v>7.8431372549019605</v>
      </c>
    </row>
    <row r="362" spans="1:10" ht="15.75">
      <c r="A362" s="80">
        <v>2</v>
      </c>
      <c r="B362" s="81" t="s">
        <v>1258</v>
      </c>
      <c r="C362" s="82">
        <v>63</v>
      </c>
      <c r="D362" s="83">
        <f t="shared" ref="D362:D387" si="31">C362*100/1523</f>
        <v>4.1365725541694021</v>
      </c>
      <c r="E362" s="84" t="s">
        <v>1236</v>
      </c>
      <c r="F362" s="85">
        <v>9</v>
      </c>
      <c r="G362" s="83">
        <f t="shared" ref="G362:G387" si="32">F362*100/79</f>
        <v>11.39240506329114</v>
      </c>
      <c r="H362" s="89" t="s">
        <v>1241</v>
      </c>
      <c r="I362" s="87">
        <v>2</v>
      </c>
      <c r="J362" s="88">
        <f t="shared" ref="J362:J387" si="33">I362*100/51</f>
        <v>3.9215686274509802</v>
      </c>
    </row>
    <row r="363" spans="1:10" ht="15.75">
      <c r="A363" s="80">
        <v>3</v>
      </c>
      <c r="B363" s="81" t="s">
        <v>1247</v>
      </c>
      <c r="C363" s="90">
        <v>62</v>
      </c>
      <c r="D363" s="83">
        <f t="shared" si="31"/>
        <v>4.0709126723571893</v>
      </c>
      <c r="E363" s="84" t="s">
        <v>1376</v>
      </c>
      <c r="F363" s="85">
        <v>6</v>
      </c>
      <c r="G363" s="83">
        <f t="shared" si="32"/>
        <v>7.5949367088607591</v>
      </c>
      <c r="H363" s="89" t="s">
        <v>1526</v>
      </c>
      <c r="I363" s="87">
        <v>2</v>
      </c>
      <c r="J363" s="88">
        <f t="shared" si="33"/>
        <v>3.9215686274509802</v>
      </c>
    </row>
    <row r="364" spans="1:10" ht="15.75">
      <c r="A364" s="80">
        <v>4</v>
      </c>
      <c r="B364" s="91" t="s">
        <v>1458</v>
      </c>
      <c r="C364" s="92">
        <v>53</v>
      </c>
      <c r="D364" s="83">
        <f t="shared" si="31"/>
        <v>3.4799737360472753</v>
      </c>
      <c r="E364" s="84" t="s">
        <v>888</v>
      </c>
      <c r="F364" s="85">
        <v>3</v>
      </c>
      <c r="G364" s="83">
        <f t="shared" si="32"/>
        <v>3.7974683544303796</v>
      </c>
      <c r="H364" s="89" t="s">
        <v>1335</v>
      </c>
      <c r="I364" s="87">
        <v>2</v>
      </c>
      <c r="J364" s="88">
        <f t="shared" si="33"/>
        <v>3.9215686274509802</v>
      </c>
    </row>
    <row r="365" spans="1:10" ht="15.75">
      <c r="A365" s="80">
        <v>5</v>
      </c>
      <c r="B365" s="81" t="s">
        <v>1261</v>
      </c>
      <c r="C365" s="93">
        <v>53</v>
      </c>
      <c r="D365" s="83">
        <f t="shared" si="31"/>
        <v>3.4799737360472753</v>
      </c>
      <c r="E365" s="94" t="s">
        <v>1506</v>
      </c>
      <c r="F365" s="85">
        <v>2</v>
      </c>
      <c r="G365" s="83">
        <f t="shared" si="32"/>
        <v>2.5316455696202533</v>
      </c>
      <c r="H365" s="86" t="s">
        <v>1399</v>
      </c>
      <c r="I365" s="87">
        <v>1</v>
      </c>
      <c r="J365" s="88">
        <f t="shared" si="33"/>
        <v>1.9607843137254901</v>
      </c>
    </row>
    <row r="366" spans="1:10" ht="15.75">
      <c r="A366" s="80">
        <v>6</v>
      </c>
      <c r="B366" s="81" t="s">
        <v>1509</v>
      </c>
      <c r="C366" s="82">
        <v>52</v>
      </c>
      <c r="D366" s="83">
        <f t="shared" si="31"/>
        <v>3.4143138542350622</v>
      </c>
      <c r="E366" s="84" t="s">
        <v>1518</v>
      </c>
      <c r="F366" s="85">
        <v>2</v>
      </c>
      <c r="G366" s="83">
        <f t="shared" si="32"/>
        <v>2.5316455696202533</v>
      </c>
      <c r="H366" s="94" t="s">
        <v>1527</v>
      </c>
      <c r="I366" s="87">
        <v>1</v>
      </c>
      <c r="J366" s="88">
        <f t="shared" si="33"/>
        <v>1.9607843137254901</v>
      </c>
    </row>
    <row r="367" spans="1:10" ht="15.75">
      <c r="A367" s="80">
        <v>7</v>
      </c>
      <c r="B367" s="81" t="s">
        <v>1256</v>
      </c>
      <c r="C367" s="82">
        <v>49</v>
      </c>
      <c r="D367" s="83">
        <f t="shared" si="31"/>
        <v>3.217334208798424</v>
      </c>
      <c r="E367" s="84" t="s">
        <v>1347</v>
      </c>
      <c r="F367" s="85">
        <v>2</v>
      </c>
      <c r="G367" s="83">
        <f t="shared" si="32"/>
        <v>2.5316455696202533</v>
      </c>
      <c r="H367" s="95" t="s">
        <v>1528</v>
      </c>
      <c r="I367" s="87">
        <v>1</v>
      </c>
      <c r="J367" s="88">
        <f t="shared" si="33"/>
        <v>1.9607843137254901</v>
      </c>
    </row>
    <row r="368" spans="1:10" ht="15.75">
      <c r="A368" s="80">
        <v>8</v>
      </c>
      <c r="B368" s="81" t="s">
        <v>1262</v>
      </c>
      <c r="C368" s="82">
        <v>47</v>
      </c>
      <c r="D368" s="83">
        <f t="shared" si="31"/>
        <v>3.0860144451739986</v>
      </c>
      <c r="E368" s="84" t="s">
        <v>1366</v>
      </c>
      <c r="F368" s="85">
        <v>2</v>
      </c>
      <c r="G368" s="83">
        <f t="shared" si="32"/>
        <v>2.5316455696202533</v>
      </c>
      <c r="H368" s="94" t="s">
        <v>1529</v>
      </c>
      <c r="I368" s="87">
        <v>1</v>
      </c>
      <c r="J368" s="88">
        <f t="shared" si="33"/>
        <v>1.9607843137254901</v>
      </c>
    </row>
    <row r="369" spans="1:10" ht="15.75">
      <c r="A369" s="80">
        <v>9</v>
      </c>
      <c r="B369" s="81" t="s">
        <v>127</v>
      </c>
      <c r="C369" s="82">
        <v>43</v>
      </c>
      <c r="D369" s="83">
        <f t="shared" si="31"/>
        <v>2.8233749179251477</v>
      </c>
      <c r="E369" s="84" t="s">
        <v>1517</v>
      </c>
      <c r="F369" s="85">
        <v>2</v>
      </c>
      <c r="G369" s="83">
        <f t="shared" si="32"/>
        <v>2.5316455696202533</v>
      </c>
      <c r="H369" s="97" t="s">
        <v>1247</v>
      </c>
      <c r="I369" s="87">
        <v>1</v>
      </c>
      <c r="J369" s="88">
        <f t="shared" si="33"/>
        <v>1.9607843137254901</v>
      </c>
    </row>
    <row r="370" spans="1:10" ht="15.75">
      <c r="A370" s="80">
        <v>10</v>
      </c>
      <c r="B370" s="81" t="s">
        <v>1514</v>
      </c>
      <c r="C370" s="82">
        <v>40</v>
      </c>
      <c r="D370" s="83">
        <f t="shared" si="31"/>
        <v>2.6263952724885096</v>
      </c>
      <c r="E370" s="94" t="s">
        <v>1417</v>
      </c>
      <c r="F370" s="85">
        <v>1</v>
      </c>
      <c r="G370" s="83">
        <f t="shared" si="32"/>
        <v>1.2658227848101267</v>
      </c>
      <c r="H370" s="89" t="s">
        <v>1530</v>
      </c>
      <c r="I370" s="87">
        <v>1</v>
      </c>
      <c r="J370" s="88">
        <f t="shared" si="33"/>
        <v>1.9607843137254901</v>
      </c>
    </row>
    <row r="371" spans="1:10" ht="15.75">
      <c r="A371" s="80">
        <v>11</v>
      </c>
      <c r="B371" s="100" t="s">
        <v>1267</v>
      </c>
      <c r="C371" s="101">
        <v>37</v>
      </c>
      <c r="D371" s="83">
        <f t="shared" si="31"/>
        <v>2.4294156270518714</v>
      </c>
      <c r="E371" s="94" t="s">
        <v>1268</v>
      </c>
      <c r="F371" s="85">
        <v>1</v>
      </c>
      <c r="G371" s="83">
        <f t="shared" si="32"/>
        <v>1.2658227848101267</v>
      </c>
      <c r="H371" s="102" t="s">
        <v>1531</v>
      </c>
      <c r="I371" s="87">
        <v>1</v>
      </c>
      <c r="J371" s="88">
        <f t="shared" si="33"/>
        <v>1.9607843137254901</v>
      </c>
    </row>
    <row r="372" spans="1:10" ht="15.75">
      <c r="A372" s="80">
        <v>12</v>
      </c>
      <c r="B372" s="81" t="s">
        <v>1259</v>
      </c>
      <c r="C372" s="82">
        <v>32</v>
      </c>
      <c r="D372" s="83">
        <f t="shared" si="31"/>
        <v>2.1011162179908078</v>
      </c>
      <c r="E372" s="94" t="s">
        <v>1413</v>
      </c>
      <c r="F372" s="85">
        <v>1</v>
      </c>
      <c r="G372" s="83">
        <f t="shared" si="32"/>
        <v>1.2658227848101267</v>
      </c>
      <c r="H372" s="94" t="s">
        <v>1532</v>
      </c>
      <c r="I372" s="87">
        <v>1</v>
      </c>
      <c r="J372" s="88">
        <f t="shared" si="33"/>
        <v>1.9607843137254901</v>
      </c>
    </row>
    <row r="373" spans="1:10" ht="15.75">
      <c r="A373" s="80">
        <v>13</v>
      </c>
      <c r="B373" s="84" t="s">
        <v>1253</v>
      </c>
      <c r="C373" s="1004">
        <v>31</v>
      </c>
      <c r="D373" s="83">
        <f t="shared" si="31"/>
        <v>2.0354563361785947</v>
      </c>
      <c r="E373" s="84" t="s">
        <v>1519</v>
      </c>
      <c r="F373" s="85">
        <v>1</v>
      </c>
      <c r="G373" s="83">
        <f t="shared" si="32"/>
        <v>1.2658227848101267</v>
      </c>
      <c r="H373" s="104"/>
      <c r="I373" s="87"/>
      <c r="J373" s="88">
        <f t="shared" si="33"/>
        <v>0</v>
      </c>
    </row>
    <row r="374" spans="1:10" ht="15.75">
      <c r="A374" s="80">
        <v>14</v>
      </c>
      <c r="B374" s="100" t="s">
        <v>1264</v>
      </c>
      <c r="C374" s="82">
        <v>30</v>
      </c>
      <c r="D374" s="83">
        <f t="shared" si="31"/>
        <v>1.9697964543663822</v>
      </c>
      <c r="E374" s="84" t="s">
        <v>1520</v>
      </c>
      <c r="F374" s="85">
        <v>1</v>
      </c>
      <c r="G374" s="83">
        <f t="shared" si="32"/>
        <v>1.2658227848101267</v>
      </c>
      <c r="H374" s="106"/>
      <c r="I374" s="105"/>
      <c r="J374" s="88">
        <f t="shared" si="33"/>
        <v>0</v>
      </c>
    </row>
    <row r="375" spans="1:10" ht="15.75">
      <c r="A375" s="80">
        <v>15</v>
      </c>
      <c r="B375" s="81" t="s">
        <v>1515</v>
      </c>
      <c r="C375" s="82">
        <v>29</v>
      </c>
      <c r="D375" s="83">
        <f t="shared" si="31"/>
        <v>1.9041365725541695</v>
      </c>
      <c r="E375" s="84" t="s">
        <v>1353</v>
      </c>
      <c r="F375" s="85">
        <v>1</v>
      </c>
      <c r="G375" s="83">
        <f t="shared" si="32"/>
        <v>1.2658227848101267</v>
      </c>
      <c r="H375" s="108"/>
      <c r="I375" s="105"/>
      <c r="J375" s="88">
        <f t="shared" si="33"/>
        <v>0</v>
      </c>
    </row>
    <row r="376" spans="1:10" ht="15.75">
      <c r="A376" s="80">
        <v>16</v>
      </c>
      <c r="B376" s="109" t="s">
        <v>1273</v>
      </c>
      <c r="C376" s="90">
        <v>29</v>
      </c>
      <c r="D376" s="83">
        <f t="shared" si="31"/>
        <v>1.9041365725541695</v>
      </c>
      <c r="E376" s="94" t="s">
        <v>1262</v>
      </c>
      <c r="F376" s="85">
        <v>1</v>
      </c>
      <c r="G376" s="83">
        <f t="shared" si="32"/>
        <v>1.2658227848101267</v>
      </c>
      <c r="H376" s="106"/>
      <c r="I376" s="105"/>
      <c r="J376" s="88">
        <f t="shared" si="33"/>
        <v>0</v>
      </c>
    </row>
    <row r="377" spans="1:10" ht="15.75">
      <c r="A377" s="80">
        <v>17</v>
      </c>
      <c r="B377" s="84" t="s">
        <v>1263</v>
      </c>
      <c r="C377" s="82">
        <v>27</v>
      </c>
      <c r="D377" s="83">
        <f t="shared" si="31"/>
        <v>1.772816808929744</v>
      </c>
      <c r="E377" s="94" t="s">
        <v>1337</v>
      </c>
      <c r="F377" s="85">
        <v>1</v>
      </c>
      <c r="G377" s="83">
        <f t="shared" si="32"/>
        <v>1.2658227848101267</v>
      </c>
      <c r="H377" s="108"/>
      <c r="I377" s="105"/>
      <c r="J377" s="88">
        <f t="shared" si="33"/>
        <v>0</v>
      </c>
    </row>
    <row r="378" spans="1:10" ht="15.75">
      <c r="A378" s="80">
        <v>18</v>
      </c>
      <c r="B378" s="81" t="s">
        <v>1343</v>
      </c>
      <c r="C378" s="82">
        <v>26</v>
      </c>
      <c r="D378" s="83">
        <f t="shared" si="31"/>
        <v>1.7071569271175311</v>
      </c>
      <c r="E378" s="94" t="s">
        <v>1452</v>
      </c>
      <c r="F378" s="85">
        <v>1</v>
      </c>
      <c r="G378" s="83">
        <f t="shared" si="32"/>
        <v>1.2658227848101267</v>
      </c>
      <c r="H378" s="106"/>
      <c r="I378" s="105"/>
      <c r="J378" s="88">
        <f t="shared" si="33"/>
        <v>0</v>
      </c>
    </row>
    <row r="379" spans="1:10" ht="15.75">
      <c r="A379" s="80">
        <v>19</v>
      </c>
      <c r="B379" s="81" t="s">
        <v>1516</v>
      </c>
      <c r="C379" s="90">
        <v>24</v>
      </c>
      <c r="D379" s="83">
        <f t="shared" si="31"/>
        <v>1.5758371634931057</v>
      </c>
      <c r="E379" s="94" t="s">
        <v>1521</v>
      </c>
      <c r="F379" s="85">
        <v>1</v>
      </c>
      <c r="G379" s="83">
        <f t="shared" si="32"/>
        <v>1.2658227848101267</v>
      </c>
      <c r="H379" s="106"/>
      <c r="I379" s="110"/>
      <c r="J379" s="88">
        <f t="shared" si="33"/>
        <v>0</v>
      </c>
    </row>
    <row r="380" spans="1:10" ht="15.75">
      <c r="A380" s="80">
        <v>20</v>
      </c>
      <c r="B380" s="100" t="s">
        <v>1327</v>
      </c>
      <c r="C380" s="103">
        <v>20</v>
      </c>
      <c r="D380" s="83">
        <f t="shared" si="31"/>
        <v>1.3131976362442548</v>
      </c>
      <c r="E380" s="94" t="s">
        <v>1522</v>
      </c>
      <c r="F380" s="85">
        <v>1</v>
      </c>
      <c r="G380" s="83">
        <f t="shared" si="32"/>
        <v>1.2658227848101267</v>
      </c>
      <c r="H380" s="106"/>
      <c r="I380" s="105"/>
      <c r="J380" s="88">
        <f t="shared" si="33"/>
        <v>0</v>
      </c>
    </row>
    <row r="381" spans="1:10" ht="15.75">
      <c r="A381" s="80">
        <v>21</v>
      </c>
      <c r="B381" s="84" t="s">
        <v>1242</v>
      </c>
      <c r="C381" s="92">
        <v>19</v>
      </c>
      <c r="D381" s="83">
        <f t="shared" si="31"/>
        <v>1.2475377544320421</v>
      </c>
      <c r="E381" s="94" t="s">
        <v>1314</v>
      </c>
      <c r="F381" s="85">
        <v>1</v>
      </c>
      <c r="G381" s="83">
        <f t="shared" si="32"/>
        <v>1.2658227848101267</v>
      </c>
      <c r="H381" s="106"/>
      <c r="I381" s="105"/>
      <c r="J381" s="88">
        <f t="shared" si="33"/>
        <v>0</v>
      </c>
    </row>
    <row r="382" spans="1:10" ht="15.75">
      <c r="A382" s="80">
        <v>22</v>
      </c>
      <c r="B382" s="84" t="s">
        <v>1268</v>
      </c>
      <c r="C382" s="112">
        <v>19</v>
      </c>
      <c r="D382" s="83">
        <f t="shared" si="31"/>
        <v>1.2475377544320421</v>
      </c>
      <c r="E382" s="94" t="s">
        <v>1309</v>
      </c>
      <c r="F382" s="85">
        <v>1</v>
      </c>
      <c r="G382" s="83">
        <f t="shared" si="32"/>
        <v>1.2658227848101267</v>
      </c>
      <c r="H382" s="106"/>
      <c r="I382" s="105"/>
      <c r="J382" s="88">
        <f t="shared" si="33"/>
        <v>0</v>
      </c>
    </row>
    <row r="383" spans="1:10" ht="15.75">
      <c r="A383" s="80">
        <v>23</v>
      </c>
      <c r="B383" s="81" t="s">
        <v>1459</v>
      </c>
      <c r="C383" s="82">
        <v>16</v>
      </c>
      <c r="D383" s="83">
        <f t="shared" si="31"/>
        <v>1.0505581089954039</v>
      </c>
      <c r="E383" s="94" t="s">
        <v>1523</v>
      </c>
      <c r="F383" s="85">
        <v>1</v>
      </c>
      <c r="G383" s="83">
        <f t="shared" si="32"/>
        <v>1.2658227848101267</v>
      </c>
      <c r="H383" s="106"/>
      <c r="I383" s="105"/>
      <c r="J383" s="88">
        <f t="shared" si="33"/>
        <v>0</v>
      </c>
    </row>
    <row r="384" spans="1:10" ht="15.75">
      <c r="A384" s="80">
        <v>24</v>
      </c>
      <c r="B384" s="94" t="s">
        <v>1334</v>
      </c>
      <c r="C384" s="113">
        <v>16</v>
      </c>
      <c r="D384" s="83">
        <f t="shared" si="31"/>
        <v>1.0505581089954039</v>
      </c>
      <c r="E384" s="94" t="s">
        <v>1524</v>
      </c>
      <c r="F384" s="85">
        <v>1</v>
      </c>
      <c r="G384" s="83">
        <f t="shared" si="32"/>
        <v>1.2658227848101267</v>
      </c>
      <c r="H384" s="106"/>
      <c r="I384" s="105"/>
      <c r="J384" s="88">
        <f t="shared" si="33"/>
        <v>0</v>
      </c>
    </row>
    <row r="385" spans="1:10" ht="15.75">
      <c r="A385" s="80">
        <v>25</v>
      </c>
      <c r="B385" s="95" t="s">
        <v>1342</v>
      </c>
      <c r="C385" s="82">
        <v>12</v>
      </c>
      <c r="D385" s="83">
        <f t="shared" si="31"/>
        <v>0.78791858174655283</v>
      </c>
      <c r="E385" s="94" t="s">
        <v>1525</v>
      </c>
      <c r="F385" s="85">
        <v>1</v>
      </c>
      <c r="G385" s="83">
        <f t="shared" si="32"/>
        <v>1.2658227848101267</v>
      </c>
      <c r="H385" s="106"/>
      <c r="I385" s="110"/>
      <c r="J385" s="88">
        <f t="shared" si="33"/>
        <v>0</v>
      </c>
    </row>
    <row r="386" spans="1:10" ht="15.75">
      <c r="A386" s="80"/>
      <c r="B386" s="114" t="s">
        <v>128</v>
      </c>
      <c r="C386" s="115">
        <f>C385+C384+C383+C382+C381+C380+C379+C378+C377+C376+C375+C374+C373+C372+C371+C370+C369+C368+C367+C366+C365+C364+C363+C362+C361</f>
        <v>992</v>
      </c>
      <c r="D386" s="83">
        <f t="shared" si="31"/>
        <v>65.134602757715029</v>
      </c>
      <c r="E386" s="114" t="s">
        <v>128</v>
      </c>
      <c r="F386" s="115">
        <f>SUM(F361:F385)</f>
        <v>61</v>
      </c>
      <c r="G386" s="83">
        <f t="shared" si="32"/>
        <v>77.215189873417728</v>
      </c>
      <c r="H386" s="114" t="s">
        <v>128</v>
      </c>
      <c r="I386" s="80">
        <f>I385+I384+I383+I382+I381+I380+I379+I378+I377+I376+I375+I374+I373+I372+I371+I370+I369+I368+I367+I366+I365+I364+I363+I362+I361</f>
        <v>18</v>
      </c>
      <c r="J386" s="88">
        <f t="shared" si="33"/>
        <v>35.294117647058826</v>
      </c>
    </row>
    <row r="387" spans="1:10" ht="15.75">
      <c r="A387" s="116"/>
      <c r="B387" s="117" t="s">
        <v>129</v>
      </c>
      <c r="C387" s="118">
        <v>534</v>
      </c>
      <c r="D387" s="83">
        <f t="shared" si="31"/>
        <v>35.062376887721605</v>
      </c>
      <c r="E387" s="117" t="s">
        <v>129</v>
      </c>
      <c r="F387" s="119">
        <v>18</v>
      </c>
      <c r="G387" s="83">
        <f t="shared" si="32"/>
        <v>22.784810126582279</v>
      </c>
      <c r="H387" s="117" t="s">
        <v>1250</v>
      </c>
      <c r="I387" s="80">
        <v>33</v>
      </c>
      <c r="J387" s="88">
        <f t="shared" si="33"/>
        <v>64.705882352941174</v>
      </c>
    </row>
    <row r="390" spans="1:10">
      <c r="A390" s="969"/>
      <c r="B390" s="969"/>
      <c r="C390" s="969"/>
      <c r="D390" s="969"/>
      <c r="E390" s="969"/>
      <c r="F390" s="969"/>
      <c r="G390" s="969"/>
      <c r="H390" s="969"/>
      <c r="I390" s="969"/>
      <c r="J390" s="969"/>
    </row>
    <row r="391" spans="1:10" ht="15.75">
      <c r="A391" s="1208" t="s">
        <v>130</v>
      </c>
      <c r="B391" s="1208"/>
      <c r="C391" s="1208"/>
      <c r="D391" s="1208"/>
      <c r="E391" s="1208"/>
      <c r="F391" s="1208"/>
      <c r="G391" s="1208"/>
      <c r="H391" s="1208"/>
      <c r="I391" s="1208"/>
      <c r="J391" s="1208"/>
    </row>
    <row r="392" spans="1:10" ht="15.75">
      <c r="A392" s="1209" t="s">
        <v>118</v>
      </c>
      <c r="B392" s="1209"/>
      <c r="C392" s="1209"/>
      <c r="D392" s="1209"/>
      <c r="E392" s="1209"/>
      <c r="F392" s="1209"/>
      <c r="G392" s="1209"/>
      <c r="H392" s="1209"/>
      <c r="I392" s="1209"/>
      <c r="J392" s="1209"/>
    </row>
    <row r="393" spans="1:10" ht="15.75">
      <c r="A393" s="1209" t="s">
        <v>119</v>
      </c>
      <c r="B393" s="1209"/>
      <c r="C393" s="1209"/>
      <c r="D393" s="1209"/>
      <c r="E393" s="1209"/>
      <c r="F393" s="1209"/>
      <c r="G393" s="1209"/>
      <c r="H393" s="1209"/>
      <c r="I393" s="1209"/>
      <c r="J393" s="1209"/>
    </row>
    <row r="394" spans="1:10" ht="15.75">
      <c r="A394" s="1210" t="s">
        <v>120</v>
      </c>
      <c r="B394" s="1210"/>
      <c r="C394" s="1210"/>
      <c r="D394" s="1210"/>
      <c r="E394" s="1210"/>
      <c r="F394" s="1210"/>
      <c r="G394" s="1210"/>
      <c r="H394" s="1210"/>
      <c r="I394" s="1210"/>
      <c r="J394" s="1210"/>
    </row>
    <row r="395" spans="1:10" ht="15.75">
      <c r="A395" s="1211" t="s">
        <v>1533</v>
      </c>
      <c r="B395" s="1211"/>
      <c r="C395" s="1211"/>
      <c r="D395" s="1211"/>
      <c r="E395" s="1211"/>
      <c r="F395" s="1211"/>
      <c r="G395" s="1211"/>
      <c r="H395" s="1211"/>
      <c r="I395" s="1211"/>
      <c r="J395" s="1211"/>
    </row>
    <row r="396" spans="1:10" ht="15.75">
      <c r="A396" s="80" t="s">
        <v>121</v>
      </c>
      <c r="B396" s="80" t="s">
        <v>122</v>
      </c>
      <c r="C396" s="80" t="s">
        <v>123</v>
      </c>
      <c r="D396" s="80" t="s">
        <v>124</v>
      </c>
      <c r="E396" s="80" t="s">
        <v>125</v>
      </c>
      <c r="F396" s="80" t="s">
        <v>123</v>
      </c>
      <c r="G396" s="80" t="s">
        <v>124</v>
      </c>
      <c r="H396" s="80" t="s">
        <v>126</v>
      </c>
      <c r="I396" s="80" t="s">
        <v>123</v>
      </c>
      <c r="J396" s="80" t="s">
        <v>124</v>
      </c>
    </row>
    <row r="397" spans="1:10" ht="15.75">
      <c r="A397" s="80">
        <v>1</v>
      </c>
      <c r="B397" s="81" t="s">
        <v>1251</v>
      </c>
      <c r="C397" s="82">
        <v>175</v>
      </c>
      <c r="D397" s="83">
        <f>C397*100/1786</f>
        <v>9.7984322508398662</v>
      </c>
      <c r="E397" s="84" t="s">
        <v>1234</v>
      </c>
      <c r="F397" s="85">
        <v>11</v>
      </c>
      <c r="G397" s="83">
        <f>F397*100/52</f>
        <v>21.153846153846153</v>
      </c>
      <c r="H397" s="86" t="s">
        <v>1242</v>
      </c>
      <c r="I397" s="87">
        <v>4</v>
      </c>
      <c r="J397" s="88">
        <f>I397*100/59</f>
        <v>6.7796610169491522</v>
      </c>
    </row>
    <row r="398" spans="1:10" ht="15.75">
      <c r="A398" s="80">
        <v>2</v>
      </c>
      <c r="B398" s="81" t="s">
        <v>1509</v>
      </c>
      <c r="C398" s="82">
        <v>96</v>
      </c>
      <c r="D398" s="83">
        <f t="shared" ref="D398:D423" si="34">C398*100/1786</f>
        <v>5.3751399776035838</v>
      </c>
      <c r="E398" s="84" t="s">
        <v>1376</v>
      </c>
      <c r="F398" s="85">
        <v>7</v>
      </c>
      <c r="G398" s="83">
        <f t="shared" ref="G398:G423" si="35">F398*100/52</f>
        <v>13.461538461538462</v>
      </c>
      <c r="H398" s="89" t="s">
        <v>1246</v>
      </c>
      <c r="I398" s="87">
        <v>3</v>
      </c>
      <c r="J398" s="88">
        <f t="shared" ref="J398:J423" si="36">I398*100/59</f>
        <v>5.0847457627118642</v>
      </c>
    </row>
    <row r="399" spans="1:10" ht="15.75">
      <c r="A399" s="80">
        <v>3</v>
      </c>
      <c r="B399" s="81" t="s">
        <v>1256</v>
      </c>
      <c r="C399" s="90">
        <v>80</v>
      </c>
      <c r="D399" s="83">
        <f t="shared" si="34"/>
        <v>4.4792833146696527</v>
      </c>
      <c r="E399" s="84" t="s">
        <v>1235</v>
      </c>
      <c r="F399" s="85">
        <v>4</v>
      </c>
      <c r="G399" s="83">
        <f t="shared" si="35"/>
        <v>7.6923076923076925</v>
      </c>
      <c r="H399" s="89" t="s">
        <v>1493</v>
      </c>
      <c r="I399" s="87">
        <v>2</v>
      </c>
      <c r="J399" s="88">
        <f t="shared" si="36"/>
        <v>3.3898305084745761</v>
      </c>
    </row>
    <row r="400" spans="1:10" ht="15.75">
      <c r="A400" s="80">
        <v>4</v>
      </c>
      <c r="B400" s="91" t="s">
        <v>1258</v>
      </c>
      <c r="C400" s="92">
        <v>72</v>
      </c>
      <c r="D400" s="83">
        <f t="shared" si="34"/>
        <v>4.0313549832026876</v>
      </c>
      <c r="E400" s="84" t="s">
        <v>888</v>
      </c>
      <c r="F400" s="85">
        <v>3</v>
      </c>
      <c r="G400" s="83">
        <f t="shared" si="35"/>
        <v>5.7692307692307692</v>
      </c>
      <c r="H400" s="89" t="s">
        <v>1548</v>
      </c>
      <c r="I400" s="87">
        <v>2</v>
      </c>
      <c r="J400" s="88">
        <f t="shared" si="36"/>
        <v>3.3898305084745761</v>
      </c>
    </row>
    <row r="401" spans="1:10" ht="15.75">
      <c r="A401" s="80">
        <v>5</v>
      </c>
      <c r="B401" s="81" t="s">
        <v>1516</v>
      </c>
      <c r="C401" s="93">
        <v>70</v>
      </c>
      <c r="D401" s="83">
        <f t="shared" si="34"/>
        <v>3.9193729003359463</v>
      </c>
      <c r="E401" s="94" t="s">
        <v>1347</v>
      </c>
      <c r="F401" s="85">
        <v>3</v>
      </c>
      <c r="G401" s="83">
        <f t="shared" si="35"/>
        <v>5.7692307692307692</v>
      </c>
      <c r="H401" s="86" t="s">
        <v>1249</v>
      </c>
      <c r="I401" s="87">
        <v>2</v>
      </c>
      <c r="J401" s="88">
        <f t="shared" si="36"/>
        <v>3.3898305084745761</v>
      </c>
    </row>
    <row r="402" spans="1:10" ht="15.75">
      <c r="A402" s="80">
        <v>6</v>
      </c>
      <c r="B402" s="81" t="s">
        <v>1261</v>
      </c>
      <c r="C402" s="82">
        <v>65</v>
      </c>
      <c r="D402" s="83">
        <f t="shared" si="34"/>
        <v>3.6394176931690931</v>
      </c>
      <c r="E402" s="84" t="s">
        <v>1314</v>
      </c>
      <c r="F402" s="85">
        <v>2</v>
      </c>
      <c r="G402" s="83">
        <f t="shared" si="35"/>
        <v>3.8461538461538463</v>
      </c>
      <c r="H402" s="94" t="s">
        <v>1259</v>
      </c>
      <c r="I402" s="87">
        <v>1</v>
      </c>
      <c r="J402" s="88">
        <f t="shared" si="36"/>
        <v>1.6949152542372881</v>
      </c>
    </row>
    <row r="403" spans="1:10" ht="15.75">
      <c r="A403" s="80">
        <v>7</v>
      </c>
      <c r="B403" s="81" t="s">
        <v>1253</v>
      </c>
      <c r="C403" s="82">
        <v>62</v>
      </c>
      <c r="D403" s="83">
        <f t="shared" si="34"/>
        <v>3.4714445688689808</v>
      </c>
      <c r="E403" s="84" t="s">
        <v>1522</v>
      </c>
      <c r="F403" s="85">
        <v>2</v>
      </c>
      <c r="G403" s="83">
        <f t="shared" si="35"/>
        <v>3.8461538461538463</v>
      </c>
      <c r="H403" s="95" t="s">
        <v>1270</v>
      </c>
      <c r="I403" s="87">
        <v>1</v>
      </c>
      <c r="J403" s="88">
        <f t="shared" si="36"/>
        <v>1.6949152542372881</v>
      </c>
    </row>
    <row r="404" spans="1:10" ht="15.75">
      <c r="A404" s="80">
        <v>8</v>
      </c>
      <c r="B404" s="81" t="s">
        <v>1534</v>
      </c>
      <c r="C404" s="82">
        <v>55</v>
      </c>
      <c r="D404" s="83">
        <f t="shared" si="34"/>
        <v>3.0795072788353863</v>
      </c>
      <c r="E404" s="84" t="s">
        <v>1537</v>
      </c>
      <c r="F404" s="85">
        <v>2</v>
      </c>
      <c r="G404" s="83">
        <f t="shared" si="35"/>
        <v>3.8461538461538463</v>
      </c>
      <c r="H404" s="94" t="s">
        <v>1549</v>
      </c>
      <c r="I404" s="87">
        <v>1</v>
      </c>
      <c r="J404" s="88">
        <f t="shared" si="36"/>
        <v>1.6949152542372881</v>
      </c>
    </row>
    <row r="405" spans="1:10" ht="15.75">
      <c r="A405" s="80">
        <v>9</v>
      </c>
      <c r="B405" s="81" t="s">
        <v>1254</v>
      </c>
      <c r="C405" s="82">
        <v>55</v>
      </c>
      <c r="D405" s="83">
        <f t="shared" si="34"/>
        <v>3.0795072788353863</v>
      </c>
      <c r="E405" s="84" t="s">
        <v>1353</v>
      </c>
      <c r="F405" s="85">
        <v>2</v>
      </c>
      <c r="G405" s="83">
        <f t="shared" si="35"/>
        <v>3.8461538461538463</v>
      </c>
      <c r="H405" s="97" t="s">
        <v>1550</v>
      </c>
      <c r="I405" s="87">
        <v>1</v>
      </c>
      <c r="J405" s="88">
        <f t="shared" si="36"/>
        <v>1.6949152542372881</v>
      </c>
    </row>
    <row r="406" spans="1:10" ht="15.75">
      <c r="A406" s="80">
        <v>10</v>
      </c>
      <c r="B406" s="81" t="s">
        <v>1514</v>
      </c>
      <c r="C406" s="82">
        <v>54</v>
      </c>
      <c r="D406" s="83">
        <f t="shared" si="34"/>
        <v>3.0235162374020157</v>
      </c>
      <c r="E406" s="94" t="s">
        <v>1538</v>
      </c>
      <c r="F406" s="85">
        <v>1</v>
      </c>
      <c r="G406" s="83">
        <f t="shared" si="35"/>
        <v>1.9230769230769231</v>
      </c>
      <c r="H406" s="89" t="s">
        <v>1551</v>
      </c>
      <c r="I406" s="87">
        <v>1</v>
      </c>
      <c r="J406" s="88">
        <f t="shared" si="36"/>
        <v>1.6949152542372881</v>
      </c>
    </row>
    <row r="407" spans="1:10" ht="15.75">
      <c r="A407" s="80">
        <v>11</v>
      </c>
      <c r="B407" s="100" t="s">
        <v>1247</v>
      </c>
      <c r="C407" s="101">
        <v>48</v>
      </c>
      <c r="D407" s="83">
        <f t="shared" si="34"/>
        <v>2.6875699888017919</v>
      </c>
      <c r="E407" s="94" t="s">
        <v>1539</v>
      </c>
      <c r="F407" s="85">
        <v>1</v>
      </c>
      <c r="G407" s="83">
        <f t="shared" si="35"/>
        <v>1.9230769230769231</v>
      </c>
      <c r="H407" s="102" t="s">
        <v>1552</v>
      </c>
      <c r="I407" s="87">
        <v>1</v>
      </c>
      <c r="J407" s="88">
        <f t="shared" si="36"/>
        <v>1.6949152542372881</v>
      </c>
    </row>
    <row r="408" spans="1:10" ht="15.75">
      <c r="A408" s="80">
        <v>12</v>
      </c>
      <c r="B408" s="81" t="s">
        <v>1327</v>
      </c>
      <c r="C408" s="82">
        <v>34</v>
      </c>
      <c r="D408" s="83">
        <f t="shared" si="34"/>
        <v>1.9036954087346025</v>
      </c>
      <c r="E408" s="94" t="s">
        <v>1540</v>
      </c>
      <c r="F408" s="85">
        <v>1</v>
      </c>
      <c r="G408" s="83">
        <f t="shared" si="35"/>
        <v>1.9230769230769231</v>
      </c>
      <c r="H408" s="94" t="s">
        <v>1553</v>
      </c>
      <c r="I408" s="87">
        <v>1</v>
      </c>
      <c r="J408" s="88">
        <f t="shared" si="36"/>
        <v>1.6949152542372881</v>
      </c>
    </row>
    <row r="409" spans="1:10" ht="15.75">
      <c r="A409" s="80">
        <v>13</v>
      </c>
      <c r="B409" s="84" t="s">
        <v>127</v>
      </c>
      <c r="C409" s="1004">
        <v>34</v>
      </c>
      <c r="D409" s="83">
        <f t="shared" si="34"/>
        <v>1.9036954087346025</v>
      </c>
      <c r="E409" s="84" t="s">
        <v>1236</v>
      </c>
      <c r="F409" s="85">
        <v>1</v>
      </c>
      <c r="G409" s="83">
        <f t="shared" si="35"/>
        <v>1.9230769230769231</v>
      </c>
      <c r="H409" s="104"/>
      <c r="I409" s="87"/>
      <c r="J409" s="88">
        <f t="shared" si="36"/>
        <v>0</v>
      </c>
    </row>
    <row r="410" spans="1:10" ht="15.75">
      <c r="A410" s="80">
        <v>14</v>
      </c>
      <c r="B410" s="100" t="s">
        <v>1259</v>
      </c>
      <c r="C410" s="82">
        <v>29</v>
      </c>
      <c r="D410" s="83">
        <f t="shared" si="34"/>
        <v>1.6237402015677491</v>
      </c>
      <c r="E410" s="84" t="s">
        <v>1541</v>
      </c>
      <c r="F410" s="85">
        <v>1</v>
      </c>
      <c r="G410" s="83">
        <f t="shared" si="35"/>
        <v>1.9230769230769231</v>
      </c>
      <c r="H410" s="106"/>
      <c r="I410" s="105"/>
      <c r="J410" s="88">
        <f t="shared" si="36"/>
        <v>0</v>
      </c>
    </row>
    <row r="411" spans="1:10" ht="15.75">
      <c r="A411" s="80">
        <v>15</v>
      </c>
      <c r="B411" s="81" t="s">
        <v>1343</v>
      </c>
      <c r="C411" s="82">
        <v>25</v>
      </c>
      <c r="D411" s="83">
        <f t="shared" si="34"/>
        <v>1.3997760358342666</v>
      </c>
      <c r="E411" s="84" t="s">
        <v>1309</v>
      </c>
      <c r="F411" s="85">
        <v>1</v>
      </c>
      <c r="G411" s="83">
        <f t="shared" si="35"/>
        <v>1.9230769230769231</v>
      </c>
      <c r="H411" s="108"/>
      <c r="I411" s="105"/>
      <c r="J411" s="88">
        <f t="shared" si="36"/>
        <v>0</v>
      </c>
    </row>
    <row r="412" spans="1:10" ht="15.75">
      <c r="A412" s="80">
        <v>16</v>
      </c>
      <c r="B412" s="109" t="s">
        <v>1263</v>
      </c>
      <c r="C412" s="90">
        <v>23</v>
      </c>
      <c r="D412" s="83">
        <f t="shared" si="34"/>
        <v>1.2877939529675253</v>
      </c>
      <c r="E412" s="94" t="s">
        <v>1240</v>
      </c>
      <c r="F412" s="85">
        <v>1</v>
      </c>
      <c r="G412" s="83">
        <f t="shared" si="35"/>
        <v>1.9230769230769231</v>
      </c>
      <c r="H412" s="106"/>
      <c r="I412" s="105"/>
      <c r="J412" s="88">
        <f t="shared" si="36"/>
        <v>0</v>
      </c>
    </row>
    <row r="413" spans="1:10" ht="15.75">
      <c r="A413" s="80">
        <v>17</v>
      </c>
      <c r="B413" s="84" t="s">
        <v>1267</v>
      </c>
      <c r="C413" s="82">
        <v>20</v>
      </c>
      <c r="D413" s="83">
        <f t="shared" si="34"/>
        <v>1.1198208286674132</v>
      </c>
      <c r="E413" s="94" t="s">
        <v>1361</v>
      </c>
      <c r="F413" s="85">
        <v>1</v>
      </c>
      <c r="G413" s="83">
        <f t="shared" si="35"/>
        <v>1.9230769230769231</v>
      </c>
      <c r="H413" s="108"/>
      <c r="I413" s="105"/>
      <c r="J413" s="88">
        <f t="shared" si="36"/>
        <v>0</v>
      </c>
    </row>
    <row r="414" spans="1:10" ht="15.75">
      <c r="A414" s="80">
        <v>18</v>
      </c>
      <c r="B414" s="81" t="s">
        <v>1273</v>
      </c>
      <c r="C414" s="82">
        <v>18</v>
      </c>
      <c r="D414" s="83">
        <f t="shared" si="34"/>
        <v>1.0078387458006719</v>
      </c>
      <c r="E414" s="94" t="s">
        <v>1517</v>
      </c>
      <c r="F414" s="85">
        <v>1</v>
      </c>
      <c r="G414" s="83">
        <f t="shared" si="35"/>
        <v>1.9230769230769231</v>
      </c>
      <c r="H414" s="106"/>
      <c r="I414" s="105"/>
      <c r="J414" s="88">
        <f t="shared" si="36"/>
        <v>0</v>
      </c>
    </row>
    <row r="415" spans="1:10" ht="15.75">
      <c r="A415" s="80">
        <v>19</v>
      </c>
      <c r="B415" s="81" t="s">
        <v>1243</v>
      </c>
      <c r="C415" s="90">
        <v>14</v>
      </c>
      <c r="D415" s="83">
        <f t="shared" si="34"/>
        <v>0.78387458006718924</v>
      </c>
      <c r="E415" s="94" t="s">
        <v>1499</v>
      </c>
      <c r="F415" s="85">
        <v>1</v>
      </c>
      <c r="G415" s="83">
        <f t="shared" si="35"/>
        <v>1.9230769230769231</v>
      </c>
      <c r="H415" s="106"/>
      <c r="I415" s="110"/>
      <c r="J415" s="88">
        <f t="shared" si="36"/>
        <v>0</v>
      </c>
    </row>
    <row r="416" spans="1:10" ht="15.75">
      <c r="A416" s="80">
        <v>20</v>
      </c>
      <c r="B416" s="100" t="s">
        <v>1264</v>
      </c>
      <c r="C416" s="103">
        <v>13</v>
      </c>
      <c r="D416" s="83">
        <f t="shared" si="34"/>
        <v>0.72788353863381861</v>
      </c>
      <c r="E416" s="94" t="s">
        <v>1542</v>
      </c>
      <c r="F416" s="85">
        <v>1</v>
      </c>
      <c r="G416" s="83">
        <f t="shared" si="35"/>
        <v>1.9230769230769231</v>
      </c>
      <c r="H416" s="106"/>
      <c r="I416" s="105"/>
      <c r="J416" s="88">
        <f t="shared" si="36"/>
        <v>0</v>
      </c>
    </row>
    <row r="417" spans="1:10" ht="15.75">
      <c r="A417" s="80">
        <v>21</v>
      </c>
      <c r="B417" s="84" t="s">
        <v>1535</v>
      </c>
      <c r="C417" s="92">
        <v>13</v>
      </c>
      <c r="D417" s="83">
        <f t="shared" si="34"/>
        <v>0.72788353863381861</v>
      </c>
      <c r="E417" s="94" t="s">
        <v>1543</v>
      </c>
      <c r="F417" s="85">
        <v>1</v>
      </c>
      <c r="G417" s="83">
        <f t="shared" si="35"/>
        <v>1.9230769230769231</v>
      </c>
      <c r="H417" s="106"/>
      <c r="I417" s="105"/>
      <c r="J417" s="88">
        <f t="shared" si="36"/>
        <v>0</v>
      </c>
    </row>
    <row r="418" spans="1:10" ht="15.75">
      <c r="A418" s="80">
        <v>22</v>
      </c>
      <c r="B418" s="84" t="s">
        <v>1268</v>
      </c>
      <c r="C418" s="112">
        <v>13</v>
      </c>
      <c r="D418" s="83">
        <f t="shared" si="34"/>
        <v>0.72788353863381861</v>
      </c>
      <c r="E418" s="94" t="s">
        <v>1544</v>
      </c>
      <c r="F418" s="85">
        <v>1</v>
      </c>
      <c r="G418" s="83">
        <f t="shared" si="35"/>
        <v>1.9230769230769231</v>
      </c>
      <c r="H418" s="106"/>
      <c r="I418" s="105"/>
      <c r="J418" s="88">
        <f t="shared" si="36"/>
        <v>0</v>
      </c>
    </row>
    <row r="419" spans="1:10" ht="15.75">
      <c r="A419" s="80">
        <v>23</v>
      </c>
      <c r="B419" s="81" t="s">
        <v>1536</v>
      </c>
      <c r="C419" s="82">
        <v>13</v>
      </c>
      <c r="D419" s="83">
        <f t="shared" si="34"/>
        <v>0.72788353863381861</v>
      </c>
      <c r="E419" s="94" t="s">
        <v>1545</v>
      </c>
      <c r="F419" s="85">
        <v>1</v>
      </c>
      <c r="G419" s="83">
        <f t="shared" si="35"/>
        <v>1.9230769230769231</v>
      </c>
      <c r="H419" s="106"/>
      <c r="I419" s="105"/>
      <c r="J419" s="88">
        <f t="shared" si="36"/>
        <v>0</v>
      </c>
    </row>
    <row r="420" spans="1:10" ht="15.75">
      <c r="A420" s="80">
        <v>24</v>
      </c>
      <c r="B420" s="94" t="s">
        <v>1334</v>
      </c>
      <c r="C420" s="113">
        <v>13</v>
      </c>
      <c r="D420" s="83">
        <f t="shared" si="34"/>
        <v>0.72788353863381861</v>
      </c>
      <c r="E420" s="94" t="s">
        <v>1546</v>
      </c>
      <c r="F420" s="85">
        <v>1</v>
      </c>
      <c r="G420" s="83">
        <f t="shared" si="35"/>
        <v>1.9230769230769231</v>
      </c>
      <c r="H420" s="106"/>
      <c r="I420" s="105"/>
      <c r="J420" s="88">
        <f t="shared" si="36"/>
        <v>0</v>
      </c>
    </row>
    <row r="421" spans="1:10" ht="15.75">
      <c r="A421" s="80">
        <v>25</v>
      </c>
      <c r="B421" s="95" t="s">
        <v>1308</v>
      </c>
      <c r="C421" s="82">
        <v>12</v>
      </c>
      <c r="D421" s="83">
        <f t="shared" si="34"/>
        <v>0.67189249720044797</v>
      </c>
      <c r="E421" s="94" t="s">
        <v>1547</v>
      </c>
      <c r="F421" s="85">
        <v>1</v>
      </c>
      <c r="G421" s="83">
        <f t="shared" si="35"/>
        <v>1.9230769230769231</v>
      </c>
      <c r="H421" s="106"/>
      <c r="I421" s="110"/>
      <c r="J421" s="88">
        <f t="shared" si="36"/>
        <v>0</v>
      </c>
    </row>
    <row r="422" spans="1:10" ht="15.75">
      <c r="A422" s="80"/>
      <c r="B422" s="114" t="s">
        <v>128</v>
      </c>
      <c r="C422" s="115">
        <f>C421+C420+C419+C418+C417+C416+C415+C414+C413+C412+C411+C410+C409+C408+C407+C406+C405+C404+C403+C402+C401+C400+C399+C398+C397</f>
        <v>1106</v>
      </c>
      <c r="D422" s="83">
        <f t="shared" si="34"/>
        <v>61.92609182530795</v>
      </c>
      <c r="E422" s="114" t="s">
        <v>128</v>
      </c>
      <c r="F422" s="115">
        <f>SUM(F397:F421)</f>
        <v>52</v>
      </c>
      <c r="G422" s="83">
        <f t="shared" si="35"/>
        <v>100</v>
      </c>
      <c r="H422" s="114" t="s">
        <v>128</v>
      </c>
      <c r="I422" s="80">
        <f>I421+I420+I419+I418+I417+I416+I415+I414+I413+I412+I411+I410+I409+I408+I407+I406+I405+I404+I403+I402+I401+I400+I399+I398+I397</f>
        <v>20</v>
      </c>
      <c r="J422" s="88">
        <f t="shared" si="36"/>
        <v>33.898305084745765</v>
      </c>
    </row>
    <row r="423" spans="1:10" ht="15.75">
      <c r="A423" s="116"/>
      <c r="B423" s="117" t="s">
        <v>129</v>
      </c>
      <c r="C423" s="118">
        <v>680</v>
      </c>
      <c r="D423" s="83">
        <f t="shared" si="34"/>
        <v>38.07390817469205</v>
      </c>
      <c r="E423" s="117" t="s">
        <v>129</v>
      </c>
      <c r="F423" s="119">
        <v>0</v>
      </c>
      <c r="G423" s="83">
        <f t="shared" si="35"/>
        <v>0</v>
      </c>
      <c r="H423" s="117" t="s">
        <v>1250</v>
      </c>
      <c r="I423" s="80">
        <v>39</v>
      </c>
      <c r="J423" s="88">
        <f t="shared" si="36"/>
        <v>66.101694915254242</v>
      </c>
    </row>
    <row r="425" spans="1:10">
      <c r="A425" s="969"/>
      <c r="B425" s="969"/>
      <c r="C425" s="969"/>
      <c r="D425" s="969"/>
      <c r="E425" s="969"/>
      <c r="F425" s="969"/>
      <c r="G425" s="969"/>
      <c r="H425" s="969"/>
      <c r="I425" s="969"/>
      <c r="J425" s="969"/>
    </row>
    <row r="426" spans="1:10" ht="15.75">
      <c r="A426" s="1208" t="s">
        <v>130</v>
      </c>
      <c r="B426" s="1208"/>
      <c r="C426" s="1208"/>
      <c r="D426" s="1208"/>
      <c r="E426" s="1208"/>
      <c r="F426" s="1208"/>
      <c r="G426" s="1208"/>
      <c r="H426" s="1208"/>
      <c r="I426" s="1208"/>
      <c r="J426" s="1208"/>
    </row>
    <row r="427" spans="1:10" ht="15.75">
      <c r="A427" s="1209" t="s">
        <v>118</v>
      </c>
      <c r="B427" s="1209"/>
      <c r="C427" s="1209"/>
      <c r="D427" s="1209"/>
      <c r="E427" s="1209"/>
      <c r="F427" s="1209"/>
      <c r="G427" s="1209"/>
      <c r="H427" s="1209"/>
      <c r="I427" s="1209"/>
      <c r="J427" s="1209"/>
    </row>
    <row r="428" spans="1:10" ht="15.75">
      <c r="A428" s="1209" t="s">
        <v>119</v>
      </c>
      <c r="B428" s="1209"/>
      <c r="C428" s="1209"/>
      <c r="D428" s="1209"/>
      <c r="E428" s="1209"/>
      <c r="F428" s="1209"/>
      <c r="G428" s="1209"/>
      <c r="H428" s="1209"/>
      <c r="I428" s="1209"/>
      <c r="J428" s="1209"/>
    </row>
    <row r="429" spans="1:10" ht="15.75">
      <c r="A429" s="1210" t="s">
        <v>120</v>
      </c>
      <c r="B429" s="1210"/>
      <c r="C429" s="1210"/>
      <c r="D429" s="1210"/>
      <c r="E429" s="1210"/>
      <c r="F429" s="1210"/>
      <c r="G429" s="1210"/>
      <c r="H429" s="1210"/>
      <c r="I429" s="1210"/>
      <c r="J429" s="1210"/>
    </row>
    <row r="430" spans="1:10" ht="15.75">
      <c r="A430" s="1211" t="s">
        <v>1554</v>
      </c>
      <c r="B430" s="1211"/>
      <c r="C430" s="1211"/>
      <c r="D430" s="1211"/>
      <c r="E430" s="1211"/>
      <c r="F430" s="1211"/>
      <c r="G430" s="1211"/>
      <c r="H430" s="1211"/>
      <c r="I430" s="1211"/>
      <c r="J430" s="1211"/>
    </row>
    <row r="431" spans="1:10" ht="15.75">
      <c r="A431" s="80" t="s">
        <v>121</v>
      </c>
      <c r="B431" s="80" t="s">
        <v>122</v>
      </c>
      <c r="C431" s="80" t="s">
        <v>123</v>
      </c>
      <c r="D431" s="80" t="s">
        <v>124</v>
      </c>
      <c r="E431" s="80" t="s">
        <v>125</v>
      </c>
      <c r="F431" s="80" t="s">
        <v>123</v>
      </c>
      <c r="G431" s="80" t="s">
        <v>124</v>
      </c>
      <c r="H431" s="80" t="s">
        <v>126</v>
      </c>
      <c r="I431" s="80" t="s">
        <v>123</v>
      </c>
      <c r="J431" s="80" t="s">
        <v>124</v>
      </c>
    </row>
    <row r="432" spans="1:10" ht="15.75">
      <c r="A432" s="80">
        <v>1</v>
      </c>
      <c r="B432" s="81" t="s">
        <v>1251</v>
      </c>
      <c r="C432" s="82">
        <v>482</v>
      </c>
      <c r="D432" s="83">
        <f>C432*100/4706</f>
        <v>10.242243943901402</v>
      </c>
      <c r="E432" s="84" t="s">
        <v>1234</v>
      </c>
      <c r="F432" s="85">
        <v>42</v>
      </c>
      <c r="G432" s="83">
        <f>F432*100/198</f>
        <v>21.212121212121211</v>
      </c>
      <c r="H432" s="86" t="s">
        <v>1242</v>
      </c>
      <c r="I432" s="87">
        <v>8</v>
      </c>
      <c r="J432" s="88">
        <f>I432*100/161</f>
        <v>4.9689440993788816</v>
      </c>
    </row>
    <row r="433" spans="1:10" ht="15.75">
      <c r="A433" s="80">
        <v>2</v>
      </c>
      <c r="B433" s="81" t="s">
        <v>1256</v>
      </c>
      <c r="C433" s="82">
        <v>218</v>
      </c>
      <c r="D433" s="83">
        <f t="shared" ref="D433:D458" si="37">C433*100/4706</f>
        <v>4.6323841903952401</v>
      </c>
      <c r="E433" s="84" t="s">
        <v>1376</v>
      </c>
      <c r="F433" s="85">
        <v>25</v>
      </c>
      <c r="G433" s="83">
        <f t="shared" ref="G433:G458" si="38">F433*100/198</f>
        <v>12.626262626262626</v>
      </c>
      <c r="H433" s="89" t="s">
        <v>1244</v>
      </c>
      <c r="I433" s="87">
        <v>7</v>
      </c>
      <c r="J433" s="88">
        <f t="shared" ref="J433:J458" si="39">I433*100/161</f>
        <v>4.3478260869565215</v>
      </c>
    </row>
    <row r="434" spans="1:10" ht="15.75">
      <c r="A434" s="80">
        <v>3</v>
      </c>
      <c r="B434" s="81" t="s">
        <v>1258</v>
      </c>
      <c r="C434" s="90">
        <v>213</v>
      </c>
      <c r="D434" s="83">
        <f t="shared" si="37"/>
        <v>4.5261368465788356</v>
      </c>
      <c r="E434" s="84" t="s">
        <v>1236</v>
      </c>
      <c r="F434" s="85">
        <v>11</v>
      </c>
      <c r="G434" s="83">
        <f t="shared" si="38"/>
        <v>5.5555555555555554</v>
      </c>
      <c r="H434" s="89" t="s">
        <v>1493</v>
      </c>
      <c r="I434" s="87">
        <v>7</v>
      </c>
      <c r="J434" s="88">
        <f t="shared" si="39"/>
        <v>4.3478260869565215</v>
      </c>
    </row>
    <row r="435" spans="1:10" ht="15.75">
      <c r="A435" s="80">
        <v>4</v>
      </c>
      <c r="B435" s="81" t="s">
        <v>1509</v>
      </c>
      <c r="C435" s="92">
        <v>189</v>
      </c>
      <c r="D435" s="83">
        <f t="shared" si="37"/>
        <v>4.0161495962600933</v>
      </c>
      <c r="E435" s="84" t="s">
        <v>888</v>
      </c>
      <c r="F435" s="85">
        <v>9</v>
      </c>
      <c r="G435" s="83">
        <f t="shared" si="38"/>
        <v>4.5454545454545459</v>
      </c>
      <c r="H435" s="89" t="s">
        <v>1560</v>
      </c>
      <c r="I435" s="87">
        <v>4</v>
      </c>
      <c r="J435" s="88">
        <f t="shared" si="39"/>
        <v>2.4844720496894408</v>
      </c>
    </row>
    <row r="436" spans="1:10" ht="15.75">
      <c r="A436" s="80">
        <v>5</v>
      </c>
      <c r="B436" s="81" t="s">
        <v>1261</v>
      </c>
      <c r="C436" s="93">
        <v>164</v>
      </c>
      <c r="D436" s="83">
        <f t="shared" si="37"/>
        <v>3.4849128771780706</v>
      </c>
      <c r="E436" s="94" t="s">
        <v>1235</v>
      </c>
      <c r="F436" s="85">
        <v>7</v>
      </c>
      <c r="G436" s="83">
        <f t="shared" si="38"/>
        <v>3.5353535353535355</v>
      </c>
      <c r="H436" s="86" t="s">
        <v>1270</v>
      </c>
      <c r="I436" s="87">
        <v>3</v>
      </c>
      <c r="J436" s="88">
        <f t="shared" si="39"/>
        <v>1.8633540372670807</v>
      </c>
    </row>
    <row r="437" spans="1:10" ht="15.75">
      <c r="A437" s="80">
        <v>6</v>
      </c>
      <c r="B437" s="81" t="s">
        <v>1254</v>
      </c>
      <c r="C437" s="82">
        <v>159</v>
      </c>
      <c r="D437" s="83">
        <f t="shared" si="37"/>
        <v>3.3786655333616658</v>
      </c>
      <c r="E437" s="84" t="s">
        <v>1347</v>
      </c>
      <c r="F437" s="85">
        <v>5</v>
      </c>
      <c r="G437" s="83">
        <f t="shared" si="38"/>
        <v>2.5252525252525251</v>
      </c>
      <c r="H437" s="94" t="s">
        <v>1561</v>
      </c>
      <c r="I437" s="87">
        <v>3</v>
      </c>
      <c r="J437" s="88">
        <f t="shared" si="39"/>
        <v>1.8633540372670807</v>
      </c>
    </row>
    <row r="438" spans="1:10" ht="15.75">
      <c r="A438" s="80">
        <v>7</v>
      </c>
      <c r="B438" s="81" t="s">
        <v>1253</v>
      </c>
      <c r="C438" s="82">
        <v>147</v>
      </c>
      <c r="D438" s="83">
        <f t="shared" si="37"/>
        <v>3.123671908202295</v>
      </c>
      <c r="E438" s="84" t="s">
        <v>1555</v>
      </c>
      <c r="F438" s="85">
        <v>4</v>
      </c>
      <c r="G438" s="83">
        <f t="shared" si="38"/>
        <v>2.0202020202020203</v>
      </c>
      <c r="H438" s="95" t="s">
        <v>1562</v>
      </c>
      <c r="I438" s="87">
        <v>3</v>
      </c>
      <c r="J438" s="88">
        <f t="shared" si="39"/>
        <v>1.8633540372670807</v>
      </c>
    </row>
    <row r="439" spans="1:10" ht="15.75">
      <c r="A439" s="80">
        <v>8</v>
      </c>
      <c r="B439" s="81" t="s">
        <v>1247</v>
      </c>
      <c r="C439" s="82">
        <v>139</v>
      </c>
      <c r="D439" s="83">
        <f t="shared" si="37"/>
        <v>2.9536761580960476</v>
      </c>
      <c r="E439" s="84" t="s">
        <v>1353</v>
      </c>
      <c r="F439" s="85">
        <v>3</v>
      </c>
      <c r="G439" s="83">
        <f t="shared" si="38"/>
        <v>1.5151515151515151</v>
      </c>
      <c r="H439" s="94" t="s">
        <v>1249</v>
      </c>
      <c r="I439" s="87">
        <v>3</v>
      </c>
      <c r="J439" s="88">
        <f t="shared" si="39"/>
        <v>1.8633540372670807</v>
      </c>
    </row>
    <row r="440" spans="1:10" ht="15.75">
      <c r="A440" s="80">
        <v>9</v>
      </c>
      <c r="B440" s="81" t="s">
        <v>1514</v>
      </c>
      <c r="C440" s="82">
        <v>137</v>
      </c>
      <c r="D440" s="83">
        <f t="shared" si="37"/>
        <v>2.9111772205694857</v>
      </c>
      <c r="E440" s="84" t="s">
        <v>1559</v>
      </c>
      <c r="F440" s="85">
        <v>3</v>
      </c>
      <c r="G440" s="83">
        <f t="shared" si="38"/>
        <v>1.5151515151515151</v>
      </c>
      <c r="H440" s="97" t="s">
        <v>1308</v>
      </c>
      <c r="I440" s="87">
        <v>2</v>
      </c>
      <c r="J440" s="88">
        <f t="shared" si="39"/>
        <v>1.2422360248447204</v>
      </c>
    </row>
    <row r="441" spans="1:10" ht="15.75">
      <c r="A441" s="80">
        <v>10</v>
      </c>
      <c r="B441" s="81" t="s">
        <v>1262</v>
      </c>
      <c r="C441" s="82">
        <v>133</v>
      </c>
      <c r="D441" s="83">
        <f t="shared" si="37"/>
        <v>2.826179345516362</v>
      </c>
      <c r="E441" s="94" t="s">
        <v>1452</v>
      </c>
      <c r="F441" s="85">
        <v>3</v>
      </c>
      <c r="G441" s="83">
        <f t="shared" si="38"/>
        <v>1.5151515151515151</v>
      </c>
      <c r="H441" s="89" t="s">
        <v>1258</v>
      </c>
      <c r="I441" s="87">
        <v>2</v>
      </c>
      <c r="J441" s="88">
        <f t="shared" si="39"/>
        <v>1.2422360248447204</v>
      </c>
    </row>
    <row r="442" spans="1:10" ht="15.75">
      <c r="A442" s="80">
        <v>11</v>
      </c>
      <c r="B442" s="100" t="s">
        <v>127</v>
      </c>
      <c r="C442" s="101">
        <v>118</v>
      </c>
      <c r="D442" s="83">
        <f t="shared" si="37"/>
        <v>2.5074373140671482</v>
      </c>
      <c r="E442" s="94" t="s">
        <v>1382</v>
      </c>
      <c r="F442" s="85">
        <v>3</v>
      </c>
      <c r="G442" s="83">
        <f t="shared" si="38"/>
        <v>1.5151515151515151</v>
      </c>
      <c r="H442" s="102" t="s">
        <v>1563</v>
      </c>
      <c r="I442" s="87">
        <v>2</v>
      </c>
      <c r="J442" s="88">
        <f t="shared" si="39"/>
        <v>1.2422360248447204</v>
      </c>
    </row>
    <row r="443" spans="1:10" ht="15.75">
      <c r="A443" s="80">
        <v>12</v>
      </c>
      <c r="B443" s="81" t="s">
        <v>1260</v>
      </c>
      <c r="C443" s="82">
        <v>115</v>
      </c>
      <c r="D443" s="83">
        <f t="shared" si="37"/>
        <v>2.4436889077773056</v>
      </c>
      <c r="E443" s="94" t="s">
        <v>1499</v>
      </c>
      <c r="F443" s="85">
        <v>3</v>
      </c>
      <c r="G443" s="83">
        <f t="shared" si="38"/>
        <v>1.5151515151515151</v>
      </c>
      <c r="H443" s="94" t="s">
        <v>1273</v>
      </c>
      <c r="I443" s="87">
        <v>2</v>
      </c>
      <c r="J443" s="88">
        <f t="shared" si="39"/>
        <v>1.2422360248447204</v>
      </c>
    </row>
    <row r="444" spans="1:10" ht="15.75">
      <c r="A444" s="80">
        <v>13</v>
      </c>
      <c r="B444" s="84" t="s">
        <v>1259</v>
      </c>
      <c r="C444" s="1004">
        <v>98</v>
      </c>
      <c r="D444" s="83">
        <f t="shared" si="37"/>
        <v>2.08244793880153</v>
      </c>
      <c r="E444" s="84" t="s">
        <v>1506</v>
      </c>
      <c r="F444" s="85">
        <v>3</v>
      </c>
      <c r="G444" s="83">
        <f t="shared" si="38"/>
        <v>1.5151515151515151</v>
      </c>
      <c r="H444" s="104" t="s">
        <v>1379</v>
      </c>
      <c r="I444" s="87">
        <v>1</v>
      </c>
      <c r="J444" s="88">
        <f t="shared" si="39"/>
        <v>0.6211180124223602</v>
      </c>
    </row>
    <row r="445" spans="1:10" ht="15.75">
      <c r="A445" s="80">
        <v>14</v>
      </c>
      <c r="B445" s="100" t="s">
        <v>1267</v>
      </c>
      <c r="C445" s="82">
        <v>77</v>
      </c>
      <c r="D445" s="83">
        <f t="shared" si="37"/>
        <v>1.6362090947726307</v>
      </c>
      <c r="E445" s="84" t="s">
        <v>1314</v>
      </c>
      <c r="F445" s="85">
        <v>3</v>
      </c>
      <c r="G445" s="83">
        <f t="shared" si="38"/>
        <v>1.5151515151515151</v>
      </c>
      <c r="H445" s="104" t="s">
        <v>1564</v>
      </c>
      <c r="I445" s="105">
        <v>1</v>
      </c>
      <c r="J445" s="88">
        <f t="shared" si="39"/>
        <v>0.6211180124223602</v>
      </c>
    </row>
    <row r="446" spans="1:10" ht="15.75">
      <c r="A446" s="80">
        <v>15</v>
      </c>
      <c r="B446" s="81" t="s">
        <v>1273</v>
      </c>
      <c r="C446" s="82">
        <v>75</v>
      </c>
      <c r="D446" s="83">
        <f t="shared" si="37"/>
        <v>1.5937101572460688</v>
      </c>
      <c r="E446" s="84" t="s">
        <v>1417</v>
      </c>
      <c r="F446" s="85">
        <v>3</v>
      </c>
      <c r="G446" s="83">
        <f t="shared" si="38"/>
        <v>1.5151515151515151</v>
      </c>
      <c r="H446" s="106" t="s">
        <v>1551</v>
      </c>
      <c r="I446" s="105">
        <v>1</v>
      </c>
      <c r="J446" s="88">
        <f t="shared" si="39"/>
        <v>0.6211180124223602</v>
      </c>
    </row>
    <row r="447" spans="1:10" ht="15.75">
      <c r="A447" s="80">
        <v>16</v>
      </c>
      <c r="B447" s="109" t="s">
        <v>1263</v>
      </c>
      <c r="C447" s="90">
        <v>75</v>
      </c>
      <c r="D447" s="83">
        <f t="shared" si="37"/>
        <v>1.5937101572460688</v>
      </c>
      <c r="E447" s="94" t="s">
        <v>1517</v>
      </c>
      <c r="F447" s="85">
        <v>3</v>
      </c>
      <c r="G447" s="83">
        <f t="shared" si="38"/>
        <v>1.5151515151515151</v>
      </c>
      <c r="H447" s="106" t="s">
        <v>1529</v>
      </c>
      <c r="I447" s="105">
        <v>1</v>
      </c>
      <c r="J447" s="88">
        <f t="shared" si="39"/>
        <v>0.6211180124223602</v>
      </c>
    </row>
    <row r="448" spans="1:10" ht="15.75">
      <c r="A448" s="80">
        <v>17</v>
      </c>
      <c r="B448" s="84" t="s">
        <v>1327</v>
      </c>
      <c r="C448" s="82">
        <v>74</v>
      </c>
      <c r="D448" s="83">
        <f t="shared" si="37"/>
        <v>1.5724606884827879</v>
      </c>
      <c r="E448" s="94" t="s">
        <v>1269</v>
      </c>
      <c r="F448" s="85">
        <v>3</v>
      </c>
      <c r="G448" s="83">
        <f t="shared" si="38"/>
        <v>1.5151515151515151</v>
      </c>
      <c r="H448" s="108" t="s">
        <v>1549</v>
      </c>
      <c r="I448" s="105">
        <v>1</v>
      </c>
      <c r="J448" s="88">
        <f t="shared" si="39"/>
        <v>0.6211180124223602</v>
      </c>
    </row>
    <row r="449" spans="1:10" ht="15.75">
      <c r="A449" s="80">
        <v>18</v>
      </c>
      <c r="B449" s="81" t="s">
        <v>1269</v>
      </c>
      <c r="C449" s="82">
        <v>65</v>
      </c>
      <c r="D449" s="83">
        <f t="shared" si="37"/>
        <v>1.3812154696132597</v>
      </c>
      <c r="E449" s="94" t="s">
        <v>1498</v>
      </c>
      <c r="F449" s="85">
        <v>2</v>
      </c>
      <c r="G449" s="83">
        <f t="shared" si="38"/>
        <v>1.0101010101010102</v>
      </c>
      <c r="H449" s="108" t="s">
        <v>1254</v>
      </c>
      <c r="I449" s="105">
        <v>1</v>
      </c>
      <c r="J449" s="88">
        <f t="shared" si="39"/>
        <v>0.6211180124223602</v>
      </c>
    </row>
    <row r="450" spans="1:10" ht="15.75">
      <c r="A450" s="80">
        <v>19</v>
      </c>
      <c r="B450" s="81" t="s">
        <v>1264</v>
      </c>
      <c r="C450" s="90">
        <v>64</v>
      </c>
      <c r="D450" s="83">
        <f t="shared" si="37"/>
        <v>1.3599660008499788</v>
      </c>
      <c r="E450" s="94" t="s">
        <v>1366</v>
      </c>
      <c r="F450" s="85">
        <v>2</v>
      </c>
      <c r="G450" s="83">
        <f t="shared" si="38"/>
        <v>1.0101010101010102</v>
      </c>
      <c r="H450" s="106" t="s">
        <v>1550</v>
      </c>
      <c r="I450" s="105">
        <v>1</v>
      </c>
      <c r="J450" s="88">
        <f t="shared" si="39"/>
        <v>0.6211180124223602</v>
      </c>
    </row>
    <row r="451" spans="1:10" ht="15.75">
      <c r="A451" s="80">
        <v>20</v>
      </c>
      <c r="B451" s="100" t="s">
        <v>1343</v>
      </c>
      <c r="C451" s="103">
        <v>60</v>
      </c>
      <c r="D451" s="83">
        <f t="shared" si="37"/>
        <v>1.274968125796855</v>
      </c>
      <c r="E451" s="94" t="s">
        <v>1413</v>
      </c>
      <c r="F451" s="85">
        <v>2</v>
      </c>
      <c r="G451" s="83">
        <f t="shared" si="38"/>
        <v>1.0101010101010102</v>
      </c>
      <c r="H451" s="106" t="s">
        <v>1337</v>
      </c>
      <c r="I451" s="105">
        <v>1</v>
      </c>
      <c r="J451" s="88">
        <f t="shared" si="39"/>
        <v>0.6211180124223602</v>
      </c>
    </row>
    <row r="452" spans="1:10" ht="15.75">
      <c r="A452" s="80">
        <v>21</v>
      </c>
      <c r="B452" s="84" t="s">
        <v>1268</v>
      </c>
      <c r="C452" s="92">
        <v>47</v>
      </c>
      <c r="D452" s="83">
        <f t="shared" si="37"/>
        <v>0.99872503187420314</v>
      </c>
      <c r="E452" s="94" t="s">
        <v>1309</v>
      </c>
      <c r="F452" s="85">
        <v>2</v>
      </c>
      <c r="G452" s="83">
        <f t="shared" si="38"/>
        <v>1.0101010101010102</v>
      </c>
      <c r="H452" s="108" t="s">
        <v>1495</v>
      </c>
      <c r="I452" s="105">
        <v>1</v>
      </c>
      <c r="J452" s="88">
        <f t="shared" si="39"/>
        <v>0.6211180124223602</v>
      </c>
    </row>
    <row r="453" spans="1:10" ht="15.75">
      <c r="A453" s="80">
        <v>22</v>
      </c>
      <c r="B453" s="84" t="s">
        <v>1242</v>
      </c>
      <c r="C453" s="112">
        <v>41</v>
      </c>
      <c r="D453" s="83">
        <f t="shared" si="37"/>
        <v>0.87122821929451766</v>
      </c>
      <c r="E453" s="94" t="s">
        <v>1558</v>
      </c>
      <c r="F453" s="85">
        <v>2</v>
      </c>
      <c r="G453" s="83">
        <f t="shared" si="38"/>
        <v>1.0101010101010102</v>
      </c>
      <c r="H453" s="106" t="s">
        <v>1247</v>
      </c>
      <c r="I453" s="105">
        <v>1</v>
      </c>
      <c r="J453" s="88">
        <f t="shared" si="39"/>
        <v>0.6211180124223602</v>
      </c>
    </row>
    <row r="454" spans="1:10" ht="15.75">
      <c r="A454" s="80">
        <v>23</v>
      </c>
      <c r="B454" s="81" t="s">
        <v>1265</v>
      </c>
      <c r="C454" s="82">
        <v>38</v>
      </c>
      <c r="D454" s="83">
        <f t="shared" si="37"/>
        <v>0.80747981300467486</v>
      </c>
      <c r="E454" s="94" t="s">
        <v>1503</v>
      </c>
      <c r="F454" s="85">
        <v>1</v>
      </c>
      <c r="G454" s="83">
        <f t="shared" si="38"/>
        <v>0.50505050505050508</v>
      </c>
      <c r="H454" s="106" t="s">
        <v>1565</v>
      </c>
      <c r="I454" s="105">
        <v>1</v>
      </c>
      <c r="J454" s="88">
        <f t="shared" si="39"/>
        <v>0.6211180124223602</v>
      </c>
    </row>
    <row r="455" spans="1:10" ht="15.75">
      <c r="A455" s="80">
        <v>24</v>
      </c>
      <c r="B455" s="94" t="s">
        <v>1334</v>
      </c>
      <c r="C455" s="113">
        <v>37</v>
      </c>
      <c r="D455" s="83">
        <f t="shared" si="37"/>
        <v>0.78623034424139393</v>
      </c>
      <c r="E455" s="94" t="s">
        <v>1557</v>
      </c>
      <c r="F455" s="85">
        <v>1</v>
      </c>
      <c r="G455" s="83">
        <f t="shared" si="38"/>
        <v>0.50505050505050508</v>
      </c>
      <c r="H455" s="106" t="s">
        <v>1531</v>
      </c>
      <c r="I455" s="105">
        <v>1</v>
      </c>
      <c r="J455" s="88">
        <f t="shared" si="39"/>
        <v>0.6211180124223602</v>
      </c>
    </row>
    <row r="456" spans="1:10" ht="15.75">
      <c r="A456" s="80">
        <v>25</v>
      </c>
      <c r="B456" s="95" t="s">
        <v>1257</v>
      </c>
      <c r="C456" s="82">
        <v>34</v>
      </c>
      <c r="D456" s="83">
        <f t="shared" si="37"/>
        <v>0.72248193795155125</v>
      </c>
      <c r="E456" s="94" t="s">
        <v>1556</v>
      </c>
      <c r="F456" s="85">
        <v>1</v>
      </c>
      <c r="G456" s="83">
        <f t="shared" si="38"/>
        <v>0.50505050505050508</v>
      </c>
      <c r="H456" s="106" t="s">
        <v>1566</v>
      </c>
      <c r="I456" s="105">
        <v>1</v>
      </c>
      <c r="J456" s="88">
        <f t="shared" si="39"/>
        <v>0.6211180124223602</v>
      </c>
    </row>
    <row r="457" spans="1:10" ht="15.75">
      <c r="A457" s="80"/>
      <c r="B457" s="114" t="s">
        <v>128</v>
      </c>
      <c r="C457" s="115">
        <f>C456+C455+C454+C453+C452+C451+C450+C449+C448+C447+C446+C445+C444+C443+C442+C441+C440+C439+C438+C437+C436+C435+C434+C433+C432</f>
        <v>2999</v>
      </c>
      <c r="D457" s="83">
        <f t="shared" si="37"/>
        <v>63.727156821079475</v>
      </c>
      <c r="E457" s="114" t="s">
        <v>128</v>
      </c>
      <c r="F457" s="115">
        <f>SUM(F432:F456)</f>
        <v>146</v>
      </c>
      <c r="G457" s="83">
        <f t="shared" si="38"/>
        <v>73.737373737373744</v>
      </c>
      <c r="H457" s="114" t="s">
        <v>128</v>
      </c>
      <c r="I457" s="80">
        <f>I456+I455+I454+I453+I452+I451+I450+I449+I448+I447+I446+I445+I444+I443+I442+I441+I440+I439+I438+I437+I436+I435+I434+I433+I432</f>
        <v>59</v>
      </c>
      <c r="J457" s="88">
        <f t="shared" si="39"/>
        <v>36.645962732919251</v>
      </c>
    </row>
    <row r="458" spans="1:10" ht="15.75">
      <c r="A458" s="116"/>
      <c r="B458" s="117" t="s">
        <v>129</v>
      </c>
      <c r="C458" s="118">
        <v>1707</v>
      </c>
      <c r="D458" s="83">
        <f t="shared" si="37"/>
        <v>36.272843178920525</v>
      </c>
      <c r="E458" s="117" t="s">
        <v>129</v>
      </c>
      <c r="F458" s="119">
        <v>52</v>
      </c>
      <c r="G458" s="83">
        <f t="shared" si="38"/>
        <v>26.262626262626263</v>
      </c>
      <c r="H458" s="117" t="s">
        <v>1250</v>
      </c>
      <c r="I458" s="80">
        <v>102</v>
      </c>
      <c r="J458" s="88">
        <f t="shared" si="39"/>
        <v>63.354037267080749</v>
      </c>
    </row>
    <row r="462" spans="1:10">
      <c r="A462" s="969"/>
      <c r="B462" s="969"/>
      <c r="C462" s="969"/>
      <c r="D462" s="969"/>
      <c r="E462" s="969"/>
      <c r="F462" s="969"/>
      <c r="G462" s="969"/>
      <c r="H462" s="969"/>
      <c r="I462" s="969"/>
      <c r="J462" s="969"/>
    </row>
    <row r="463" spans="1:10" ht="15.75">
      <c r="A463" s="1208" t="s">
        <v>130</v>
      </c>
      <c r="B463" s="1208"/>
      <c r="C463" s="1208"/>
      <c r="D463" s="1208"/>
      <c r="E463" s="1208"/>
      <c r="F463" s="1208"/>
      <c r="G463" s="1208"/>
      <c r="H463" s="1208"/>
      <c r="I463" s="1208"/>
      <c r="J463" s="1208"/>
    </row>
    <row r="464" spans="1:10" ht="15.75">
      <c r="A464" s="1209" t="s">
        <v>118</v>
      </c>
      <c r="B464" s="1209"/>
      <c r="C464" s="1209"/>
      <c r="D464" s="1209"/>
      <c r="E464" s="1209"/>
      <c r="F464" s="1209"/>
      <c r="G464" s="1209"/>
      <c r="H464" s="1209"/>
      <c r="I464" s="1209"/>
      <c r="J464" s="1209"/>
    </row>
    <row r="465" spans="1:10" ht="15.75">
      <c r="A465" s="1209" t="s">
        <v>119</v>
      </c>
      <c r="B465" s="1209"/>
      <c r="C465" s="1209"/>
      <c r="D465" s="1209"/>
      <c r="E465" s="1209"/>
      <c r="F465" s="1209"/>
      <c r="G465" s="1209"/>
      <c r="H465" s="1209"/>
      <c r="I465" s="1209"/>
      <c r="J465" s="1209"/>
    </row>
    <row r="466" spans="1:10" ht="15.75">
      <c r="A466" s="1210" t="s">
        <v>120</v>
      </c>
      <c r="B466" s="1210"/>
      <c r="C466" s="1210"/>
      <c r="D466" s="1210"/>
      <c r="E466" s="1210"/>
      <c r="F466" s="1210"/>
      <c r="G466" s="1210"/>
      <c r="H466" s="1210"/>
      <c r="I466" s="1210"/>
      <c r="J466" s="1210"/>
    </row>
    <row r="467" spans="1:10" ht="15.75">
      <c r="A467" s="1211" t="s">
        <v>1568</v>
      </c>
      <c r="B467" s="1211"/>
      <c r="C467" s="1211"/>
      <c r="D467" s="1211"/>
      <c r="E467" s="1211"/>
      <c r="F467" s="1211"/>
      <c r="G467" s="1211"/>
      <c r="H467" s="1211"/>
      <c r="I467" s="1211"/>
      <c r="J467" s="1211"/>
    </row>
    <row r="468" spans="1:10" ht="15.75">
      <c r="A468" s="80" t="s">
        <v>121</v>
      </c>
      <c r="B468" s="80" t="s">
        <v>122</v>
      </c>
      <c r="C468" s="80" t="s">
        <v>123</v>
      </c>
      <c r="D468" s="80" t="s">
        <v>124</v>
      </c>
      <c r="E468" s="80" t="s">
        <v>125</v>
      </c>
      <c r="F468" s="80" t="s">
        <v>123</v>
      </c>
      <c r="G468" s="80" t="s">
        <v>124</v>
      </c>
      <c r="H468" s="80" t="s">
        <v>126</v>
      </c>
      <c r="I468" s="80" t="s">
        <v>123</v>
      </c>
      <c r="J468" s="80" t="s">
        <v>124</v>
      </c>
    </row>
    <row r="469" spans="1:10" ht="15.75">
      <c r="A469" s="80">
        <v>1</v>
      </c>
      <c r="B469" s="81" t="s">
        <v>1251</v>
      </c>
      <c r="C469" s="82">
        <v>124</v>
      </c>
      <c r="D469" s="83">
        <f>C469*100/1637</f>
        <v>7.574832009773977</v>
      </c>
      <c r="E469" s="84" t="s">
        <v>1234</v>
      </c>
      <c r="F469" s="85">
        <v>13</v>
      </c>
      <c r="G469" s="83">
        <f>F469*100/62</f>
        <v>20.967741935483872</v>
      </c>
      <c r="H469" s="86" t="s">
        <v>1493</v>
      </c>
      <c r="I469" s="87">
        <v>4</v>
      </c>
      <c r="J469" s="88">
        <f>I469*100/45</f>
        <v>8.8888888888888893</v>
      </c>
    </row>
    <row r="470" spans="1:10" ht="15.75">
      <c r="A470" s="80">
        <v>2</v>
      </c>
      <c r="B470" s="81" t="s">
        <v>1514</v>
      </c>
      <c r="C470" s="82">
        <v>89</v>
      </c>
      <c r="D470" s="83">
        <f t="shared" ref="D470:D495" si="40">C470*100/1637</f>
        <v>5.4367745876603539</v>
      </c>
      <c r="E470" s="84" t="s">
        <v>1376</v>
      </c>
      <c r="F470" s="85">
        <v>11</v>
      </c>
      <c r="G470" s="83">
        <f t="shared" ref="G470:G495" si="41">F470*100/62</f>
        <v>17.741935483870968</v>
      </c>
      <c r="H470" s="89" t="s">
        <v>1246</v>
      </c>
      <c r="I470" s="87">
        <v>3</v>
      </c>
      <c r="J470" s="88">
        <f t="shared" ref="J470:J495" si="42">I470*100/45</f>
        <v>6.666666666666667</v>
      </c>
    </row>
    <row r="471" spans="1:10" ht="15.75">
      <c r="A471" s="80">
        <v>3</v>
      </c>
      <c r="B471" s="81" t="s">
        <v>1256</v>
      </c>
      <c r="C471" s="90">
        <v>81</v>
      </c>
      <c r="D471" s="83">
        <f t="shared" si="40"/>
        <v>4.9480757483200977</v>
      </c>
      <c r="E471" s="84" t="s">
        <v>1570</v>
      </c>
      <c r="F471" s="85">
        <v>5</v>
      </c>
      <c r="G471" s="83">
        <f t="shared" si="41"/>
        <v>8.064516129032258</v>
      </c>
      <c r="H471" s="89" t="s">
        <v>1582</v>
      </c>
      <c r="I471" s="87">
        <v>2</v>
      </c>
      <c r="J471" s="88">
        <f t="shared" si="42"/>
        <v>4.4444444444444446</v>
      </c>
    </row>
    <row r="472" spans="1:10" ht="15.75">
      <c r="A472" s="80">
        <v>4</v>
      </c>
      <c r="B472" s="81" t="s">
        <v>1509</v>
      </c>
      <c r="C472" s="92">
        <v>78</v>
      </c>
      <c r="D472" s="83">
        <f t="shared" si="40"/>
        <v>4.7648136835675015</v>
      </c>
      <c r="E472" s="84" t="s">
        <v>888</v>
      </c>
      <c r="F472" s="85">
        <v>3</v>
      </c>
      <c r="G472" s="83">
        <f t="shared" si="41"/>
        <v>4.838709677419355</v>
      </c>
      <c r="H472" s="89" t="s">
        <v>1273</v>
      </c>
      <c r="I472" s="87">
        <v>2</v>
      </c>
      <c r="J472" s="88">
        <f t="shared" si="42"/>
        <v>4.4444444444444446</v>
      </c>
    </row>
    <row r="473" spans="1:10" ht="15.75">
      <c r="A473" s="80">
        <v>5</v>
      </c>
      <c r="B473" s="81" t="s">
        <v>1261</v>
      </c>
      <c r="C473" s="93">
        <v>70</v>
      </c>
      <c r="D473" s="83">
        <f t="shared" si="40"/>
        <v>4.2761148442272452</v>
      </c>
      <c r="E473" s="94" t="s">
        <v>1347</v>
      </c>
      <c r="F473" s="85">
        <v>3</v>
      </c>
      <c r="G473" s="83">
        <f t="shared" si="41"/>
        <v>4.838709677419355</v>
      </c>
      <c r="H473" s="86" t="s">
        <v>1451</v>
      </c>
      <c r="I473" s="87">
        <v>1</v>
      </c>
      <c r="J473" s="88">
        <f t="shared" si="42"/>
        <v>2.2222222222222223</v>
      </c>
    </row>
    <row r="474" spans="1:10" ht="15.75">
      <c r="A474" s="80">
        <v>6</v>
      </c>
      <c r="B474" s="81" t="s">
        <v>1253</v>
      </c>
      <c r="C474" s="82">
        <v>67</v>
      </c>
      <c r="D474" s="83">
        <f t="shared" si="40"/>
        <v>4.092852779474649</v>
      </c>
      <c r="E474" s="84" t="s">
        <v>1571</v>
      </c>
      <c r="F474" s="85">
        <v>2</v>
      </c>
      <c r="G474" s="83">
        <f t="shared" si="41"/>
        <v>3.225806451612903</v>
      </c>
      <c r="H474" s="94" t="s">
        <v>1308</v>
      </c>
      <c r="I474" s="87">
        <v>1</v>
      </c>
      <c r="J474" s="88">
        <f t="shared" si="42"/>
        <v>2.2222222222222223</v>
      </c>
    </row>
    <row r="475" spans="1:10" ht="15.75">
      <c r="A475" s="80">
        <v>7</v>
      </c>
      <c r="B475" s="81" t="s">
        <v>1258</v>
      </c>
      <c r="C475" s="82">
        <v>64</v>
      </c>
      <c r="D475" s="83">
        <f t="shared" si="40"/>
        <v>3.9095907147220523</v>
      </c>
      <c r="E475" s="84" t="s">
        <v>1452</v>
      </c>
      <c r="F475" s="85">
        <v>2</v>
      </c>
      <c r="G475" s="83">
        <f t="shared" si="41"/>
        <v>3.225806451612903</v>
      </c>
      <c r="H475" s="95" t="s">
        <v>1242</v>
      </c>
      <c r="I475" s="87">
        <v>1</v>
      </c>
      <c r="J475" s="88">
        <f t="shared" si="42"/>
        <v>2.2222222222222223</v>
      </c>
    </row>
    <row r="476" spans="1:10" ht="15.75">
      <c r="A476" s="80">
        <v>8</v>
      </c>
      <c r="B476" s="81" t="s">
        <v>1247</v>
      </c>
      <c r="C476" s="82">
        <v>60</v>
      </c>
      <c r="D476" s="83">
        <f t="shared" si="40"/>
        <v>3.6652412950519242</v>
      </c>
      <c r="E476" s="84" t="s">
        <v>1572</v>
      </c>
      <c r="F476" s="85">
        <v>2</v>
      </c>
      <c r="G476" s="83">
        <f t="shared" si="41"/>
        <v>3.225806451612903</v>
      </c>
      <c r="H476" s="94" t="s">
        <v>1247</v>
      </c>
      <c r="I476" s="87">
        <v>1</v>
      </c>
      <c r="J476" s="88">
        <f t="shared" si="42"/>
        <v>2.2222222222222223</v>
      </c>
    </row>
    <row r="477" spans="1:10" ht="15.75">
      <c r="A477" s="80">
        <v>9</v>
      </c>
      <c r="B477" s="81" t="s">
        <v>1246</v>
      </c>
      <c r="C477" s="82">
        <v>59</v>
      </c>
      <c r="D477" s="83">
        <f t="shared" si="40"/>
        <v>3.6041539401343923</v>
      </c>
      <c r="E477" s="84" t="s">
        <v>1573</v>
      </c>
      <c r="F477" s="85">
        <v>2</v>
      </c>
      <c r="G477" s="83">
        <f t="shared" si="41"/>
        <v>3.225806451612903</v>
      </c>
      <c r="H477" s="97"/>
      <c r="I477" s="87"/>
      <c r="J477" s="88">
        <f t="shared" si="42"/>
        <v>0</v>
      </c>
    </row>
    <row r="478" spans="1:10" ht="15.75">
      <c r="A478" s="80">
        <v>10</v>
      </c>
      <c r="B478" s="81" t="s">
        <v>1254</v>
      </c>
      <c r="C478" s="82">
        <v>47</v>
      </c>
      <c r="D478" s="83">
        <f t="shared" si="40"/>
        <v>2.8711056811240074</v>
      </c>
      <c r="E478" s="94" t="s">
        <v>1313</v>
      </c>
      <c r="F478" s="85">
        <v>2</v>
      </c>
      <c r="G478" s="83">
        <f t="shared" si="41"/>
        <v>3.225806451612903</v>
      </c>
      <c r="H478" s="89"/>
      <c r="I478" s="87"/>
      <c r="J478" s="88">
        <f t="shared" si="42"/>
        <v>0</v>
      </c>
    </row>
    <row r="479" spans="1:10" ht="15.75">
      <c r="A479" s="80">
        <v>11</v>
      </c>
      <c r="B479" s="100" t="s">
        <v>1262</v>
      </c>
      <c r="C479" s="101">
        <v>42</v>
      </c>
      <c r="D479" s="83">
        <f t="shared" si="40"/>
        <v>2.5656689065363469</v>
      </c>
      <c r="E479" s="94" t="s">
        <v>1574</v>
      </c>
      <c r="F479" s="85">
        <v>2</v>
      </c>
      <c r="G479" s="83">
        <f t="shared" si="41"/>
        <v>3.225806451612903</v>
      </c>
      <c r="H479" s="102"/>
      <c r="I479" s="87"/>
      <c r="J479" s="88">
        <f t="shared" si="42"/>
        <v>0</v>
      </c>
    </row>
    <row r="480" spans="1:10" ht="15.75">
      <c r="A480" s="80">
        <v>12</v>
      </c>
      <c r="B480" s="81" t="s">
        <v>127</v>
      </c>
      <c r="C480" s="82">
        <v>38</v>
      </c>
      <c r="D480" s="83">
        <f t="shared" si="40"/>
        <v>2.3213194868662188</v>
      </c>
      <c r="E480" s="94" t="s">
        <v>1575</v>
      </c>
      <c r="F480" s="85">
        <v>2</v>
      </c>
      <c r="G480" s="83">
        <f t="shared" si="41"/>
        <v>3.225806451612903</v>
      </c>
      <c r="H480" s="94"/>
      <c r="I480" s="87"/>
      <c r="J480" s="88">
        <f t="shared" si="42"/>
        <v>0</v>
      </c>
    </row>
    <row r="481" spans="1:10" ht="15.75">
      <c r="A481" s="80">
        <v>13</v>
      </c>
      <c r="B481" s="84" t="s">
        <v>1379</v>
      </c>
      <c r="C481" s="1004">
        <v>33</v>
      </c>
      <c r="D481" s="83">
        <f t="shared" si="40"/>
        <v>2.0158827122785583</v>
      </c>
      <c r="E481" s="84" t="s">
        <v>1499</v>
      </c>
      <c r="F481" s="85">
        <v>1</v>
      </c>
      <c r="G481" s="83">
        <f t="shared" si="41"/>
        <v>1.6129032258064515</v>
      </c>
      <c r="H481" s="104"/>
      <c r="I481" s="87"/>
      <c r="J481" s="88">
        <f t="shared" si="42"/>
        <v>0</v>
      </c>
    </row>
    <row r="482" spans="1:10" ht="15.75">
      <c r="A482" s="80">
        <v>14</v>
      </c>
      <c r="B482" s="100" t="s">
        <v>1269</v>
      </c>
      <c r="C482" s="82">
        <v>32</v>
      </c>
      <c r="D482" s="83">
        <f t="shared" si="40"/>
        <v>1.9547953573610262</v>
      </c>
      <c r="E482" s="84" t="s">
        <v>1576</v>
      </c>
      <c r="F482" s="85">
        <v>1</v>
      </c>
      <c r="G482" s="83">
        <f t="shared" si="41"/>
        <v>1.6129032258064515</v>
      </c>
      <c r="H482" s="104"/>
      <c r="I482" s="105"/>
      <c r="J482" s="88">
        <f t="shared" si="42"/>
        <v>0</v>
      </c>
    </row>
    <row r="483" spans="1:10" ht="15.75">
      <c r="A483" s="80">
        <v>15</v>
      </c>
      <c r="B483" s="81" t="s">
        <v>1569</v>
      </c>
      <c r="C483" s="82">
        <v>25</v>
      </c>
      <c r="D483" s="83">
        <f t="shared" si="40"/>
        <v>1.5271838729383018</v>
      </c>
      <c r="E483" s="84" t="s">
        <v>1577</v>
      </c>
      <c r="F483" s="85">
        <v>1</v>
      </c>
      <c r="G483" s="83">
        <f t="shared" si="41"/>
        <v>1.6129032258064515</v>
      </c>
      <c r="H483" s="106"/>
      <c r="I483" s="105"/>
      <c r="J483" s="88">
        <f t="shared" si="42"/>
        <v>0</v>
      </c>
    </row>
    <row r="484" spans="1:10" ht="15.75">
      <c r="A484" s="80">
        <v>16</v>
      </c>
      <c r="B484" s="109" t="s">
        <v>1268</v>
      </c>
      <c r="C484" s="90">
        <v>23</v>
      </c>
      <c r="D484" s="83">
        <f t="shared" si="40"/>
        <v>1.4050091631032375</v>
      </c>
      <c r="E484" s="94" t="s">
        <v>1578</v>
      </c>
      <c r="F484" s="85">
        <v>1</v>
      </c>
      <c r="G484" s="83">
        <f t="shared" si="41"/>
        <v>1.6129032258064515</v>
      </c>
      <c r="H484" s="106"/>
      <c r="I484" s="105"/>
      <c r="J484" s="88">
        <f t="shared" si="42"/>
        <v>0</v>
      </c>
    </row>
    <row r="485" spans="1:10" ht="15.75">
      <c r="A485" s="80">
        <v>17</v>
      </c>
      <c r="B485" s="84" t="s">
        <v>1263</v>
      </c>
      <c r="C485" s="82">
        <v>22</v>
      </c>
      <c r="D485" s="83">
        <f t="shared" si="40"/>
        <v>1.3439218081857056</v>
      </c>
      <c r="E485" s="94" t="s">
        <v>1579</v>
      </c>
      <c r="F485" s="85">
        <v>1</v>
      </c>
      <c r="G485" s="83">
        <f t="shared" si="41"/>
        <v>1.6129032258064515</v>
      </c>
      <c r="H485" s="108"/>
      <c r="I485" s="105"/>
      <c r="J485" s="88">
        <f t="shared" si="42"/>
        <v>0</v>
      </c>
    </row>
    <row r="486" spans="1:10" ht="15.75">
      <c r="A486" s="80">
        <v>18</v>
      </c>
      <c r="B486" s="81" t="s">
        <v>1267</v>
      </c>
      <c r="C486" s="82">
        <v>22</v>
      </c>
      <c r="D486" s="83">
        <f t="shared" si="40"/>
        <v>1.3439218081857056</v>
      </c>
      <c r="E486" s="94" t="s">
        <v>1240</v>
      </c>
      <c r="F486" s="85">
        <v>1</v>
      </c>
      <c r="G486" s="83">
        <f t="shared" si="41"/>
        <v>1.6129032258064515</v>
      </c>
      <c r="H486" s="108"/>
      <c r="I486" s="105"/>
      <c r="J486" s="88">
        <f t="shared" si="42"/>
        <v>0</v>
      </c>
    </row>
    <row r="487" spans="1:10" ht="15.75">
      <c r="A487" s="80">
        <v>19</v>
      </c>
      <c r="B487" s="81" t="s">
        <v>1243</v>
      </c>
      <c r="C487" s="90">
        <v>21</v>
      </c>
      <c r="D487" s="83">
        <f t="shared" si="40"/>
        <v>1.2828344532681735</v>
      </c>
      <c r="E487" s="94" t="s">
        <v>1353</v>
      </c>
      <c r="F487" s="85">
        <v>1</v>
      </c>
      <c r="G487" s="83">
        <f t="shared" si="41"/>
        <v>1.6129032258064515</v>
      </c>
      <c r="H487" s="106"/>
      <c r="I487" s="105"/>
      <c r="J487" s="88">
        <f t="shared" si="42"/>
        <v>0</v>
      </c>
    </row>
    <row r="488" spans="1:10" ht="15.75">
      <c r="A488" s="80">
        <v>20</v>
      </c>
      <c r="B488" s="100" t="s">
        <v>1272</v>
      </c>
      <c r="C488" s="103">
        <v>21</v>
      </c>
      <c r="D488" s="83">
        <f t="shared" si="40"/>
        <v>1.2828344532681735</v>
      </c>
      <c r="E488" s="94" t="s">
        <v>1366</v>
      </c>
      <c r="F488" s="85">
        <v>1</v>
      </c>
      <c r="G488" s="83">
        <f t="shared" si="41"/>
        <v>1.6129032258064515</v>
      </c>
      <c r="H488" s="106"/>
      <c r="I488" s="105"/>
      <c r="J488" s="88">
        <f t="shared" si="42"/>
        <v>0</v>
      </c>
    </row>
    <row r="489" spans="1:10" ht="15.75">
      <c r="A489" s="80">
        <v>21</v>
      </c>
      <c r="B489" s="84" t="s">
        <v>1257</v>
      </c>
      <c r="C489" s="92">
        <v>20</v>
      </c>
      <c r="D489" s="83">
        <f t="shared" si="40"/>
        <v>1.2217470983506413</v>
      </c>
      <c r="E489" s="94" t="s">
        <v>1580</v>
      </c>
      <c r="F489" s="85">
        <v>1</v>
      </c>
      <c r="G489" s="83">
        <f t="shared" si="41"/>
        <v>1.6129032258064515</v>
      </c>
      <c r="H489" s="108"/>
      <c r="I489" s="105"/>
      <c r="J489" s="88">
        <f t="shared" si="42"/>
        <v>0</v>
      </c>
    </row>
    <row r="490" spans="1:10" ht="15.75">
      <c r="A490" s="80">
        <v>22</v>
      </c>
      <c r="B490" s="84" t="s">
        <v>1264</v>
      </c>
      <c r="C490" s="112">
        <v>19</v>
      </c>
      <c r="D490" s="83">
        <f t="shared" si="40"/>
        <v>1.1606597434331094</v>
      </c>
      <c r="E490" s="94" t="s">
        <v>1507</v>
      </c>
      <c r="F490" s="85">
        <v>1</v>
      </c>
      <c r="G490" s="83">
        <f t="shared" si="41"/>
        <v>1.6129032258064515</v>
      </c>
      <c r="H490" s="106"/>
      <c r="I490" s="105"/>
      <c r="J490" s="88">
        <f t="shared" si="42"/>
        <v>0</v>
      </c>
    </row>
    <row r="491" spans="1:10" ht="15.75">
      <c r="A491" s="80">
        <v>23</v>
      </c>
      <c r="B491" s="81" t="s">
        <v>1308</v>
      </c>
      <c r="C491" s="82">
        <v>12</v>
      </c>
      <c r="D491" s="83">
        <f t="shared" si="40"/>
        <v>0.73304825901038484</v>
      </c>
      <c r="E491" s="94" t="s">
        <v>1355</v>
      </c>
      <c r="F491" s="85">
        <v>1</v>
      </c>
      <c r="G491" s="83">
        <f t="shared" si="41"/>
        <v>1.6129032258064515</v>
      </c>
      <c r="H491" s="106"/>
      <c r="I491" s="105"/>
      <c r="J491" s="88">
        <f t="shared" si="42"/>
        <v>0</v>
      </c>
    </row>
    <row r="492" spans="1:10" ht="15.75">
      <c r="A492" s="80">
        <v>24</v>
      </c>
      <c r="B492" s="94" t="s">
        <v>1459</v>
      </c>
      <c r="C492" s="113">
        <v>12</v>
      </c>
      <c r="D492" s="83">
        <f t="shared" si="40"/>
        <v>0.73304825901038484</v>
      </c>
      <c r="E492" s="94" t="s">
        <v>1581</v>
      </c>
      <c r="F492" s="85">
        <v>1</v>
      </c>
      <c r="G492" s="83">
        <f t="shared" si="41"/>
        <v>1.6129032258064515</v>
      </c>
      <c r="H492" s="106"/>
      <c r="I492" s="105"/>
      <c r="J492" s="88">
        <f t="shared" si="42"/>
        <v>0</v>
      </c>
    </row>
    <row r="493" spans="1:10" ht="15.75">
      <c r="A493" s="80">
        <v>25</v>
      </c>
      <c r="B493" s="95" t="s">
        <v>1327</v>
      </c>
      <c r="C493" s="82">
        <v>11</v>
      </c>
      <c r="D493" s="83">
        <f t="shared" si="40"/>
        <v>0.67196090409285281</v>
      </c>
      <c r="E493" s="94"/>
      <c r="F493" s="85"/>
      <c r="G493" s="83">
        <f t="shared" si="41"/>
        <v>0</v>
      </c>
      <c r="H493" s="106"/>
      <c r="I493" s="105"/>
      <c r="J493" s="88">
        <f t="shared" si="42"/>
        <v>0</v>
      </c>
    </row>
    <row r="494" spans="1:10" ht="15.75">
      <c r="A494" s="80"/>
      <c r="B494" s="114" t="s">
        <v>128</v>
      </c>
      <c r="C494" s="115">
        <f>C493+C492+C491+C490+C489+C488+C487+C486+C485+C484+C483+C482+C481+C480+C479+C478+C477+C476+C475+C474+C473+C472+C471+C470+C469</f>
        <v>1092</v>
      </c>
      <c r="D494" s="83">
        <f t="shared" si="40"/>
        <v>66.707391569945017</v>
      </c>
      <c r="E494" s="114" t="s">
        <v>128</v>
      </c>
      <c r="F494" s="115">
        <f>SUM(F469:F493)</f>
        <v>61</v>
      </c>
      <c r="G494" s="83">
        <f t="shared" si="41"/>
        <v>98.387096774193552</v>
      </c>
      <c r="H494" s="114" t="s">
        <v>128</v>
      </c>
      <c r="I494" s="80">
        <f>I493+I492+I491+I490+I489+I488+I487+I486+I485+I484+I483+I482+I481+I480+I479+I478+I477+I476+I475+I474+I473+I472+I471+I470+I469</f>
        <v>15</v>
      </c>
      <c r="J494" s="88">
        <f t="shared" si="42"/>
        <v>33.333333333333336</v>
      </c>
    </row>
    <row r="495" spans="1:10" ht="15.75">
      <c r="A495" s="116"/>
      <c r="B495" s="117" t="s">
        <v>129</v>
      </c>
      <c r="C495" s="118">
        <v>545</v>
      </c>
      <c r="D495" s="83">
        <f t="shared" si="40"/>
        <v>33.292608430054976</v>
      </c>
      <c r="E495" s="117" t="s">
        <v>129</v>
      </c>
      <c r="F495" s="119">
        <v>1</v>
      </c>
      <c r="G495" s="83">
        <f t="shared" si="41"/>
        <v>1.6129032258064515</v>
      </c>
      <c r="H495" s="117" t="s">
        <v>1250</v>
      </c>
      <c r="I495" s="80">
        <v>30</v>
      </c>
      <c r="J495" s="88">
        <f t="shared" si="42"/>
        <v>66.666666666666671</v>
      </c>
    </row>
    <row r="496" spans="1:10">
      <c r="A496" s="969"/>
      <c r="B496" s="969"/>
      <c r="C496" s="969"/>
      <c r="D496" s="969"/>
      <c r="E496" s="969"/>
      <c r="F496" s="969"/>
      <c r="G496" s="969"/>
      <c r="H496" s="969"/>
      <c r="I496" s="969"/>
      <c r="J496" s="969"/>
    </row>
    <row r="497" spans="1:10">
      <c r="A497" s="969"/>
      <c r="B497" s="969"/>
      <c r="C497" s="969"/>
      <c r="D497" s="969"/>
      <c r="E497" s="969"/>
      <c r="F497" s="969"/>
      <c r="G497" s="969"/>
      <c r="H497" s="969"/>
      <c r="I497" s="969"/>
      <c r="J497" s="969"/>
    </row>
  </sheetData>
  <mergeCells count="70">
    <mergeCell ref="A426:J426"/>
    <mergeCell ref="A427:J427"/>
    <mergeCell ref="A428:J428"/>
    <mergeCell ref="A429:J429"/>
    <mergeCell ref="A430:J430"/>
    <mergeCell ref="A391:J391"/>
    <mergeCell ref="A392:J392"/>
    <mergeCell ref="A393:J393"/>
    <mergeCell ref="A394:J394"/>
    <mergeCell ref="A395:J395"/>
    <mergeCell ref="A355:J355"/>
    <mergeCell ref="A356:J356"/>
    <mergeCell ref="A357:J357"/>
    <mergeCell ref="A358:J358"/>
    <mergeCell ref="A359:J359"/>
    <mergeCell ref="A140:J140"/>
    <mergeCell ref="A141:J141"/>
    <mergeCell ref="A142:J142"/>
    <mergeCell ref="A143:J143"/>
    <mergeCell ref="A144:J144"/>
    <mergeCell ref="A105:J105"/>
    <mergeCell ref="A106:J106"/>
    <mergeCell ref="A107:J107"/>
    <mergeCell ref="A108:J108"/>
    <mergeCell ref="A109:J109"/>
    <mergeCell ref="A70:J70"/>
    <mergeCell ref="A71:J71"/>
    <mergeCell ref="A72:J72"/>
    <mergeCell ref="A73:J73"/>
    <mergeCell ref="A74:J74"/>
    <mergeCell ref="A36:J36"/>
    <mergeCell ref="A37:J37"/>
    <mergeCell ref="A38:J38"/>
    <mergeCell ref="A39:J39"/>
    <mergeCell ref="A40:J40"/>
    <mergeCell ref="A2:J2"/>
    <mergeCell ref="A3:J3"/>
    <mergeCell ref="A4:J4"/>
    <mergeCell ref="A5:J5"/>
    <mergeCell ref="A6:J6"/>
    <mergeCell ref="A176:J176"/>
    <mergeCell ref="A177:J177"/>
    <mergeCell ref="A178:J178"/>
    <mergeCell ref="A179:J179"/>
    <mergeCell ref="A180:J180"/>
    <mergeCell ref="A212:J212"/>
    <mergeCell ref="A213:J213"/>
    <mergeCell ref="A214:J214"/>
    <mergeCell ref="A215:J215"/>
    <mergeCell ref="A216:J216"/>
    <mergeCell ref="A248:J248"/>
    <mergeCell ref="A249:J249"/>
    <mergeCell ref="A250:J250"/>
    <mergeCell ref="A251:J251"/>
    <mergeCell ref="A252:J252"/>
    <mergeCell ref="A284:J284"/>
    <mergeCell ref="A285:J285"/>
    <mergeCell ref="A286:J286"/>
    <mergeCell ref="A287:J287"/>
    <mergeCell ref="A288:J288"/>
    <mergeCell ref="A320:J320"/>
    <mergeCell ref="A321:J321"/>
    <mergeCell ref="A322:J322"/>
    <mergeCell ref="A323:J323"/>
    <mergeCell ref="A324:J324"/>
    <mergeCell ref="A463:J463"/>
    <mergeCell ref="A464:J464"/>
    <mergeCell ref="A465:J465"/>
    <mergeCell ref="A466:J466"/>
    <mergeCell ref="A467:J467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50" zoomScaleNormal="50" workbookViewId="0">
      <selection activeCell="M18" sqref="M18"/>
    </sheetView>
  </sheetViews>
  <sheetFormatPr baseColWidth="10" defaultRowHeight="14.25"/>
  <cols>
    <col min="1" max="1" width="7.625" customWidth="1"/>
    <col min="2" max="2" width="17.25" customWidth="1"/>
    <col min="3" max="3" width="18.75" customWidth="1"/>
    <col min="5" max="5" width="20.875" customWidth="1"/>
    <col min="12" max="12" width="16.125" customWidth="1"/>
    <col min="14" max="14" width="17.75" customWidth="1"/>
    <col min="15" max="15" width="21.375" customWidth="1"/>
  </cols>
  <sheetData>
    <row r="1" spans="2:16" ht="18">
      <c r="B1" s="1215" t="s">
        <v>1174</v>
      </c>
      <c r="C1" s="1215"/>
      <c r="D1" s="1215"/>
      <c r="E1" s="1215"/>
      <c r="F1" s="1215"/>
      <c r="G1" s="1215"/>
      <c r="H1" s="1215"/>
      <c r="I1" s="1215"/>
      <c r="J1" s="1215"/>
      <c r="K1" s="1215"/>
      <c r="L1" s="1215"/>
      <c r="M1" s="1215"/>
      <c r="N1" s="1215"/>
      <c r="O1" s="1215"/>
      <c r="P1" s="1215"/>
    </row>
    <row r="2" spans="2:16" ht="18">
      <c r="B2" s="934"/>
      <c r="C2" s="934"/>
      <c r="D2" s="934"/>
      <c r="E2" s="934"/>
      <c r="F2" s="934"/>
      <c r="G2" s="935"/>
      <c r="H2" s="935"/>
      <c r="I2" s="935"/>
      <c r="J2" s="935"/>
      <c r="K2" s="935"/>
      <c r="L2" s="935"/>
      <c r="M2" s="935"/>
      <c r="N2" s="935"/>
      <c r="O2" s="935"/>
      <c r="P2" s="935"/>
    </row>
    <row r="3" spans="2:16" ht="28.5" thickBot="1">
      <c r="B3" s="1216" t="s">
        <v>1175</v>
      </c>
      <c r="C3" s="1216"/>
      <c r="D3" s="1216"/>
      <c r="E3" s="1216"/>
      <c r="F3" s="1216"/>
      <c r="G3" s="1216"/>
      <c r="H3" s="1216"/>
      <c r="I3" s="1216"/>
      <c r="J3" s="1216"/>
      <c r="K3" s="1216"/>
      <c r="L3" s="1216"/>
      <c r="M3" s="1216"/>
      <c r="N3" s="1216"/>
      <c r="O3" s="1216"/>
      <c r="P3" s="1216"/>
    </row>
    <row r="4" spans="2:16" ht="28.5" thickBot="1">
      <c r="B4" s="1216" t="s">
        <v>1176</v>
      </c>
      <c r="C4" s="1216"/>
      <c r="D4" s="1216"/>
      <c r="E4" s="1216"/>
      <c r="F4" s="1217" t="s">
        <v>1186</v>
      </c>
      <c r="G4" s="1218"/>
      <c r="H4" s="1218"/>
      <c r="I4" s="1218"/>
      <c r="J4" s="1218"/>
      <c r="K4" s="1219"/>
      <c r="L4" s="1219"/>
      <c r="M4" s="1219"/>
      <c r="N4" s="1219"/>
      <c r="O4" s="1219"/>
      <c r="P4" s="1220"/>
    </row>
    <row r="5" spans="2:16" ht="36.75" thickBot="1">
      <c r="B5" s="1221" t="s">
        <v>1177</v>
      </c>
      <c r="C5" s="1222"/>
      <c r="D5" s="936" t="s">
        <v>0</v>
      </c>
      <c r="E5" s="937" t="s">
        <v>1</v>
      </c>
      <c r="F5" s="937" t="s">
        <v>2</v>
      </c>
      <c r="G5" s="938" t="s">
        <v>3</v>
      </c>
      <c r="H5" s="938" t="s">
        <v>4</v>
      </c>
      <c r="I5" s="938" t="s">
        <v>5</v>
      </c>
      <c r="J5" s="938" t="s">
        <v>6</v>
      </c>
      <c r="K5" s="938" t="s">
        <v>1178</v>
      </c>
      <c r="L5" s="938" t="s">
        <v>8</v>
      </c>
      <c r="M5" s="938" t="s">
        <v>9</v>
      </c>
      <c r="N5" s="938" t="s">
        <v>10</v>
      </c>
      <c r="O5" s="939" t="s">
        <v>11</v>
      </c>
      <c r="P5" s="940" t="s">
        <v>46</v>
      </c>
    </row>
    <row r="6" spans="2:16" ht="72">
      <c r="B6" s="1213" t="s">
        <v>1179</v>
      </c>
      <c r="C6" s="961" t="s">
        <v>1180</v>
      </c>
      <c r="D6" s="960">
        <v>0</v>
      </c>
      <c r="E6" s="941">
        <v>0</v>
      </c>
      <c r="F6" s="941">
        <v>0</v>
      </c>
      <c r="G6" s="941">
        <v>0</v>
      </c>
      <c r="H6" s="941">
        <v>0</v>
      </c>
      <c r="I6" s="941">
        <v>0</v>
      </c>
      <c r="J6" s="941">
        <v>0</v>
      </c>
      <c r="K6" s="942">
        <v>0</v>
      </c>
      <c r="L6" s="942">
        <v>0</v>
      </c>
      <c r="M6" s="942">
        <v>0</v>
      </c>
      <c r="N6" s="942"/>
      <c r="O6" s="943"/>
      <c r="P6" s="958">
        <f>SUM(D6:O6)</f>
        <v>0</v>
      </c>
    </row>
    <row r="7" spans="2:16" ht="72">
      <c r="B7" s="1213"/>
      <c r="C7" s="962" t="s">
        <v>1181</v>
      </c>
      <c r="D7" s="960">
        <v>2</v>
      </c>
      <c r="E7" s="941">
        <v>1</v>
      </c>
      <c r="F7" s="941">
        <v>1</v>
      </c>
      <c r="G7" s="941">
        <v>1</v>
      </c>
      <c r="H7" s="941">
        <v>0</v>
      </c>
      <c r="I7" s="941">
        <v>0</v>
      </c>
      <c r="J7" s="941">
        <v>2</v>
      </c>
      <c r="K7" s="942">
        <v>2</v>
      </c>
      <c r="L7" s="942">
        <v>1</v>
      </c>
      <c r="M7" s="942">
        <v>1</v>
      </c>
      <c r="N7" s="942"/>
      <c r="O7" s="943"/>
      <c r="P7" s="958">
        <f>SUM(D7:O7)</f>
        <v>11</v>
      </c>
    </row>
    <row r="8" spans="2:16" ht="54.75" thickBot="1">
      <c r="B8" s="1213"/>
      <c r="C8" s="964" t="s">
        <v>1182</v>
      </c>
      <c r="D8" s="965">
        <v>5</v>
      </c>
      <c r="E8" s="966">
        <v>5</v>
      </c>
      <c r="F8" s="966">
        <v>5</v>
      </c>
      <c r="G8" s="966">
        <v>3</v>
      </c>
      <c r="H8" s="966">
        <v>4</v>
      </c>
      <c r="I8" s="966">
        <v>5</v>
      </c>
      <c r="J8" s="966">
        <v>3</v>
      </c>
      <c r="K8" s="952">
        <v>2</v>
      </c>
      <c r="L8" s="952">
        <v>4</v>
      </c>
      <c r="M8" s="952">
        <v>5</v>
      </c>
      <c r="N8" s="952"/>
      <c r="O8" s="953"/>
      <c r="P8" s="959">
        <f>SUM(D8:O8)</f>
        <v>41</v>
      </c>
    </row>
    <row r="9" spans="2:16" ht="18.75" thickBot="1">
      <c r="B9" s="1213"/>
      <c r="C9" s="967" t="s">
        <v>1183</v>
      </c>
      <c r="D9" s="968">
        <f>D6+D7+D8</f>
        <v>7</v>
      </c>
      <c r="E9" s="956">
        <f t="shared" ref="E9:M9" si="0">E6+E7+E8</f>
        <v>6</v>
      </c>
      <c r="F9" s="956">
        <f t="shared" si="0"/>
        <v>6</v>
      </c>
      <c r="G9" s="956">
        <f t="shared" si="0"/>
        <v>4</v>
      </c>
      <c r="H9" s="956">
        <f t="shared" si="0"/>
        <v>4</v>
      </c>
      <c r="I9" s="956">
        <f t="shared" si="0"/>
        <v>5</v>
      </c>
      <c r="J9" s="956">
        <f t="shared" si="0"/>
        <v>5</v>
      </c>
      <c r="K9" s="955">
        <f>K6+K7+K8</f>
        <v>4</v>
      </c>
      <c r="L9" s="956">
        <f t="shared" si="0"/>
        <v>5</v>
      </c>
      <c r="M9" s="956">
        <f t="shared" si="0"/>
        <v>6</v>
      </c>
      <c r="N9" s="955">
        <f>N6+N7+N8</f>
        <v>0</v>
      </c>
      <c r="O9" s="955">
        <f>O6+O7+O8</f>
        <v>0</v>
      </c>
      <c r="P9" s="957">
        <f>P6+P7+P8</f>
        <v>52</v>
      </c>
    </row>
    <row r="10" spans="2:16" ht="18.75" thickBot="1">
      <c r="B10" s="944"/>
      <c r="C10" s="945"/>
      <c r="D10" s="946"/>
      <c r="E10" s="947"/>
      <c r="F10" s="947"/>
      <c r="G10" s="947"/>
      <c r="H10" s="947"/>
      <c r="I10" s="948"/>
      <c r="J10" s="948"/>
      <c r="K10" s="948"/>
      <c r="L10" s="948"/>
      <c r="M10" s="948"/>
      <c r="N10" s="948"/>
      <c r="O10" s="949"/>
      <c r="P10" s="950"/>
    </row>
    <row r="11" spans="2:16" ht="72">
      <c r="B11" s="1213" t="s">
        <v>1184</v>
      </c>
      <c r="C11" s="961" t="s">
        <v>1180</v>
      </c>
      <c r="D11" s="960">
        <v>0</v>
      </c>
      <c r="E11" s="941">
        <v>0</v>
      </c>
      <c r="F11" s="941">
        <v>0</v>
      </c>
      <c r="G11" s="941">
        <v>0</v>
      </c>
      <c r="H11" s="941">
        <v>0</v>
      </c>
      <c r="I11" s="941">
        <v>0</v>
      </c>
      <c r="J11" s="941">
        <v>0</v>
      </c>
      <c r="K11" s="942">
        <v>0</v>
      </c>
      <c r="L11" s="942">
        <v>0</v>
      </c>
      <c r="M11" s="942">
        <v>0</v>
      </c>
      <c r="N11" s="942"/>
      <c r="O11" s="943"/>
      <c r="P11" s="958">
        <f>SUM(D11:O11)</f>
        <v>0</v>
      </c>
    </row>
    <row r="12" spans="2:16" ht="72">
      <c r="B12" s="1213"/>
      <c r="C12" s="962" t="s">
        <v>1181</v>
      </c>
      <c r="D12" s="960">
        <v>0</v>
      </c>
      <c r="E12" s="941">
        <v>0</v>
      </c>
      <c r="F12" s="941">
        <v>0</v>
      </c>
      <c r="G12" s="941">
        <v>0</v>
      </c>
      <c r="H12" s="941">
        <v>0</v>
      </c>
      <c r="I12" s="941">
        <v>0</v>
      </c>
      <c r="J12" s="941">
        <v>0</v>
      </c>
      <c r="K12" s="942">
        <v>0</v>
      </c>
      <c r="L12" s="942">
        <v>0</v>
      </c>
      <c r="M12" s="942">
        <v>0</v>
      </c>
      <c r="N12" s="942"/>
      <c r="O12" s="943"/>
      <c r="P12" s="958">
        <f>SUM(D12:O12)</f>
        <v>0</v>
      </c>
    </row>
    <row r="13" spans="2:16" ht="54.75" thickBot="1">
      <c r="B13" s="1213"/>
      <c r="C13" s="964" t="s">
        <v>1182</v>
      </c>
      <c r="D13" s="965">
        <v>0</v>
      </c>
      <c r="E13" s="966">
        <v>0</v>
      </c>
      <c r="F13" s="966">
        <v>0</v>
      </c>
      <c r="G13" s="966">
        <v>0</v>
      </c>
      <c r="H13" s="966">
        <v>0</v>
      </c>
      <c r="I13" s="966">
        <v>0</v>
      </c>
      <c r="J13" s="966">
        <v>0</v>
      </c>
      <c r="K13" s="952">
        <v>0</v>
      </c>
      <c r="L13" s="952">
        <v>0</v>
      </c>
      <c r="M13" s="952">
        <v>0</v>
      </c>
      <c r="N13" s="952"/>
      <c r="O13" s="953"/>
      <c r="P13" s="959">
        <f>SUM(D13:O13)</f>
        <v>0</v>
      </c>
    </row>
    <row r="14" spans="2:16" ht="18.75" thickBot="1">
      <c r="B14" s="1213"/>
      <c r="C14" s="967" t="s">
        <v>1183</v>
      </c>
      <c r="D14" s="968">
        <f>D11+D12+D13</f>
        <v>0</v>
      </c>
      <c r="E14" s="956">
        <f t="shared" ref="E14:M14" si="1">E11+E12+E13</f>
        <v>0</v>
      </c>
      <c r="F14" s="956">
        <f t="shared" si="1"/>
        <v>0</v>
      </c>
      <c r="G14" s="956">
        <f t="shared" si="1"/>
        <v>0</v>
      </c>
      <c r="H14" s="956">
        <f t="shared" si="1"/>
        <v>0</v>
      </c>
      <c r="I14" s="956">
        <f t="shared" si="1"/>
        <v>0</v>
      </c>
      <c r="J14" s="956">
        <f t="shared" si="1"/>
        <v>0</v>
      </c>
      <c r="K14" s="955">
        <f>K11+K12+K13</f>
        <v>0</v>
      </c>
      <c r="L14" s="956">
        <f t="shared" si="1"/>
        <v>0</v>
      </c>
      <c r="M14" s="956">
        <f t="shared" si="1"/>
        <v>0</v>
      </c>
      <c r="N14" s="955">
        <f>N11+N12+N13</f>
        <v>0</v>
      </c>
      <c r="O14" s="955">
        <f>O11+O12+O13</f>
        <v>0</v>
      </c>
      <c r="P14" s="957">
        <f>P11+P12+P13</f>
        <v>0</v>
      </c>
    </row>
    <row r="15" spans="2:16" ht="18.75" thickBot="1">
      <c r="B15" s="944"/>
      <c r="C15" s="945"/>
      <c r="D15" s="951"/>
      <c r="E15" s="948"/>
      <c r="F15" s="948"/>
      <c r="G15" s="948"/>
      <c r="H15" s="948"/>
      <c r="I15" s="948"/>
      <c r="J15" s="948"/>
      <c r="K15" s="948"/>
      <c r="L15" s="948"/>
      <c r="M15" s="948"/>
      <c r="N15" s="948"/>
      <c r="O15" s="949"/>
      <c r="P15" s="950"/>
    </row>
    <row r="16" spans="2:16" ht="72">
      <c r="B16" s="1213" t="s">
        <v>1185</v>
      </c>
      <c r="C16" s="961" t="s">
        <v>1180</v>
      </c>
      <c r="D16" s="960">
        <v>0</v>
      </c>
      <c r="E16" s="941">
        <v>0</v>
      </c>
      <c r="F16" s="941">
        <v>0</v>
      </c>
      <c r="G16" s="941">
        <v>0</v>
      </c>
      <c r="H16" s="941">
        <v>0</v>
      </c>
      <c r="I16" s="941">
        <v>0</v>
      </c>
      <c r="J16" s="941">
        <v>0</v>
      </c>
      <c r="K16" s="942">
        <v>0</v>
      </c>
      <c r="L16" s="942">
        <v>0</v>
      </c>
      <c r="M16" s="942">
        <v>0</v>
      </c>
      <c r="N16" s="942"/>
      <c r="O16" s="943"/>
      <c r="P16" s="958">
        <f>SUM(D16:O16)</f>
        <v>0</v>
      </c>
    </row>
    <row r="17" spans="2:16" ht="72">
      <c r="B17" s="1213"/>
      <c r="C17" s="962" t="s">
        <v>1181</v>
      </c>
      <c r="D17" s="960">
        <v>2</v>
      </c>
      <c r="E17" s="941">
        <v>1</v>
      </c>
      <c r="F17" s="941">
        <v>1</v>
      </c>
      <c r="G17" s="941">
        <v>1</v>
      </c>
      <c r="H17" s="941">
        <v>0</v>
      </c>
      <c r="I17" s="941">
        <v>0</v>
      </c>
      <c r="J17" s="941">
        <v>2</v>
      </c>
      <c r="K17" s="942">
        <v>2</v>
      </c>
      <c r="L17" s="942">
        <v>1</v>
      </c>
      <c r="M17" s="942">
        <v>1</v>
      </c>
      <c r="N17" s="942"/>
      <c r="O17" s="943"/>
      <c r="P17" s="958">
        <f>SUM(D17:O17)</f>
        <v>11</v>
      </c>
    </row>
    <row r="18" spans="2:16" ht="54.75" thickBot="1">
      <c r="B18" s="1213"/>
      <c r="C18" s="963" t="s">
        <v>1182</v>
      </c>
      <c r="D18" s="965">
        <v>5</v>
      </c>
      <c r="E18" s="941">
        <v>5</v>
      </c>
      <c r="F18" s="941">
        <v>5</v>
      </c>
      <c r="G18" s="941">
        <v>3</v>
      </c>
      <c r="H18" s="941">
        <v>4</v>
      </c>
      <c r="I18" s="941">
        <v>5</v>
      </c>
      <c r="J18" s="941">
        <v>3</v>
      </c>
      <c r="K18" s="952">
        <v>2</v>
      </c>
      <c r="L18" s="952">
        <v>4</v>
      </c>
      <c r="M18" s="952">
        <v>5</v>
      </c>
      <c r="N18" s="942"/>
      <c r="O18" s="953"/>
      <c r="P18" s="958">
        <f>SUM(D18:O18)</f>
        <v>41</v>
      </c>
    </row>
    <row r="19" spans="2:16" ht="18.75" thickBot="1">
      <c r="B19" s="1214"/>
      <c r="C19" s="954" t="s">
        <v>1183</v>
      </c>
      <c r="D19" s="955">
        <f>D16+D17+D18</f>
        <v>7</v>
      </c>
      <c r="E19" s="956">
        <f t="shared" ref="E19:O19" si="2">E16+E17+E18</f>
        <v>6</v>
      </c>
      <c r="F19" s="956">
        <f t="shared" si="2"/>
        <v>6</v>
      </c>
      <c r="G19" s="956">
        <f t="shared" si="2"/>
        <v>4</v>
      </c>
      <c r="H19" s="956">
        <f t="shared" si="2"/>
        <v>4</v>
      </c>
      <c r="I19" s="956">
        <f t="shared" si="2"/>
        <v>5</v>
      </c>
      <c r="J19" s="956">
        <f t="shared" si="2"/>
        <v>5</v>
      </c>
      <c r="K19" s="955">
        <f>K16+K17+K18</f>
        <v>4</v>
      </c>
      <c r="L19" s="956">
        <f t="shared" si="2"/>
        <v>5</v>
      </c>
      <c r="M19" s="956">
        <f t="shared" si="2"/>
        <v>6</v>
      </c>
      <c r="N19" s="956">
        <f t="shared" si="2"/>
        <v>0</v>
      </c>
      <c r="O19" s="956">
        <f t="shared" si="2"/>
        <v>0</v>
      </c>
      <c r="P19" s="957">
        <f>P16+P17+P18</f>
        <v>52</v>
      </c>
    </row>
  </sheetData>
  <mergeCells count="8">
    <mergeCell ref="B11:B14"/>
    <mergeCell ref="B16:B19"/>
    <mergeCell ref="B1:P1"/>
    <mergeCell ref="B3:P3"/>
    <mergeCell ref="B4:E4"/>
    <mergeCell ref="F4:P4"/>
    <mergeCell ref="B5:C5"/>
    <mergeCell ref="B6:B9"/>
  </mergeCells>
  <pageMargins left="0.7" right="0.7" top="0.75" bottom="0.75" header="0.3" footer="0.3"/>
  <pageSetup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126"/>
  <sheetViews>
    <sheetView topLeftCell="E7" zoomScale="90" zoomScaleNormal="90" workbookViewId="0">
      <selection activeCell="H7" sqref="H7"/>
    </sheetView>
  </sheetViews>
  <sheetFormatPr baseColWidth="10" defaultColWidth="11.375" defaultRowHeight="14.25"/>
  <cols>
    <col min="1" max="1" width="2.25" style="969" customWidth="1"/>
    <col min="2" max="2" width="11.375" style="969"/>
    <col min="3" max="3" width="12.75" style="969" customWidth="1"/>
    <col min="4" max="4" width="13" style="969" customWidth="1"/>
    <col min="5" max="5" width="5.25" style="969" customWidth="1"/>
    <col min="6" max="6" width="5.75" style="969" customWidth="1"/>
    <col min="7" max="7" width="21.875" style="969" customWidth="1"/>
    <col min="8" max="8" width="14.875" style="969" customWidth="1"/>
    <col min="9" max="9" width="12.625" style="969" customWidth="1"/>
    <col min="10" max="11" width="15.125" style="969" customWidth="1"/>
    <col min="12" max="12" width="7" style="969" customWidth="1"/>
    <col min="13" max="13" width="8.75" style="969" customWidth="1"/>
    <col min="14" max="14" width="7.875" style="969" customWidth="1"/>
    <col min="15" max="15" width="8.625" style="969" customWidth="1"/>
    <col min="16" max="16" width="9" style="969" customWidth="1"/>
    <col min="17" max="17" width="11.25" style="969" customWidth="1"/>
    <col min="18" max="18" width="13.125" style="969" customWidth="1"/>
    <col min="19" max="19" width="11.375" style="969"/>
    <col min="20" max="20" width="6.625" style="969" customWidth="1"/>
    <col min="21" max="21" width="5.25" style="969" customWidth="1"/>
    <col min="22" max="16384" width="11.375" style="969"/>
  </cols>
  <sheetData>
    <row r="5" spans="2:20">
      <c r="B5" s="970" t="s">
        <v>1188</v>
      </c>
    </row>
    <row r="6" spans="2:20">
      <c r="B6" s="970" t="s">
        <v>1189</v>
      </c>
    </row>
    <row r="7" spans="2:20" ht="15.75">
      <c r="J7" s="1231" t="s">
        <v>1190</v>
      </c>
      <c r="K7" s="1231"/>
      <c r="L7" s="1231"/>
      <c r="M7" s="1231"/>
      <c r="N7" s="1231"/>
      <c r="O7" s="1231"/>
      <c r="P7" s="1232" t="s">
        <v>1191</v>
      </c>
      <c r="Q7" s="1232"/>
      <c r="R7" s="1232"/>
      <c r="S7" s="1232"/>
      <c r="T7" s="1232"/>
    </row>
    <row r="9" spans="2:20" ht="15">
      <c r="J9" s="971"/>
      <c r="K9" s="971"/>
      <c r="L9" s="1233" t="s">
        <v>1192</v>
      </c>
      <c r="M9" s="1233"/>
      <c r="N9" s="1233"/>
      <c r="O9" s="1233"/>
    </row>
    <row r="11" spans="2:20" ht="15.75">
      <c r="B11" s="1234" t="s">
        <v>1193</v>
      </c>
      <c r="C11" s="1234"/>
      <c r="D11" s="1234"/>
      <c r="E11" s="1234"/>
      <c r="F11" s="1234"/>
      <c r="G11" s="1234"/>
      <c r="H11" s="1234"/>
      <c r="I11" s="1234"/>
      <c r="J11" s="1234"/>
      <c r="K11" s="1234"/>
      <c r="L11" s="1234"/>
      <c r="M11" s="1234"/>
      <c r="N11" s="1234"/>
      <c r="O11" s="1234"/>
      <c r="P11" s="1234"/>
      <c r="Q11" s="1234"/>
      <c r="R11" s="1234"/>
      <c r="S11" s="1234"/>
      <c r="T11" s="1234"/>
    </row>
    <row r="13" spans="2:20" ht="15" customHeight="1">
      <c r="B13" s="1226" t="s">
        <v>1194</v>
      </c>
      <c r="C13" s="1226"/>
      <c r="D13" s="1226" t="s">
        <v>1195</v>
      </c>
      <c r="E13" s="1235" t="s">
        <v>1196</v>
      </c>
      <c r="F13" s="1235"/>
      <c r="G13" s="1230" t="s">
        <v>1197</v>
      </c>
      <c r="H13" s="1226" t="s">
        <v>1198</v>
      </c>
      <c r="I13" s="1226" t="s">
        <v>1199</v>
      </c>
      <c r="J13" s="1226" t="s">
        <v>1200</v>
      </c>
      <c r="K13" s="1226" t="s">
        <v>1201</v>
      </c>
      <c r="L13" s="1227" t="s">
        <v>1202</v>
      </c>
      <c r="M13" s="1227"/>
      <c r="N13" s="1227"/>
      <c r="O13" s="1227"/>
      <c r="P13" s="1227"/>
      <c r="Q13" s="1226" t="s">
        <v>1203</v>
      </c>
      <c r="R13" s="1228" t="s">
        <v>1187</v>
      </c>
      <c r="S13" s="1230" t="s">
        <v>1204</v>
      </c>
      <c r="T13" s="1230"/>
    </row>
    <row r="14" spans="2:20" ht="51" customHeight="1">
      <c r="B14" s="1226"/>
      <c r="C14" s="1226"/>
      <c r="D14" s="1226"/>
      <c r="E14" s="972" t="s">
        <v>1205</v>
      </c>
      <c r="F14" s="972" t="s">
        <v>1206</v>
      </c>
      <c r="G14" s="1230"/>
      <c r="H14" s="1226"/>
      <c r="I14" s="1226"/>
      <c r="J14" s="1226"/>
      <c r="K14" s="1226"/>
      <c r="L14" s="972" t="s">
        <v>1207</v>
      </c>
      <c r="M14" s="972" t="s">
        <v>1208</v>
      </c>
      <c r="N14" s="973" t="s">
        <v>1209</v>
      </c>
      <c r="O14" s="973" t="s">
        <v>1210</v>
      </c>
      <c r="P14" s="973" t="s">
        <v>1211</v>
      </c>
      <c r="Q14" s="1226"/>
      <c r="R14" s="1229"/>
      <c r="S14" s="1230"/>
      <c r="T14" s="1230"/>
    </row>
    <row r="15" spans="2:20" ht="32.25" customHeight="1">
      <c r="B15" s="1223"/>
      <c r="C15" s="1223"/>
      <c r="D15" s="974"/>
      <c r="E15" s="974"/>
      <c r="F15" s="974"/>
      <c r="G15" s="974"/>
      <c r="H15" s="974"/>
      <c r="I15" s="974"/>
      <c r="J15" s="974"/>
      <c r="K15" s="974"/>
      <c r="L15" s="974"/>
      <c r="M15" s="974"/>
      <c r="N15" s="974"/>
      <c r="O15" s="974"/>
      <c r="P15" s="974"/>
      <c r="Q15" s="974"/>
      <c r="R15" s="974"/>
      <c r="S15" s="1223"/>
      <c r="T15" s="1223"/>
    </row>
    <row r="16" spans="2:20" ht="32.25" customHeight="1">
      <c r="B16" s="1223"/>
      <c r="C16" s="1223"/>
      <c r="D16" s="974"/>
      <c r="E16" s="974"/>
      <c r="F16" s="974"/>
      <c r="G16" s="974"/>
      <c r="H16" s="974"/>
      <c r="I16" s="974"/>
      <c r="J16" s="974"/>
      <c r="K16" s="974"/>
      <c r="L16" s="974"/>
      <c r="M16" s="974"/>
      <c r="N16" s="974"/>
      <c r="O16" s="974"/>
      <c r="P16" s="974"/>
      <c r="Q16" s="974"/>
      <c r="R16" s="974"/>
      <c r="S16" s="1223"/>
      <c r="T16" s="1223"/>
    </row>
    <row r="17" spans="2:20" ht="32.25" customHeight="1">
      <c r="B17" s="1223"/>
      <c r="C17" s="1223"/>
      <c r="D17" s="974"/>
      <c r="E17" s="974"/>
      <c r="F17" s="974"/>
      <c r="G17" s="974"/>
      <c r="H17" s="974"/>
      <c r="I17" s="974"/>
      <c r="J17" s="974"/>
      <c r="K17" s="974"/>
      <c r="L17" s="974"/>
      <c r="M17" s="974"/>
      <c r="N17" s="974"/>
      <c r="O17" s="974"/>
      <c r="P17" s="974"/>
      <c r="Q17" s="974"/>
      <c r="R17" s="974"/>
      <c r="S17" s="1223"/>
      <c r="T17" s="1223"/>
    </row>
    <row r="18" spans="2:20" ht="32.25" customHeight="1">
      <c r="B18" s="1223"/>
      <c r="C18" s="1223"/>
      <c r="D18" s="974"/>
      <c r="E18" s="974"/>
      <c r="F18" s="974"/>
      <c r="G18" s="974"/>
      <c r="H18" s="974"/>
      <c r="I18" s="974"/>
      <c r="J18" s="974"/>
      <c r="K18" s="974"/>
      <c r="L18" s="974"/>
      <c r="M18" s="974"/>
      <c r="N18" s="974"/>
      <c r="O18" s="974"/>
      <c r="P18" s="974"/>
      <c r="Q18" s="974"/>
      <c r="R18" s="974"/>
      <c r="S18" s="1223"/>
      <c r="T18" s="1223"/>
    </row>
    <row r="19" spans="2:20" ht="32.25" customHeight="1">
      <c r="B19" s="1223"/>
      <c r="C19" s="1223"/>
      <c r="D19" s="974"/>
      <c r="E19" s="974"/>
      <c r="F19" s="974"/>
      <c r="G19" s="974"/>
      <c r="H19" s="974"/>
      <c r="I19" s="974"/>
      <c r="J19" s="974"/>
      <c r="K19" s="974"/>
      <c r="L19" s="974"/>
      <c r="M19" s="974"/>
      <c r="N19" s="974"/>
      <c r="O19" s="974"/>
      <c r="P19" s="974"/>
      <c r="Q19" s="974"/>
      <c r="R19" s="974"/>
      <c r="S19" s="1223"/>
      <c r="T19" s="1223"/>
    </row>
    <row r="20" spans="2:20" ht="32.25" customHeight="1">
      <c r="B20" s="1223"/>
      <c r="C20" s="1223"/>
      <c r="D20" s="974"/>
      <c r="E20" s="974"/>
      <c r="F20" s="974"/>
      <c r="G20" s="974"/>
      <c r="H20" s="974"/>
      <c r="I20" s="974"/>
      <c r="J20" s="974"/>
      <c r="K20" s="974"/>
      <c r="L20" s="974"/>
      <c r="M20" s="974"/>
      <c r="N20" s="974"/>
      <c r="O20" s="974"/>
      <c r="P20" s="974"/>
      <c r="Q20" s="974"/>
      <c r="R20" s="974"/>
      <c r="S20" s="1223"/>
      <c r="T20" s="1223"/>
    </row>
    <row r="21" spans="2:20" ht="32.25" customHeight="1">
      <c r="B21" s="1223"/>
      <c r="C21" s="1223"/>
      <c r="D21" s="974"/>
      <c r="E21" s="974"/>
      <c r="F21" s="974"/>
      <c r="G21" s="974"/>
      <c r="H21" s="974"/>
      <c r="I21" s="974"/>
      <c r="J21" s="974"/>
      <c r="K21" s="974"/>
      <c r="L21" s="974"/>
      <c r="M21" s="974"/>
      <c r="N21" s="974"/>
      <c r="O21" s="974"/>
      <c r="P21" s="974"/>
      <c r="Q21" s="974"/>
      <c r="R21" s="974"/>
      <c r="S21" s="1223"/>
      <c r="T21" s="1223"/>
    </row>
    <row r="22" spans="2:20" ht="32.25" customHeight="1">
      <c r="B22" s="1223"/>
      <c r="C22" s="1223"/>
      <c r="D22" s="974"/>
      <c r="E22" s="974"/>
      <c r="F22" s="974"/>
      <c r="G22" s="974"/>
      <c r="H22" s="974"/>
      <c r="I22" s="974"/>
      <c r="J22" s="974"/>
      <c r="K22" s="974"/>
      <c r="L22" s="974"/>
      <c r="M22" s="974"/>
      <c r="N22" s="974"/>
      <c r="O22" s="974"/>
      <c r="P22" s="974"/>
      <c r="Q22" s="974"/>
      <c r="R22" s="974"/>
      <c r="S22" s="1223"/>
      <c r="T22" s="1223"/>
    </row>
    <row r="23" spans="2:20" ht="32.25" customHeight="1">
      <c r="B23" s="1223"/>
      <c r="C23" s="1223"/>
      <c r="D23" s="974"/>
      <c r="E23" s="974"/>
      <c r="F23" s="974"/>
      <c r="G23" s="974"/>
      <c r="H23" s="974"/>
      <c r="I23" s="974"/>
      <c r="J23" s="974"/>
      <c r="K23" s="974"/>
      <c r="L23" s="974"/>
      <c r="M23" s="974"/>
      <c r="N23" s="974"/>
      <c r="O23" s="974"/>
      <c r="P23" s="974"/>
      <c r="Q23" s="974"/>
      <c r="R23" s="974"/>
      <c r="S23" s="1223"/>
      <c r="T23" s="1223"/>
    </row>
    <row r="24" spans="2:20" ht="32.25" customHeight="1">
      <c r="B24" s="1223"/>
      <c r="C24" s="1223"/>
      <c r="D24" s="974"/>
      <c r="E24" s="974"/>
      <c r="F24" s="974"/>
      <c r="G24" s="974"/>
      <c r="H24" s="974"/>
      <c r="I24" s="974"/>
      <c r="J24" s="974"/>
      <c r="K24" s="974"/>
      <c r="L24" s="974"/>
      <c r="M24" s="974"/>
      <c r="N24" s="974"/>
      <c r="O24" s="974"/>
      <c r="P24" s="974"/>
      <c r="Q24" s="974"/>
      <c r="R24" s="974"/>
      <c r="S24" s="1223"/>
      <c r="T24" s="1223"/>
    </row>
    <row r="25" spans="2:20" ht="32.25" customHeight="1">
      <c r="B25" s="1223"/>
      <c r="C25" s="1223"/>
      <c r="D25" s="974"/>
      <c r="E25" s="974"/>
      <c r="F25" s="974"/>
      <c r="G25" s="974"/>
      <c r="H25" s="974"/>
      <c r="I25" s="974"/>
      <c r="J25" s="974"/>
      <c r="K25" s="974"/>
      <c r="L25" s="974"/>
      <c r="M25" s="974"/>
      <c r="N25" s="974"/>
      <c r="O25" s="974"/>
      <c r="P25" s="974"/>
      <c r="Q25" s="974"/>
      <c r="R25" s="974"/>
      <c r="S25" s="1223"/>
      <c r="T25" s="1223"/>
    </row>
    <row r="26" spans="2:20" ht="32.25" customHeight="1">
      <c r="B26" s="1223"/>
      <c r="C26" s="1223"/>
      <c r="D26" s="974"/>
      <c r="E26" s="974"/>
      <c r="F26" s="974"/>
      <c r="G26" s="974"/>
      <c r="H26" s="974"/>
      <c r="I26" s="974"/>
      <c r="J26" s="974"/>
      <c r="K26" s="974"/>
      <c r="L26" s="974"/>
      <c r="M26" s="974"/>
      <c r="N26" s="974"/>
      <c r="O26" s="974"/>
      <c r="P26" s="974"/>
      <c r="Q26" s="974"/>
      <c r="R26" s="974"/>
      <c r="S26" s="1223"/>
      <c r="T26" s="1223"/>
    </row>
    <row r="27" spans="2:20" ht="32.25" customHeight="1">
      <c r="B27" s="1223"/>
      <c r="C27" s="1223"/>
      <c r="D27" s="974"/>
      <c r="E27" s="974"/>
      <c r="F27" s="974"/>
      <c r="G27" s="974"/>
      <c r="H27" s="974"/>
      <c r="I27" s="974"/>
      <c r="J27" s="974"/>
      <c r="K27" s="974"/>
      <c r="L27" s="974"/>
      <c r="M27" s="974"/>
      <c r="N27" s="974"/>
      <c r="O27" s="974"/>
      <c r="P27" s="974"/>
      <c r="Q27" s="974"/>
      <c r="R27" s="974"/>
      <c r="S27" s="1223"/>
      <c r="T27" s="1223"/>
    </row>
    <row r="28" spans="2:20" ht="32.25" customHeight="1">
      <c r="B28" s="1223"/>
      <c r="C28" s="1223"/>
      <c r="D28" s="974"/>
      <c r="E28" s="974"/>
      <c r="F28" s="974"/>
      <c r="G28" s="974"/>
      <c r="H28" s="974"/>
      <c r="I28" s="974"/>
      <c r="J28" s="974"/>
      <c r="K28" s="974"/>
      <c r="L28" s="974"/>
      <c r="M28" s="974"/>
      <c r="N28" s="974"/>
      <c r="O28" s="974"/>
      <c r="P28" s="974"/>
      <c r="Q28" s="974"/>
      <c r="R28" s="974"/>
      <c r="S28" s="1223"/>
      <c r="T28" s="1223"/>
    </row>
    <row r="29" spans="2:20" ht="32.25" customHeight="1">
      <c r="B29" s="1223"/>
      <c r="C29" s="1223"/>
      <c r="D29" s="974"/>
      <c r="E29" s="974"/>
      <c r="F29" s="974"/>
      <c r="G29" s="974"/>
      <c r="H29" s="974"/>
      <c r="I29" s="974"/>
      <c r="J29" s="974"/>
      <c r="K29" s="974"/>
      <c r="L29" s="974"/>
      <c r="M29" s="974"/>
      <c r="N29" s="974"/>
      <c r="O29" s="974"/>
      <c r="P29" s="974"/>
      <c r="Q29" s="974"/>
      <c r="R29" s="974"/>
      <c r="S29" s="1223"/>
      <c r="T29" s="1223"/>
    </row>
    <row r="30" spans="2:20" ht="32.25" customHeight="1">
      <c r="B30" s="1223"/>
      <c r="C30" s="1223"/>
      <c r="D30" s="974"/>
      <c r="E30" s="974"/>
      <c r="F30" s="974"/>
      <c r="G30" s="974"/>
      <c r="H30" s="974"/>
      <c r="I30" s="974"/>
      <c r="J30" s="974"/>
      <c r="K30" s="974"/>
      <c r="L30" s="974"/>
      <c r="M30" s="974"/>
      <c r="N30" s="974"/>
      <c r="O30" s="974"/>
      <c r="P30" s="974"/>
      <c r="Q30" s="974"/>
      <c r="R30" s="974"/>
      <c r="S30" s="1223"/>
      <c r="T30" s="1223"/>
    </row>
    <row r="31" spans="2:20" ht="32.25" customHeight="1">
      <c r="B31" s="1223"/>
      <c r="C31" s="1223"/>
      <c r="D31" s="974"/>
      <c r="E31" s="974"/>
      <c r="F31" s="974"/>
      <c r="G31" s="974"/>
      <c r="H31" s="974"/>
      <c r="I31" s="974"/>
      <c r="J31" s="974"/>
      <c r="K31" s="974"/>
      <c r="L31" s="974"/>
      <c r="M31" s="974"/>
      <c r="N31" s="974"/>
      <c r="O31" s="974"/>
      <c r="P31" s="974"/>
      <c r="Q31" s="974"/>
      <c r="R31" s="974"/>
      <c r="S31" s="1223"/>
      <c r="T31" s="1223"/>
    </row>
    <row r="32" spans="2:20" ht="32.25" customHeight="1">
      <c r="B32" s="1223"/>
      <c r="C32" s="1223"/>
      <c r="D32" s="974"/>
      <c r="E32" s="974"/>
      <c r="F32" s="974"/>
      <c r="G32" s="974"/>
      <c r="H32" s="974"/>
      <c r="I32" s="974"/>
      <c r="J32" s="974"/>
      <c r="K32" s="974"/>
      <c r="L32" s="974"/>
      <c r="M32" s="974"/>
      <c r="N32" s="974"/>
      <c r="O32" s="974"/>
      <c r="P32" s="974"/>
      <c r="Q32" s="974"/>
      <c r="R32" s="974"/>
      <c r="S32" s="1223"/>
      <c r="T32" s="1223"/>
    </row>
    <row r="33" spans="2:20" ht="32.25" customHeight="1">
      <c r="B33" s="1223"/>
      <c r="C33" s="1223"/>
      <c r="D33" s="974"/>
      <c r="E33" s="974"/>
      <c r="F33" s="974"/>
      <c r="G33" s="974"/>
      <c r="H33" s="974"/>
      <c r="I33" s="974"/>
      <c r="J33" s="974"/>
      <c r="K33" s="974"/>
      <c r="L33" s="974"/>
      <c r="M33" s="974"/>
      <c r="N33" s="974"/>
      <c r="O33" s="974"/>
      <c r="P33" s="974"/>
      <c r="Q33" s="974"/>
      <c r="R33" s="974"/>
      <c r="S33" s="1223"/>
      <c r="T33" s="1223"/>
    </row>
    <row r="34" spans="2:20" ht="32.25" customHeight="1">
      <c r="B34" s="1223"/>
      <c r="C34" s="1223"/>
      <c r="D34" s="974"/>
      <c r="E34" s="974"/>
      <c r="F34" s="974"/>
      <c r="G34" s="974"/>
      <c r="H34" s="974"/>
      <c r="I34" s="974"/>
      <c r="J34" s="974"/>
      <c r="K34" s="974"/>
      <c r="L34" s="974"/>
      <c r="M34" s="974"/>
      <c r="N34" s="974"/>
      <c r="O34" s="974"/>
      <c r="P34" s="974"/>
      <c r="Q34" s="974"/>
      <c r="R34" s="974"/>
      <c r="S34" s="1223"/>
      <c r="T34" s="1223"/>
    </row>
    <row r="35" spans="2:20" ht="32.25" customHeight="1">
      <c r="B35" s="1223"/>
      <c r="C35" s="1223"/>
      <c r="D35" s="974"/>
      <c r="E35" s="974"/>
      <c r="F35" s="974"/>
      <c r="G35" s="974"/>
      <c r="H35" s="974"/>
      <c r="I35" s="974"/>
      <c r="J35" s="974"/>
      <c r="K35" s="974"/>
      <c r="L35" s="974"/>
      <c r="M35" s="974"/>
      <c r="N35" s="974"/>
      <c r="O35" s="974"/>
      <c r="P35" s="974"/>
      <c r="Q35" s="974"/>
      <c r="R35" s="974"/>
      <c r="S35" s="1223"/>
      <c r="T35" s="1223"/>
    </row>
    <row r="36" spans="2:20" ht="32.25" customHeight="1">
      <c r="B36" s="1223"/>
      <c r="C36" s="1223"/>
      <c r="D36" s="974"/>
      <c r="E36" s="974"/>
      <c r="F36" s="974"/>
      <c r="G36" s="974"/>
      <c r="H36" s="974"/>
      <c r="I36" s="974"/>
      <c r="J36" s="974"/>
      <c r="K36" s="974"/>
      <c r="L36" s="974"/>
      <c r="M36" s="974"/>
      <c r="N36" s="974"/>
      <c r="O36" s="974"/>
      <c r="P36" s="974"/>
      <c r="Q36" s="974"/>
      <c r="R36" s="974"/>
      <c r="S36" s="1223"/>
      <c r="T36" s="1223"/>
    </row>
    <row r="37" spans="2:20" ht="32.25" customHeight="1">
      <c r="B37" s="1223"/>
      <c r="C37" s="1223"/>
      <c r="D37" s="974"/>
      <c r="E37" s="974"/>
      <c r="F37" s="974"/>
      <c r="G37" s="974"/>
      <c r="H37" s="974"/>
      <c r="I37" s="974"/>
      <c r="J37" s="974"/>
      <c r="K37" s="974"/>
      <c r="L37" s="974"/>
      <c r="M37" s="974"/>
      <c r="N37" s="974"/>
      <c r="O37" s="974"/>
      <c r="P37" s="974"/>
      <c r="Q37" s="974"/>
      <c r="R37" s="974"/>
      <c r="S37" s="1223"/>
      <c r="T37" s="1223"/>
    </row>
    <row r="38" spans="2:20" ht="32.25" customHeight="1">
      <c r="B38" s="1223"/>
      <c r="C38" s="1223"/>
      <c r="D38" s="974"/>
      <c r="E38" s="974"/>
      <c r="F38" s="974"/>
      <c r="G38" s="974"/>
      <c r="H38" s="974"/>
      <c r="I38" s="974"/>
      <c r="J38" s="974"/>
      <c r="K38" s="974"/>
      <c r="L38" s="974"/>
      <c r="M38" s="974"/>
      <c r="N38" s="974"/>
      <c r="O38" s="974"/>
      <c r="P38" s="974"/>
      <c r="Q38" s="974"/>
      <c r="R38" s="974"/>
      <c r="S38" s="1223"/>
      <c r="T38" s="1223"/>
    </row>
    <row r="39" spans="2:20" ht="32.25" customHeight="1">
      <c r="B39" s="1223"/>
      <c r="C39" s="1223"/>
      <c r="D39" s="974"/>
      <c r="E39" s="974"/>
      <c r="F39" s="974"/>
      <c r="G39" s="974"/>
      <c r="H39" s="974"/>
      <c r="I39" s="974"/>
      <c r="J39" s="974"/>
      <c r="K39" s="974"/>
      <c r="L39" s="974"/>
      <c r="M39" s="974"/>
      <c r="N39" s="974"/>
      <c r="O39" s="974"/>
      <c r="P39" s="974"/>
      <c r="Q39" s="974"/>
      <c r="R39" s="974"/>
      <c r="S39" s="1223"/>
      <c r="T39" s="1223"/>
    </row>
    <row r="40" spans="2:20" ht="32.25" customHeight="1">
      <c r="B40" s="1223"/>
      <c r="C40" s="1223"/>
      <c r="D40" s="974"/>
      <c r="E40" s="974"/>
      <c r="F40" s="974"/>
      <c r="G40" s="974"/>
      <c r="H40" s="974"/>
      <c r="I40" s="974"/>
      <c r="J40" s="974"/>
      <c r="K40" s="974"/>
      <c r="L40" s="974"/>
      <c r="M40" s="974"/>
      <c r="N40" s="974"/>
      <c r="O40" s="974"/>
      <c r="P40" s="974"/>
      <c r="Q40" s="974"/>
      <c r="R40" s="974"/>
      <c r="S40" s="1223"/>
      <c r="T40" s="1223"/>
    </row>
    <row r="41" spans="2:20" ht="32.25" customHeight="1">
      <c r="B41" s="1223"/>
      <c r="C41" s="1223"/>
      <c r="D41" s="974"/>
      <c r="E41" s="974"/>
      <c r="F41" s="974"/>
      <c r="G41" s="974"/>
      <c r="H41" s="974"/>
      <c r="I41" s="974"/>
      <c r="J41" s="974"/>
      <c r="K41" s="974"/>
      <c r="L41" s="974"/>
      <c r="M41" s="974"/>
      <c r="N41" s="974"/>
      <c r="O41" s="974"/>
      <c r="P41" s="974"/>
      <c r="Q41" s="974"/>
      <c r="R41" s="974"/>
      <c r="S41" s="1223"/>
      <c r="T41" s="1223"/>
    </row>
    <row r="42" spans="2:20" ht="32.25" customHeight="1">
      <c r="B42" s="1223"/>
      <c r="C42" s="1223"/>
      <c r="D42" s="974"/>
      <c r="E42" s="974"/>
      <c r="F42" s="974"/>
      <c r="G42" s="974"/>
      <c r="H42" s="974"/>
      <c r="I42" s="974"/>
      <c r="J42" s="974"/>
      <c r="K42" s="974"/>
      <c r="L42" s="974"/>
      <c r="M42" s="974"/>
      <c r="N42" s="974"/>
      <c r="O42" s="974"/>
      <c r="P42" s="974"/>
      <c r="Q42" s="974"/>
      <c r="R42" s="974"/>
      <c r="S42" s="1223"/>
      <c r="T42" s="1223"/>
    </row>
    <row r="43" spans="2:20" ht="32.25" customHeight="1">
      <c r="B43" s="1223"/>
      <c r="C43" s="1223"/>
      <c r="D43" s="974"/>
      <c r="E43" s="974"/>
      <c r="F43" s="974"/>
      <c r="G43" s="974"/>
      <c r="H43" s="974"/>
      <c r="I43" s="974"/>
      <c r="J43" s="974"/>
      <c r="K43" s="974"/>
      <c r="L43" s="974"/>
      <c r="M43" s="974"/>
      <c r="N43" s="974"/>
      <c r="O43" s="974"/>
      <c r="P43" s="974"/>
      <c r="Q43" s="974"/>
      <c r="R43" s="974"/>
      <c r="S43" s="1223"/>
      <c r="T43" s="1223"/>
    </row>
    <row r="44" spans="2:20" ht="32.25" customHeight="1">
      <c r="B44" s="1223"/>
      <c r="C44" s="1223"/>
      <c r="D44" s="974"/>
      <c r="E44" s="974"/>
      <c r="F44" s="974"/>
      <c r="G44" s="974"/>
      <c r="H44" s="974"/>
      <c r="I44" s="974"/>
      <c r="J44" s="974"/>
      <c r="K44" s="974"/>
      <c r="L44" s="974"/>
      <c r="M44" s="974"/>
      <c r="N44" s="974"/>
      <c r="O44" s="974"/>
      <c r="P44" s="974"/>
      <c r="Q44" s="974"/>
      <c r="R44" s="974"/>
      <c r="S44" s="1223"/>
      <c r="T44" s="1223"/>
    </row>
    <row r="45" spans="2:20" ht="32.25" customHeight="1">
      <c r="B45" s="1223"/>
      <c r="C45" s="1223"/>
      <c r="D45" s="974"/>
      <c r="E45" s="974"/>
      <c r="F45" s="974"/>
      <c r="G45" s="974"/>
      <c r="H45" s="974"/>
      <c r="I45" s="974"/>
      <c r="J45" s="974"/>
      <c r="K45" s="974"/>
      <c r="L45" s="974"/>
      <c r="M45" s="974"/>
      <c r="N45" s="974"/>
      <c r="O45" s="974"/>
      <c r="P45" s="974"/>
      <c r="Q45" s="974"/>
      <c r="R45" s="974"/>
      <c r="S45" s="1223"/>
      <c r="T45" s="1223"/>
    </row>
    <row r="46" spans="2:20" ht="32.25" customHeight="1">
      <c r="B46" s="1223"/>
      <c r="C46" s="1223"/>
      <c r="D46" s="974"/>
      <c r="E46" s="974"/>
      <c r="F46" s="974"/>
      <c r="G46" s="974"/>
      <c r="H46" s="974"/>
      <c r="I46" s="974"/>
      <c r="J46" s="974"/>
      <c r="K46" s="974"/>
      <c r="L46" s="974"/>
      <c r="M46" s="974"/>
      <c r="N46" s="974"/>
      <c r="O46" s="974"/>
      <c r="P46" s="974"/>
      <c r="Q46" s="974"/>
      <c r="R46" s="974"/>
      <c r="S46" s="1223"/>
      <c r="T46" s="1223"/>
    </row>
    <row r="47" spans="2:20" ht="32.25" customHeight="1">
      <c r="B47" s="1223"/>
      <c r="C47" s="1223"/>
      <c r="D47" s="974"/>
      <c r="E47" s="974"/>
      <c r="F47" s="974"/>
      <c r="G47" s="974"/>
      <c r="H47" s="974"/>
      <c r="I47" s="974"/>
      <c r="J47" s="974"/>
      <c r="K47" s="974"/>
      <c r="L47" s="974"/>
      <c r="M47" s="974"/>
      <c r="N47" s="974"/>
      <c r="O47" s="974"/>
      <c r="P47" s="974"/>
      <c r="Q47" s="974"/>
      <c r="R47" s="974"/>
      <c r="S47" s="1223"/>
      <c r="T47" s="1223"/>
    </row>
    <row r="48" spans="2:20" ht="32.25" customHeight="1">
      <c r="B48" s="1223"/>
      <c r="C48" s="1223"/>
      <c r="D48" s="974"/>
      <c r="E48" s="974"/>
      <c r="F48" s="974"/>
      <c r="G48" s="974"/>
      <c r="H48" s="974"/>
      <c r="I48" s="974"/>
      <c r="J48" s="974"/>
      <c r="K48" s="974"/>
      <c r="L48" s="974"/>
      <c r="M48" s="974"/>
      <c r="N48" s="974"/>
      <c r="O48" s="974"/>
      <c r="P48" s="974"/>
      <c r="Q48" s="974"/>
      <c r="R48" s="974"/>
      <c r="S48" s="1223"/>
      <c r="T48" s="1223"/>
    </row>
    <row r="49" spans="2:20" ht="32.25" customHeight="1">
      <c r="B49" s="1223"/>
      <c r="C49" s="1223"/>
      <c r="D49" s="974"/>
      <c r="E49" s="974"/>
      <c r="F49" s="974"/>
      <c r="G49" s="974"/>
      <c r="H49" s="974"/>
      <c r="I49" s="974"/>
      <c r="J49" s="974"/>
      <c r="K49" s="974"/>
      <c r="L49" s="974"/>
      <c r="M49" s="974"/>
      <c r="N49" s="974"/>
      <c r="O49" s="974"/>
      <c r="P49" s="974"/>
      <c r="Q49" s="974"/>
      <c r="R49" s="974"/>
      <c r="S49" s="1223"/>
      <c r="T49" s="1223"/>
    </row>
    <row r="50" spans="2:20" ht="32.25" customHeight="1">
      <c r="B50" s="1223"/>
      <c r="C50" s="1223"/>
      <c r="D50" s="974"/>
      <c r="E50" s="974"/>
      <c r="F50" s="974"/>
      <c r="G50" s="974"/>
      <c r="H50" s="974"/>
      <c r="I50" s="974"/>
      <c r="J50" s="974"/>
      <c r="K50" s="974"/>
      <c r="L50" s="974"/>
      <c r="M50" s="974"/>
      <c r="N50" s="974"/>
      <c r="O50" s="974"/>
      <c r="P50" s="974"/>
      <c r="Q50" s="974"/>
      <c r="R50" s="974"/>
      <c r="S50" s="1223"/>
      <c r="T50" s="1223"/>
    </row>
    <row r="51" spans="2:20">
      <c r="B51" s="1223"/>
      <c r="C51" s="1223"/>
      <c r="D51" s="974"/>
      <c r="E51" s="974"/>
      <c r="F51" s="974"/>
      <c r="G51" s="974"/>
      <c r="H51" s="974"/>
      <c r="I51" s="974"/>
      <c r="J51" s="974"/>
      <c r="K51" s="974"/>
      <c r="L51" s="974"/>
      <c r="M51" s="974"/>
      <c r="N51" s="974"/>
      <c r="O51" s="974"/>
      <c r="P51" s="974"/>
      <c r="Q51" s="974"/>
      <c r="R51" s="974"/>
      <c r="S51" s="1223"/>
      <c r="T51" s="1223"/>
    </row>
    <row r="52" spans="2:20">
      <c r="B52" s="1223"/>
      <c r="C52" s="1223"/>
      <c r="D52" s="974"/>
      <c r="E52" s="974"/>
      <c r="F52" s="974"/>
      <c r="G52" s="974"/>
      <c r="H52" s="974"/>
      <c r="I52" s="974"/>
      <c r="J52" s="974"/>
      <c r="K52" s="974"/>
      <c r="L52" s="974"/>
      <c r="M52" s="974"/>
      <c r="N52" s="974"/>
      <c r="O52" s="974"/>
      <c r="P52" s="974"/>
      <c r="Q52" s="974"/>
      <c r="R52" s="974"/>
      <c r="S52" s="1223"/>
      <c r="T52" s="1223"/>
    </row>
    <row r="53" spans="2:20">
      <c r="B53" s="1223"/>
      <c r="C53" s="1223"/>
      <c r="D53" s="974"/>
      <c r="E53" s="974"/>
      <c r="F53" s="974"/>
      <c r="G53" s="974"/>
      <c r="H53" s="974"/>
      <c r="I53" s="974"/>
      <c r="J53" s="974"/>
      <c r="K53" s="974"/>
      <c r="L53" s="974"/>
      <c r="M53" s="974"/>
      <c r="N53" s="974"/>
      <c r="O53" s="974"/>
      <c r="P53" s="974"/>
      <c r="Q53" s="974"/>
      <c r="R53" s="974"/>
      <c r="S53" s="1223"/>
      <c r="T53" s="1223"/>
    </row>
    <row r="54" spans="2:20">
      <c r="B54" s="1223"/>
      <c r="C54" s="1223"/>
      <c r="D54" s="974"/>
      <c r="E54" s="974"/>
      <c r="F54" s="974"/>
      <c r="G54" s="974"/>
      <c r="H54" s="974"/>
      <c r="I54" s="974"/>
      <c r="J54" s="974"/>
      <c r="K54" s="974"/>
      <c r="L54" s="974"/>
      <c r="M54" s="974"/>
      <c r="N54" s="974"/>
      <c r="O54" s="974"/>
      <c r="P54" s="974"/>
      <c r="Q54" s="974"/>
      <c r="R54" s="974"/>
      <c r="S54" s="1223"/>
      <c r="T54" s="1223"/>
    </row>
    <row r="55" spans="2:20">
      <c r="B55" s="1223"/>
      <c r="C55" s="1223"/>
      <c r="D55" s="974"/>
      <c r="E55" s="974"/>
      <c r="F55" s="974"/>
      <c r="G55" s="974"/>
      <c r="H55" s="974"/>
      <c r="I55" s="974"/>
      <c r="J55" s="974"/>
      <c r="K55" s="974"/>
      <c r="L55" s="974"/>
      <c r="M55" s="974"/>
      <c r="N55" s="974"/>
      <c r="O55" s="974"/>
      <c r="P55" s="974"/>
      <c r="Q55" s="974"/>
      <c r="R55" s="974"/>
      <c r="S55" s="1223"/>
      <c r="T55" s="1223"/>
    </row>
    <row r="56" spans="2:20">
      <c r="B56" s="1223"/>
      <c r="C56" s="1223"/>
      <c r="D56" s="974"/>
      <c r="E56" s="974"/>
      <c r="F56" s="974"/>
      <c r="G56" s="974"/>
      <c r="H56" s="974"/>
      <c r="I56" s="974"/>
      <c r="J56" s="974"/>
      <c r="K56" s="974"/>
      <c r="L56" s="974"/>
      <c r="M56" s="974"/>
      <c r="N56" s="974"/>
      <c r="O56" s="974"/>
      <c r="P56" s="974"/>
      <c r="Q56" s="974"/>
      <c r="R56" s="974"/>
      <c r="S56" s="1223"/>
      <c r="T56" s="1223"/>
    </row>
    <row r="57" spans="2:20">
      <c r="B57" s="1223"/>
      <c r="C57" s="1223"/>
      <c r="D57" s="974"/>
      <c r="E57" s="974"/>
      <c r="F57" s="974"/>
      <c r="G57" s="974"/>
      <c r="H57" s="974"/>
      <c r="I57" s="974"/>
      <c r="J57" s="974"/>
      <c r="K57" s="974"/>
      <c r="L57" s="974"/>
      <c r="M57" s="974"/>
      <c r="N57" s="974"/>
      <c r="O57" s="974"/>
      <c r="P57" s="974"/>
      <c r="Q57" s="974"/>
      <c r="R57" s="974"/>
      <c r="S57" s="1223"/>
      <c r="T57" s="1223"/>
    </row>
    <row r="58" spans="2:20">
      <c r="B58" s="1223"/>
      <c r="C58" s="1223"/>
      <c r="D58" s="974"/>
      <c r="E58" s="974"/>
      <c r="F58" s="974"/>
      <c r="G58" s="974"/>
      <c r="H58" s="974"/>
      <c r="I58" s="974"/>
      <c r="J58" s="974"/>
      <c r="K58" s="974"/>
      <c r="L58" s="974"/>
      <c r="M58" s="974"/>
      <c r="N58" s="974"/>
      <c r="O58" s="974"/>
      <c r="P58" s="974"/>
      <c r="Q58" s="974"/>
      <c r="R58" s="974"/>
      <c r="S58" s="1223"/>
      <c r="T58" s="1223"/>
    </row>
    <row r="59" spans="2:20">
      <c r="B59" s="1223"/>
      <c r="C59" s="1223"/>
      <c r="D59" s="974"/>
      <c r="E59" s="974"/>
      <c r="F59" s="974"/>
      <c r="G59" s="974"/>
      <c r="H59" s="974"/>
      <c r="I59" s="974"/>
      <c r="J59" s="974"/>
      <c r="K59" s="974"/>
      <c r="L59" s="974"/>
      <c r="M59" s="974"/>
      <c r="N59" s="974"/>
      <c r="O59" s="974"/>
      <c r="P59" s="974"/>
      <c r="Q59" s="974"/>
      <c r="R59" s="974"/>
      <c r="S59" s="1223"/>
      <c r="T59" s="1223"/>
    </row>
    <row r="60" spans="2:20">
      <c r="B60" s="1223"/>
      <c r="C60" s="1223"/>
      <c r="D60" s="974"/>
      <c r="E60" s="974"/>
      <c r="F60" s="974"/>
      <c r="G60" s="974"/>
      <c r="H60" s="974"/>
      <c r="I60" s="974"/>
      <c r="J60" s="974"/>
      <c r="K60" s="974"/>
      <c r="L60" s="974"/>
      <c r="M60" s="974"/>
      <c r="N60" s="974"/>
      <c r="O60" s="974"/>
      <c r="P60" s="974"/>
      <c r="Q60" s="974"/>
      <c r="R60" s="974"/>
      <c r="S60" s="1223"/>
      <c r="T60" s="1223"/>
    </row>
    <row r="61" spans="2:20">
      <c r="B61" s="1223"/>
      <c r="C61" s="1223"/>
      <c r="D61" s="974"/>
      <c r="E61" s="974"/>
      <c r="F61" s="974"/>
      <c r="G61" s="974"/>
      <c r="H61" s="974"/>
      <c r="I61" s="974"/>
      <c r="J61" s="974"/>
      <c r="K61" s="974"/>
      <c r="L61" s="974"/>
      <c r="M61" s="974"/>
      <c r="N61" s="974"/>
      <c r="O61" s="974"/>
      <c r="P61" s="974"/>
      <c r="Q61" s="974"/>
      <c r="R61" s="974"/>
      <c r="S61" s="1223"/>
      <c r="T61" s="1223"/>
    </row>
    <row r="62" spans="2:20">
      <c r="B62" s="1223"/>
      <c r="C62" s="1223"/>
      <c r="D62" s="974"/>
      <c r="E62" s="974"/>
      <c r="F62" s="974"/>
      <c r="G62" s="974"/>
      <c r="H62" s="974"/>
      <c r="I62" s="974"/>
      <c r="J62" s="974"/>
      <c r="K62" s="974"/>
      <c r="L62" s="974"/>
      <c r="M62" s="974"/>
      <c r="N62" s="974"/>
      <c r="O62" s="974"/>
      <c r="P62" s="974"/>
      <c r="Q62" s="974"/>
      <c r="R62" s="974"/>
      <c r="S62" s="1223"/>
      <c r="T62" s="1223"/>
    </row>
    <row r="63" spans="2:20">
      <c r="B63" s="1223"/>
      <c r="C63" s="1223"/>
      <c r="D63" s="974"/>
      <c r="E63" s="974"/>
      <c r="F63" s="974"/>
      <c r="G63" s="974"/>
      <c r="H63" s="974"/>
      <c r="I63" s="974"/>
      <c r="J63" s="974"/>
      <c r="K63" s="974"/>
      <c r="L63" s="974"/>
      <c r="M63" s="974"/>
      <c r="N63" s="974"/>
      <c r="O63" s="974"/>
      <c r="P63" s="974"/>
      <c r="Q63" s="974"/>
      <c r="R63" s="974"/>
      <c r="S63" s="1223"/>
      <c r="T63" s="1223"/>
    </row>
    <row r="64" spans="2:20">
      <c r="B64" s="1223"/>
      <c r="C64" s="1223"/>
      <c r="D64" s="974"/>
      <c r="E64" s="974"/>
      <c r="F64" s="974"/>
      <c r="G64" s="974"/>
      <c r="H64" s="974"/>
      <c r="I64" s="974"/>
      <c r="J64" s="974"/>
      <c r="K64" s="974"/>
      <c r="L64" s="974"/>
      <c r="M64" s="974"/>
      <c r="N64" s="974"/>
      <c r="O64" s="974"/>
      <c r="P64" s="974"/>
      <c r="Q64" s="974"/>
      <c r="R64" s="974"/>
      <c r="S64" s="1223"/>
      <c r="T64" s="1223"/>
    </row>
    <row r="65" spans="2:20">
      <c r="B65" s="1223"/>
      <c r="C65" s="1223"/>
      <c r="D65" s="974"/>
      <c r="E65" s="974"/>
      <c r="F65" s="974"/>
      <c r="G65" s="974"/>
      <c r="H65" s="974"/>
      <c r="I65" s="974"/>
      <c r="J65" s="974"/>
      <c r="K65" s="974"/>
      <c r="L65" s="974"/>
      <c r="M65" s="974"/>
      <c r="N65" s="974"/>
      <c r="O65" s="974"/>
      <c r="P65" s="974"/>
      <c r="Q65" s="974"/>
      <c r="R65" s="974"/>
      <c r="S65" s="1223"/>
      <c r="T65" s="1223"/>
    </row>
    <row r="66" spans="2:20">
      <c r="B66" s="1223"/>
      <c r="C66" s="1223"/>
      <c r="D66" s="974"/>
      <c r="E66" s="974"/>
      <c r="F66" s="974"/>
      <c r="G66" s="974"/>
      <c r="H66" s="974"/>
      <c r="I66" s="974"/>
      <c r="J66" s="974"/>
      <c r="K66" s="974"/>
      <c r="L66" s="974"/>
      <c r="M66" s="974"/>
      <c r="N66" s="974"/>
      <c r="O66" s="974"/>
      <c r="P66" s="974"/>
      <c r="Q66" s="974"/>
      <c r="R66" s="974"/>
      <c r="S66" s="1223"/>
      <c r="T66" s="1223"/>
    </row>
    <row r="67" spans="2:20">
      <c r="B67" s="1223"/>
      <c r="C67" s="1223"/>
      <c r="D67" s="974"/>
      <c r="E67" s="974"/>
      <c r="F67" s="974"/>
      <c r="G67" s="974"/>
      <c r="H67" s="974"/>
      <c r="I67" s="974"/>
      <c r="J67" s="974"/>
      <c r="K67" s="974"/>
      <c r="L67" s="974"/>
      <c r="M67" s="974"/>
      <c r="N67" s="974"/>
      <c r="O67" s="974"/>
      <c r="P67" s="974"/>
      <c r="Q67" s="974"/>
      <c r="R67" s="974"/>
      <c r="S67" s="1223"/>
      <c r="T67" s="1223"/>
    </row>
    <row r="68" spans="2:20">
      <c r="B68" s="1223"/>
      <c r="C68" s="1223"/>
      <c r="D68" s="974"/>
      <c r="E68" s="974"/>
      <c r="F68" s="974"/>
      <c r="G68" s="974"/>
      <c r="H68" s="974"/>
      <c r="I68" s="974"/>
      <c r="J68" s="974"/>
      <c r="K68" s="974"/>
      <c r="L68" s="974"/>
      <c r="M68" s="974"/>
      <c r="N68" s="974"/>
      <c r="O68" s="974"/>
      <c r="P68" s="974"/>
      <c r="Q68" s="974"/>
      <c r="R68" s="974"/>
      <c r="S68" s="1223"/>
      <c r="T68" s="1223"/>
    </row>
    <row r="69" spans="2:20">
      <c r="B69" s="1223"/>
      <c r="C69" s="1223"/>
      <c r="D69" s="974"/>
      <c r="E69" s="974"/>
      <c r="F69" s="974"/>
      <c r="G69" s="974"/>
      <c r="H69" s="974"/>
      <c r="I69" s="974"/>
      <c r="J69" s="974"/>
      <c r="K69" s="974"/>
      <c r="L69" s="974"/>
      <c r="M69" s="974"/>
      <c r="N69" s="974"/>
      <c r="O69" s="974"/>
      <c r="P69" s="974"/>
      <c r="Q69" s="974"/>
      <c r="R69" s="974"/>
      <c r="S69" s="1223"/>
      <c r="T69" s="1223"/>
    </row>
    <row r="70" spans="2:20">
      <c r="B70" s="1223"/>
      <c r="C70" s="1223"/>
      <c r="D70" s="974"/>
      <c r="E70" s="974"/>
      <c r="F70" s="974"/>
      <c r="G70" s="974"/>
      <c r="H70" s="974"/>
      <c r="I70" s="974"/>
      <c r="J70" s="974"/>
      <c r="K70" s="974"/>
      <c r="L70" s="974"/>
      <c r="M70" s="974"/>
      <c r="N70" s="974"/>
      <c r="O70" s="974"/>
      <c r="P70" s="974"/>
      <c r="Q70" s="974"/>
      <c r="R70" s="974"/>
      <c r="S70" s="1223"/>
      <c r="T70" s="1223"/>
    </row>
    <row r="71" spans="2:20">
      <c r="B71" s="1223"/>
      <c r="C71" s="1223"/>
      <c r="D71" s="974"/>
      <c r="E71" s="974"/>
      <c r="F71" s="974"/>
      <c r="G71" s="974"/>
      <c r="H71" s="974"/>
      <c r="I71" s="974"/>
      <c r="J71" s="974"/>
      <c r="K71" s="974"/>
      <c r="L71" s="974"/>
      <c r="M71" s="974"/>
      <c r="N71" s="974"/>
      <c r="O71" s="974"/>
      <c r="P71" s="974"/>
      <c r="Q71" s="974"/>
      <c r="R71" s="974"/>
      <c r="S71" s="1223"/>
      <c r="T71" s="1223"/>
    </row>
    <row r="72" spans="2:20">
      <c r="B72" s="1223"/>
      <c r="C72" s="1223"/>
      <c r="D72" s="974"/>
      <c r="E72" s="974"/>
      <c r="F72" s="974"/>
      <c r="G72" s="974"/>
      <c r="H72" s="974"/>
      <c r="I72" s="974"/>
      <c r="J72" s="974"/>
      <c r="K72" s="974"/>
      <c r="L72" s="974"/>
      <c r="M72" s="974"/>
      <c r="N72" s="974"/>
      <c r="O72" s="974"/>
      <c r="P72" s="974"/>
      <c r="Q72" s="974"/>
      <c r="R72" s="974"/>
      <c r="S72" s="1223"/>
      <c r="T72" s="1223"/>
    </row>
    <row r="73" spans="2:20">
      <c r="B73" s="1223"/>
      <c r="C73" s="1223"/>
      <c r="D73" s="974"/>
      <c r="E73" s="974"/>
      <c r="F73" s="974"/>
      <c r="G73" s="974"/>
      <c r="H73" s="974"/>
      <c r="I73" s="974"/>
      <c r="J73" s="974"/>
      <c r="K73" s="974"/>
      <c r="L73" s="974"/>
      <c r="M73" s="974"/>
      <c r="N73" s="974"/>
      <c r="O73" s="974"/>
      <c r="P73" s="974"/>
      <c r="Q73" s="974"/>
      <c r="R73" s="974"/>
      <c r="S73" s="1223"/>
      <c r="T73" s="1223"/>
    </row>
    <row r="74" spans="2:20">
      <c r="B74" s="1223"/>
      <c r="C74" s="1223"/>
      <c r="D74" s="974"/>
      <c r="E74" s="974"/>
      <c r="F74" s="974"/>
      <c r="G74" s="974"/>
      <c r="H74" s="974"/>
      <c r="I74" s="974"/>
      <c r="J74" s="974"/>
      <c r="K74" s="974"/>
      <c r="L74" s="974"/>
      <c r="M74" s="974"/>
      <c r="N74" s="974"/>
      <c r="O74" s="974"/>
      <c r="P74" s="974"/>
      <c r="Q74" s="974"/>
      <c r="R74" s="974"/>
      <c r="S74" s="1223"/>
      <c r="T74" s="1223"/>
    </row>
    <row r="75" spans="2:20">
      <c r="B75" s="1223"/>
      <c r="C75" s="1223"/>
      <c r="D75" s="974"/>
      <c r="E75" s="974"/>
      <c r="F75" s="974"/>
      <c r="G75" s="974"/>
      <c r="H75" s="974"/>
      <c r="I75" s="974"/>
      <c r="J75" s="974"/>
      <c r="K75" s="974"/>
      <c r="L75" s="974"/>
      <c r="M75" s="974"/>
      <c r="N75" s="974"/>
      <c r="O75" s="974"/>
      <c r="P75" s="974"/>
      <c r="Q75" s="974"/>
      <c r="R75" s="974"/>
      <c r="S75" s="1223"/>
      <c r="T75" s="1223"/>
    </row>
    <row r="76" spans="2:20">
      <c r="B76" s="1223"/>
      <c r="C76" s="1223"/>
      <c r="D76" s="974"/>
      <c r="E76" s="974"/>
      <c r="F76" s="974"/>
      <c r="G76" s="974"/>
      <c r="H76" s="974"/>
      <c r="I76" s="974"/>
      <c r="J76" s="974"/>
      <c r="K76" s="974"/>
      <c r="L76" s="974"/>
      <c r="M76" s="974"/>
      <c r="N76" s="974"/>
      <c r="O76" s="974"/>
      <c r="P76" s="974"/>
      <c r="Q76" s="974"/>
      <c r="R76" s="974"/>
      <c r="S76" s="1223"/>
      <c r="T76" s="1223"/>
    </row>
    <row r="77" spans="2:20">
      <c r="B77" s="1223"/>
      <c r="C77" s="1223"/>
      <c r="D77" s="974"/>
      <c r="E77" s="974"/>
      <c r="F77" s="974"/>
      <c r="G77" s="974"/>
      <c r="H77" s="974"/>
      <c r="I77" s="974"/>
      <c r="J77" s="974"/>
      <c r="K77" s="974"/>
      <c r="L77" s="974"/>
      <c r="M77" s="974"/>
      <c r="N77" s="974"/>
      <c r="O77" s="974"/>
      <c r="P77" s="974"/>
      <c r="Q77" s="974"/>
      <c r="R77" s="974"/>
      <c r="S77" s="1223"/>
      <c r="T77" s="1223"/>
    </row>
    <row r="78" spans="2:20">
      <c r="B78" s="1223"/>
      <c r="C78" s="1223"/>
      <c r="D78" s="974"/>
      <c r="E78" s="974"/>
      <c r="F78" s="974"/>
      <c r="G78" s="974"/>
      <c r="H78" s="974"/>
      <c r="I78" s="974"/>
      <c r="J78" s="974"/>
      <c r="K78" s="974"/>
      <c r="L78" s="974"/>
      <c r="M78" s="974"/>
      <c r="N78" s="974"/>
      <c r="O78" s="974"/>
      <c r="P78" s="974"/>
      <c r="Q78" s="974"/>
      <c r="R78" s="974"/>
      <c r="S78" s="1223"/>
      <c r="T78" s="1223"/>
    </row>
    <row r="79" spans="2:20">
      <c r="B79" s="1223"/>
      <c r="C79" s="1223"/>
      <c r="D79" s="974"/>
      <c r="E79" s="974"/>
      <c r="F79" s="974"/>
      <c r="G79" s="974"/>
      <c r="H79" s="974"/>
      <c r="I79" s="974"/>
      <c r="J79" s="974"/>
      <c r="K79" s="974"/>
      <c r="L79" s="974"/>
      <c r="M79" s="974"/>
      <c r="N79" s="974"/>
      <c r="O79" s="974"/>
      <c r="P79" s="974"/>
      <c r="Q79" s="974"/>
      <c r="R79" s="974"/>
      <c r="S79" s="1223"/>
      <c r="T79" s="1223"/>
    </row>
    <row r="80" spans="2:20">
      <c r="B80" s="1223"/>
      <c r="C80" s="1223"/>
      <c r="D80" s="974"/>
      <c r="E80" s="974"/>
      <c r="F80" s="974"/>
      <c r="G80" s="974"/>
      <c r="H80" s="974"/>
      <c r="I80" s="974"/>
      <c r="J80" s="974"/>
      <c r="K80" s="974"/>
      <c r="L80" s="974"/>
      <c r="M80" s="974"/>
      <c r="N80" s="974"/>
      <c r="O80" s="974"/>
      <c r="P80" s="974"/>
      <c r="Q80" s="974"/>
      <c r="R80" s="974"/>
      <c r="S80" s="1223"/>
      <c r="T80" s="1223"/>
    </row>
    <row r="81" spans="2:20">
      <c r="B81" s="1223"/>
      <c r="C81" s="1223"/>
      <c r="D81" s="974"/>
      <c r="E81" s="974"/>
      <c r="F81" s="974"/>
      <c r="G81" s="974"/>
      <c r="H81" s="974"/>
      <c r="I81" s="974"/>
      <c r="J81" s="974"/>
      <c r="K81" s="974"/>
      <c r="L81" s="974"/>
      <c r="M81" s="974"/>
      <c r="N81" s="974"/>
      <c r="O81" s="974"/>
      <c r="P81" s="974"/>
      <c r="Q81" s="974"/>
      <c r="R81" s="974"/>
      <c r="S81" s="1223"/>
      <c r="T81" s="1223"/>
    </row>
    <row r="82" spans="2:20">
      <c r="B82" s="1223"/>
      <c r="C82" s="1223"/>
      <c r="D82" s="974"/>
      <c r="E82" s="974"/>
      <c r="F82" s="974"/>
      <c r="G82" s="974"/>
      <c r="H82" s="974"/>
      <c r="I82" s="974"/>
      <c r="J82" s="974"/>
      <c r="K82" s="974"/>
      <c r="L82" s="974"/>
      <c r="M82" s="974"/>
      <c r="N82" s="974"/>
      <c r="O82" s="974"/>
      <c r="P82" s="974"/>
      <c r="Q82" s="974"/>
      <c r="R82" s="974"/>
      <c r="S82" s="1223"/>
      <c r="T82" s="1223"/>
    </row>
    <row r="83" spans="2:20">
      <c r="B83" s="1223"/>
      <c r="C83" s="1223"/>
      <c r="D83" s="974"/>
      <c r="E83" s="974"/>
      <c r="F83" s="974"/>
      <c r="G83" s="974"/>
      <c r="H83" s="974"/>
      <c r="I83" s="974"/>
      <c r="J83" s="974"/>
      <c r="K83" s="974"/>
      <c r="L83" s="974"/>
      <c r="M83" s="974"/>
      <c r="N83" s="974"/>
      <c r="O83" s="974"/>
      <c r="P83" s="974"/>
      <c r="Q83" s="974"/>
      <c r="R83" s="974"/>
      <c r="S83" s="1223"/>
      <c r="T83" s="1223"/>
    </row>
    <row r="84" spans="2:20">
      <c r="B84" s="1223"/>
      <c r="C84" s="1223"/>
      <c r="D84" s="974"/>
      <c r="E84" s="974"/>
      <c r="F84" s="974"/>
      <c r="G84" s="974"/>
      <c r="H84" s="974"/>
      <c r="I84" s="974"/>
      <c r="J84" s="974"/>
      <c r="K84" s="974"/>
      <c r="L84" s="974"/>
      <c r="M84" s="974"/>
      <c r="N84" s="974"/>
      <c r="O84" s="974"/>
      <c r="P84" s="974"/>
      <c r="Q84" s="974"/>
      <c r="R84" s="974"/>
      <c r="S84" s="1223"/>
      <c r="T84" s="1223"/>
    </row>
    <row r="85" spans="2:20">
      <c r="B85" s="1223"/>
      <c r="C85" s="1223"/>
      <c r="D85" s="974"/>
      <c r="E85" s="974"/>
      <c r="F85" s="974"/>
      <c r="G85" s="974"/>
      <c r="H85" s="974"/>
      <c r="I85" s="974"/>
      <c r="J85" s="974"/>
      <c r="K85" s="974"/>
      <c r="L85" s="974"/>
      <c r="M85" s="974"/>
      <c r="N85" s="974"/>
      <c r="O85" s="974"/>
      <c r="P85" s="974"/>
      <c r="Q85" s="974"/>
      <c r="R85" s="974"/>
      <c r="S85" s="1223"/>
      <c r="T85" s="1223"/>
    </row>
    <row r="86" spans="2:20">
      <c r="B86" s="1223"/>
      <c r="C86" s="1223"/>
      <c r="D86" s="974"/>
      <c r="E86" s="974"/>
      <c r="F86" s="974"/>
      <c r="G86" s="974"/>
      <c r="H86" s="974"/>
      <c r="I86" s="974"/>
      <c r="J86" s="974"/>
      <c r="K86" s="974"/>
      <c r="L86" s="974"/>
      <c r="M86" s="974"/>
      <c r="N86" s="974"/>
      <c r="O86" s="974"/>
      <c r="P86" s="974"/>
      <c r="Q86" s="974"/>
      <c r="R86" s="974"/>
      <c r="S86" s="1223"/>
      <c r="T86" s="1223"/>
    </row>
    <row r="87" spans="2:20">
      <c r="B87" s="1223"/>
      <c r="C87" s="1223"/>
      <c r="D87" s="974"/>
      <c r="E87" s="974"/>
      <c r="F87" s="974"/>
      <c r="G87" s="974"/>
      <c r="H87" s="974"/>
      <c r="I87" s="974"/>
      <c r="J87" s="974"/>
      <c r="K87" s="974"/>
      <c r="L87" s="974"/>
      <c r="M87" s="974"/>
      <c r="N87" s="974"/>
      <c r="O87" s="974"/>
      <c r="P87" s="974"/>
      <c r="Q87" s="974"/>
      <c r="R87" s="974"/>
      <c r="S87" s="1223"/>
      <c r="T87" s="1223"/>
    </row>
    <row r="88" spans="2:20">
      <c r="B88" s="1223"/>
      <c r="C88" s="1223"/>
      <c r="D88" s="974"/>
      <c r="E88" s="974"/>
      <c r="F88" s="974"/>
      <c r="G88" s="974"/>
      <c r="H88" s="974"/>
      <c r="I88" s="974"/>
      <c r="J88" s="974"/>
      <c r="K88" s="974"/>
      <c r="L88" s="974"/>
      <c r="M88" s="974"/>
      <c r="N88" s="974"/>
      <c r="O88" s="974"/>
      <c r="P88" s="974"/>
      <c r="Q88" s="974"/>
      <c r="R88" s="974"/>
      <c r="S88" s="1223"/>
      <c r="T88" s="1223"/>
    </row>
    <row r="89" spans="2:20">
      <c r="B89" s="1223"/>
      <c r="C89" s="1223"/>
      <c r="D89" s="974"/>
      <c r="E89" s="974"/>
      <c r="F89" s="974"/>
      <c r="G89" s="974"/>
      <c r="H89" s="974"/>
      <c r="I89" s="974"/>
      <c r="J89" s="974"/>
      <c r="K89" s="974"/>
      <c r="L89" s="974"/>
      <c r="M89" s="974"/>
      <c r="N89" s="974"/>
      <c r="O89" s="974"/>
      <c r="P89" s="974"/>
      <c r="Q89" s="974"/>
      <c r="R89" s="974"/>
      <c r="S89" s="1223"/>
      <c r="T89" s="1223"/>
    </row>
    <row r="90" spans="2:20">
      <c r="B90" s="1223"/>
      <c r="C90" s="1223"/>
      <c r="D90" s="974"/>
      <c r="E90" s="974"/>
      <c r="F90" s="974"/>
      <c r="G90" s="974"/>
      <c r="H90" s="974"/>
      <c r="I90" s="974"/>
      <c r="J90" s="974"/>
      <c r="K90" s="974"/>
      <c r="L90" s="974"/>
      <c r="M90" s="974"/>
      <c r="N90" s="974"/>
      <c r="O90" s="974"/>
      <c r="P90" s="974"/>
      <c r="Q90" s="974"/>
      <c r="R90" s="974"/>
      <c r="S90" s="1223"/>
      <c r="T90" s="1223"/>
    </row>
    <row r="91" spans="2:20">
      <c r="B91" s="1223"/>
      <c r="C91" s="1223"/>
      <c r="D91" s="974"/>
      <c r="E91" s="974"/>
      <c r="F91" s="974"/>
      <c r="G91" s="974"/>
      <c r="H91" s="974"/>
      <c r="I91" s="974"/>
      <c r="J91" s="974"/>
      <c r="K91" s="974"/>
      <c r="L91" s="974"/>
      <c r="M91" s="974"/>
      <c r="N91" s="974"/>
      <c r="O91" s="974"/>
      <c r="P91" s="974"/>
      <c r="Q91" s="974"/>
      <c r="R91" s="974"/>
      <c r="S91" s="1223"/>
      <c r="T91" s="1223"/>
    </row>
    <row r="92" spans="2:20">
      <c r="B92" s="1223"/>
      <c r="C92" s="1223"/>
      <c r="D92" s="974"/>
      <c r="E92" s="974"/>
      <c r="F92" s="974"/>
      <c r="G92" s="974"/>
      <c r="H92" s="974"/>
      <c r="I92" s="974"/>
      <c r="J92" s="974"/>
      <c r="K92" s="974"/>
      <c r="L92" s="974"/>
      <c r="M92" s="974"/>
      <c r="N92" s="974"/>
      <c r="O92" s="974"/>
      <c r="P92" s="974"/>
      <c r="Q92" s="974"/>
      <c r="R92" s="974"/>
      <c r="S92" s="1223"/>
      <c r="T92" s="1223"/>
    </row>
    <row r="93" spans="2:20">
      <c r="B93" s="1223"/>
      <c r="C93" s="1223"/>
      <c r="D93" s="974"/>
      <c r="E93" s="974"/>
      <c r="F93" s="974"/>
      <c r="G93" s="974"/>
      <c r="H93" s="974"/>
      <c r="I93" s="974"/>
      <c r="J93" s="974"/>
      <c r="K93" s="974"/>
      <c r="L93" s="974"/>
      <c r="M93" s="974"/>
      <c r="N93" s="974"/>
      <c r="O93" s="974"/>
      <c r="P93" s="974"/>
      <c r="Q93" s="974"/>
      <c r="R93" s="974"/>
      <c r="S93" s="1223"/>
      <c r="T93" s="1223"/>
    </row>
    <row r="94" spans="2:20">
      <c r="B94" s="1223"/>
      <c r="C94" s="1223"/>
      <c r="D94" s="974"/>
      <c r="E94" s="974"/>
      <c r="F94" s="974"/>
      <c r="G94" s="974"/>
      <c r="H94" s="974"/>
      <c r="I94" s="974"/>
      <c r="J94" s="974"/>
      <c r="K94" s="974"/>
      <c r="L94" s="974"/>
      <c r="M94" s="974"/>
      <c r="N94" s="974"/>
      <c r="O94" s="974"/>
      <c r="P94" s="974"/>
      <c r="Q94" s="974"/>
      <c r="R94" s="974"/>
      <c r="S94" s="1223"/>
      <c r="T94" s="1223"/>
    </row>
    <row r="95" spans="2:20">
      <c r="B95" s="1223"/>
      <c r="C95" s="1223"/>
      <c r="D95" s="974"/>
      <c r="E95" s="974"/>
      <c r="F95" s="974"/>
      <c r="G95" s="974"/>
      <c r="H95" s="974"/>
      <c r="I95" s="974"/>
      <c r="J95" s="974"/>
      <c r="K95" s="974"/>
      <c r="L95" s="974"/>
      <c r="M95" s="974"/>
      <c r="N95" s="974"/>
      <c r="O95" s="974"/>
      <c r="P95" s="974"/>
      <c r="Q95" s="974"/>
      <c r="R95" s="974"/>
      <c r="S95" s="1223"/>
      <c r="T95" s="1223"/>
    </row>
    <row r="96" spans="2:20">
      <c r="B96" s="1223"/>
      <c r="C96" s="1223"/>
      <c r="D96" s="974"/>
      <c r="E96" s="974"/>
      <c r="F96" s="974"/>
      <c r="G96" s="974"/>
      <c r="H96" s="974"/>
      <c r="I96" s="974"/>
      <c r="J96" s="974"/>
      <c r="K96" s="974"/>
      <c r="L96" s="974"/>
      <c r="M96" s="974"/>
      <c r="N96" s="974"/>
      <c r="O96" s="974"/>
      <c r="P96" s="974"/>
      <c r="Q96" s="974"/>
      <c r="R96" s="974"/>
      <c r="S96" s="1223"/>
      <c r="T96" s="1223"/>
    </row>
    <row r="97" spans="2:20">
      <c r="B97" s="1223"/>
      <c r="C97" s="1223"/>
      <c r="D97" s="974"/>
      <c r="E97" s="974"/>
      <c r="F97" s="974"/>
      <c r="G97" s="974"/>
      <c r="H97" s="974"/>
      <c r="I97" s="974"/>
      <c r="J97" s="974"/>
      <c r="K97" s="974"/>
      <c r="L97" s="974"/>
      <c r="M97" s="974"/>
      <c r="N97" s="974"/>
      <c r="O97" s="974"/>
      <c r="P97" s="974"/>
      <c r="Q97" s="974"/>
      <c r="R97" s="974"/>
      <c r="S97" s="1223"/>
      <c r="T97" s="1223"/>
    </row>
    <row r="98" spans="2:20">
      <c r="B98" s="1223"/>
      <c r="C98" s="1223"/>
      <c r="D98" s="974"/>
      <c r="E98" s="974"/>
      <c r="F98" s="974"/>
      <c r="G98" s="974"/>
      <c r="H98" s="974"/>
      <c r="I98" s="974"/>
      <c r="J98" s="974"/>
      <c r="K98" s="974"/>
      <c r="L98" s="974"/>
      <c r="M98" s="974"/>
      <c r="N98" s="974"/>
      <c r="O98" s="974"/>
      <c r="P98" s="974"/>
      <c r="Q98" s="974"/>
      <c r="R98" s="974"/>
      <c r="S98" s="1223"/>
      <c r="T98" s="1223"/>
    </row>
    <row r="99" spans="2:20">
      <c r="B99" s="1223"/>
      <c r="C99" s="1223"/>
      <c r="D99" s="974"/>
      <c r="E99" s="974"/>
      <c r="F99" s="974"/>
      <c r="G99" s="974"/>
      <c r="H99" s="974"/>
      <c r="I99" s="974"/>
      <c r="J99" s="974"/>
      <c r="K99" s="974"/>
      <c r="L99" s="974"/>
      <c r="M99" s="974"/>
      <c r="N99" s="974"/>
      <c r="O99" s="974"/>
      <c r="P99" s="974"/>
      <c r="Q99" s="974"/>
      <c r="R99" s="974"/>
      <c r="S99" s="1223"/>
      <c r="T99" s="1223"/>
    </row>
    <row r="100" spans="2:20">
      <c r="B100" s="1223"/>
      <c r="C100" s="1223"/>
      <c r="D100" s="974"/>
      <c r="E100" s="974"/>
      <c r="F100" s="974"/>
      <c r="G100" s="974"/>
      <c r="H100" s="974"/>
      <c r="I100" s="974"/>
      <c r="J100" s="974"/>
      <c r="K100" s="974"/>
      <c r="L100" s="974"/>
      <c r="M100" s="974"/>
      <c r="N100" s="974"/>
      <c r="O100" s="974"/>
      <c r="P100" s="974"/>
      <c r="Q100" s="974"/>
      <c r="R100" s="974"/>
      <c r="S100" s="1223"/>
      <c r="T100" s="1223"/>
    </row>
    <row r="101" spans="2:20">
      <c r="B101" s="1223"/>
      <c r="C101" s="1223"/>
      <c r="D101" s="974"/>
      <c r="E101" s="974"/>
      <c r="F101" s="974"/>
      <c r="G101" s="974"/>
      <c r="H101" s="974"/>
      <c r="I101" s="974"/>
      <c r="J101" s="974"/>
      <c r="K101" s="974"/>
      <c r="L101" s="974"/>
      <c r="M101" s="974"/>
      <c r="N101" s="974"/>
      <c r="O101" s="974"/>
      <c r="P101" s="974"/>
      <c r="Q101" s="974"/>
      <c r="R101" s="974"/>
      <c r="S101" s="1223"/>
      <c r="T101" s="1223"/>
    </row>
    <row r="102" spans="2:20">
      <c r="B102" s="1223"/>
      <c r="C102" s="1223"/>
      <c r="D102" s="974"/>
      <c r="E102" s="974"/>
      <c r="F102" s="974"/>
      <c r="G102" s="974"/>
      <c r="H102" s="974"/>
      <c r="I102" s="974"/>
      <c r="J102" s="974"/>
      <c r="K102" s="974"/>
      <c r="L102" s="974"/>
      <c r="M102" s="974"/>
      <c r="N102" s="974"/>
      <c r="O102" s="974"/>
      <c r="P102" s="974"/>
      <c r="Q102" s="974"/>
      <c r="R102" s="974"/>
      <c r="S102" s="1223"/>
      <c r="T102" s="1223"/>
    </row>
    <row r="103" spans="2:20">
      <c r="B103" s="1223"/>
      <c r="C103" s="1223"/>
      <c r="D103" s="974"/>
      <c r="E103" s="974"/>
      <c r="F103" s="974"/>
      <c r="G103" s="974"/>
      <c r="H103" s="974"/>
      <c r="I103" s="974"/>
      <c r="J103" s="974"/>
      <c r="K103" s="974"/>
      <c r="L103" s="974"/>
      <c r="M103" s="974"/>
      <c r="N103" s="974"/>
      <c r="O103" s="974"/>
      <c r="P103" s="974"/>
      <c r="Q103" s="974"/>
      <c r="R103" s="974"/>
      <c r="S103" s="1223"/>
      <c r="T103" s="1223"/>
    </row>
    <row r="104" spans="2:20">
      <c r="B104" s="1223"/>
      <c r="C104" s="1223"/>
      <c r="D104" s="974"/>
      <c r="E104" s="974"/>
      <c r="F104" s="974"/>
      <c r="G104" s="974"/>
      <c r="H104" s="974"/>
      <c r="I104" s="974"/>
      <c r="J104" s="974"/>
      <c r="K104" s="974"/>
      <c r="L104" s="974"/>
      <c r="M104" s="974"/>
      <c r="N104" s="974"/>
      <c r="O104" s="974"/>
      <c r="P104" s="974"/>
      <c r="Q104" s="974"/>
      <c r="R104" s="974"/>
      <c r="S104" s="1223"/>
      <c r="T104" s="1223"/>
    </row>
    <row r="105" spans="2:20">
      <c r="B105" s="1223"/>
      <c r="C105" s="1223"/>
      <c r="D105" s="974"/>
      <c r="E105" s="974"/>
      <c r="F105" s="974"/>
      <c r="G105" s="974"/>
      <c r="H105" s="974"/>
      <c r="I105" s="974"/>
      <c r="J105" s="974"/>
      <c r="K105" s="974"/>
      <c r="L105" s="974"/>
      <c r="M105" s="974"/>
      <c r="N105" s="974"/>
      <c r="O105" s="974"/>
      <c r="P105" s="974"/>
      <c r="Q105" s="974"/>
      <c r="R105" s="974"/>
      <c r="S105" s="1223"/>
      <c r="T105" s="1223"/>
    </row>
    <row r="106" spans="2:20">
      <c r="B106" s="1223"/>
      <c r="C106" s="1223"/>
      <c r="D106" s="974"/>
      <c r="E106" s="974"/>
      <c r="F106" s="974"/>
      <c r="G106" s="974"/>
      <c r="H106" s="974"/>
      <c r="I106" s="974"/>
      <c r="J106" s="974"/>
      <c r="K106" s="974"/>
      <c r="L106" s="974"/>
      <c r="M106" s="974"/>
      <c r="N106" s="974"/>
      <c r="O106" s="974"/>
      <c r="P106" s="974"/>
      <c r="Q106" s="974"/>
      <c r="R106" s="974"/>
      <c r="S106" s="1223"/>
      <c r="T106" s="1223"/>
    </row>
    <row r="107" spans="2:20">
      <c r="B107" s="1223"/>
      <c r="C107" s="1223"/>
      <c r="D107" s="974"/>
      <c r="E107" s="974"/>
      <c r="F107" s="974"/>
      <c r="G107" s="974"/>
      <c r="H107" s="974"/>
      <c r="I107" s="974"/>
      <c r="J107" s="974"/>
      <c r="K107" s="974"/>
      <c r="L107" s="974"/>
      <c r="M107" s="974"/>
      <c r="N107" s="974"/>
      <c r="O107" s="974"/>
      <c r="P107" s="974"/>
      <c r="Q107" s="974"/>
      <c r="R107" s="974"/>
      <c r="S107" s="1223"/>
      <c r="T107" s="1223"/>
    </row>
    <row r="108" spans="2:20">
      <c r="B108" s="1223"/>
      <c r="C108" s="1223"/>
      <c r="D108" s="974"/>
      <c r="E108" s="974"/>
      <c r="F108" s="974"/>
      <c r="G108" s="974"/>
      <c r="H108" s="974"/>
      <c r="I108" s="974"/>
      <c r="J108" s="974"/>
      <c r="K108" s="974"/>
      <c r="L108" s="974"/>
      <c r="M108" s="974"/>
      <c r="N108" s="974"/>
      <c r="O108" s="974"/>
      <c r="P108" s="974"/>
      <c r="Q108" s="974"/>
      <c r="R108" s="974"/>
      <c r="S108" s="1223"/>
      <c r="T108" s="1223"/>
    </row>
    <row r="109" spans="2:20">
      <c r="B109" s="1223"/>
      <c r="C109" s="1223"/>
      <c r="D109" s="974"/>
      <c r="E109" s="974"/>
      <c r="F109" s="974"/>
      <c r="G109" s="974"/>
      <c r="H109" s="974"/>
      <c r="I109" s="974"/>
      <c r="J109" s="974"/>
      <c r="K109" s="974"/>
      <c r="L109" s="974"/>
      <c r="M109" s="974"/>
      <c r="N109" s="974"/>
      <c r="O109" s="974"/>
      <c r="P109" s="974"/>
      <c r="Q109" s="974"/>
      <c r="R109" s="974"/>
      <c r="S109" s="1223"/>
      <c r="T109" s="1223"/>
    </row>
    <row r="110" spans="2:20">
      <c r="B110" s="1223"/>
      <c r="C110" s="1223"/>
      <c r="D110" s="974"/>
      <c r="E110" s="974"/>
      <c r="F110" s="974"/>
      <c r="G110" s="974"/>
      <c r="H110" s="974"/>
      <c r="I110" s="974"/>
      <c r="J110" s="974"/>
      <c r="K110" s="974"/>
      <c r="L110" s="974"/>
      <c r="M110" s="974"/>
      <c r="N110" s="974"/>
      <c r="O110" s="974"/>
      <c r="P110" s="974"/>
      <c r="Q110" s="974"/>
      <c r="R110" s="974"/>
      <c r="S110" s="1223"/>
      <c r="T110" s="1223"/>
    </row>
    <row r="111" spans="2:20">
      <c r="B111" s="1223"/>
      <c r="C111" s="1223"/>
      <c r="D111" s="974"/>
      <c r="E111" s="974"/>
      <c r="F111" s="974"/>
      <c r="G111" s="974"/>
      <c r="H111" s="974"/>
      <c r="I111" s="974"/>
      <c r="J111" s="974"/>
      <c r="K111" s="974"/>
      <c r="L111" s="974"/>
      <c r="M111" s="974"/>
      <c r="N111" s="974"/>
      <c r="O111" s="974"/>
      <c r="P111" s="974"/>
      <c r="Q111" s="974"/>
      <c r="R111" s="974"/>
      <c r="S111" s="1223"/>
      <c r="T111" s="1223"/>
    </row>
    <row r="112" spans="2:20">
      <c r="B112" s="1223"/>
      <c r="C112" s="1223"/>
      <c r="D112" s="974"/>
      <c r="E112" s="974"/>
      <c r="F112" s="974"/>
      <c r="G112" s="974"/>
      <c r="H112" s="974"/>
      <c r="I112" s="974"/>
      <c r="J112" s="974"/>
      <c r="K112" s="974"/>
      <c r="L112" s="974"/>
      <c r="M112" s="974"/>
      <c r="N112" s="974"/>
      <c r="O112" s="974"/>
      <c r="P112" s="974"/>
      <c r="Q112" s="974"/>
      <c r="R112" s="974"/>
      <c r="S112" s="1223"/>
      <c r="T112" s="1223"/>
    </row>
    <row r="113" spans="2:20">
      <c r="B113" s="1223"/>
      <c r="C113" s="1223"/>
      <c r="D113" s="974"/>
      <c r="E113" s="974"/>
      <c r="F113" s="974"/>
      <c r="G113" s="974"/>
      <c r="H113" s="974"/>
      <c r="I113" s="974"/>
      <c r="J113" s="974"/>
      <c r="K113" s="974"/>
      <c r="L113" s="974"/>
      <c r="M113" s="974"/>
      <c r="N113" s="974"/>
      <c r="O113" s="974"/>
      <c r="P113" s="974"/>
      <c r="Q113" s="974"/>
      <c r="R113" s="974"/>
      <c r="S113" s="1223"/>
      <c r="T113" s="1223"/>
    </row>
    <row r="114" spans="2:20">
      <c r="B114" s="1223"/>
      <c r="C114" s="1223"/>
      <c r="D114" s="974"/>
      <c r="E114" s="974"/>
      <c r="F114" s="974"/>
      <c r="G114" s="974"/>
      <c r="H114" s="974"/>
      <c r="I114" s="974"/>
      <c r="J114" s="974"/>
      <c r="K114" s="974"/>
      <c r="L114" s="974"/>
      <c r="M114" s="974"/>
      <c r="N114" s="974"/>
      <c r="O114" s="974"/>
      <c r="P114" s="974"/>
      <c r="Q114" s="974"/>
      <c r="R114" s="974"/>
      <c r="S114" s="1223"/>
      <c r="T114" s="1223"/>
    </row>
    <row r="115" spans="2:20">
      <c r="B115" s="1223"/>
      <c r="C115" s="1223"/>
      <c r="D115" s="974"/>
      <c r="E115" s="974"/>
      <c r="F115" s="974"/>
      <c r="G115" s="974"/>
      <c r="H115" s="974"/>
      <c r="I115" s="974"/>
      <c r="J115" s="974"/>
      <c r="K115" s="974"/>
      <c r="L115" s="974"/>
      <c r="M115" s="974"/>
      <c r="N115" s="974"/>
      <c r="O115" s="974"/>
      <c r="P115" s="974"/>
      <c r="Q115" s="974"/>
      <c r="R115" s="974"/>
      <c r="S115" s="1223"/>
      <c r="T115" s="1223"/>
    </row>
    <row r="116" spans="2:20">
      <c r="B116" s="1223"/>
      <c r="C116" s="1223"/>
      <c r="D116" s="974"/>
      <c r="E116" s="974"/>
      <c r="F116" s="974"/>
      <c r="G116" s="974"/>
      <c r="H116" s="974"/>
      <c r="I116" s="974"/>
      <c r="J116" s="974"/>
      <c r="K116" s="974"/>
      <c r="L116" s="974"/>
      <c r="M116" s="974"/>
      <c r="N116" s="974"/>
      <c r="O116" s="974"/>
      <c r="P116" s="974"/>
      <c r="Q116" s="974"/>
      <c r="R116" s="974"/>
      <c r="S116" s="1223"/>
      <c r="T116" s="1223"/>
    </row>
    <row r="117" spans="2:20">
      <c r="B117" s="1223"/>
      <c r="C117" s="1223"/>
      <c r="D117" s="974"/>
      <c r="E117" s="974"/>
      <c r="F117" s="974"/>
      <c r="G117" s="974"/>
      <c r="H117" s="974"/>
      <c r="I117" s="974"/>
      <c r="J117" s="974"/>
      <c r="K117" s="974"/>
      <c r="L117" s="974"/>
      <c r="M117" s="974"/>
      <c r="N117" s="974"/>
      <c r="O117" s="974"/>
      <c r="P117" s="974"/>
      <c r="Q117" s="974"/>
      <c r="R117" s="974"/>
      <c r="S117" s="1223"/>
      <c r="T117" s="1223"/>
    </row>
    <row r="118" spans="2:20">
      <c r="B118" s="1223"/>
      <c r="C118" s="1223"/>
      <c r="D118" s="974"/>
      <c r="E118" s="974"/>
      <c r="F118" s="974"/>
      <c r="G118" s="974"/>
      <c r="H118" s="974"/>
      <c r="I118" s="974"/>
      <c r="J118" s="974"/>
      <c r="K118" s="974"/>
      <c r="L118" s="974"/>
      <c r="M118" s="974"/>
      <c r="N118" s="974"/>
      <c r="O118" s="974"/>
      <c r="P118" s="974"/>
      <c r="Q118" s="974"/>
      <c r="R118" s="974"/>
      <c r="S118" s="1223"/>
      <c r="T118" s="1223"/>
    </row>
    <row r="119" spans="2:20">
      <c r="B119" s="1223"/>
      <c r="C119" s="1223"/>
      <c r="D119" s="974"/>
      <c r="E119" s="974"/>
      <c r="F119" s="974"/>
      <c r="G119" s="974"/>
      <c r="H119" s="974"/>
      <c r="I119" s="974"/>
      <c r="J119" s="974"/>
      <c r="K119" s="974"/>
      <c r="L119" s="974"/>
      <c r="M119" s="974"/>
      <c r="N119" s="974"/>
      <c r="O119" s="974"/>
      <c r="P119" s="974"/>
      <c r="Q119" s="974"/>
      <c r="R119" s="974"/>
      <c r="S119" s="1223"/>
      <c r="T119" s="1223"/>
    </row>
    <row r="120" spans="2:20">
      <c r="B120" s="1223"/>
      <c r="C120" s="1223"/>
      <c r="D120" s="974"/>
      <c r="E120" s="974"/>
      <c r="F120" s="974"/>
      <c r="G120" s="974"/>
      <c r="H120" s="974"/>
      <c r="I120" s="974"/>
      <c r="J120" s="974"/>
      <c r="K120" s="974"/>
      <c r="L120" s="974"/>
      <c r="M120" s="974"/>
      <c r="N120" s="974"/>
      <c r="O120" s="974"/>
      <c r="P120" s="974"/>
      <c r="Q120" s="974"/>
      <c r="R120" s="974"/>
      <c r="S120" s="1223"/>
      <c r="T120" s="1223"/>
    </row>
    <row r="121" spans="2:20">
      <c r="B121" s="1223"/>
      <c r="C121" s="1223"/>
      <c r="D121" s="974"/>
      <c r="E121" s="974"/>
      <c r="F121" s="974"/>
      <c r="G121" s="974"/>
      <c r="H121" s="974"/>
      <c r="I121" s="974"/>
      <c r="J121" s="974"/>
      <c r="K121" s="974"/>
      <c r="L121" s="974"/>
      <c r="M121" s="974"/>
      <c r="N121" s="974"/>
      <c r="O121" s="974"/>
      <c r="P121" s="974"/>
      <c r="Q121" s="974"/>
      <c r="R121" s="974"/>
      <c r="S121" s="1223"/>
      <c r="T121" s="1223"/>
    </row>
    <row r="122" spans="2:20">
      <c r="B122" s="1223"/>
      <c r="C122" s="1223"/>
      <c r="D122" s="974"/>
      <c r="E122" s="974"/>
      <c r="F122" s="974"/>
      <c r="G122" s="974"/>
      <c r="H122" s="974"/>
      <c r="I122" s="974"/>
      <c r="J122" s="974"/>
      <c r="K122" s="974"/>
      <c r="L122" s="974"/>
      <c r="M122" s="974"/>
      <c r="N122" s="974"/>
      <c r="O122" s="974"/>
      <c r="P122" s="974"/>
      <c r="Q122" s="974"/>
      <c r="R122" s="974"/>
      <c r="S122" s="1223"/>
      <c r="T122" s="1223"/>
    </row>
    <row r="123" spans="2:20">
      <c r="B123" s="1223"/>
      <c r="C123" s="1223"/>
      <c r="D123" s="974"/>
      <c r="E123" s="974"/>
      <c r="F123" s="974"/>
      <c r="G123" s="974"/>
      <c r="H123" s="974"/>
      <c r="I123" s="974"/>
      <c r="J123" s="974"/>
      <c r="K123" s="974"/>
      <c r="L123" s="974"/>
      <c r="M123" s="974"/>
      <c r="N123" s="974"/>
      <c r="O123" s="974"/>
      <c r="P123" s="974"/>
      <c r="Q123" s="974"/>
      <c r="R123" s="974"/>
      <c r="S123" s="1223"/>
      <c r="T123" s="1223"/>
    </row>
    <row r="124" spans="2:20">
      <c r="B124" s="1224"/>
      <c r="C124" s="1224"/>
      <c r="S124" s="1224"/>
      <c r="T124" s="1224"/>
    </row>
    <row r="125" spans="2:20">
      <c r="B125" s="1225"/>
      <c r="C125" s="1225"/>
    </row>
    <row r="126" spans="2:20">
      <c r="B126" s="1225"/>
      <c r="C126" s="1225"/>
    </row>
  </sheetData>
  <mergeCells count="238">
    <mergeCell ref="J7:O7"/>
    <mergeCell ref="P7:T7"/>
    <mergeCell ref="L9:O9"/>
    <mergeCell ref="B11:T11"/>
    <mergeCell ref="B13:C14"/>
    <mergeCell ref="D13:D14"/>
    <mergeCell ref="E13:F13"/>
    <mergeCell ref="G13:G14"/>
    <mergeCell ref="H13:H14"/>
    <mergeCell ref="I13:I14"/>
    <mergeCell ref="B15:C15"/>
    <mergeCell ref="S15:T15"/>
    <mergeCell ref="B16:C16"/>
    <mergeCell ref="S16:T16"/>
    <mergeCell ref="B17:C17"/>
    <mergeCell ref="S17:T17"/>
    <mergeCell ref="J13:J14"/>
    <mergeCell ref="K13:K14"/>
    <mergeCell ref="L13:P13"/>
    <mergeCell ref="Q13:Q14"/>
    <mergeCell ref="R13:R14"/>
    <mergeCell ref="S13:T14"/>
    <mergeCell ref="B21:C21"/>
    <mergeCell ref="S21:T21"/>
    <mergeCell ref="B22:C22"/>
    <mergeCell ref="S22:T22"/>
    <mergeCell ref="B23:C23"/>
    <mergeCell ref="S23:T23"/>
    <mergeCell ref="B18:C18"/>
    <mergeCell ref="S18:T18"/>
    <mergeCell ref="B19:C19"/>
    <mergeCell ref="S19:T19"/>
    <mergeCell ref="B20:C20"/>
    <mergeCell ref="S20:T20"/>
    <mergeCell ref="B27:C27"/>
    <mergeCell ref="S27:T27"/>
    <mergeCell ref="B28:C28"/>
    <mergeCell ref="S28:T28"/>
    <mergeCell ref="B29:C29"/>
    <mergeCell ref="S29:T29"/>
    <mergeCell ref="B24:C24"/>
    <mergeCell ref="S24:T24"/>
    <mergeCell ref="B25:C25"/>
    <mergeCell ref="S25:T25"/>
    <mergeCell ref="B26:C26"/>
    <mergeCell ref="S26:T26"/>
    <mergeCell ref="B33:C33"/>
    <mergeCell ref="S33:T33"/>
    <mergeCell ref="B34:C34"/>
    <mergeCell ref="S34:T34"/>
    <mergeCell ref="B35:C35"/>
    <mergeCell ref="S35:T35"/>
    <mergeCell ref="B30:C30"/>
    <mergeCell ref="S30:T30"/>
    <mergeCell ref="B31:C31"/>
    <mergeCell ref="S31:T31"/>
    <mergeCell ref="B32:C32"/>
    <mergeCell ref="S32:T32"/>
    <mergeCell ref="B39:C39"/>
    <mergeCell ref="S39:T39"/>
    <mergeCell ref="B40:C40"/>
    <mergeCell ref="S40:T40"/>
    <mergeCell ref="B41:C41"/>
    <mergeCell ref="S41:T41"/>
    <mergeCell ref="B36:C36"/>
    <mergeCell ref="S36:T36"/>
    <mergeCell ref="B37:C37"/>
    <mergeCell ref="S37:T37"/>
    <mergeCell ref="B38:C38"/>
    <mergeCell ref="S38:T38"/>
    <mergeCell ref="B45:C45"/>
    <mergeCell ref="S45:T45"/>
    <mergeCell ref="B46:C46"/>
    <mergeCell ref="S46:T46"/>
    <mergeCell ref="B47:C47"/>
    <mergeCell ref="S47:T47"/>
    <mergeCell ref="B42:C42"/>
    <mergeCell ref="S42:T42"/>
    <mergeCell ref="B43:C43"/>
    <mergeCell ref="S43:T43"/>
    <mergeCell ref="B44:C44"/>
    <mergeCell ref="S44:T44"/>
    <mergeCell ref="B51:C51"/>
    <mergeCell ref="S51:T51"/>
    <mergeCell ref="B52:C52"/>
    <mergeCell ref="S52:T52"/>
    <mergeCell ref="B53:C53"/>
    <mergeCell ref="S53:T53"/>
    <mergeCell ref="B48:C48"/>
    <mergeCell ref="S48:T48"/>
    <mergeCell ref="B49:C49"/>
    <mergeCell ref="S49:T49"/>
    <mergeCell ref="B50:C50"/>
    <mergeCell ref="S50:T50"/>
    <mergeCell ref="B57:C57"/>
    <mergeCell ref="S57:T57"/>
    <mergeCell ref="B58:C58"/>
    <mergeCell ref="S58:T58"/>
    <mergeCell ref="B59:C59"/>
    <mergeCell ref="S59:T59"/>
    <mergeCell ref="B54:C54"/>
    <mergeCell ref="S54:T54"/>
    <mergeCell ref="B55:C55"/>
    <mergeCell ref="S55:T55"/>
    <mergeCell ref="B56:C56"/>
    <mergeCell ref="S56:T56"/>
    <mergeCell ref="B63:C63"/>
    <mergeCell ref="S63:T63"/>
    <mergeCell ref="B64:C64"/>
    <mergeCell ref="S64:T64"/>
    <mergeCell ref="B65:C65"/>
    <mergeCell ref="S65:T65"/>
    <mergeCell ref="B60:C60"/>
    <mergeCell ref="S60:T60"/>
    <mergeCell ref="B61:C61"/>
    <mergeCell ref="S61:T61"/>
    <mergeCell ref="B62:C62"/>
    <mergeCell ref="S62:T62"/>
    <mergeCell ref="B69:C69"/>
    <mergeCell ref="S69:T69"/>
    <mergeCell ref="B70:C70"/>
    <mergeCell ref="S70:T70"/>
    <mergeCell ref="B71:C71"/>
    <mergeCell ref="S71:T71"/>
    <mergeCell ref="B66:C66"/>
    <mergeCell ref="S66:T66"/>
    <mergeCell ref="B67:C67"/>
    <mergeCell ref="S67:T67"/>
    <mergeCell ref="B68:C68"/>
    <mergeCell ref="S68:T68"/>
    <mergeCell ref="B75:C75"/>
    <mergeCell ref="S75:T75"/>
    <mergeCell ref="B76:C76"/>
    <mergeCell ref="S76:T76"/>
    <mergeCell ref="B77:C77"/>
    <mergeCell ref="S77:T77"/>
    <mergeCell ref="B72:C72"/>
    <mergeCell ref="S72:T72"/>
    <mergeCell ref="B73:C73"/>
    <mergeCell ref="S73:T73"/>
    <mergeCell ref="B74:C74"/>
    <mergeCell ref="S74:T74"/>
    <mergeCell ref="B81:C81"/>
    <mergeCell ref="S81:T81"/>
    <mergeCell ref="B82:C82"/>
    <mergeCell ref="S82:T82"/>
    <mergeCell ref="B83:C83"/>
    <mergeCell ref="S83:T83"/>
    <mergeCell ref="B78:C78"/>
    <mergeCell ref="S78:T78"/>
    <mergeCell ref="B79:C79"/>
    <mergeCell ref="S79:T79"/>
    <mergeCell ref="B80:C80"/>
    <mergeCell ref="S80:T80"/>
    <mergeCell ref="B87:C87"/>
    <mergeCell ref="S87:T87"/>
    <mergeCell ref="B88:C88"/>
    <mergeCell ref="S88:T88"/>
    <mergeCell ref="B89:C89"/>
    <mergeCell ref="S89:T89"/>
    <mergeCell ref="B84:C84"/>
    <mergeCell ref="S84:T84"/>
    <mergeCell ref="B85:C85"/>
    <mergeCell ref="S85:T85"/>
    <mergeCell ref="B86:C86"/>
    <mergeCell ref="S86:T86"/>
    <mergeCell ref="B93:C93"/>
    <mergeCell ref="S93:T93"/>
    <mergeCell ref="B94:C94"/>
    <mergeCell ref="S94:T94"/>
    <mergeCell ref="B95:C95"/>
    <mergeCell ref="S95:T95"/>
    <mergeCell ref="B90:C90"/>
    <mergeCell ref="S90:T90"/>
    <mergeCell ref="B91:C91"/>
    <mergeCell ref="S91:T91"/>
    <mergeCell ref="B92:C92"/>
    <mergeCell ref="S92:T92"/>
    <mergeCell ref="B99:C99"/>
    <mergeCell ref="S99:T99"/>
    <mergeCell ref="B100:C100"/>
    <mergeCell ref="S100:T100"/>
    <mergeCell ref="B101:C101"/>
    <mergeCell ref="S101:T101"/>
    <mergeCell ref="B96:C96"/>
    <mergeCell ref="S96:T96"/>
    <mergeCell ref="B97:C97"/>
    <mergeCell ref="S97:T97"/>
    <mergeCell ref="B98:C98"/>
    <mergeCell ref="S98:T98"/>
    <mergeCell ref="B105:C105"/>
    <mergeCell ref="S105:T105"/>
    <mergeCell ref="B106:C106"/>
    <mergeCell ref="S106:T106"/>
    <mergeCell ref="B107:C107"/>
    <mergeCell ref="S107:T107"/>
    <mergeCell ref="B102:C102"/>
    <mergeCell ref="S102:T102"/>
    <mergeCell ref="B103:C103"/>
    <mergeCell ref="S103:T103"/>
    <mergeCell ref="B104:C104"/>
    <mergeCell ref="S104:T104"/>
    <mergeCell ref="B111:C111"/>
    <mergeCell ref="S111:T111"/>
    <mergeCell ref="B112:C112"/>
    <mergeCell ref="S112:T112"/>
    <mergeCell ref="B113:C113"/>
    <mergeCell ref="S113:T113"/>
    <mergeCell ref="B108:C108"/>
    <mergeCell ref="S108:T108"/>
    <mergeCell ref="B109:C109"/>
    <mergeCell ref="S109:T109"/>
    <mergeCell ref="B110:C110"/>
    <mergeCell ref="S110:T110"/>
    <mergeCell ref="B117:C117"/>
    <mergeCell ref="S117:T117"/>
    <mergeCell ref="B118:C118"/>
    <mergeCell ref="S118:T118"/>
    <mergeCell ref="B119:C119"/>
    <mergeCell ref="S119:T119"/>
    <mergeCell ref="B114:C114"/>
    <mergeCell ref="S114:T114"/>
    <mergeCell ref="B115:C115"/>
    <mergeCell ref="S115:T115"/>
    <mergeCell ref="B116:C116"/>
    <mergeCell ref="S116:T116"/>
    <mergeCell ref="B123:C123"/>
    <mergeCell ref="S123:T123"/>
    <mergeCell ref="B124:C124"/>
    <mergeCell ref="S124:T124"/>
    <mergeCell ref="B125:C125"/>
    <mergeCell ref="B126:C126"/>
    <mergeCell ref="B120:C120"/>
    <mergeCell ref="S120:T120"/>
    <mergeCell ref="B121:C121"/>
    <mergeCell ref="S121:T121"/>
    <mergeCell ref="B122:C122"/>
    <mergeCell ref="S122:T12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zoomScale="70" zoomScaleNormal="70" workbookViewId="0">
      <selection activeCell="K8" sqref="K8"/>
    </sheetView>
  </sheetViews>
  <sheetFormatPr baseColWidth="10" defaultRowHeight="14.25"/>
  <cols>
    <col min="1" max="1" width="4.375" customWidth="1"/>
    <col min="2" max="2" width="48.75" customWidth="1"/>
    <col min="4" max="4" width="15.75" customWidth="1"/>
    <col min="5" max="5" width="11.625" customWidth="1"/>
    <col min="6" max="6" width="11.125" customWidth="1"/>
    <col min="11" max="11" width="17.125" customWidth="1"/>
    <col min="12" max="12" width="15" customWidth="1"/>
    <col min="13" max="13" width="15.625" customWidth="1"/>
    <col min="14" max="14" width="16.625" customWidth="1"/>
  </cols>
  <sheetData>
    <row r="1" spans="2:15" ht="23.25">
      <c r="B1" s="10" t="s">
        <v>42</v>
      </c>
      <c r="C1" s="10"/>
      <c r="D1" s="10"/>
      <c r="E1" s="11"/>
      <c r="F1" s="12"/>
      <c r="G1" s="12"/>
      <c r="H1" s="13"/>
      <c r="I1" s="13"/>
      <c r="J1" s="11"/>
      <c r="K1" s="11"/>
      <c r="L1" s="11"/>
      <c r="M1" s="11"/>
      <c r="N1" s="11"/>
      <c r="O1" s="11"/>
    </row>
    <row r="2" spans="2:15" ht="16.5">
      <c r="B2" s="10" t="s">
        <v>43</v>
      </c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2:15" ht="18.75">
      <c r="B3" s="1239"/>
      <c r="C3" s="1239"/>
      <c r="D3" s="1239"/>
      <c r="E3" s="1239"/>
      <c r="F3" s="1239"/>
      <c r="G3" s="1239"/>
      <c r="H3" s="1239"/>
      <c r="I3" s="1239"/>
      <c r="J3" s="11"/>
      <c r="K3" s="11"/>
      <c r="L3" s="11"/>
      <c r="M3" s="11"/>
      <c r="N3" s="11"/>
      <c r="O3" s="11"/>
    </row>
    <row r="4" spans="2:15" ht="18">
      <c r="B4" s="1239" t="s">
        <v>44</v>
      </c>
      <c r="C4" s="1239"/>
      <c r="D4" s="1239"/>
      <c r="E4" s="1239"/>
      <c r="F4" s="1239"/>
      <c r="G4" s="1239"/>
      <c r="H4" s="1239"/>
      <c r="I4" s="1239"/>
      <c r="J4" s="1239"/>
      <c r="K4" s="1239"/>
      <c r="L4" s="1239"/>
      <c r="M4" s="1239"/>
      <c r="N4" s="1239"/>
      <c r="O4" s="1239"/>
    </row>
    <row r="5" spans="2:15" ht="18">
      <c r="B5" s="1240"/>
      <c r="C5" s="1240"/>
      <c r="D5" s="1240"/>
      <c r="E5" s="1240"/>
      <c r="F5" s="1240"/>
      <c r="G5" s="1240"/>
      <c r="H5" s="1240"/>
      <c r="I5" s="1240"/>
      <c r="J5" s="11"/>
      <c r="K5" s="11"/>
      <c r="L5" s="11"/>
      <c r="M5" s="11">
        <v>6</v>
      </c>
      <c r="N5" s="11"/>
      <c r="O5" s="11"/>
    </row>
    <row r="6" spans="2:15" ht="16.5">
      <c r="B6" s="14" t="s">
        <v>1303</v>
      </c>
      <c r="C6" s="14"/>
      <c r="D6" s="14"/>
      <c r="E6" s="14"/>
      <c r="F6" s="14"/>
      <c r="G6" s="11"/>
      <c r="H6" s="11"/>
      <c r="I6" s="14"/>
      <c r="J6" s="15"/>
      <c r="K6" s="11"/>
      <c r="L6" s="11"/>
      <c r="M6" s="11"/>
      <c r="N6" s="11"/>
      <c r="O6" s="11"/>
    </row>
    <row r="7" spans="2:15" ht="16.5">
      <c r="B7" s="1241" t="s">
        <v>1232</v>
      </c>
      <c r="C7" s="1241"/>
      <c r="D7" s="1241"/>
      <c r="E7" s="1241"/>
      <c r="F7" s="1241"/>
      <c r="G7" s="1241"/>
      <c r="H7" s="1241"/>
      <c r="I7" s="1241"/>
      <c r="J7" s="15"/>
      <c r="K7" s="11"/>
      <c r="L7" s="11"/>
      <c r="M7" s="11"/>
      <c r="N7" s="11"/>
      <c r="O7" s="11"/>
    </row>
    <row r="8" spans="2:15" ht="16.5">
      <c r="B8" s="1241" t="s">
        <v>1230</v>
      </c>
      <c r="C8" s="1241"/>
      <c r="D8" s="1241"/>
      <c r="E8" s="1241"/>
      <c r="F8" s="1241"/>
      <c r="G8" s="1241"/>
      <c r="H8" s="1241"/>
      <c r="I8" s="1241"/>
      <c r="J8" s="11"/>
      <c r="K8" s="11"/>
      <c r="L8" s="11"/>
      <c r="M8" s="11"/>
      <c r="N8" s="11"/>
      <c r="O8" s="11"/>
    </row>
    <row r="9" spans="2:15" ht="16.5">
      <c r="B9" s="992" t="s">
        <v>1231</v>
      </c>
      <c r="C9" s="16"/>
      <c r="D9" s="32">
        <v>44923</v>
      </c>
      <c r="E9" s="32"/>
      <c r="F9" s="32"/>
      <c r="G9" s="16"/>
      <c r="H9" s="16"/>
      <c r="I9" s="16"/>
      <c r="J9" s="11"/>
      <c r="K9" s="11"/>
      <c r="L9" s="11"/>
      <c r="M9" s="11"/>
      <c r="N9" s="11"/>
      <c r="O9" s="11"/>
    </row>
    <row r="10" spans="2:15" ht="18">
      <c r="B10" s="17"/>
      <c r="C10" s="18"/>
      <c r="D10" s="19"/>
      <c r="E10" s="19"/>
      <c r="F10" s="19"/>
      <c r="G10" s="19"/>
      <c r="H10" s="19"/>
      <c r="I10" s="19"/>
      <c r="J10" s="11"/>
      <c r="K10" s="11"/>
      <c r="L10" s="11"/>
      <c r="M10" s="11"/>
      <c r="N10" s="11"/>
      <c r="O10" s="11"/>
    </row>
    <row r="11" spans="2:15">
      <c r="B11" s="20" t="s">
        <v>45</v>
      </c>
      <c r="C11" s="21" t="s">
        <v>0</v>
      </c>
      <c r="D11" s="21" t="s">
        <v>1</v>
      </c>
      <c r="E11" s="21" t="s">
        <v>2</v>
      </c>
      <c r="F11" s="21" t="s">
        <v>3</v>
      </c>
      <c r="G11" s="21" t="s">
        <v>4</v>
      </c>
      <c r="H11" s="21" t="s">
        <v>5</v>
      </c>
      <c r="I11" s="21" t="s">
        <v>6</v>
      </c>
      <c r="J11" s="21" t="s">
        <v>7</v>
      </c>
      <c r="K11" s="21" t="s">
        <v>8</v>
      </c>
      <c r="L11" s="21" t="s">
        <v>9</v>
      </c>
      <c r="M11" s="21" t="s">
        <v>10</v>
      </c>
      <c r="N11" s="21" t="s">
        <v>11</v>
      </c>
      <c r="O11" s="21" t="s">
        <v>46</v>
      </c>
    </row>
    <row r="12" spans="2:15" ht="15.75">
      <c r="B12" s="22" t="s">
        <v>47</v>
      </c>
      <c r="C12" s="23">
        <v>1</v>
      </c>
      <c r="D12" s="23">
        <v>1</v>
      </c>
      <c r="E12" s="23">
        <v>5</v>
      </c>
      <c r="F12" s="23">
        <v>5</v>
      </c>
      <c r="G12" s="24">
        <v>2</v>
      </c>
      <c r="H12" s="24">
        <v>6</v>
      </c>
      <c r="I12" s="23">
        <v>3</v>
      </c>
      <c r="J12" s="23">
        <v>2</v>
      </c>
      <c r="K12" s="23">
        <v>4</v>
      </c>
      <c r="L12" s="23">
        <v>4</v>
      </c>
      <c r="M12" s="23"/>
      <c r="N12" s="23"/>
      <c r="O12" s="25">
        <f t="shared" ref="O12:O26" si="0">SUM(C12:N12)</f>
        <v>33</v>
      </c>
    </row>
    <row r="13" spans="2:15" ht="15.75">
      <c r="B13" s="22" t="s">
        <v>48</v>
      </c>
      <c r="C13" s="26">
        <v>5</v>
      </c>
      <c r="D13" s="26">
        <v>2</v>
      </c>
      <c r="E13" s="26">
        <v>2</v>
      </c>
      <c r="F13" s="26">
        <v>1</v>
      </c>
      <c r="G13" s="26">
        <v>5</v>
      </c>
      <c r="H13" s="26">
        <v>5</v>
      </c>
      <c r="I13" s="23">
        <v>9</v>
      </c>
      <c r="J13" s="27">
        <v>7</v>
      </c>
      <c r="K13" s="23">
        <v>3</v>
      </c>
      <c r="L13" s="23">
        <v>4</v>
      </c>
      <c r="M13" s="23"/>
      <c r="N13" s="23"/>
      <c r="O13" s="25">
        <f t="shared" si="0"/>
        <v>43</v>
      </c>
    </row>
    <row r="14" spans="2:15" ht="15.75">
      <c r="B14" s="22" t="s">
        <v>49</v>
      </c>
      <c r="C14" s="26">
        <v>4</v>
      </c>
      <c r="D14" s="26">
        <v>3</v>
      </c>
      <c r="E14" s="26">
        <v>4</v>
      </c>
      <c r="F14" s="26">
        <v>1</v>
      </c>
      <c r="G14" s="26">
        <v>3</v>
      </c>
      <c r="H14" s="26">
        <v>2</v>
      </c>
      <c r="I14" s="26">
        <v>2</v>
      </c>
      <c r="J14" s="26">
        <v>5</v>
      </c>
      <c r="K14" s="23">
        <v>6</v>
      </c>
      <c r="L14" s="23">
        <v>4</v>
      </c>
      <c r="M14" s="23"/>
      <c r="N14" s="23"/>
      <c r="O14" s="25">
        <f t="shared" si="0"/>
        <v>34</v>
      </c>
    </row>
    <row r="15" spans="2:15" ht="15.75">
      <c r="B15" s="22" t="s">
        <v>50</v>
      </c>
      <c r="C15" s="26">
        <v>3</v>
      </c>
      <c r="D15" s="26">
        <v>1</v>
      </c>
      <c r="E15" s="26">
        <v>1</v>
      </c>
      <c r="F15" s="26">
        <v>1</v>
      </c>
      <c r="G15" s="26">
        <v>4</v>
      </c>
      <c r="H15" s="26">
        <v>2</v>
      </c>
      <c r="I15" s="26">
        <v>0</v>
      </c>
      <c r="J15" s="26">
        <v>5</v>
      </c>
      <c r="K15" s="23">
        <v>2</v>
      </c>
      <c r="L15" s="23">
        <v>3</v>
      </c>
      <c r="M15" s="23"/>
      <c r="N15" s="23"/>
      <c r="O15" s="25">
        <f t="shared" si="0"/>
        <v>22</v>
      </c>
    </row>
    <row r="16" spans="2:15" ht="15.75">
      <c r="B16" s="22" t="s">
        <v>51</v>
      </c>
      <c r="C16" s="26">
        <v>6</v>
      </c>
      <c r="D16" s="26">
        <v>4</v>
      </c>
      <c r="E16" s="26">
        <v>5</v>
      </c>
      <c r="F16" s="26">
        <v>7</v>
      </c>
      <c r="G16" s="26">
        <v>8</v>
      </c>
      <c r="H16" s="26">
        <v>5</v>
      </c>
      <c r="I16" s="26">
        <v>11</v>
      </c>
      <c r="J16" s="26">
        <v>9</v>
      </c>
      <c r="K16" s="23">
        <v>5</v>
      </c>
      <c r="L16" s="23">
        <v>12</v>
      </c>
      <c r="M16" s="23"/>
      <c r="N16" s="23"/>
      <c r="O16" s="25">
        <f t="shared" si="0"/>
        <v>72</v>
      </c>
    </row>
    <row r="17" spans="2:15" ht="15.75">
      <c r="B17" s="22" t="s">
        <v>52</v>
      </c>
      <c r="C17" s="26">
        <v>15</v>
      </c>
      <c r="D17" s="26">
        <v>7</v>
      </c>
      <c r="E17" s="26">
        <v>9</v>
      </c>
      <c r="F17" s="26">
        <v>8</v>
      </c>
      <c r="G17" s="26">
        <v>16</v>
      </c>
      <c r="H17" s="26">
        <v>14</v>
      </c>
      <c r="I17" s="26">
        <v>16</v>
      </c>
      <c r="J17" s="26">
        <v>10</v>
      </c>
      <c r="K17" s="23">
        <v>13</v>
      </c>
      <c r="L17" s="23">
        <v>10</v>
      </c>
      <c r="M17" s="23"/>
      <c r="N17" s="23"/>
      <c r="O17" s="25">
        <f t="shared" si="0"/>
        <v>118</v>
      </c>
    </row>
    <row r="18" spans="2:15" ht="15.75">
      <c r="B18" s="22" t="s">
        <v>53</v>
      </c>
      <c r="C18" s="26">
        <v>21</v>
      </c>
      <c r="D18" s="26">
        <v>16</v>
      </c>
      <c r="E18" s="26">
        <v>23</v>
      </c>
      <c r="F18" s="26">
        <v>17</v>
      </c>
      <c r="G18" s="26">
        <v>18</v>
      </c>
      <c r="H18" s="26">
        <v>18</v>
      </c>
      <c r="I18" s="26">
        <v>28</v>
      </c>
      <c r="J18" s="26">
        <v>19</v>
      </c>
      <c r="K18" s="23">
        <v>38</v>
      </c>
      <c r="L18" s="23">
        <v>28</v>
      </c>
      <c r="M18" s="23"/>
      <c r="N18" s="23"/>
      <c r="O18" s="25">
        <f t="shared" si="0"/>
        <v>226</v>
      </c>
    </row>
    <row r="19" spans="2:15" ht="15.75">
      <c r="B19" s="22" t="s">
        <v>54</v>
      </c>
      <c r="C19" s="26">
        <v>8</v>
      </c>
      <c r="D19" s="26">
        <v>7</v>
      </c>
      <c r="E19" s="26">
        <v>3</v>
      </c>
      <c r="F19" s="26">
        <v>4</v>
      </c>
      <c r="G19" s="26">
        <v>4</v>
      </c>
      <c r="H19" s="26">
        <v>6</v>
      </c>
      <c r="I19" s="26">
        <v>5</v>
      </c>
      <c r="J19" s="26">
        <v>5</v>
      </c>
      <c r="K19" s="23">
        <v>4</v>
      </c>
      <c r="L19" s="23">
        <v>5</v>
      </c>
      <c r="M19" s="23"/>
      <c r="N19" s="23"/>
      <c r="O19" s="25">
        <f t="shared" si="0"/>
        <v>51</v>
      </c>
    </row>
    <row r="20" spans="2:15" ht="15.75">
      <c r="B20" s="22" t="s">
        <v>55</v>
      </c>
      <c r="C20" s="26">
        <v>5</v>
      </c>
      <c r="D20" s="26">
        <v>4</v>
      </c>
      <c r="E20" s="26">
        <v>2</v>
      </c>
      <c r="F20" s="26">
        <v>4</v>
      </c>
      <c r="G20" s="26">
        <v>1</v>
      </c>
      <c r="H20" s="26">
        <v>5</v>
      </c>
      <c r="I20" s="26">
        <v>3</v>
      </c>
      <c r="J20" s="26">
        <v>5</v>
      </c>
      <c r="K20" s="23">
        <v>2</v>
      </c>
      <c r="L20" s="23">
        <v>2</v>
      </c>
      <c r="M20" s="23"/>
      <c r="N20" s="23"/>
      <c r="O20" s="25">
        <f t="shared" si="0"/>
        <v>33</v>
      </c>
    </row>
    <row r="21" spans="2:15" ht="15.75">
      <c r="B21" s="22" t="s">
        <v>56</v>
      </c>
      <c r="C21" s="28">
        <v>19</v>
      </c>
      <c r="D21" s="23">
        <v>10</v>
      </c>
      <c r="E21" s="23">
        <v>16</v>
      </c>
      <c r="F21" s="28">
        <v>13</v>
      </c>
      <c r="G21" s="28">
        <v>20</v>
      </c>
      <c r="H21" s="28">
        <v>14</v>
      </c>
      <c r="I21" s="23">
        <v>21</v>
      </c>
      <c r="J21" s="27">
        <v>22</v>
      </c>
      <c r="K21" s="23">
        <v>31</v>
      </c>
      <c r="L21" s="23">
        <v>30</v>
      </c>
      <c r="M21" s="23"/>
      <c r="N21" s="23"/>
      <c r="O21" s="25">
        <f t="shared" si="0"/>
        <v>196</v>
      </c>
    </row>
    <row r="22" spans="2:15" ht="15.75">
      <c r="B22" s="22" t="s">
        <v>57</v>
      </c>
      <c r="C22" s="29">
        <v>4</v>
      </c>
      <c r="D22" s="23">
        <v>3</v>
      </c>
      <c r="E22" s="23">
        <v>6</v>
      </c>
      <c r="F22" s="29">
        <v>4</v>
      </c>
      <c r="G22" s="29">
        <v>9</v>
      </c>
      <c r="H22" s="29">
        <v>4</v>
      </c>
      <c r="I22" s="23">
        <v>14</v>
      </c>
      <c r="J22" s="23">
        <v>14</v>
      </c>
      <c r="K22" s="23">
        <v>23</v>
      </c>
      <c r="L22" s="23">
        <v>24</v>
      </c>
      <c r="M22" s="23"/>
      <c r="N22" s="23"/>
      <c r="O22" s="25">
        <f t="shared" si="0"/>
        <v>105</v>
      </c>
    </row>
    <row r="23" spans="2:15" ht="15.75">
      <c r="B23" s="22" t="s">
        <v>58</v>
      </c>
      <c r="C23" s="29">
        <v>2</v>
      </c>
      <c r="D23" s="23">
        <v>1</v>
      </c>
      <c r="E23" s="23">
        <v>0</v>
      </c>
      <c r="F23" s="29">
        <v>0</v>
      </c>
      <c r="G23" s="29">
        <v>3</v>
      </c>
      <c r="H23" s="29">
        <v>1</v>
      </c>
      <c r="I23" s="23">
        <v>1</v>
      </c>
      <c r="J23" s="23">
        <v>0</v>
      </c>
      <c r="K23" s="23">
        <v>0</v>
      </c>
      <c r="L23" s="23">
        <v>0</v>
      </c>
      <c r="M23" s="23"/>
      <c r="N23" s="23"/>
      <c r="O23" s="25">
        <f t="shared" si="0"/>
        <v>8</v>
      </c>
    </row>
    <row r="24" spans="2:15" ht="15.75">
      <c r="B24" s="22" t="s">
        <v>59</v>
      </c>
      <c r="C24" s="26">
        <v>13</v>
      </c>
      <c r="D24" s="23">
        <v>6</v>
      </c>
      <c r="E24" s="23">
        <v>6</v>
      </c>
      <c r="F24" s="23">
        <v>9</v>
      </c>
      <c r="G24" s="26">
        <v>8</v>
      </c>
      <c r="H24" s="26">
        <v>9</v>
      </c>
      <c r="I24" s="23">
        <v>6</v>
      </c>
      <c r="J24" s="23">
        <v>8</v>
      </c>
      <c r="K24" s="23">
        <v>8</v>
      </c>
      <c r="L24" s="23">
        <v>6</v>
      </c>
      <c r="M24" s="23"/>
      <c r="N24" s="23"/>
      <c r="O24" s="25">
        <f t="shared" si="0"/>
        <v>79</v>
      </c>
    </row>
    <row r="25" spans="2:15" ht="15.75">
      <c r="B25" s="22" t="s">
        <v>60</v>
      </c>
      <c r="C25" s="23">
        <v>0</v>
      </c>
      <c r="D25" s="23">
        <v>1</v>
      </c>
      <c r="E25" s="23">
        <v>0</v>
      </c>
      <c r="F25" s="23">
        <v>3</v>
      </c>
      <c r="G25" s="26">
        <v>1</v>
      </c>
      <c r="H25" s="26">
        <v>5</v>
      </c>
      <c r="I25" s="23">
        <v>3</v>
      </c>
      <c r="J25" s="23">
        <v>1</v>
      </c>
      <c r="K25" s="23">
        <v>1</v>
      </c>
      <c r="L25" s="23">
        <v>2</v>
      </c>
      <c r="M25" s="23"/>
      <c r="N25" s="23"/>
      <c r="O25" s="25">
        <f t="shared" si="0"/>
        <v>17</v>
      </c>
    </row>
    <row r="26" spans="2:15" ht="15.75">
      <c r="B26" s="22" t="s">
        <v>61</v>
      </c>
      <c r="C26" s="23">
        <v>1</v>
      </c>
      <c r="D26" s="23">
        <v>0</v>
      </c>
      <c r="E26" s="23">
        <v>1</v>
      </c>
      <c r="F26" s="23">
        <v>0</v>
      </c>
      <c r="G26" s="23">
        <v>0</v>
      </c>
      <c r="H26" s="23">
        <v>0</v>
      </c>
      <c r="I26" s="23">
        <v>0</v>
      </c>
      <c r="J26" s="23">
        <v>1</v>
      </c>
      <c r="K26" s="23">
        <v>0</v>
      </c>
      <c r="L26" s="23"/>
      <c r="M26" s="23"/>
      <c r="N26" s="23"/>
      <c r="O26" s="25">
        <f t="shared" si="0"/>
        <v>3</v>
      </c>
    </row>
    <row r="27" spans="2:15" ht="15.75">
      <c r="B27" s="22" t="s">
        <v>62</v>
      </c>
      <c r="C27" s="23">
        <v>1</v>
      </c>
      <c r="D27" s="23">
        <v>0</v>
      </c>
      <c r="E27" s="23">
        <v>0</v>
      </c>
      <c r="F27" s="23">
        <v>1</v>
      </c>
      <c r="G27" s="23">
        <v>0</v>
      </c>
      <c r="H27" s="23">
        <v>1</v>
      </c>
      <c r="I27" s="23">
        <v>0</v>
      </c>
      <c r="J27" s="23">
        <v>0</v>
      </c>
      <c r="K27" s="23">
        <v>0</v>
      </c>
      <c r="L27" s="23">
        <v>2</v>
      </c>
      <c r="M27" s="23"/>
      <c r="N27" s="23"/>
      <c r="O27" s="25">
        <v>0</v>
      </c>
    </row>
    <row r="28" spans="2:15" ht="15.75">
      <c r="B28" s="30" t="s">
        <v>63</v>
      </c>
      <c r="C28" s="23">
        <v>9</v>
      </c>
      <c r="D28" s="23">
        <v>7</v>
      </c>
      <c r="E28" s="23">
        <v>6</v>
      </c>
      <c r="F28" s="23">
        <v>8</v>
      </c>
      <c r="G28" s="23">
        <v>7</v>
      </c>
      <c r="H28" s="23">
        <v>9</v>
      </c>
      <c r="I28" s="23">
        <v>5</v>
      </c>
      <c r="J28" s="23">
        <v>6</v>
      </c>
      <c r="K28" s="23">
        <v>13</v>
      </c>
      <c r="L28" s="23">
        <v>7</v>
      </c>
      <c r="M28" s="23"/>
      <c r="N28" s="23"/>
      <c r="O28" s="25">
        <f>SUM(C28:N28)</f>
        <v>77</v>
      </c>
    </row>
    <row r="29" spans="2:15" ht="15.75">
      <c r="B29" s="22" t="s">
        <v>64</v>
      </c>
      <c r="C29" s="23">
        <v>1</v>
      </c>
      <c r="D29" s="23">
        <v>1</v>
      </c>
      <c r="E29" s="23">
        <v>0</v>
      </c>
      <c r="F29" s="23">
        <v>1</v>
      </c>
      <c r="G29" s="23">
        <v>0</v>
      </c>
      <c r="H29" s="23">
        <v>2</v>
      </c>
      <c r="I29" s="23">
        <v>0</v>
      </c>
      <c r="J29" s="23">
        <v>0</v>
      </c>
      <c r="K29" s="23">
        <v>0</v>
      </c>
      <c r="L29" s="23">
        <v>0</v>
      </c>
      <c r="M29" s="23"/>
      <c r="N29" s="23"/>
      <c r="O29" s="25">
        <f>SUM(C29:N29)</f>
        <v>5</v>
      </c>
    </row>
    <row r="30" spans="2:15" ht="15.75">
      <c r="B30" s="22" t="s">
        <v>65</v>
      </c>
      <c r="C30" s="23">
        <v>4</v>
      </c>
      <c r="D30" s="23">
        <v>7</v>
      </c>
      <c r="E30" s="23">
        <v>6</v>
      </c>
      <c r="F30" s="23">
        <v>4</v>
      </c>
      <c r="G30" s="23">
        <v>2</v>
      </c>
      <c r="H30" s="23">
        <v>5</v>
      </c>
      <c r="I30" s="23">
        <v>3</v>
      </c>
      <c r="J30" s="23">
        <v>4</v>
      </c>
      <c r="K30" s="23">
        <v>0</v>
      </c>
      <c r="L30" s="23">
        <v>5</v>
      </c>
      <c r="M30" s="23"/>
      <c r="N30" s="23"/>
      <c r="O30" s="25">
        <f>SUM(C30:N30)</f>
        <v>40</v>
      </c>
    </row>
    <row r="31" spans="2:15" ht="15.75">
      <c r="B31" s="31" t="s">
        <v>66</v>
      </c>
      <c r="C31" s="23">
        <v>52</v>
      </c>
      <c r="D31" s="23">
        <v>30</v>
      </c>
      <c r="E31" s="23">
        <v>42</v>
      </c>
      <c r="F31" s="23">
        <v>34</v>
      </c>
      <c r="G31" s="23">
        <v>52</v>
      </c>
      <c r="H31" s="23">
        <v>46</v>
      </c>
      <c r="I31" s="23">
        <v>69</v>
      </c>
      <c r="J31" s="23">
        <v>56</v>
      </c>
      <c r="K31" s="23">
        <v>64</v>
      </c>
      <c r="L31" s="23">
        <v>58</v>
      </c>
      <c r="M31" s="23"/>
      <c r="N31" s="23"/>
      <c r="O31" s="25">
        <f>SUM(C31:N31)</f>
        <v>503</v>
      </c>
    </row>
    <row r="32" spans="2:15">
      <c r="B32" s="1236" t="s">
        <v>67</v>
      </c>
      <c r="C32" s="1237"/>
      <c r="D32" s="1237"/>
      <c r="E32" s="1237"/>
      <c r="F32" s="1237"/>
      <c r="G32" s="1237"/>
      <c r="H32" s="1237"/>
      <c r="I32" s="1237"/>
      <c r="J32" s="1237"/>
      <c r="K32" s="1237"/>
      <c r="L32" s="1237"/>
      <c r="M32" s="1237"/>
      <c r="N32" s="1237"/>
      <c r="O32" s="1238"/>
    </row>
    <row r="33" spans="2:15" ht="15.75">
      <c r="B33" s="31" t="s">
        <v>68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f t="shared" ref="O33:O41" si="1">SUM(C33:N33)</f>
        <v>0</v>
      </c>
    </row>
    <row r="34" spans="2:15" ht="15.75">
      <c r="B34" s="31" t="s">
        <v>69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5">
        <f t="shared" si="1"/>
        <v>0</v>
      </c>
    </row>
    <row r="35" spans="2:15" ht="15.75">
      <c r="B35" s="31" t="s">
        <v>70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5">
        <f t="shared" si="1"/>
        <v>0</v>
      </c>
    </row>
    <row r="36" spans="2:15" ht="15.75">
      <c r="B36" s="31" t="s">
        <v>71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5">
        <f t="shared" si="1"/>
        <v>0</v>
      </c>
    </row>
    <row r="37" spans="2:15" ht="15.75">
      <c r="B37" s="31" t="s">
        <v>72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5">
        <f t="shared" si="1"/>
        <v>0</v>
      </c>
    </row>
    <row r="38" spans="2:15" ht="15.75">
      <c r="B38" s="31" t="s">
        <v>73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f t="shared" si="1"/>
        <v>0</v>
      </c>
    </row>
    <row r="39" spans="2:15" ht="15.75">
      <c r="B39" s="31" t="s">
        <v>74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f t="shared" si="1"/>
        <v>0</v>
      </c>
    </row>
    <row r="40" spans="2:15" ht="15.75">
      <c r="B40" s="31" t="s">
        <v>75</v>
      </c>
      <c r="C40" s="23">
        <v>68</v>
      </c>
      <c r="D40" s="23">
        <v>45</v>
      </c>
      <c r="E40" s="23">
        <v>55</v>
      </c>
      <c r="F40" s="23">
        <v>48</v>
      </c>
      <c r="G40" s="23">
        <v>61</v>
      </c>
      <c r="H40" s="23">
        <v>63</v>
      </c>
      <c r="I40" s="23">
        <v>77</v>
      </c>
      <c r="J40" s="23">
        <v>67</v>
      </c>
      <c r="K40" s="23">
        <v>77</v>
      </c>
      <c r="L40" s="23">
        <v>72</v>
      </c>
      <c r="M40" s="23"/>
      <c r="N40" s="23"/>
      <c r="O40" s="25">
        <f t="shared" si="1"/>
        <v>633</v>
      </c>
    </row>
    <row r="41" spans="2:15" ht="15.75">
      <c r="B41" s="31" t="s">
        <v>76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">
        <f t="shared" si="1"/>
        <v>0</v>
      </c>
    </row>
    <row r="42" spans="2:15">
      <c r="B42" s="1236" t="s">
        <v>77</v>
      </c>
      <c r="C42" s="1237"/>
      <c r="D42" s="1237"/>
      <c r="E42" s="1237"/>
      <c r="F42" s="1237"/>
      <c r="G42" s="1237"/>
      <c r="H42" s="1237"/>
      <c r="I42" s="1237"/>
      <c r="J42" s="1237"/>
      <c r="K42" s="1237"/>
      <c r="L42" s="1237"/>
      <c r="M42" s="1237"/>
      <c r="N42" s="1237"/>
      <c r="O42" s="1238"/>
    </row>
    <row r="43" spans="2:15" ht="15.75">
      <c r="B43" s="31" t="s">
        <v>78</v>
      </c>
      <c r="C43" s="23">
        <v>68</v>
      </c>
      <c r="D43" s="23">
        <v>45</v>
      </c>
      <c r="E43" s="23">
        <v>54</v>
      </c>
      <c r="F43" s="23">
        <v>48</v>
      </c>
      <c r="G43" s="23">
        <v>61</v>
      </c>
      <c r="H43" s="23">
        <v>63</v>
      </c>
      <c r="I43" s="23">
        <v>77</v>
      </c>
      <c r="J43" s="23">
        <v>67</v>
      </c>
      <c r="K43" s="23">
        <v>77</v>
      </c>
      <c r="L43" s="23">
        <v>72</v>
      </c>
      <c r="M43" s="23"/>
      <c r="N43" s="23"/>
      <c r="O43" s="25">
        <f>SUM(C43:N43)</f>
        <v>632</v>
      </c>
    </row>
    <row r="44" spans="2:15" ht="15.75">
      <c r="B44" s="31" t="s">
        <v>79</v>
      </c>
      <c r="C44" s="23">
        <v>0</v>
      </c>
      <c r="D44" s="23">
        <v>0</v>
      </c>
      <c r="E44" s="23">
        <v>1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/>
      <c r="N44" s="23"/>
      <c r="O44" s="25">
        <f>SUM(C44:N44)</f>
        <v>1</v>
      </c>
    </row>
    <row r="47" spans="2:1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</sheetData>
  <mergeCells count="7">
    <mergeCell ref="B42:O42"/>
    <mergeCell ref="B3:I3"/>
    <mergeCell ref="B4:O4"/>
    <mergeCell ref="B5:I5"/>
    <mergeCell ref="B7:I7"/>
    <mergeCell ref="B8:I8"/>
    <mergeCell ref="B32:O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tabSelected="1" zoomScale="80" zoomScaleNormal="80" workbookViewId="0">
      <selection activeCell="M42" sqref="M42:N42"/>
    </sheetView>
  </sheetViews>
  <sheetFormatPr baseColWidth="10" defaultRowHeight="14.25"/>
  <cols>
    <col min="1" max="1" width="2.25" customWidth="1"/>
    <col min="2" max="2" width="59.25" customWidth="1"/>
  </cols>
  <sheetData>
    <row r="1" spans="2:15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2:15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1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2:15">
      <c r="B5" s="33" t="s">
        <v>80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2:15">
      <c r="B6" s="33" t="s">
        <v>81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2:15">
      <c r="B7" s="34" t="s">
        <v>82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2:15">
      <c r="B8" s="35" t="s">
        <v>83</v>
      </c>
      <c r="C8" s="36"/>
      <c r="D8" s="36"/>
      <c r="E8" s="36"/>
      <c r="F8" s="36"/>
      <c r="G8" s="37" t="s">
        <v>1233</v>
      </c>
      <c r="H8" s="37"/>
      <c r="I8" s="37"/>
      <c r="J8" s="37"/>
      <c r="K8" s="37"/>
      <c r="L8" s="37"/>
      <c r="M8" s="37"/>
      <c r="N8" s="37"/>
      <c r="O8" s="37"/>
    </row>
    <row r="9" spans="2:15" ht="15.75">
      <c r="B9" s="38"/>
      <c r="C9" s="39" t="s">
        <v>0</v>
      </c>
      <c r="D9" s="39" t="s">
        <v>1</v>
      </c>
      <c r="E9" s="39" t="s">
        <v>2</v>
      </c>
      <c r="F9" s="39" t="s">
        <v>3</v>
      </c>
      <c r="G9" s="39" t="s">
        <v>4</v>
      </c>
      <c r="H9" s="39" t="s">
        <v>5</v>
      </c>
      <c r="I9" s="39" t="s">
        <v>6</v>
      </c>
      <c r="J9" s="39" t="s">
        <v>7</v>
      </c>
      <c r="K9" s="39" t="s">
        <v>84</v>
      </c>
      <c r="L9" s="39" t="s">
        <v>85</v>
      </c>
      <c r="M9" s="39" t="s">
        <v>86</v>
      </c>
      <c r="N9" s="39" t="s">
        <v>87</v>
      </c>
      <c r="O9" s="39" t="s">
        <v>46</v>
      </c>
    </row>
    <row r="10" spans="2:15">
      <c r="B10" s="40" t="s">
        <v>88</v>
      </c>
      <c r="C10" s="41"/>
      <c r="D10" s="41"/>
      <c r="E10" s="41"/>
      <c r="F10" s="41"/>
      <c r="G10" s="41"/>
      <c r="H10" s="41"/>
      <c r="I10" s="42"/>
      <c r="J10" s="42"/>
      <c r="K10" s="42"/>
      <c r="L10" s="42"/>
      <c r="M10" s="42"/>
      <c r="N10" s="42"/>
      <c r="O10" s="42"/>
    </row>
    <row r="11" spans="2:15">
      <c r="B11" s="43" t="s">
        <v>89</v>
      </c>
      <c r="C11" s="44">
        <v>0</v>
      </c>
      <c r="D11" s="45">
        <v>0</v>
      </c>
      <c r="E11" s="44">
        <v>0</v>
      </c>
      <c r="F11" s="45">
        <v>0</v>
      </c>
      <c r="G11" s="45">
        <v>0</v>
      </c>
      <c r="H11" s="45">
        <v>0</v>
      </c>
      <c r="I11" s="46">
        <v>0</v>
      </c>
      <c r="J11" s="46">
        <v>0</v>
      </c>
      <c r="K11" s="46">
        <v>0</v>
      </c>
      <c r="L11" s="46">
        <v>0</v>
      </c>
      <c r="M11" s="47"/>
      <c r="N11" s="47"/>
      <c r="O11" s="48">
        <f>SUM(C11:N11)</f>
        <v>0</v>
      </c>
    </row>
    <row r="12" spans="2:15">
      <c r="B12" s="43" t="s">
        <v>1512</v>
      </c>
      <c r="C12" s="44">
        <v>16</v>
      </c>
      <c r="D12" s="49">
        <v>39</v>
      </c>
      <c r="E12" s="50">
        <v>51</v>
      </c>
      <c r="F12" s="51">
        <v>35</v>
      </c>
      <c r="G12" s="52">
        <v>75</v>
      </c>
      <c r="H12" s="53">
        <v>67</v>
      </c>
      <c r="I12" s="54">
        <v>28</v>
      </c>
      <c r="J12" s="55">
        <v>44</v>
      </c>
      <c r="K12" s="47">
        <v>40</v>
      </c>
      <c r="L12" s="47">
        <v>49</v>
      </c>
      <c r="M12" s="47"/>
      <c r="N12" s="47"/>
      <c r="O12" s="48">
        <f t="shared" ref="O12:O39" si="0">SUM(C12:N12)</f>
        <v>444</v>
      </c>
    </row>
    <row r="13" spans="2:15">
      <c r="B13" s="43" t="s">
        <v>90</v>
      </c>
      <c r="C13" s="44">
        <v>0</v>
      </c>
      <c r="D13" s="49">
        <v>0</v>
      </c>
      <c r="E13" s="50">
        <v>0</v>
      </c>
      <c r="F13" s="51">
        <v>0</v>
      </c>
      <c r="G13" s="52">
        <v>0</v>
      </c>
      <c r="H13" s="52">
        <v>1</v>
      </c>
      <c r="I13" s="54">
        <v>0</v>
      </c>
      <c r="J13" s="55">
        <v>0</v>
      </c>
      <c r="K13" s="47">
        <v>0</v>
      </c>
      <c r="L13" s="47">
        <v>0</v>
      </c>
      <c r="M13" s="47"/>
      <c r="N13" s="47"/>
      <c r="O13" s="48">
        <f t="shared" si="0"/>
        <v>1</v>
      </c>
    </row>
    <row r="14" spans="2:15">
      <c r="B14" s="43" t="s">
        <v>91</v>
      </c>
      <c r="C14" s="44">
        <v>0</v>
      </c>
      <c r="D14" s="49">
        <v>1</v>
      </c>
      <c r="E14" s="50">
        <v>6</v>
      </c>
      <c r="F14" s="51">
        <v>6</v>
      </c>
      <c r="G14" s="52">
        <v>5</v>
      </c>
      <c r="H14" s="52">
        <v>5</v>
      </c>
      <c r="I14" s="54">
        <v>4</v>
      </c>
      <c r="J14" s="55">
        <v>7</v>
      </c>
      <c r="K14" s="47">
        <v>3</v>
      </c>
      <c r="L14" s="47">
        <v>6</v>
      </c>
      <c r="M14" s="47"/>
      <c r="N14" s="47"/>
      <c r="O14" s="48">
        <f t="shared" si="0"/>
        <v>43</v>
      </c>
    </row>
    <row r="15" spans="2:15">
      <c r="B15" s="43" t="s">
        <v>92</v>
      </c>
      <c r="C15" s="44">
        <v>2</v>
      </c>
      <c r="D15" s="1002">
        <v>15</v>
      </c>
      <c r="E15" s="50">
        <v>21</v>
      </c>
      <c r="F15" s="56">
        <v>20</v>
      </c>
      <c r="G15" s="57">
        <v>23</v>
      </c>
      <c r="H15" s="58">
        <v>21</v>
      </c>
      <c r="I15" s="59">
        <v>14</v>
      </c>
      <c r="J15" s="50">
        <v>17</v>
      </c>
      <c r="K15" s="60">
        <v>11</v>
      </c>
      <c r="L15" s="60">
        <v>13</v>
      </c>
      <c r="M15" s="60"/>
      <c r="N15" s="60"/>
      <c r="O15" s="48">
        <f t="shared" si="0"/>
        <v>157</v>
      </c>
    </row>
    <row r="16" spans="2:15">
      <c r="B16" s="40" t="s">
        <v>93</v>
      </c>
      <c r="C16" s="61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/>
    </row>
    <row r="17" spans="2:15">
      <c r="B17" s="43" t="s">
        <v>94</v>
      </c>
      <c r="C17" s="44">
        <v>1</v>
      </c>
      <c r="D17" s="45">
        <v>1</v>
      </c>
      <c r="E17" s="64">
        <v>1</v>
      </c>
      <c r="F17" s="45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7"/>
      <c r="N17" s="47"/>
      <c r="O17" s="48">
        <f t="shared" si="0"/>
        <v>10</v>
      </c>
    </row>
    <row r="18" spans="2:15">
      <c r="B18" s="43" t="s">
        <v>95</v>
      </c>
      <c r="C18" s="44">
        <v>26</v>
      </c>
      <c r="D18" s="1003">
        <v>26</v>
      </c>
      <c r="E18" s="44">
        <v>24</v>
      </c>
      <c r="F18" s="44">
        <v>18</v>
      </c>
      <c r="G18" s="44">
        <v>25</v>
      </c>
      <c r="H18" s="44">
        <v>26</v>
      </c>
      <c r="I18" s="44">
        <v>28</v>
      </c>
      <c r="J18" s="44">
        <v>30</v>
      </c>
      <c r="K18" s="44">
        <v>35</v>
      </c>
      <c r="L18" s="44">
        <v>30</v>
      </c>
      <c r="M18" s="47"/>
      <c r="N18" s="47"/>
      <c r="O18" s="48">
        <f t="shared" si="0"/>
        <v>268</v>
      </c>
    </row>
    <row r="19" spans="2:15">
      <c r="B19" s="43" t="s">
        <v>96</v>
      </c>
      <c r="C19" s="56">
        <v>26</v>
      </c>
      <c r="D19" s="51">
        <v>26</v>
      </c>
      <c r="E19" s="65">
        <v>24</v>
      </c>
      <c r="F19" s="51">
        <v>18</v>
      </c>
      <c r="G19" s="44">
        <v>25</v>
      </c>
      <c r="H19" s="44">
        <v>26</v>
      </c>
      <c r="I19" s="54">
        <v>28</v>
      </c>
      <c r="J19" s="44">
        <v>30</v>
      </c>
      <c r="K19" s="47">
        <v>35</v>
      </c>
      <c r="L19" s="47">
        <v>30</v>
      </c>
      <c r="M19" s="47"/>
      <c r="N19" s="47"/>
      <c r="O19" s="48">
        <f t="shared" si="0"/>
        <v>268</v>
      </c>
    </row>
    <row r="20" spans="2:15">
      <c r="B20" s="66" t="s">
        <v>97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6">
        <v>0</v>
      </c>
      <c r="J20" s="46">
        <v>0</v>
      </c>
      <c r="K20" s="46">
        <v>0</v>
      </c>
      <c r="L20" s="46">
        <v>0</v>
      </c>
      <c r="M20" s="47"/>
      <c r="N20" s="47"/>
      <c r="O20" s="48">
        <f t="shared" si="0"/>
        <v>0</v>
      </c>
    </row>
    <row r="21" spans="2:15">
      <c r="B21" s="43" t="s">
        <v>98</v>
      </c>
      <c r="C21" s="44">
        <v>26</v>
      </c>
      <c r="D21" s="1003">
        <v>26</v>
      </c>
      <c r="E21" s="44">
        <v>24</v>
      </c>
      <c r="F21" s="44">
        <v>18</v>
      </c>
      <c r="G21" s="44">
        <v>25</v>
      </c>
      <c r="H21" s="44">
        <v>26</v>
      </c>
      <c r="I21" s="44">
        <v>28</v>
      </c>
      <c r="J21" s="44">
        <v>30</v>
      </c>
      <c r="K21" s="44">
        <v>35</v>
      </c>
      <c r="L21" s="44">
        <v>30</v>
      </c>
      <c r="M21" s="47"/>
      <c r="N21" s="47"/>
      <c r="O21" s="48">
        <f t="shared" si="0"/>
        <v>268</v>
      </c>
    </row>
    <row r="22" spans="2:15">
      <c r="B22" s="43" t="s">
        <v>99</v>
      </c>
      <c r="C22" s="44">
        <v>2</v>
      </c>
      <c r="D22" s="45">
        <v>1</v>
      </c>
      <c r="E22" s="64">
        <v>1</v>
      </c>
      <c r="F22" s="45">
        <v>0</v>
      </c>
      <c r="G22" s="52">
        <v>1</v>
      </c>
      <c r="H22" s="45">
        <v>0</v>
      </c>
      <c r="I22" s="46">
        <v>1</v>
      </c>
      <c r="J22" s="46">
        <v>0</v>
      </c>
      <c r="K22" s="46">
        <v>2</v>
      </c>
      <c r="L22" s="46">
        <v>1</v>
      </c>
      <c r="M22" s="47"/>
      <c r="N22" s="47"/>
      <c r="O22" s="48">
        <f t="shared" si="0"/>
        <v>9</v>
      </c>
    </row>
    <row r="23" spans="2:15">
      <c r="B23" s="43" t="s">
        <v>100</v>
      </c>
      <c r="C23" s="44">
        <v>24</v>
      </c>
      <c r="D23" s="45">
        <v>25</v>
      </c>
      <c r="E23" s="64">
        <v>23</v>
      </c>
      <c r="F23" s="45">
        <v>18</v>
      </c>
      <c r="G23" s="52">
        <v>24</v>
      </c>
      <c r="H23" s="64">
        <v>26</v>
      </c>
      <c r="I23" s="54">
        <v>27</v>
      </c>
      <c r="J23" s="46">
        <v>30</v>
      </c>
      <c r="K23" s="47">
        <v>33</v>
      </c>
      <c r="L23" s="47">
        <v>29</v>
      </c>
      <c r="M23" s="47"/>
      <c r="N23" s="47"/>
      <c r="O23" s="48">
        <f t="shared" si="0"/>
        <v>259</v>
      </c>
    </row>
    <row r="24" spans="2:15">
      <c r="B24" s="43" t="s">
        <v>101</v>
      </c>
      <c r="C24" s="44">
        <v>0</v>
      </c>
      <c r="D24" s="45">
        <v>0</v>
      </c>
      <c r="E24" s="64">
        <v>0</v>
      </c>
      <c r="F24" s="45">
        <v>0</v>
      </c>
      <c r="G24" s="52">
        <v>0</v>
      </c>
      <c r="H24" s="64">
        <v>0</v>
      </c>
      <c r="I24" s="54">
        <v>0</v>
      </c>
      <c r="J24" s="46">
        <v>0</v>
      </c>
      <c r="K24" s="47">
        <v>0</v>
      </c>
      <c r="L24" s="47">
        <v>0</v>
      </c>
      <c r="M24" s="47"/>
      <c r="N24" s="47"/>
      <c r="O24" s="48">
        <f t="shared" si="0"/>
        <v>0</v>
      </c>
    </row>
    <row r="25" spans="2:15">
      <c r="B25" s="43" t="s">
        <v>102</v>
      </c>
      <c r="C25" s="44">
        <v>0</v>
      </c>
      <c r="D25" s="45">
        <v>0</v>
      </c>
      <c r="E25" s="64">
        <v>0</v>
      </c>
      <c r="F25" s="45">
        <v>0</v>
      </c>
      <c r="G25" s="52">
        <v>0</v>
      </c>
      <c r="H25" s="64">
        <v>0</v>
      </c>
      <c r="I25" s="54">
        <v>0</v>
      </c>
      <c r="J25" s="46">
        <v>0</v>
      </c>
      <c r="K25" s="47">
        <v>0</v>
      </c>
      <c r="L25" s="47">
        <v>0</v>
      </c>
      <c r="M25" s="47"/>
      <c r="N25" s="47"/>
      <c r="O25" s="48">
        <f>N25+M25+L25+K25+J25+I25+H25+G25+F25+E25+D25+C25</f>
        <v>0</v>
      </c>
    </row>
    <row r="26" spans="2:15">
      <c r="B26" s="43" t="s">
        <v>103</v>
      </c>
      <c r="C26" s="44">
        <v>1</v>
      </c>
      <c r="D26" s="45">
        <v>1</v>
      </c>
      <c r="E26" s="64">
        <v>0</v>
      </c>
      <c r="F26" s="45">
        <v>0</v>
      </c>
      <c r="G26" s="52">
        <v>2</v>
      </c>
      <c r="H26" s="64">
        <v>0</v>
      </c>
      <c r="I26" s="46">
        <v>0</v>
      </c>
      <c r="J26" s="46">
        <v>0</v>
      </c>
      <c r="K26" s="46">
        <v>0</v>
      </c>
      <c r="L26" s="46">
        <v>0</v>
      </c>
      <c r="M26" s="47"/>
      <c r="N26" s="47"/>
      <c r="O26" s="48">
        <f t="shared" si="0"/>
        <v>4</v>
      </c>
    </row>
    <row r="27" spans="2:15">
      <c r="B27" s="40" t="s">
        <v>104</v>
      </c>
      <c r="C27" s="6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</row>
    <row r="28" spans="2:15">
      <c r="B28" s="43" t="s">
        <v>105</v>
      </c>
      <c r="C28" s="44"/>
      <c r="D28" s="44"/>
      <c r="E28" s="44"/>
      <c r="F28" s="44"/>
      <c r="G28" s="44"/>
      <c r="H28" s="45"/>
      <c r="I28" s="46"/>
      <c r="J28" s="46"/>
      <c r="K28" s="46"/>
      <c r="L28" s="46"/>
      <c r="M28" s="46"/>
      <c r="N28" s="46"/>
      <c r="O28" s="48">
        <f t="shared" si="0"/>
        <v>0</v>
      </c>
    </row>
    <row r="29" spans="2:15">
      <c r="B29" s="43" t="s">
        <v>106</v>
      </c>
      <c r="C29" s="44"/>
      <c r="D29" s="44"/>
      <c r="E29" s="44"/>
      <c r="F29" s="44"/>
      <c r="G29" s="44"/>
      <c r="H29" s="45"/>
      <c r="I29" s="46"/>
      <c r="J29" s="46"/>
      <c r="K29" s="46"/>
      <c r="L29" s="46"/>
      <c r="M29" s="46"/>
      <c r="N29" s="46"/>
      <c r="O29" s="48">
        <f t="shared" si="0"/>
        <v>0</v>
      </c>
    </row>
    <row r="30" spans="2:15">
      <c r="B30" s="43" t="s">
        <v>107</v>
      </c>
      <c r="C30" s="44"/>
      <c r="D30" s="44"/>
      <c r="E30" s="44"/>
      <c r="F30" s="44"/>
      <c r="G30" s="44"/>
      <c r="H30" s="45"/>
      <c r="I30" s="46"/>
      <c r="J30" s="46"/>
      <c r="K30" s="46"/>
      <c r="L30" s="46"/>
      <c r="M30" s="46"/>
      <c r="N30" s="46"/>
      <c r="O30" s="48">
        <f t="shared" si="0"/>
        <v>0</v>
      </c>
    </row>
    <row r="31" spans="2:15">
      <c r="B31" s="43" t="s">
        <v>108</v>
      </c>
      <c r="C31" s="70"/>
      <c r="D31" s="71"/>
      <c r="E31" s="70"/>
      <c r="F31" s="71"/>
      <c r="G31" s="71"/>
      <c r="H31" s="71"/>
      <c r="I31" s="72"/>
      <c r="J31" s="72"/>
      <c r="K31" s="72"/>
      <c r="L31" s="72"/>
      <c r="M31" s="72"/>
      <c r="N31" s="72"/>
      <c r="O31" s="48">
        <f t="shared" si="0"/>
        <v>0</v>
      </c>
    </row>
    <row r="32" spans="2:15">
      <c r="B32" s="43" t="s">
        <v>109</v>
      </c>
      <c r="C32" s="44"/>
      <c r="D32" s="44"/>
      <c r="E32" s="44"/>
      <c r="F32" s="44"/>
      <c r="G32" s="44"/>
      <c r="H32" s="45"/>
      <c r="I32" s="46"/>
      <c r="J32" s="46"/>
      <c r="K32" s="46"/>
      <c r="L32" s="46"/>
      <c r="M32" s="46"/>
      <c r="N32" s="46"/>
      <c r="O32" s="48">
        <f t="shared" si="0"/>
        <v>0</v>
      </c>
    </row>
    <row r="33" spans="2:15">
      <c r="B33" s="73" t="s">
        <v>110</v>
      </c>
      <c r="C33" s="74"/>
      <c r="D33" s="74"/>
      <c r="E33" s="74"/>
      <c r="F33" s="74"/>
      <c r="G33" s="74"/>
      <c r="H33" s="74"/>
      <c r="I33" s="46"/>
      <c r="J33" s="46"/>
      <c r="K33" s="46"/>
      <c r="L33" s="46"/>
      <c r="M33" s="46"/>
      <c r="N33" s="46"/>
      <c r="O33" s="48">
        <f t="shared" si="0"/>
        <v>0</v>
      </c>
    </row>
    <row r="34" spans="2:15">
      <c r="B34" s="73" t="s">
        <v>111</v>
      </c>
      <c r="C34" s="74"/>
      <c r="D34" s="74"/>
      <c r="E34" s="74"/>
      <c r="F34" s="74"/>
      <c r="G34" s="74"/>
      <c r="H34" s="74"/>
      <c r="I34" s="46"/>
      <c r="J34" s="46"/>
      <c r="K34" s="46"/>
      <c r="L34" s="46"/>
      <c r="M34" s="46"/>
      <c r="N34" s="46"/>
      <c r="O34" s="48">
        <f t="shared" si="0"/>
        <v>0</v>
      </c>
    </row>
    <row r="35" spans="2:15">
      <c r="B35" s="43" t="s">
        <v>112</v>
      </c>
      <c r="C35" s="44"/>
      <c r="D35" s="44"/>
      <c r="E35" s="44"/>
      <c r="F35" s="44"/>
      <c r="G35" s="44"/>
      <c r="H35" s="45"/>
      <c r="I35" s="46"/>
      <c r="J35" s="46"/>
      <c r="K35" s="46"/>
      <c r="L35" s="46"/>
      <c r="M35" s="46"/>
      <c r="N35" s="46"/>
      <c r="O35" s="48">
        <f t="shared" si="0"/>
        <v>0</v>
      </c>
    </row>
    <row r="36" spans="2:15">
      <c r="B36" s="73" t="s">
        <v>113</v>
      </c>
      <c r="C36" s="44"/>
      <c r="D36" s="45"/>
      <c r="E36" s="44"/>
      <c r="F36" s="45"/>
      <c r="G36" s="45"/>
      <c r="H36" s="45"/>
      <c r="I36" s="46"/>
      <c r="J36" s="46"/>
      <c r="K36" s="46"/>
      <c r="L36" s="46"/>
      <c r="M36" s="46"/>
      <c r="N36" s="46"/>
      <c r="O36" s="48">
        <f t="shared" si="0"/>
        <v>0</v>
      </c>
    </row>
    <row r="37" spans="2:15">
      <c r="B37" s="75" t="s">
        <v>114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7"/>
    </row>
    <row r="38" spans="2:15">
      <c r="B38" s="43" t="s">
        <v>115</v>
      </c>
      <c r="C38" s="44">
        <v>6</v>
      </c>
      <c r="D38" s="45">
        <v>4</v>
      </c>
      <c r="E38" s="44">
        <v>3</v>
      </c>
      <c r="F38" s="45">
        <v>7</v>
      </c>
      <c r="G38" s="52">
        <v>7</v>
      </c>
      <c r="H38" s="52">
        <v>0</v>
      </c>
      <c r="I38" s="54">
        <v>1</v>
      </c>
      <c r="J38" s="46">
        <v>2</v>
      </c>
      <c r="K38" s="47">
        <v>3</v>
      </c>
      <c r="L38" s="47">
        <v>5</v>
      </c>
      <c r="M38" s="47"/>
      <c r="N38" s="47"/>
      <c r="O38" s="48">
        <f t="shared" si="0"/>
        <v>38</v>
      </c>
    </row>
    <row r="39" spans="2:15">
      <c r="B39" s="43" t="s">
        <v>116</v>
      </c>
      <c r="C39" s="44">
        <v>0</v>
      </c>
      <c r="D39" s="45">
        <v>5</v>
      </c>
      <c r="E39" s="44">
        <v>3</v>
      </c>
      <c r="F39" s="45">
        <v>6</v>
      </c>
      <c r="G39" s="52">
        <v>6</v>
      </c>
      <c r="H39" s="52">
        <v>0</v>
      </c>
      <c r="I39" s="54">
        <v>3</v>
      </c>
      <c r="J39" s="46">
        <v>1</v>
      </c>
      <c r="K39" s="47">
        <v>4</v>
      </c>
      <c r="L39" s="47">
        <v>1</v>
      </c>
      <c r="M39" s="47"/>
      <c r="N39" s="47"/>
      <c r="O39" s="48">
        <f t="shared" si="0"/>
        <v>29</v>
      </c>
    </row>
    <row r="40" spans="2:15">
      <c r="B40" s="78" t="s">
        <v>1305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/>
      <c r="N40" s="46"/>
      <c r="O40" s="78"/>
    </row>
    <row r="41" spans="2:15">
      <c r="B41" s="42" t="s">
        <v>117</v>
      </c>
      <c r="C41" s="46">
        <v>10</v>
      </c>
      <c r="D41" s="46">
        <v>2</v>
      </c>
      <c r="E41" s="46">
        <v>0</v>
      </c>
      <c r="F41" s="46">
        <v>2</v>
      </c>
      <c r="G41" s="46">
        <v>2</v>
      </c>
      <c r="H41" s="46">
        <v>2</v>
      </c>
      <c r="I41" s="46">
        <v>3</v>
      </c>
      <c r="J41" s="46">
        <v>2</v>
      </c>
      <c r="K41" s="46">
        <v>2</v>
      </c>
      <c r="L41" s="46">
        <v>3</v>
      </c>
      <c r="M41" s="46"/>
      <c r="N41" s="46"/>
      <c r="O41" s="46">
        <f>N41+M41+L41+K41+J41+I41+H41+G41+F41+E41+D41+C41</f>
        <v>28</v>
      </c>
    </row>
    <row r="42" spans="2:15">
      <c r="B42" s="1018" t="s">
        <v>1490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1</v>
      </c>
      <c r="J42" s="47">
        <v>0</v>
      </c>
      <c r="K42" s="47">
        <v>1</v>
      </c>
      <c r="L42" s="47">
        <v>0</v>
      </c>
      <c r="M42" s="47"/>
      <c r="N42" s="47"/>
      <c r="O42" s="47">
        <f>N42+M42+L42+K42+J42+I42+H42+G42+F42+E42+D42+C42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CRONOGRAMA</vt:lpstr>
      <vt:lpstr>SEMANAS EPIDEMIOLOGICAS</vt:lpstr>
      <vt:lpstr>CEDULA HOSPITALARIA</vt:lpstr>
      <vt:lpstr>INDICADOR DE GESTION </vt:lpstr>
      <vt:lpstr>MORBILIDAD</vt:lpstr>
      <vt:lpstr>MOV OBSTETRICO </vt:lpstr>
      <vt:lpstr>TRATAMIENTO ONCOLOGICO</vt:lpstr>
      <vt:lpstr>REFERENCIAS</vt:lpstr>
      <vt:lpstr>MATERNO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2024-01-19T15:51:02Z</dcterms:modified>
</cp:coreProperties>
</file>