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<sst xmlns="http://schemas.openxmlformats.org/spreadsheetml/2006/main" count="35" uniqueCount="18">
  <si>
    <t>λ = 546нм | n</t>
  </si>
  <si>
    <t>λ = 578нм | n</t>
  </si>
  <si>
    <t>λ, нм</t>
  </si>
  <si>
    <t>d1, мм</t>
  </si>
  <si>
    <t>d1</t>
  </si>
  <si>
    <t>n = 1</t>
  </si>
  <si>
    <t>d2, мм</t>
  </si>
  <si>
    <t>d2,мм</t>
  </si>
  <si>
    <t>d2</t>
  </si>
  <si>
    <t>n = 2</t>
  </si>
  <si>
    <t>d3, мм</t>
  </si>
  <si>
    <t>d3</t>
  </si>
  <si>
    <t>R, мм</t>
  </si>
  <si>
    <t>dср</t>
  </si>
  <si>
    <t>Rср</t>
  </si>
  <si>
    <t>rср</t>
  </si>
  <si>
    <t>λ =630нм | n</t>
  </si>
  <si>
    <t>λ = 435нм |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</si>
</sst>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2" fillId="0" fontId="1" numFmtId="0" xfId="0" applyBorder="1" applyFont="1"/>
    <xf borderId="3" fillId="0" fontId="2" numFmtId="0" xfId="0" applyBorder="1" applyFont="1"/>
    <xf borderId="1" fillId="0" fontId="1" numFmtId="0" xfId="0" applyBorder="1" applyFont="1"/>
    <xf borderId="4" fillId="0" fontId="1" numFmtId="164" xfId="0" applyAlignment="1" applyBorder="1" applyFont="1" applyNumberForma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'Лист1'!$B$1:$E$1</c:f>
            </c:numRef>
          </c:xVal>
          <c:yVal>
            <c:numRef>
              <c:f>'Лист1'!$B$6:$E$6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7730"/>
        <c:axId val="1875525652"/>
      </c:scatterChart>
      <c:valAx>
        <c:axId val="1340207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525652"/>
      </c:valAx>
      <c:valAx>
        <c:axId val="1875525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207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'Лист1'!$H$1:$K$1</c:f>
            </c:numRef>
          </c:xVal>
          <c:yVal>
            <c:numRef>
              <c:f>'Лист1'!$H$6:$K$6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477824"/>
        <c:axId val="245613908"/>
      </c:scatterChart>
      <c:valAx>
        <c:axId val="16504778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613908"/>
      </c:valAx>
      <c:valAx>
        <c:axId val="2456139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477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'Лист1'!$B$1:$E$1</c:f>
            </c:numRef>
          </c:xVal>
          <c:yVal>
            <c:numRef>
              <c:f>'Лист1'!$B$32:$E$32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12150"/>
        <c:axId val="406413530"/>
      </c:scatterChart>
      <c:valAx>
        <c:axId val="2168121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413530"/>
      </c:valAx>
      <c:valAx>
        <c:axId val="406413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812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'Лист1'!$B$1:$E$1</c:f>
            </c:numRef>
          </c:xVal>
          <c:yVal>
            <c:numRef>
              <c:f>'Лист1'!$I$32:$L$32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4645"/>
        <c:axId val="895248830"/>
      </c:scatterChart>
      <c:valAx>
        <c:axId val="1127246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248830"/>
      </c:valAx>
      <c:valAx>
        <c:axId val="895248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24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квадрата радиуса тёмного кольца от его номера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>546нм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'Лист1'!$O$1:$S$1</c:f>
            </c:numRef>
          </c:xVal>
          <c:yVal>
            <c:numRef>
              <c:f>'Лист1'!$O$7:$S$7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>578нм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'Лист1'!$O$1:$S$1</c:f>
            </c:numRef>
          </c:xVal>
          <c:yVal>
            <c:numRef>
              <c:f>'Лист1'!$H$7:$K$7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630нм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'Лист1'!$O$1:$S$1</c:f>
            </c:numRef>
          </c:xVal>
          <c:yVal>
            <c:numRef>
              <c:f>'Лист1'!$B$33:$E$33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435нм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'Лист1'!$O$1:$S$1</c:f>
            </c:numRef>
          </c:xVal>
          <c:yVal>
            <c:numRef>
              <c:f>'Лист1'!$H$33:$L$33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48771"/>
        <c:axId val="1425337950"/>
      </c:scatterChart>
      <c:valAx>
        <c:axId val="1683248771"/>
        <c:scaling>
          <c:orientation val="minMax"/>
          <c:max val="5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337950"/>
      </c:valAx>
      <c:valAx>
        <c:axId val="142533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 ^ 2, мм^2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248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28575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7</xdr:row>
      <xdr:rowOff>171450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161925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942975</xdr:colOff>
      <xdr:row>33</xdr:row>
      <xdr:rowOff>161925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657225</xdr:colOff>
      <xdr:row>9</xdr:row>
      <xdr:rowOff>95250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2"/>
      <c r="G1" s="1" t="s">
        <v>1</v>
      </c>
      <c r="H1" s="1">
        <v>1.0</v>
      </c>
      <c r="I1" s="1">
        <v>2.0</v>
      </c>
      <c r="J1" s="1">
        <v>3.0</v>
      </c>
      <c r="K1" s="1">
        <v>4.0</v>
      </c>
      <c r="O1" s="3" t="s">
        <v>0</v>
      </c>
      <c r="P1" s="3">
        <v>1.0</v>
      </c>
      <c r="Q1" s="3">
        <v>2.0</v>
      </c>
      <c r="R1" s="3">
        <v>3.0</v>
      </c>
      <c r="S1" s="3">
        <v>4.0</v>
      </c>
      <c r="U1" s="1" t="s">
        <v>2</v>
      </c>
      <c r="V1" s="1">
        <v>435.0</v>
      </c>
      <c r="W1" s="1">
        <v>546.0</v>
      </c>
      <c r="X1" s="1">
        <v>578.0</v>
      </c>
      <c r="Y1" s="1">
        <v>630.0</v>
      </c>
      <c r="Z1" s="3"/>
    </row>
    <row r="2">
      <c r="A2" s="1" t="s">
        <v>3</v>
      </c>
      <c r="B2" s="1">
        <v>0.974</v>
      </c>
      <c r="C2" s="1">
        <v>1.42</v>
      </c>
      <c r="D2" s="1">
        <v>1.77</v>
      </c>
      <c r="E2" s="1">
        <v>2.03</v>
      </c>
      <c r="F2" s="2"/>
      <c r="G2" s="1" t="s">
        <v>3</v>
      </c>
      <c r="H2" s="1">
        <v>0.936</v>
      </c>
      <c r="I2" s="1">
        <v>1.39</v>
      </c>
      <c r="J2" s="1">
        <v>1.73</v>
      </c>
      <c r="K2" s="1">
        <v>2.02</v>
      </c>
      <c r="O2" s="3" t="s">
        <v>4</v>
      </c>
      <c r="P2" s="3">
        <v>0.974</v>
      </c>
      <c r="Q2" s="3">
        <v>1.42</v>
      </c>
      <c r="R2" s="3">
        <v>1.77</v>
      </c>
      <c r="S2" s="3">
        <v>2.03</v>
      </c>
      <c r="U2" s="1" t="s">
        <v>5</v>
      </c>
      <c r="V2" s="4">
        <v>0.4141666666666666</v>
      </c>
      <c r="W2" s="4">
        <v>0.5056666666666666</v>
      </c>
      <c r="X2" s="4">
        <v>0.4668333333333334</v>
      </c>
      <c r="Y2" s="4">
        <v>0.4868333333333333</v>
      </c>
      <c r="Z2" s="5"/>
    </row>
    <row r="3">
      <c r="A3" s="1" t="s">
        <v>6</v>
      </c>
      <c r="B3" s="1">
        <v>1.03</v>
      </c>
      <c r="C3" s="1">
        <v>1.44</v>
      </c>
      <c r="D3" s="1">
        <v>1.75</v>
      </c>
      <c r="E3" s="1">
        <v>2.03</v>
      </c>
      <c r="F3" s="2"/>
      <c r="G3" s="1" t="s">
        <v>7</v>
      </c>
      <c r="H3" s="1">
        <v>0.936</v>
      </c>
      <c r="I3" s="1">
        <v>1.39</v>
      </c>
      <c r="J3" s="1">
        <v>1.73</v>
      </c>
      <c r="K3" s="1">
        <v>2.01</v>
      </c>
      <c r="O3" s="3" t="s">
        <v>8</v>
      </c>
      <c r="P3" s="3">
        <v>1.03</v>
      </c>
      <c r="Q3" s="3">
        <v>1.44</v>
      </c>
      <c r="R3" s="3">
        <v>1.75</v>
      </c>
      <c r="S3" s="3">
        <v>2.03</v>
      </c>
      <c r="U3" s="1" t="s">
        <v>9</v>
      </c>
      <c r="V3" s="4">
        <v>0.6216666666666666</v>
      </c>
      <c r="W3" s="4">
        <v>0.7266666666666666</v>
      </c>
      <c r="X3" s="4">
        <v>0.695</v>
      </c>
      <c r="Y3" s="4">
        <v>0.73</v>
      </c>
      <c r="Z3" s="6"/>
    </row>
    <row r="4">
      <c r="A4" s="1" t="s">
        <v>10</v>
      </c>
      <c r="B4" s="1">
        <v>1.03</v>
      </c>
      <c r="C4" s="1">
        <v>1.5</v>
      </c>
      <c r="D4" s="1">
        <v>1.71</v>
      </c>
      <c r="E4" s="1">
        <v>2.04</v>
      </c>
      <c r="F4" s="2"/>
      <c r="G4" s="1" t="s">
        <v>11</v>
      </c>
      <c r="H4" s="1">
        <v>0.929</v>
      </c>
      <c r="I4" s="1">
        <v>1.39</v>
      </c>
      <c r="J4" s="1">
        <v>1.74</v>
      </c>
      <c r="K4" s="1">
        <v>2.0</v>
      </c>
      <c r="O4" s="3" t="s">
        <v>11</v>
      </c>
      <c r="P4" s="3">
        <v>1.03</v>
      </c>
      <c r="Q4" s="3">
        <v>1.5</v>
      </c>
      <c r="R4" s="3">
        <v>1.71</v>
      </c>
      <c r="S4" s="3">
        <v>2.04</v>
      </c>
      <c r="U4" s="1" t="s">
        <v>12</v>
      </c>
      <c r="V4" s="4">
        <f t="shared" ref="V4:Y4" si="1">(V3 *V3 - V2 * V2) / (V1 * 10^-9) * 10^-6</f>
        <v>0.4941044061</v>
      </c>
      <c r="W4" s="4">
        <f t="shared" si="1"/>
        <v>0.4988015873</v>
      </c>
      <c r="X4" s="4">
        <f t="shared" si="1"/>
        <v>0.4586360534</v>
      </c>
      <c r="Y4" s="4">
        <f t="shared" si="1"/>
        <v>0.4696719136</v>
      </c>
      <c r="Z4" s="7"/>
    </row>
    <row r="5">
      <c r="A5" s="1" t="s">
        <v>13</v>
      </c>
      <c r="B5" s="4">
        <f t="shared" ref="B5:E5" si="2">AVERAGE(B2:B4)</f>
        <v>1.011333333</v>
      </c>
      <c r="C5" s="4">
        <f t="shared" si="2"/>
        <v>1.453333333</v>
      </c>
      <c r="D5" s="4">
        <f t="shared" si="2"/>
        <v>1.743333333</v>
      </c>
      <c r="E5" s="4">
        <f t="shared" si="2"/>
        <v>2.033333333</v>
      </c>
      <c r="F5" s="2"/>
      <c r="G5" s="1" t="s">
        <v>13</v>
      </c>
      <c r="H5" s="4">
        <f t="shared" ref="H5:K5" si="3">AVERAGE(H2:H4)</f>
        <v>0.9336666667</v>
      </c>
      <c r="I5" s="4">
        <f t="shared" si="3"/>
        <v>1.39</v>
      </c>
      <c r="J5" s="4">
        <f t="shared" si="3"/>
        <v>1.733333333</v>
      </c>
      <c r="K5" s="4">
        <f t="shared" si="3"/>
        <v>2.01</v>
      </c>
      <c r="O5" s="3" t="s">
        <v>13</v>
      </c>
      <c r="P5" s="7">
        <f t="shared" ref="P5:S5" si="4">AVERAGE(P2:P4)</f>
        <v>1.011333333</v>
      </c>
      <c r="Q5" s="7">
        <f t="shared" si="4"/>
        <v>1.453333333</v>
      </c>
      <c r="R5" s="7">
        <f t="shared" si="4"/>
        <v>1.743333333</v>
      </c>
      <c r="S5" s="7">
        <f t="shared" si="4"/>
        <v>2.033333333</v>
      </c>
      <c r="U5" s="1" t="s">
        <v>14</v>
      </c>
      <c r="V5" s="8">
        <f>AVERAGE(V4:Y4)</f>
        <v>0.4803034901</v>
      </c>
      <c r="W5" s="9"/>
      <c r="X5" s="9"/>
      <c r="Y5" s="10"/>
      <c r="Z5" s="7"/>
    </row>
    <row r="6">
      <c r="A6" s="1" t="s">
        <v>15</v>
      </c>
      <c r="B6" s="4">
        <f t="shared" ref="B6:E6" si="5">B5/2</f>
        <v>0.5056666667</v>
      </c>
      <c r="C6" s="4">
        <f t="shared" si="5"/>
        <v>0.7266666667</v>
      </c>
      <c r="D6" s="4">
        <f t="shared" si="5"/>
        <v>0.8716666667</v>
      </c>
      <c r="E6" s="4">
        <f t="shared" si="5"/>
        <v>1.016666667</v>
      </c>
      <c r="F6" s="2"/>
      <c r="G6" s="1" t="s">
        <v>15</v>
      </c>
      <c r="H6" s="4">
        <f t="shared" ref="H6:K6" si="6">H5/2</f>
        <v>0.4668333333</v>
      </c>
      <c r="I6" s="4">
        <f t="shared" si="6"/>
        <v>0.695</v>
      </c>
      <c r="J6" s="4">
        <f t="shared" si="6"/>
        <v>0.8666666667</v>
      </c>
      <c r="K6" s="4">
        <f t="shared" si="6"/>
        <v>1.005</v>
      </c>
      <c r="O6" s="3" t="s">
        <v>15</v>
      </c>
      <c r="P6" s="7">
        <f t="shared" ref="P6:S6" si="7">P5/2</f>
        <v>0.5056666667</v>
      </c>
      <c r="Q6" s="7">
        <f t="shared" si="7"/>
        <v>0.7266666667</v>
      </c>
      <c r="R6" s="7">
        <f t="shared" si="7"/>
        <v>0.8716666667</v>
      </c>
      <c r="S6" s="7">
        <f t="shared" si="7"/>
        <v>1.016666667</v>
      </c>
    </row>
    <row r="7">
      <c r="B7" s="11">
        <f t="shared" ref="B7:E7" si="8">B6 * B6</f>
        <v>0.2556987778</v>
      </c>
      <c r="C7" s="11">
        <f t="shared" si="8"/>
        <v>0.5280444444</v>
      </c>
      <c r="D7" s="11">
        <f t="shared" si="8"/>
        <v>0.7598027778</v>
      </c>
      <c r="E7" s="11">
        <f t="shared" si="8"/>
        <v>1.033611111</v>
      </c>
      <c r="H7" s="11">
        <f t="shared" ref="H7:K7" si="9">H6 * H6</f>
        <v>0.2179333611</v>
      </c>
      <c r="I7" s="11">
        <f t="shared" si="9"/>
        <v>0.483025</v>
      </c>
      <c r="J7" s="11">
        <f t="shared" si="9"/>
        <v>0.7511111111</v>
      </c>
      <c r="K7" s="11">
        <f t="shared" si="9"/>
        <v>1.010025</v>
      </c>
      <c r="O7" s="3"/>
      <c r="P7" s="7">
        <f t="shared" ref="P7:S7" si="10">P6 * P6</f>
        <v>0.2556987778</v>
      </c>
      <c r="Q7" s="7">
        <f t="shared" si="10"/>
        <v>0.5280444444</v>
      </c>
      <c r="R7" s="7">
        <f t="shared" si="10"/>
        <v>0.7598027778</v>
      </c>
      <c r="S7" s="7">
        <f t="shared" si="10"/>
        <v>1.033611111</v>
      </c>
    </row>
    <row r="27">
      <c r="A27" s="1" t="s">
        <v>16</v>
      </c>
      <c r="B27" s="1">
        <v>1.0</v>
      </c>
      <c r="C27" s="1">
        <v>2.0</v>
      </c>
      <c r="D27" s="1">
        <v>3.0</v>
      </c>
      <c r="E27" s="1">
        <v>4.0</v>
      </c>
      <c r="F27" s="2"/>
      <c r="H27" s="1" t="s">
        <v>17</v>
      </c>
      <c r="I27" s="1">
        <v>1.0</v>
      </c>
      <c r="J27" s="1">
        <v>2.0</v>
      </c>
      <c r="K27" s="1">
        <v>3.0</v>
      </c>
      <c r="L27" s="1">
        <v>4.0</v>
      </c>
    </row>
    <row r="28">
      <c r="A28" s="1" t="s">
        <v>3</v>
      </c>
      <c r="B28" s="1">
        <v>0.96</v>
      </c>
      <c r="C28" s="1">
        <v>1.46</v>
      </c>
      <c r="D28" s="1">
        <v>1.81</v>
      </c>
      <c r="E28" s="1">
        <v>2.12</v>
      </c>
      <c r="F28" s="2"/>
      <c r="H28" s="1" t="s">
        <v>3</v>
      </c>
      <c r="I28" s="1">
        <v>0.868</v>
      </c>
      <c r="J28" s="1">
        <v>1.29</v>
      </c>
      <c r="K28" s="1">
        <v>1.39</v>
      </c>
      <c r="L28" s="1">
        <v>1.76</v>
      </c>
    </row>
    <row r="29">
      <c r="A29" s="1" t="s">
        <v>6</v>
      </c>
      <c r="B29" s="1">
        <v>0.984</v>
      </c>
      <c r="C29" s="1">
        <v>1.44</v>
      </c>
      <c r="D29" s="1">
        <v>1.83</v>
      </c>
      <c r="E29" s="1">
        <v>2.12</v>
      </c>
      <c r="F29" s="2"/>
      <c r="H29" s="1" t="s">
        <v>6</v>
      </c>
      <c r="I29" s="1">
        <v>0.81</v>
      </c>
      <c r="J29" s="1">
        <v>1.22</v>
      </c>
      <c r="K29" s="1">
        <v>1.51</v>
      </c>
      <c r="L29" s="1">
        <v>1.76</v>
      </c>
    </row>
    <row r="30">
      <c r="A30" s="1" t="s">
        <v>10</v>
      </c>
      <c r="B30" s="1">
        <v>0.977</v>
      </c>
      <c r="C30" s="1">
        <v>1.48</v>
      </c>
      <c r="D30" s="1">
        <v>1.82</v>
      </c>
      <c r="E30" s="1">
        <v>2.12</v>
      </c>
      <c r="F30" s="2"/>
      <c r="H30" s="1" t="s">
        <v>10</v>
      </c>
      <c r="I30" s="1">
        <v>0.807</v>
      </c>
      <c r="J30" s="1">
        <v>1.22</v>
      </c>
      <c r="K30" s="1">
        <v>1.51</v>
      </c>
      <c r="L30" s="1">
        <v>1.75</v>
      </c>
    </row>
    <row r="31">
      <c r="A31" s="1" t="s">
        <v>13</v>
      </c>
      <c r="B31" s="4">
        <f t="shared" ref="B31:E31" si="11">AVERAGE(B28:B30)</f>
        <v>0.9736666667</v>
      </c>
      <c r="C31" s="4">
        <f t="shared" si="11"/>
        <v>1.46</v>
      </c>
      <c r="D31" s="4">
        <f t="shared" si="11"/>
        <v>1.82</v>
      </c>
      <c r="E31" s="4">
        <f t="shared" si="11"/>
        <v>2.12</v>
      </c>
      <c r="F31" s="2"/>
      <c r="H31" s="1" t="s">
        <v>13</v>
      </c>
      <c r="I31" s="4">
        <f t="shared" ref="I31:L31" si="12">AVERAGE(I28:I30)</f>
        <v>0.8283333333</v>
      </c>
      <c r="J31" s="4">
        <f t="shared" si="12"/>
        <v>1.243333333</v>
      </c>
      <c r="K31" s="4">
        <f t="shared" si="12"/>
        <v>1.47</v>
      </c>
      <c r="L31" s="4">
        <f t="shared" si="12"/>
        <v>1.756666667</v>
      </c>
    </row>
    <row r="32">
      <c r="A32" s="1" t="s">
        <v>15</v>
      </c>
      <c r="B32" s="4">
        <f t="shared" ref="B32:E32" si="13">B31/2</f>
        <v>0.4868333333</v>
      </c>
      <c r="C32" s="4">
        <f t="shared" si="13"/>
        <v>0.73</v>
      </c>
      <c r="D32" s="4">
        <f t="shared" si="13"/>
        <v>0.91</v>
      </c>
      <c r="E32" s="4">
        <f t="shared" si="13"/>
        <v>1.06</v>
      </c>
      <c r="F32" s="2"/>
      <c r="H32" s="1" t="s">
        <v>15</v>
      </c>
      <c r="I32" s="4">
        <f t="shared" ref="I32:L32" si="14">I31/2</f>
        <v>0.4141666667</v>
      </c>
      <c r="J32" s="4">
        <f t="shared" si="14"/>
        <v>0.6216666667</v>
      </c>
      <c r="K32" s="4">
        <f t="shared" si="14"/>
        <v>0.735</v>
      </c>
      <c r="L32" s="4">
        <f t="shared" si="14"/>
        <v>0.8783333333</v>
      </c>
    </row>
    <row r="33">
      <c r="B33" s="11">
        <f t="shared" ref="B33:E33" si="15">B32*B32</f>
        <v>0.2370066944</v>
      </c>
      <c r="C33" s="11">
        <f t="shared" si="15"/>
        <v>0.5329</v>
      </c>
      <c r="D33" s="11">
        <f t="shared" si="15"/>
        <v>0.8281</v>
      </c>
      <c r="E33" s="11">
        <f t="shared" si="15"/>
        <v>1.1236</v>
      </c>
      <c r="H33" s="12"/>
      <c r="I33" s="11">
        <f t="shared" ref="I33:L33" si="16">I32 * I32</f>
        <v>0.1715340278</v>
      </c>
      <c r="J33" s="11">
        <f t="shared" si="16"/>
        <v>0.3864694444</v>
      </c>
      <c r="K33" s="11">
        <f t="shared" si="16"/>
        <v>0.540225</v>
      </c>
      <c r="L33" s="11">
        <f t="shared" si="16"/>
        <v>0.7714694444</v>
      </c>
    </row>
  </sheetData>
  <mergeCells count="2">
    <mergeCell ref="Z2:Z3"/>
    <mergeCell ref="V5:Y5"/>
  </mergeCells>
  <drawing r:id="rId1"/>
</worksheet>
</file>