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<sst xmlns="http://schemas.openxmlformats.org/spreadsheetml/2006/main" count="83" uniqueCount="10">
  <si>
    <t>Упругое соударение</t>
  </si>
  <si>
    <t>m2 (г)</t>
  </si>
  <si>
    <t>Неупругое соударение</t>
  </si>
  <si>
    <t>m1 (г)</t>
  </si>
  <si>
    <t>t1</t>
  </si>
  <si>
    <t>t2</t>
  </si>
  <si>
    <t>X</t>
  </si>
  <si>
    <t>Y</t>
  </si>
  <si>
    <t>бWэ</t>
  </si>
  <si>
    <t>бWt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</si>
</sst>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</font>
    <font>
      <color theme="1"/>
      <name val="Arial"/>
    </font>
    <font>
      <b/>
      <i/>
      <color theme="1"/>
      <name val="Arial"/>
    </font>
    <font/>
    <font>
      <b/>
      <i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15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4" fillId="0" fontId="3" numFmtId="0" xfId="0" applyBorder="1" applyFont="1"/>
    <xf borderId="5" fillId="0" fontId="3" numFmtId="0" xfId="0" applyBorder="1" applyFont="1"/>
    <xf borderId="6" fillId="0" fontId="2" numFmtId="0" xfId="0" applyAlignment="1" applyBorder="1" applyFon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9" fillId="3" fontId="1" numFmtId="0" xfId="0" applyAlignment="1" applyBorder="1" applyFill="1" applyFont="1">
      <alignment horizontal="center" readingOrder="0" vertical="center"/>
    </xf>
    <xf borderId="10" fillId="0" fontId="3" numFmtId="0" xfId="0" applyBorder="1" applyFont="1"/>
    <xf borderId="6" fillId="2" fontId="2" numFmtId="0" xfId="0" applyAlignment="1" applyBorder="1" applyFont="1">
      <alignment horizontal="center" readingOrder="0" vertical="center"/>
    </xf>
    <xf borderId="6" fillId="3" fontId="1" numFmtId="0" xfId="0" applyAlignment="1" applyBorder="1" applyFont="1">
      <alignment horizontal="center" readingOrder="0" vertical="center"/>
    </xf>
    <xf borderId="9" fillId="4" fontId="1" numFmtId="164" xfId="0" applyAlignment="1" applyBorder="1" applyFill="1" applyFont="1" applyNumberFormat="1">
      <alignment horizontal="center" readingOrder="0" vertical="center"/>
    </xf>
    <xf borderId="11" fillId="4" fontId="2" numFmtId="2" xfId="0" applyAlignment="1" applyBorder="1" applyFont="1" applyNumberFormat="1">
      <alignment horizontal="center" readingOrder="0" vertical="center"/>
    </xf>
    <xf borderId="12" fillId="0" fontId="3" numFmtId="0" xfId="0" applyBorder="1" applyFont="1"/>
    <xf borderId="13" fillId="0" fontId="3" numFmtId="0" xfId="0" applyBorder="1" applyFont="1"/>
    <xf borderId="9" fillId="5" fontId="1" numFmtId="164" xfId="0" applyAlignment="1" applyBorder="1" applyFill="1" applyFont="1" applyNumberFormat="1">
      <alignment horizontal="center" readingOrder="0" vertical="center"/>
    </xf>
    <xf borderId="14" fillId="5" fontId="2" numFmtId="2" xfId="0" applyAlignment="1" applyBorder="1" applyFont="1" applyNumberFormat="1">
      <alignment horizontal="center" readingOrder="0" vertical="center"/>
    </xf>
    <xf borderId="9" fillId="6" fontId="1" numFmtId="164" xfId="0" applyAlignment="1" applyBorder="1" applyFill="1" applyFont="1" applyNumberFormat="1">
      <alignment horizontal="center" readingOrder="0" vertical="center"/>
    </xf>
    <xf borderId="6" fillId="0" fontId="1" numFmtId="0" xfId="0" applyAlignment="1" applyBorder="1" applyFont="1">
      <alignment horizontal="center" vertical="center"/>
    </xf>
    <xf borderId="9" fillId="4" fontId="1" numFmtId="2" xfId="0" applyAlignment="1" applyBorder="1" applyFont="1" applyNumberFormat="1">
      <alignment horizontal="center" readingOrder="0" vertical="center"/>
    </xf>
    <xf borderId="3" fillId="4" fontId="1" numFmtId="2" xfId="0" applyAlignment="1" applyBorder="1" applyFont="1" applyNumberFormat="1">
      <alignment horizontal="center" readingOrder="0" vertical="center"/>
    </xf>
    <xf borderId="9" fillId="5" fontId="1" numFmtId="2" xfId="0" applyAlignment="1" applyBorder="1" applyFont="1" applyNumberFormat="1">
      <alignment horizontal="center" readingOrder="0" vertical="center"/>
    </xf>
    <xf borderId="3" fillId="5" fontId="1" numFmtId="2" xfId="0" applyAlignment="1" applyBorder="1" applyFont="1" applyNumberFormat="1">
      <alignment horizontal="center" readingOrder="0" vertical="center"/>
    </xf>
    <xf borderId="14" fillId="4" fontId="2" numFmtId="2" xfId="0" applyAlignment="1" applyBorder="1" applyFont="1" applyNumberFormat="1">
      <alignment horizontal="center" readingOrder="0" vertical="center"/>
    </xf>
    <xf borderId="0" fillId="0" fontId="1" numFmtId="0" xfId="0" applyFont="1"/>
    <xf borderId="9" fillId="2" fontId="2" numFmtId="0" xfId="0" applyAlignment="1" applyBorder="1" applyFont="1">
      <alignment horizontal="center" readingOrder="0" vertical="center"/>
    </xf>
    <xf borderId="3" fillId="7" fontId="1" numFmtId="2" xfId="0" applyAlignment="1" applyBorder="1" applyFill="1" applyFont="1" applyNumberFormat="1">
      <alignment horizontal="center" vertical="center"/>
    </xf>
    <xf borderId="4" fillId="7" fontId="1" numFmtId="2" xfId="0" applyAlignment="1" applyBorder="1" applyFont="1" applyNumberFormat="1">
      <alignment horizontal="center" vertical="center"/>
    </xf>
    <xf borderId="5" fillId="7" fontId="1" numFmtId="2" xfId="0" applyAlignment="1" applyBorder="1" applyFont="1" applyNumberFormat="1">
      <alignment horizontal="center" vertical="center"/>
    </xf>
    <xf borderId="3" fillId="3" fontId="1" numFmtId="2" xfId="0" applyAlignment="1" applyBorder="1" applyFont="1" applyNumberFormat="1">
      <alignment horizontal="center" vertical="center"/>
    </xf>
    <xf borderId="4" fillId="3" fontId="1" numFmtId="2" xfId="0" applyAlignment="1" applyBorder="1" applyFont="1" applyNumberFormat="1">
      <alignment horizontal="center" vertical="center"/>
    </xf>
    <xf borderId="5" fillId="3" fontId="1" numFmtId="2" xfId="0" applyAlignment="1" applyBorder="1" applyFont="1" applyNumberFormat="1">
      <alignment horizontal="center" vertical="center"/>
    </xf>
    <xf borderId="3" fillId="8" fontId="1" numFmtId="2" xfId="0" applyAlignment="1" applyBorder="1" applyFill="1" applyFont="1" applyNumberFormat="1">
      <alignment horizontal="center" vertical="center"/>
    </xf>
    <xf borderId="4" fillId="8" fontId="1" numFmtId="2" xfId="0" applyAlignment="1" applyBorder="1" applyFont="1" applyNumberFormat="1">
      <alignment horizontal="center" vertical="center"/>
    </xf>
    <xf borderId="5" fillId="8" fontId="1" numFmtId="2" xfId="0" applyAlignment="1" applyBorder="1" applyFont="1" applyNumberFormat="1">
      <alignment horizontal="center" vertical="center"/>
    </xf>
    <xf borderId="3" fillId="2" fontId="1" numFmtId="2" xfId="0" applyBorder="1" applyFont="1" applyNumberFormat="1"/>
    <xf borderId="4" fillId="2" fontId="1" numFmtId="2" xfId="0" applyBorder="1" applyFont="1" applyNumberFormat="1"/>
    <xf borderId="5" fillId="2" fontId="1" numFmtId="2" xfId="0" applyBorder="1" applyFont="1" applyNumberFormat="1"/>
    <xf borderId="3" fillId="9" fontId="1" numFmtId="2" xfId="0" applyBorder="1" applyFill="1" applyFont="1" applyNumberFormat="1"/>
    <xf borderId="4" fillId="9" fontId="1" numFmtId="2" xfId="0" applyBorder="1" applyFont="1" applyNumberFormat="1"/>
    <xf borderId="5" fillId="9" fontId="1" numFmtId="2" xfId="0" applyBorder="1" applyFont="1" applyNumberFormat="1"/>
    <xf borderId="3" fillId="2" fontId="4" numFmtId="0" xfId="0" applyAlignment="1" applyBorder="1" applyFont="1">
      <alignment horizontal="center" readingOrder="0" vertical="center"/>
    </xf>
    <xf borderId="9" fillId="2" fontId="4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Y(X) - упругое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'Лист1'!$C$63:$AL$63</c:f>
            </c:numRef>
          </c:xVal>
          <c:yVal>
            <c:numRef>
              <c:f>'Лист1'!$C$64:$AL$64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620692"/>
        <c:axId val="2087399242"/>
      </c:scatterChart>
      <c:valAx>
        <c:axId val="14586206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399242"/>
      </c:valAx>
      <c:valAx>
        <c:axId val="2087399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8620692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Y(X) - неупругое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'Лист1'!$C$98:$AL$98</c:f>
            </c:numRef>
          </c:xVal>
          <c:yVal>
            <c:numRef>
              <c:f>'Лист1'!$C$99:$AL$99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865471"/>
        <c:axId val="1391509109"/>
      </c:scatterChart>
      <c:valAx>
        <c:axId val="17048654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509109"/>
      </c:valAx>
      <c:valAx>
        <c:axId val="1391509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8654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бWэ(бWt) - неупругое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'Лист1'!$C$127:$AL$127</c:f>
            </c:numRef>
          </c:xVal>
          <c:yVal>
            <c:numRef>
              <c:f>'Лист1'!$C$128:$AL$128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576869"/>
        <c:axId val="1298241526"/>
      </c:scatterChart>
      <c:valAx>
        <c:axId val="9285768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241526"/>
      </c:valAx>
      <c:valAx>
        <c:axId val="1298241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576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64</xdr:row>
      <xdr:rowOff>190500</xdr:rowOff>
    </xdr:from>
    <xdr:ext cx="7667625" cy="47529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38100</xdr:colOff>
      <xdr:row>100</xdr:row>
      <xdr:rowOff>28575</xdr:rowOff>
    </xdr:from>
    <xdr:ext cx="7600950" cy="47053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38100</xdr:colOff>
      <xdr:row>128</xdr:row>
      <xdr:rowOff>180975</xdr:rowOff>
    </xdr:from>
    <xdr:ext cx="7600950" cy="47053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>
      <c r="A2" s="1"/>
      <c r="B2" s="2" t="s">
        <v>0</v>
      </c>
      <c r="C2" s="3"/>
      <c r="D2" s="4" t="s">
        <v>1</v>
      </c>
      <c r="E2" s="5"/>
      <c r="F2" s="5"/>
      <c r="G2" s="5"/>
      <c r="H2" s="5"/>
      <c r="I2" s="6"/>
      <c r="J2" s="7"/>
      <c r="K2" s="1"/>
      <c r="L2" s="2" t="s">
        <v>2</v>
      </c>
      <c r="M2" s="3"/>
      <c r="N2" s="4" t="s">
        <v>1</v>
      </c>
      <c r="O2" s="5"/>
      <c r="P2" s="5"/>
      <c r="Q2" s="5"/>
      <c r="R2" s="5"/>
      <c r="S2" s="6"/>
      <c r="T2" s="7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>
      <c r="A3" s="1"/>
      <c r="B3" s="8"/>
      <c r="C3" s="9"/>
      <c r="D3" s="10">
        <v>200.0</v>
      </c>
      <c r="E3" s="10">
        <v>220.0</v>
      </c>
      <c r="F3" s="10">
        <v>240.0</v>
      </c>
      <c r="G3" s="10">
        <v>260.0</v>
      </c>
      <c r="H3" s="10">
        <v>280.0</v>
      </c>
      <c r="I3" s="10">
        <v>300.0</v>
      </c>
      <c r="J3" s="11"/>
      <c r="K3" s="1"/>
      <c r="L3" s="8"/>
      <c r="M3" s="9"/>
      <c r="N3" s="10">
        <v>200.0</v>
      </c>
      <c r="O3" s="10">
        <v>220.0</v>
      </c>
      <c r="P3" s="10">
        <v>240.0</v>
      </c>
      <c r="Q3" s="10">
        <v>260.0</v>
      </c>
      <c r="R3" s="10">
        <v>280.0</v>
      </c>
      <c r="S3" s="10">
        <v>300.0</v>
      </c>
      <c r="T3" s="1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>
      <c r="A4" s="1"/>
      <c r="B4" s="12" t="s">
        <v>3</v>
      </c>
      <c r="C4" s="13">
        <v>200.0</v>
      </c>
      <c r="D4" s="14">
        <v>1.8</v>
      </c>
      <c r="E4" s="14">
        <v>2.2</v>
      </c>
      <c r="F4" s="14">
        <v>1.9</v>
      </c>
      <c r="G4" s="14">
        <v>2.0</v>
      </c>
      <c r="H4" s="14">
        <v>2.1</v>
      </c>
      <c r="I4" s="14">
        <v>2.1</v>
      </c>
      <c r="J4" s="15" t="s">
        <v>4</v>
      </c>
      <c r="K4" s="1"/>
      <c r="L4" s="12" t="s">
        <v>3</v>
      </c>
      <c r="M4" s="13">
        <v>200.0</v>
      </c>
      <c r="N4" s="14">
        <v>1.8</v>
      </c>
      <c r="O4" s="14">
        <v>2.0</v>
      </c>
      <c r="P4" s="14">
        <v>2.0</v>
      </c>
      <c r="Q4" s="14">
        <v>1.9</v>
      </c>
      <c r="R4" s="14">
        <v>1.9</v>
      </c>
      <c r="S4" s="14">
        <v>2.0</v>
      </c>
      <c r="T4" s="15" t="s">
        <v>4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>
      <c r="A5" s="1"/>
      <c r="B5" s="16"/>
      <c r="C5" s="17"/>
      <c r="D5" s="18">
        <v>1.8</v>
      </c>
      <c r="E5" s="18">
        <v>2.3</v>
      </c>
      <c r="F5" s="18">
        <v>2.1</v>
      </c>
      <c r="G5" s="18">
        <v>2.3</v>
      </c>
      <c r="H5" s="18">
        <v>2.5</v>
      </c>
      <c r="I5" s="18">
        <v>2.6</v>
      </c>
      <c r="J5" s="19" t="s">
        <v>5</v>
      </c>
      <c r="K5" s="1"/>
      <c r="L5" s="16"/>
      <c r="M5" s="17"/>
      <c r="N5" s="18">
        <v>3.6</v>
      </c>
      <c r="O5" s="18">
        <v>4.3</v>
      </c>
      <c r="P5" s="18">
        <v>4.4</v>
      </c>
      <c r="Q5" s="18">
        <v>4.3</v>
      </c>
      <c r="R5" s="18">
        <v>4.6</v>
      </c>
      <c r="S5" s="18">
        <v>5.1</v>
      </c>
      <c r="T5" s="19" t="s">
        <v>5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>
      <c r="A6" s="1"/>
      <c r="B6" s="16"/>
      <c r="C6" s="13">
        <v>220.0</v>
      </c>
      <c r="D6" s="14">
        <v>2.0</v>
      </c>
      <c r="E6" s="14">
        <v>2.0</v>
      </c>
      <c r="F6" s="14">
        <v>2.2</v>
      </c>
      <c r="G6" s="14">
        <v>2.3</v>
      </c>
      <c r="H6" s="14">
        <v>2.3</v>
      </c>
      <c r="I6" s="14">
        <v>2.3</v>
      </c>
      <c r="J6" s="15" t="s">
        <v>4</v>
      </c>
      <c r="K6" s="1"/>
      <c r="L6" s="16"/>
      <c r="M6" s="13">
        <v>220.0</v>
      </c>
      <c r="N6" s="14">
        <v>2.3</v>
      </c>
      <c r="O6" s="14">
        <v>2.1</v>
      </c>
      <c r="P6" s="14">
        <v>2.0</v>
      </c>
      <c r="Q6" s="14">
        <v>2.2</v>
      </c>
      <c r="R6" s="14">
        <v>2.1</v>
      </c>
      <c r="S6" s="14">
        <v>2.0</v>
      </c>
      <c r="T6" s="15" t="s">
        <v>4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>
      <c r="A7" s="1"/>
      <c r="B7" s="16"/>
      <c r="C7" s="17"/>
      <c r="D7" s="18">
        <v>1.9</v>
      </c>
      <c r="E7" s="18">
        <v>2.0</v>
      </c>
      <c r="F7" s="18">
        <v>2.3</v>
      </c>
      <c r="G7" s="18">
        <v>2.5</v>
      </c>
      <c r="H7" s="18">
        <v>2.6</v>
      </c>
      <c r="I7" s="18">
        <v>2.7</v>
      </c>
      <c r="J7" s="19" t="s">
        <v>5</v>
      </c>
      <c r="K7" s="1"/>
      <c r="L7" s="16"/>
      <c r="M7" s="17"/>
      <c r="N7" s="18">
        <v>4.4</v>
      </c>
      <c r="O7" s="18">
        <v>4.1</v>
      </c>
      <c r="P7" s="18">
        <v>4.2</v>
      </c>
      <c r="Q7" s="18">
        <v>4.9</v>
      </c>
      <c r="R7" s="18">
        <v>4.8</v>
      </c>
      <c r="S7" s="18">
        <v>4.8</v>
      </c>
      <c r="T7" s="19" t="s">
        <v>5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>
      <c r="A8" s="1"/>
      <c r="B8" s="16"/>
      <c r="C8" s="13">
        <v>240.0</v>
      </c>
      <c r="D8" s="20">
        <v>2.5</v>
      </c>
      <c r="E8" s="20">
        <v>2.2</v>
      </c>
      <c r="F8" s="20">
        <v>2.2</v>
      </c>
      <c r="G8" s="20">
        <v>2.2</v>
      </c>
      <c r="H8" s="20">
        <v>2.3</v>
      </c>
      <c r="I8" s="20">
        <v>2.5</v>
      </c>
      <c r="J8" s="15" t="s">
        <v>4</v>
      </c>
      <c r="K8" s="1"/>
      <c r="L8" s="16"/>
      <c r="M8" s="13">
        <v>240.0</v>
      </c>
      <c r="N8" s="20">
        <v>2.2</v>
      </c>
      <c r="O8" s="20">
        <v>2.6</v>
      </c>
      <c r="P8" s="20">
        <v>2.5</v>
      </c>
      <c r="Q8" s="20">
        <v>2.4</v>
      </c>
      <c r="R8" s="20">
        <v>2.5</v>
      </c>
      <c r="S8" s="20">
        <v>2.4</v>
      </c>
      <c r="T8" s="15" t="s">
        <v>4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>
      <c r="A9" s="1"/>
      <c r="B9" s="16"/>
      <c r="C9" s="17"/>
      <c r="D9" s="18">
        <v>2.3</v>
      </c>
      <c r="E9" s="18">
        <v>2.1</v>
      </c>
      <c r="F9" s="18">
        <v>2.2</v>
      </c>
      <c r="G9" s="18">
        <v>2.3</v>
      </c>
      <c r="H9" s="18">
        <v>2.5</v>
      </c>
      <c r="I9" s="18">
        <v>2.8</v>
      </c>
      <c r="J9" s="19" t="s">
        <v>5</v>
      </c>
      <c r="K9" s="1"/>
      <c r="L9" s="16"/>
      <c r="M9" s="17"/>
      <c r="N9" s="18">
        <v>4.0</v>
      </c>
      <c r="O9" s="18">
        <v>4.9</v>
      </c>
      <c r="P9" s="18">
        <v>5.0</v>
      </c>
      <c r="Q9" s="18">
        <v>5.1</v>
      </c>
      <c r="R9" s="18">
        <v>5.4</v>
      </c>
      <c r="S9" s="18">
        <v>5.4</v>
      </c>
      <c r="T9" s="19" t="s">
        <v>5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>
      <c r="A10" s="1"/>
      <c r="B10" s="16"/>
      <c r="C10" s="13">
        <v>260.0</v>
      </c>
      <c r="D10" s="20">
        <v>2.3</v>
      </c>
      <c r="E10" s="20">
        <v>2.8</v>
      </c>
      <c r="F10" s="20">
        <v>2.8</v>
      </c>
      <c r="G10" s="20">
        <v>2.4</v>
      </c>
      <c r="H10" s="20">
        <v>2.7</v>
      </c>
      <c r="I10" s="20">
        <v>2.8</v>
      </c>
      <c r="J10" s="15" t="s">
        <v>4</v>
      </c>
      <c r="K10" s="1"/>
      <c r="L10" s="16"/>
      <c r="M10" s="13">
        <v>260.0</v>
      </c>
      <c r="N10" s="20">
        <v>2.7</v>
      </c>
      <c r="O10" s="20">
        <v>2.7</v>
      </c>
      <c r="P10" s="20">
        <v>2.8</v>
      </c>
      <c r="Q10" s="20">
        <v>2.3</v>
      </c>
      <c r="R10" s="20">
        <v>2.6</v>
      </c>
      <c r="S10" s="20">
        <v>2.7</v>
      </c>
      <c r="T10" s="15" t="s">
        <v>4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>
      <c r="A11" s="1"/>
      <c r="B11" s="16"/>
      <c r="C11" s="17"/>
      <c r="D11" s="18">
        <v>2.1</v>
      </c>
      <c r="E11" s="18">
        <v>2.6</v>
      </c>
      <c r="F11" s="18">
        <v>2.7</v>
      </c>
      <c r="G11" s="18">
        <v>2.4</v>
      </c>
      <c r="H11" s="18">
        <v>2.8</v>
      </c>
      <c r="I11" s="18">
        <v>3.0</v>
      </c>
      <c r="J11" s="19" t="s">
        <v>5</v>
      </c>
      <c r="K11" s="1"/>
      <c r="L11" s="16"/>
      <c r="M11" s="17"/>
      <c r="N11" s="18">
        <v>4.7</v>
      </c>
      <c r="O11" s="18">
        <v>5.0</v>
      </c>
      <c r="P11" s="18">
        <v>5.3</v>
      </c>
      <c r="Q11" s="18">
        <v>4.7</v>
      </c>
      <c r="R11" s="18">
        <v>5.5</v>
      </c>
      <c r="S11" s="18">
        <v>5.8</v>
      </c>
      <c r="T11" s="19" t="s">
        <v>5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>
      <c r="A12" s="1"/>
      <c r="B12" s="16"/>
      <c r="C12" s="13">
        <v>280.0</v>
      </c>
      <c r="D12" s="14">
        <v>2.9</v>
      </c>
      <c r="E12" s="14">
        <v>2.6</v>
      </c>
      <c r="F12" s="14">
        <v>2.5</v>
      </c>
      <c r="G12" s="14">
        <v>2.8</v>
      </c>
      <c r="H12" s="14">
        <v>2.7</v>
      </c>
      <c r="I12" s="14">
        <v>2.5</v>
      </c>
      <c r="J12" s="15" t="s">
        <v>4</v>
      </c>
      <c r="K12" s="1"/>
      <c r="L12" s="16"/>
      <c r="M12" s="13">
        <v>280.0</v>
      </c>
      <c r="N12" s="14">
        <v>2.9</v>
      </c>
      <c r="O12" s="14">
        <v>2.8</v>
      </c>
      <c r="P12" s="14">
        <v>3.0</v>
      </c>
      <c r="Q12" s="14">
        <v>2.6</v>
      </c>
      <c r="R12" s="14">
        <v>2.7</v>
      </c>
      <c r="S12" s="14">
        <v>2.6</v>
      </c>
      <c r="T12" s="15" t="s">
        <v>4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>
      <c r="A13" s="1"/>
      <c r="B13" s="16"/>
      <c r="C13" s="17"/>
      <c r="D13" s="18">
        <v>2.5</v>
      </c>
      <c r="E13" s="18">
        <v>2.3</v>
      </c>
      <c r="F13" s="18">
        <v>2.3</v>
      </c>
      <c r="G13" s="18">
        <v>2.7</v>
      </c>
      <c r="H13" s="18">
        <v>2.7</v>
      </c>
      <c r="I13" s="18">
        <v>2.6</v>
      </c>
      <c r="J13" s="19" t="s">
        <v>5</v>
      </c>
      <c r="K13" s="1"/>
      <c r="L13" s="16"/>
      <c r="M13" s="17"/>
      <c r="N13" s="18">
        <v>5.0</v>
      </c>
      <c r="O13" s="18">
        <v>5.0</v>
      </c>
      <c r="P13" s="18">
        <v>5.5</v>
      </c>
      <c r="Q13" s="18">
        <v>5.0</v>
      </c>
      <c r="R13" s="18">
        <v>5.4</v>
      </c>
      <c r="S13" s="18">
        <v>5.3</v>
      </c>
      <c r="T13" s="19" t="s">
        <v>5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>
      <c r="A14" s="1"/>
      <c r="B14" s="16"/>
      <c r="C14" s="13">
        <v>300.0</v>
      </c>
      <c r="D14" s="14">
        <v>3.1</v>
      </c>
      <c r="E14" s="14">
        <v>3.2</v>
      </c>
      <c r="F14" s="14">
        <v>3.2</v>
      </c>
      <c r="G14" s="14">
        <v>2.7</v>
      </c>
      <c r="H14" s="14">
        <v>2.7</v>
      </c>
      <c r="I14" s="14">
        <v>3.2</v>
      </c>
      <c r="J14" s="15" t="s">
        <v>4</v>
      </c>
      <c r="K14" s="1"/>
      <c r="L14" s="16"/>
      <c r="M14" s="13">
        <v>300.0</v>
      </c>
      <c r="N14" s="14">
        <v>3.1</v>
      </c>
      <c r="O14" s="14">
        <v>3.1</v>
      </c>
      <c r="P14" s="14">
        <v>3.3</v>
      </c>
      <c r="Q14" s="14">
        <v>3.2</v>
      </c>
      <c r="R14" s="14">
        <v>3.1</v>
      </c>
      <c r="S14" s="14">
        <v>3.0</v>
      </c>
      <c r="T14" s="15" t="s">
        <v>4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>
      <c r="A15" s="1"/>
      <c r="B15" s="17"/>
      <c r="C15" s="17"/>
      <c r="D15" s="18">
        <v>2.6</v>
      </c>
      <c r="E15" s="18">
        <v>2.8</v>
      </c>
      <c r="F15" s="18">
        <v>2.9</v>
      </c>
      <c r="G15" s="18">
        <v>2.5</v>
      </c>
      <c r="H15" s="18">
        <v>2.6</v>
      </c>
      <c r="I15" s="18">
        <v>3.2</v>
      </c>
      <c r="J15" s="19" t="s">
        <v>5</v>
      </c>
      <c r="K15" s="1"/>
      <c r="L15" s="17"/>
      <c r="M15" s="17"/>
      <c r="N15" s="18">
        <v>5.2</v>
      </c>
      <c r="O15" s="18">
        <v>5.4</v>
      </c>
      <c r="P15" s="18">
        <v>5.9</v>
      </c>
      <c r="Q15" s="18">
        <v>6.0</v>
      </c>
      <c r="R15" s="18">
        <v>6.1</v>
      </c>
      <c r="S15" s="18">
        <v>6.1</v>
      </c>
      <c r="T15" s="19" t="s">
        <v>5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>
      <c r="A19" s="1"/>
      <c r="B19" s="2" t="s">
        <v>0</v>
      </c>
      <c r="C19" s="3"/>
      <c r="D19" s="4" t="s">
        <v>1</v>
      </c>
      <c r="E19" s="5"/>
      <c r="F19" s="5"/>
      <c r="G19" s="5"/>
      <c r="H19" s="5"/>
      <c r="I19" s="6"/>
      <c r="J19" s="7"/>
      <c r="K19" s="1"/>
      <c r="L19" s="2" t="s">
        <v>2</v>
      </c>
      <c r="M19" s="3"/>
      <c r="N19" s="4" t="s">
        <v>1</v>
      </c>
      <c r="O19" s="5"/>
      <c r="P19" s="5"/>
      <c r="Q19" s="5"/>
      <c r="R19" s="5"/>
      <c r="S19" s="6"/>
      <c r="T19" s="2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>
      <c r="A20" s="1"/>
      <c r="B20" s="8"/>
      <c r="C20" s="9"/>
      <c r="D20" s="10">
        <v>200.0</v>
      </c>
      <c r="E20" s="10">
        <v>220.0</v>
      </c>
      <c r="F20" s="10">
        <v>240.0</v>
      </c>
      <c r="G20" s="10">
        <v>260.0</v>
      </c>
      <c r="H20" s="10">
        <v>280.0</v>
      </c>
      <c r="I20" s="10">
        <v>300.0</v>
      </c>
      <c r="J20" s="11"/>
      <c r="K20" s="1"/>
      <c r="L20" s="8"/>
      <c r="M20" s="9"/>
      <c r="N20" s="10">
        <v>200.0</v>
      </c>
      <c r="O20" s="10">
        <v>220.0</v>
      </c>
      <c r="P20" s="10">
        <v>240.0</v>
      </c>
      <c r="Q20" s="10">
        <v>260.0</v>
      </c>
      <c r="R20" s="10">
        <v>280.0</v>
      </c>
      <c r="S20" s="10">
        <v>300.0</v>
      </c>
      <c r="T20" s="1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>
      <c r="A21" s="1"/>
      <c r="B21" s="12" t="s">
        <v>3</v>
      </c>
      <c r="C21" s="13">
        <v>200.0</v>
      </c>
      <c r="D21" s="22">
        <f t="shared" ref="D21:I21" si="1"> 2 * $C21 / ($C21 + D$20)</f>
        <v>1</v>
      </c>
      <c r="E21" s="22">
        <f t="shared" si="1"/>
        <v>0.9523809524</v>
      </c>
      <c r="F21" s="22">
        <f t="shared" si="1"/>
        <v>0.9090909091</v>
      </c>
      <c r="G21" s="22">
        <f t="shared" si="1"/>
        <v>0.8695652174</v>
      </c>
      <c r="H21" s="22">
        <f t="shared" si="1"/>
        <v>0.8333333333</v>
      </c>
      <c r="I21" s="23">
        <f t="shared" si="1"/>
        <v>0.8</v>
      </c>
      <c r="J21" s="15" t="s">
        <v>6</v>
      </c>
      <c r="K21" s="1"/>
      <c r="L21" s="12" t="s">
        <v>3</v>
      </c>
      <c r="M21" s="13">
        <v>200.0</v>
      </c>
      <c r="N21" s="22">
        <f t="shared" ref="N21:S21" si="2"> $M21 / ($M21 + N$20)</f>
        <v>0.5</v>
      </c>
      <c r="O21" s="22">
        <f t="shared" si="2"/>
        <v>0.4761904762</v>
      </c>
      <c r="P21" s="22">
        <f t="shared" si="2"/>
        <v>0.4545454545</v>
      </c>
      <c r="Q21" s="22">
        <f t="shared" si="2"/>
        <v>0.4347826087</v>
      </c>
      <c r="R21" s="22">
        <f t="shared" si="2"/>
        <v>0.4166666667</v>
      </c>
      <c r="S21" s="22">
        <f t="shared" si="2"/>
        <v>0.4</v>
      </c>
      <c r="T21" s="15" t="s">
        <v>6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>
      <c r="A22" s="1"/>
      <c r="B22" s="16"/>
      <c r="C22" s="17"/>
      <c r="D22" s="24">
        <f t="shared" ref="D22:I22" si="3">D4 / D5</f>
        <v>1</v>
      </c>
      <c r="E22" s="24">
        <f t="shared" si="3"/>
        <v>0.9565217391</v>
      </c>
      <c r="F22" s="24">
        <f t="shared" si="3"/>
        <v>0.9047619048</v>
      </c>
      <c r="G22" s="24">
        <f t="shared" si="3"/>
        <v>0.8695652174</v>
      </c>
      <c r="H22" s="24">
        <f t="shared" si="3"/>
        <v>0.84</v>
      </c>
      <c r="I22" s="25">
        <f t="shared" si="3"/>
        <v>0.8076923077</v>
      </c>
      <c r="J22" s="19" t="s">
        <v>7</v>
      </c>
      <c r="K22" s="1"/>
      <c r="L22" s="16"/>
      <c r="M22" s="17"/>
      <c r="N22" s="24">
        <f t="shared" ref="N22:S22" si="4">N4 / N5</f>
        <v>0.5</v>
      </c>
      <c r="O22" s="24">
        <f t="shared" si="4"/>
        <v>0.4651162791</v>
      </c>
      <c r="P22" s="24">
        <f t="shared" si="4"/>
        <v>0.4545454545</v>
      </c>
      <c r="Q22" s="24">
        <f t="shared" si="4"/>
        <v>0.4418604651</v>
      </c>
      <c r="R22" s="24">
        <f t="shared" si="4"/>
        <v>0.4130434783</v>
      </c>
      <c r="S22" s="24">
        <f t="shared" si="4"/>
        <v>0.3921568627</v>
      </c>
      <c r="T22" s="19" t="s">
        <v>7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>
      <c r="A23" s="1"/>
      <c r="B23" s="16"/>
      <c r="C23" s="13">
        <v>220.0</v>
      </c>
      <c r="D23" s="22">
        <f t="shared" ref="D23:I23" si="5"> 2 * $C23 / ($C23 + D$20)</f>
        <v>1.047619048</v>
      </c>
      <c r="E23" s="22">
        <f t="shared" si="5"/>
        <v>1</v>
      </c>
      <c r="F23" s="22">
        <f t="shared" si="5"/>
        <v>0.9565217391</v>
      </c>
      <c r="G23" s="22">
        <f t="shared" si="5"/>
        <v>0.9166666667</v>
      </c>
      <c r="H23" s="22">
        <f t="shared" si="5"/>
        <v>0.88</v>
      </c>
      <c r="I23" s="23">
        <f t="shared" si="5"/>
        <v>0.8461538462</v>
      </c>
      <c r="J23" s="26" t="s">
        <v>6</v>
      </c>
      <c r="K23" s="1"/>
      <c r="L23" s="16"/>
      <c r="M23" s="13">
        <v>220.0</v>
      </c>
      <c r="N23" s="22">
        <f t="shared" ref="N23:S23" si="6"> $M23 / ($M23 + N$20)</f>
        <v>0.5238095238</v>
      </c>
      <c r="O23" s="22">
        <f t="shared" si="6"/>
        <v>0.5</v>
      </c>
      <c r="P23" s="22">
        <f t="shared" si="6"/>
        <v>0.4782608696</v>
      </c>
      <c r="Q23" s="22">
        <f t="shared" si="6"/>
        <v>0.4583333333</v>
      </c>
      <c r="R23" s="22">
        <f t="shared" si="6"/>
        <v>0.44</v>
      </c>
      <c r="S23" s="22">
        <f t="shared" si="6"/>
        <v>0.4230769231</v>
      </c>
      <c r="T23" s="26" t="s">
        <v>6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>
      <c r="A24" s="1"/>
      <c r="B24" s="16"/>
      <c r="C24" s="17"/>
      <c r="D24" s="24">
        <f t="shared" ref="D24:I24" si="7">D6 / D7</f>
        <v>1.052631579</v>
      </c>
      <c r="E24" s="24">
        <f t="shared" si="7"/>
        <v>1</v>
      </c>
      <c r="F24" s="24">
        <f t="shared" si="7"/>
        <v>0.9565217391</v>
      </c>
      <c r="G24" s="24">
        <f t="shared" si="7"/>
        <v>0.92</v>
      </c>
      <c r="H24" s="24">
        <f t="shared" si="7"/>
        <v>0.8846153846</v>
      </c>
      <c r="I24" s="25">
        <f t="shared" si="7"/>
        <v>0.8518518519</v>
      </c>
      <c r="J24" s="19" t="s">
        <v>7</v>
      </c>
      <c r="K24" s="1"/>
      <c r="L24" s="16"/>
      <c r="M24" s="17"/>
      <c r="N24" s="24">
        <f t="shared" ref="N24:S24" si="8">N6 / N7</f>
        <v>0.5227272727</v>
      </c>
      <c r="O24" s="24">
        <f t="shared" si="8"/>
        <v>0.512195122</v>
      </c>
      <c r="P24" s="24">
        <f t="shared" si="8"/>
        <v>0.4761904762</v>
      </c>
      <c r="Q24" s="24">
        <f t="shared" si="8"/>
        <v>0.4489795918</v>
      </c>
      <c r="R24" s="24">
        <f t="shared" si="8"/>
        <v>0.4375</v>
      </c>
      <c r="S24" s="24">
        <f t="shared" si="8"/>
        <v>0.4166666667</v>
      </c>
      <c r="T24" s="19" t="s">
        <v>7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>
      <c r="A25" s="1"/>
      <c r="B25" s="16"/>
      <c r="C25" s="13">
        <v>240.0</v>
      </c>
      <c r="D25" s="22">
        <f t="shared" ref="D25:I25" si="9"> 2 * $C25 / ($C25 + D$20)</f>
        <v>1.090909091</v>
      </c>
      <c r="E25" s="22">
        <f t="shared" si="9"/>
        <v>1.043478261</v>
      </c>
      <c r="F25" s="22">
        <f t="shared" si="9"/>
        <v>1</v>
      </c>
      <c r="G25" s="22">
        <f t="shared" si="9"/>
        <v>0.96</v>
      </c>
      <c r="H25" s="22">
        <f t="shared" si="9"/>
        <v>0.9230769231</v>
      </c>
      <c r="I25" s="23">
        <f t="shared" si="9"/>
        <v>0.8888888889</v>
      </c>
      <c r="J25" s="26" t="s">
        <v>6</v>
      </c>
      <c r="K25" s="1"/>
      <c r="L25" s="16"/>
      <c r="M25" s="13">
        <v>240.0</v>
      </c>
      <c r="N25" s="22">
        <f t="shared" ref="N25:S25" si="10"> $M25 / ($M25 + N$20)</f>
        <v>0.5454545455</v>
      </c>
      <c r="O25" s="22">
        <f t="shared" si="10"/>
        <v>0.5217391304</v>
      </c>
      <c r="P25" s="22">
        <f t="shared" si="10"/>
        <v>0.5</v>
      </c>
      <c r="Q25" s="22">
        <f t="shared" si="10"/>
        <v>0.48</v>
      </c>
      <c r="R25" s="22">
        <f t="shared" si="10"/>
        <v>0.4615384615</v>
      </c>
      <c r="S25" s="22">
        <f t="shared" si="10"/>
        <v>0.4444444444</v>
      </c>
      <c r="T25" s="26" t="s">
        <v>6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>
      <c r="A26" s="1"/>
      <c r="B26" s="16"/>
      <c r="C26" s="17"/>
      <c r="D26" s="24">
        <f t="shared" ref="D26:I26" si="11">D8 / D9</f>
        <v>1.086956522</v>
      </c>
      <c r="E26" s="24">
        <f t="shared" si="11"/>
        <v>1.047619048</v>
      </c>
      <c r="F26" s="24">
        <f t="shared" si="11"/>
        <v>1</v>
      </c>
      <c r="G26" s="24">
        <f t="shared" si="11"/>
        <v>0.9565217391</v>
      </c>
      <c r="H26" s="24">
        <f t="shared" si="11"/>
        <v>0.92</v>
      </c>
      <c r="I26" s="25">
        <f t="shared" si="11"/>
        <v>0.8928571429</v>
      </c>
      <c r="J26" s="19" t="s">
        <v>7</v>
      </c>
      <c r="K26" s="1"/>
      <c r="L26" s="16"/>
      <c r="M26" s="17"/>
      <c r="N26" s="24">
        <f t="shared" ref="N26:S26" si="12">N8 / N9</f>
        <v>0.55</v>
      </c>
      <c r="O26" s="24">
        <f t="shared" si="12"/>
        <v>0.5306122449</v>
      </c>
      <c r="P26" s="24">
        <f t="shared" si="12"/>
        <v>0.5</v>
      </c>
      <c r="Q26" s="24">
        <f t="shared" si="12"/>
        <v>0.4705882353</v>
      </c>
      <c r="R26" s="24">
        <f t="shared" si="12"/>
        <v>0.462962963</v>
      </c>
      <c r="S26" s="24">
        <f t="shared" si="12"/>
        <v>0.4444444444</v>
      </c>
      <c r="T26" s="19" t="s">
        <v>7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>
      <c r="A27" s="1"/>
      <c r="B27" s="16"/>
      <c r="C27" s="13">
        <v>260.0</v>
      </c>
      <c r="D27" s="22">
        <f t="shared" ref="D27:I27" si="13"> 2 * $C27 / ($C27 + D$20)</f>
        <v>1.130434783</v>
      </c>
      <c r="E27" s="22">
        <f t="shared" si="13"/>
        <v>1.083333333</v>
      </c>
      <c r="F27" s="22">
        <f t="shared" si="13"/>
        <v>1.04</v>
      </c>
      <c r="G27" s="22">
        <f t="shared" si="13"/>
        <v>1</v>
      </c>
      <c r="H27" s="22">
        <f t="shared" si="13"/>
        <v>0.962962963</v>
      </c>
      <c r="I27" s="23">
        <f t="shared" si="13"/>
        <v>0.9285714286</v>
      </c>
      <c r="J27" s="26" t="s">
        <v>6</v>
      </c>
      <c r="K27" s="1"/>
      <c r="L27" s="16"/>
      <c r="M27" s="13">
        <v>260.0</v>
      </c>
      <c r="N27" s="22">
        <f t="shared" ref="N27:S27" si="14"> $M27 / ($M27 + N$20)</f>
        <v>0.5652173913</v>
      </c>
      <c r="O27" s="22">
        <f t="shared" si="14"/>
        <v>0.5416666667</v>
      </c>
      <c r="P27" s="22">
        <f t="shared" si="14"/>
        <v>0.52</v>
      </c>
      <c r="Q27" s="22">
        <f t="shared" si="14"/>
        <v>0.5</v>
      </c>
      <c r="R27" s="22">
        <f t="shared" si="14"/>
        <v>0.4814814815</v>
      </c>
      <c r="S27" s="22">
        <f t="shared" si="14"/>
        <v>0.4642857143</v>
      </c>
      <c r="T27" s="26" t="s">
        <v>6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>
      <c r="A28" s="1"/>
      <c r="B28" s="16"/>
      <c r="C28" s="17"/>
      <c r="D28" s="24">
        <f t="shared" ref="D28:I28" si="15">D10 / D11</f>
        <v>1.095238095</v>
      </c>
      <c r="E28" s="24">
        <f t="shared" si="15"/>
        <v>1.076923077</v>
      </c>
      <c r="F28" s="24">
        <f t="shared" si="15"/>
        <v>1.037037037</v>
      </c>
      <c r="G28" s="24">
        <f t="shared" si="15"/>
        <v>1</v>
      </c>
      <c r="H28" s="24">
        <f t="shared" si="15"/>
        <v>0.9642857143</v>
      </c>
      <c r="I28" s="25">
        <f t="shared" si="15"/>
        <v>0.9333333333</v>
      </c>
      <c r="J28" s="19" t="s">
        <v>7</v>
      </c>
      <c r="K28" s="1"/>
      <c r="L28" s="16"/>
      <c r="M28" s="17"/>
      <c r="N28" s="24">
        <f t="shared" ref="N28:S28" si="16">N10 / N11</f>
        <v>0.5744680851</v>
      </c>
      <c r="O28" s="24">
        <f t="shared" si="16"/>
        <v>0.54</v>
      </c>
      <c r="P28" s="24">
        <f t="shared" si="16"/>
        <v>0.5283018868</v>
      </c>
      <c r="Q28" s="24">
        <f t="shared" si="16"/>
        <v>0.4893617021</v>
      </c>
      <c r="R28" s="24">
        <f t="shared" si="16"/>
        <v>0.4727272727</v>
      </c>
      <c r="S28" s="24">
        <f t="shared" si="16"/>
        <v>0.4655172414</v>
      </c>
      <c r="T28" s="19" t="s">
        <v>7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>
      <c r="A29" s="1"/>
      <c r="B29" s="16"/>
      <c r="C29" s="13">
        <v>280.0</v>
      </c>
      <c r="D29" s="22">
        <f t="shared" ref="D29:I29" si="17"> 2 * $C29 / ($C29 + D$20)</f>
        <v>1.166666667</v>
      </c>
      <c r="E29" s="22">
        <f t="shared" si="17"/>
        <v>1.12</v>
      </c>
      <c r="F29" s="22">
        <f t="shared" si="17"/>
        <v>1.076923077</v>
      </c>
      <c r="G29" s="22">
        <f t="shared" si="17"/>
        <v>1.037037037</v>
      </c>
      <c r="H29" s="22">
        <f t="shared" si="17"/>
        <v>1</v>
      </c>
      <c r="I29" s="23">
        <f t="shared" si="17"/>
        <v>0.9655172414</v>
      </c>
      <c r="J29" s="26" t="s">
        <v>6</v>
      </c>
      <c r="K29" s="1"/>
      <c r="L29" s="16"/>
      <c r="M29" s="13">
        <v>280.0</v>
      </c>
      <c r="N29" s="22">
        <f t="shared" ref="N29:S29" si="18"> $M29 / ($M29 + N$20)</f>
        <v>0.5833333333</v>
      </c>
      <c r="O29" s="22">
        <f t="shared" si="18"/>
        <v>0.56</v>
      </c>
      <c r="P29" s="22">
        <f t="shared" si="18"/>
        <v>0.5384615385</v>
      </c>
      <c r="Q29" s="22">
        <f t="shared" si="18"/>
        <v>0.5185185185</v>
      </c>
      <c r="R29" s="22">
        <f t="shared" si="18"/>
        <v>0.5</v>
      </c>
      <c r="S29" s="22">
        <f t="shared" si="18"/>
        <v>0.4827586207</v>
      </c>
      <c r="T29" s="26" t="s">
        <v>6</v>
      </c>
      <c r="Y29" s="1"/>
      <c r="Z29" s="1"/>
      <c r="AA29" s="1"/>
      <c r="AB29" s="1"/>
      <c r="AC29" s="1"/>
      <c r="AD29" s="1"/>
      <c r="AE29" s="1"/>
      <c r="AF29" s="27"/>
      <c r="AG29" s="27"/>
      <c r="AH29" s="27"/>
      <c r="AI29" s="27"/>
      <c r="AJ29" s="27"/>
      <c r="AK29" s="27"/>
      <c r="AL29" s="27"/>
      <c r="AM29" s="27"/>
    </row>
    <row r="30">
      <c r="A30" s="1"/>
      <c r="B30" s="16"/>
      <c r="C30" s="17"/>
      <c r="D30" s="24">
        <f t="shared" ref="D30:I30" si="19">D12 / D13</f>
        <v>1.16</v>
      </c>
      <c r="E30" s="24">
        <f t="shared" si="19"/>
        <v>1.130434783</v>
      </c>
      <c r="F30" s="24">
        <f t="shared" si="19"/>
        <v>1.086956522</v>
      </c>
      <c r="G30" s="24">
        <f t="shared" si="19"/>
        <v>1.037037037</v>
      </c>
      <c r="H30" s="24">
        <f t="shared" si="19"/>
        <v>1</v>
      </c>
      <c r="I30" s="25">
        <f t="shared" si="19"/>
        <v>0.9615384615</v>
      </c>
      <c r="J30" s="19" t="s">
        <v>7</v>
      </c>
      <c r="K30" s="1"/>
      <c r="L30" s="16"/>
      <c r="M30" s="17"/>
      <c r="N30" s="24">
        <f t="shared" ref="N30:S30" si="20">N12 / N13</f>
        <v>0.58</v>
      </c>
      <c r="O30" s="24">
        <f t="shared" si="20"/>
        <v>0.56</v>
      </c>
      <c r="P30" s="24">
        <f t="shared" si="20"/>
        <v>0.5454545455</v>
      </c>
      <c r="Q30" s="24">
        <f t="shared" si="20"/>
        <v>0.52</v>
      </c>
      <c r="R30" s="24">
        <f t="shared" si="20"/>
        <v>0.5</v>
      </c>
      <c r="S30" s="24">
        <f t="shared" si="20"/>
        <v>0.4905660377</v>
      </c>
      <c r="T30" s="19" t="s">
        <v>7</v>
      </c>
      <c r="Y30" s="1"/>
      <c r="Z30" s="1"/>
      <c r="AA30" s="1"/>
      <c r="AB30" s="1"/>
      <c r="AC30" s="1"/>
      <c r="AD30" s="1"/>
      <c r="AE30" s="1"/>
      <c r="AF30" s="27"/>
      <c r="AG30" s="27"/>
      <c r="AH30" s="27"/>
      <c r="AI30" s="27"/>
      <c r="AJ30" s="27"/>
      <c r="AK30" s="27"/>
      <c r="AL30" s="27"/>
      <c r="AM30" s="27"/>
    </row>
    <row r="31">
      <c r="A31" s="1"/>
      <c r="B31" s="16"/>
      <c r="C31" s="13">
        <v>300.0</v>
      </c>
      <c r="D31" s="22">
        <f t="shared" ref="D31:I31" si="21"> 2 * $C31 / ($C31 + D$20)</f>
        <v>1.2</v>
      </c>
      <c r="E31" s="22">
        <f t="shared" si="21"/>
        <v>1.153846154</v>
      </c>
      <c r="F31" s="22">
        <f t="shared" si="21"/>
        <v>1.111111111</v>
      </c>
      <c r="G31" s="22">
        <f t="shared" si="21"/>
        <v>1.071428571</v>
      </c>
      <c r="H31" s="22">
        <f t="shared" si="21"/>
        <v>1.034482759</v>
      </c>
      <c r="I31" s="23">
        <f t="shared" si="21"/>
        <v>1</v>
      </c>
      <c r="J31" s="26" t="s">
        <v>6</v>
      </c>
      <c r="K31" s="1"/>
      <c r="L31" s="16"/>
      <c r="M31" s="13">
        <v>300.0</v>
      </c>
      <c r="N31" s="22">
        <f t="shared" ref="N31:S31" si="22"> $M31 / ($M31 + N$20)</f>
        <v>0.6</v>
      </c>
      <c r="O31" s="22">
        <f t="shared" si="22"/>
        <v>0.5769230769</v>
      </c>
      <c r="P31" s="22">
        <f t="shared" si="22"/>
        <v>0.5555555556</v>
      </c>
      <c r="Q31" s="22">
        <f t="shared" si="22"/>
        <v>0.5357142857</v>
      </c>
      <c r="R31" s="22">
        <f t="shared" si="22"/>
        <v>0.5172413793</v>
      </c>
      <c r="S31" s="22">
        <f t="shared" si="22"/>
        <v>0.5</v>
      </c>
      <c r="T31" s="26" t="s">
        <v>6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27"/>
      <c r="AG31" s="27"/>
      <c r="AH31" s="27"/>
      <c r="AI31" s="27"/>
      <c r="AJ31" s="27"/>
      <c r="AK31" s="27"/>
      <c r="AL31" s="27"/>
      <c r="AM31" s="27"/>
    </row>
    <row r="32">
      <c r="A32" s="1"/>
      <c r="B32" s="17"/>
      <c r="C32" s="17"/>
      <c r="D32" s="24">
        <f t="shared" ref="D32:I32" si="23">D14 / D15</f>
        <v>1.192307692</v>
      </c>
      <c r="E32" s="24">
        <f t="shared" si="23"/>
        <v>1.142857143</v>
      </c>
      <c r="F32" s="24">
        <f t="shared" si="23"/>
        <v>1.103448276</v>
      </c>
      <c r="G32" s="24">
        <f t="shared" si="23"/>
        <v>1.08</v>
      </c>
      <c r="H32" s="24">
        <f t="shared" si="23"/>
        <v>1.038461538</v>
      </c>
      <c r="I32" s="25">
        <f t="shared" si="23"/>
        <v>1</v>
      </c>
      <c r="J32" s="19" t="s">
        <v>7</v>
      </c>
      <c r="K32" s="1"/>
      <c r="L32" s="17"/>
      <c r="M32" s="17"/>
      <c r="N32" s="24">
        <f t="shared" ref="N32:S32" si="24">N14 / N15</f>
        <v>0.5961538462</v>
      </c>
      <c r="O32" s="24">
        <f t="shared" si="24"/>
        <v>0.5740740741</v>
      </c>
      <c r="P32" s="24">
        <f t="shared" si="24"/>
        <v>0.5593220339</v>
      </c>
      <c r="Q32" s="24">
        <f t="shared" si="24"/>
        <v>0.5333333333</v>
      </c>
      <c r="R32" s="24">
        <f t="shared" si="24"/>
        <v>0.5081967213</v>
      </c>
      <c r="S32" s="24">
        <f t="shared" si="24"/>
        <v>0.4918032787</v>
      </c>
      <c r="T32" s="19" t="s">
        <v>7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" t="s">
        <v>2</v>
      </c>
      <c r="M36" s="3"/>
      <c r="N36" s="4" t="s">
        <v>1</v>
      </c>
      <c r="O36" s="5"/>
      <c r="P36" s="5"/>
      <c r="Q36" s="5"/>
      <c r="R36" s="5"/>
      <c r="S36" s="6"/>
      <c r="T36" s="2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8"/>
      <c r="M37" s="9"/>
      <c r="N37" s="10">
        <v>200.0</v>
      </c>
      <c r="O37" s="10">
        <v>220.0</v>
      </c>
      <c r="P37" s="10">
        <v>240.0</v>
      </c>
      <c r="Q37" s="10">
        <v>260.0</v>
      </c>
      <c r="R37" s="10">
        <v>280.0</v>
      </c>
      <c r="S37" s="10">
        <v>300.0</v>
      </c>
      <c r="T37" s="1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2" t="s">
        <v>3</v>
      </c>
      <c r="M38" s="13">
        <v>200.0</v>
      </c>
      <c r="N38" s="22">
        <f t="shared" ref="N38:S38" si="25">1 - ($M38 +N$37) / $M38 * N22 * N22</f>
        <v>0.5</v>
      </c>
      <c r="O38" s="22">
        <f t="shared" si="25"/>
        <v>0.5457003786</v>
      </c>
      <c r="P38" s="22">
        <f t="shared" si="25"/>
        <v>0.5454545455</v>
      </c>
      <c r="Q38" s="22">
        <f t="shared" si="25"/>
        <v>0.5509464575</v>
      </c>
      <c r="R38" s="22">
        <f t="shared" si="25"/>
        <v>0.5905482042</v>
      </c>
      <c r="S38" s="22">
        <f t="shared" si="25"/>
        <v>0.6155324875</v>
      </c>
      <c r="T38" s="15" t="s">
        <v>8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6"/>
      <c r="M39" s="17"/>
      <c r="N39" s="24">
        <f t="shared" ref="N39:S39" si="26">N$37 / (N$37 + $M38)</f>
        <v>0.5</v>
      </c>
      <c r="O39" s="24">
        <f t="shared" si="26"/>
        <v>0.5238095238</v>
      </c>
      <c r="P39" s="24">
        <f t="shared" si="26"/>
        <v>0.5454545455</v>
      </c>
      <c r="Q39" s="24">
        <f t="shared" si="26"/>
        <v>0.5652173913</v>
      </c>
      <c r="R39" s="24">
        <f t="shared" si="26"/>
        <v>0.5833333333</v>
      </c>
      <c r="S39" s="24">
        <f t="shared" si="26"/>
        <v>0.6</v>
      </c>
      <c r="T39" s="19" t="s">
        <v>9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>
      <c r="A40" s="1"/>
      <c r="J40" s="1"/>
      <c r="K40" s="1"/>
      <c r="L40" s="16"/>
      <c r="M40" s="13">
        <v>220.0</v>
      </c>
      <c r="N40" s="22">
        <f t="shared" ref="N40:S40" si="27">1 - ($M40 +N$37) / $M40 * N24 * N24</f>
        <v>0.4783527423</v>
      </c>
      <c r="O40" s="22">
        <f t="shared" si="27"/>
        <v>0.4753123141</v>
      </c>
      <c r="P40" s="22">
        <f t="shared" si="27"/>
        <v>0.5258709544</v>
      </c>
      <c r="Q40" s="22">
        <f t="shared" si="27"/>
        <v>0.560183257</v>
      </c>
      <c r="R40" s="22">
        <f t="shared" si="27"/>
        <v>0.5649857955</v>
      </c>
      <c r="S40" s="22">
        <f t="shared" si="27"/>
        <v>0.5896464646</v>
      </c>
      <c r="T40" s="15" t="s">
        <v>8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>
      <c r="A41" s="1"/>
      <c r="J41" s="1"/>
      <c r="K41" s="1"/>
      <c r="L41" s="16"/>
      <c r="M41" s="17"/>
      <c r="N41" s="24">
        <f t="shared" ref="N41:S41" si="28">N$37 / (N$37 + $M40)</f>
        <v>0.4761904762</v>
      </c>
      <c r="O41" s="24">
        <f t="shared" si="28"/>
        <v>0.5</v>
      </c>
      <c r="P41" s="24">
        <f t="shared" si="28"/>
        <v>0.5217391304</v>
      </c>
      <c r="Q41" s="24">
        <f t="shared" si="28"/>
        <v>0.5416666667</v>
      </c>
      <c r="R41" s="24">
        <f t="shared" si="28"/>
        <v>0.56</v>
      </c>
      <c r="S41" s="24">
        <f t="shared" si="28"/>
        <v>0.5769230769</v>
      </c>
      <c r="T41" s="19" t="s">
        <v>9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>
      <c r="A42" s="1"/>
      <c r="J42" s="1"/>
      <c r="K42" s="1"/>
      <c r="L42" s="16"/>
      <c r="M42" s="13">
        <v>240.0</v>
      </c>
      <c r="N42" s="22">
        <f t="shared" ref="N42:S42" si="29">1 - ($M42 +N$37) / $M42 * N26 * N26</f>
        <v>0.4454166667</v>
      </c>
      <c r="O42" s="22">
        <f t="shared" si="29"/>
        <v>0.4603637373</v>
      </c>
      <c r="P42" s="22">
        <f t="shared" si="29"/>
        <v>0.5</v>
      </c>
      <c r="Q42" s="22">
        <f t="shared" si="29"/>
        <v>0.538638985</v>
      </c>
      <c r="R42" s="22">
        <f t="shared" si="29"/>
        <v>0.535608139</v>
      </c>
      <c r="S42" s="22">
        <f t="shared" si="29"/>
        <v>0.5555555556</v>
      </c>
      <c r="T42" s="15" t="s">
        <v>8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>
      <c r="A43" s="1"/>
      <c r="J43" s="1"/>
      <c r="K43" s="1"/>
      <c r="L43" s="16"/>
      <c r="M43" s="17"/>
      <c r="N43" s="24">
        <f t="shared" ref="N43:S43" si="30">N$37 / (N$37 + $M42)</f>
        <v>0.4545454545</v>
      </c>
      <c r="O43" s="24">
        <f t="shared" si="30"/>
        <v>0.4782608696</v>
      </c>
      <c r="P43" s="24">
        <f t="shared" si="30"/>
        <v>0.5</v>
      </c>
      <c r="Q43" s="24">
        <f t="shared" si="30"/>
        <v>0.52</v>
      </c>
      <c r="R43" s="24">
        <f t="shared" si="30"/>
        <v>0.5384615385</v>
      </c>
      <c r="S43" s="24">
        <f t="shared" si="30"/>
        <v>0.5555555556</v>
      </c>
      <c r="T43" s="19" t="s">
        <v>9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>
      <c r="A44" s="1"/>
      <c r="J44" s="1"/>
      <c r="K44" s="1"/>
      <c r="L44" s="16"/>
      <c r="M44" s="13">
        <v>260.0</v>
      </c>
      <c r="N44" s="22">
        <f t="shared" ref="N44:S44" si="31">1 - ($M44 +N$37) / $M44 * N28 * N28</f>
        <v>0.4161298186</v>
      </c>
      <c r="O44" s="22">
        <f t="shared" si="31"/>
        <v>0.4616615385</v>
      </c>
      <c r="P44" s="22">
        <f t="shared" si="31"/>
        <v>0.4632636854</v>
      </c>
      <c r="Q44" s="22">
        <f t="shared" si="31"/>
        <v>0.521050249</v>
      </c>
      <c r="R44" s="22">
        <f t="shared" si="31"/>
        <v>0.5358677686</v>
      </c>
      <c r="S44" s="22">
        <f t="shared" si="31"/>
        <v>0.5332479649</v>
      </c>
      <c r="T44" s="15" t="s">
        <v>8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>
      <c r="A45" s="1"/>
      <c r="J45" s="1"/>
      <c r="K45" s="1"/>
      <c r="L45" s="16"/>
      <c r="M45" s="17"/>
      <c r="N45" s="24">
        <f t="shared" ref="N45:S45" si="32">N$37 / (N$37 + $M44)</f>
        <v>0.4347826087</v>
      </c>
      <c r="O45" s="24">
        <f t="shared" si="32"/>
        <v>0.4583333333</v>
      </c>
      <c r="P45" s="24">
        <f t="shared" si="32"/>
        <v>0.48</v>
      </c>
      <c r="Q45" s="24">
        <f t="shared" si="32"/>
        <v>0.5</v>
      </c>
      <c r="R45" s="24">
        <f t="shared" si="32"/>
        <v>0.5185185185</v>
      </c>
      <c r="S45" s="24">
        <f t="shared" si="32"/>
        <v>0.5357142857</v>
      </c>
      <c r="T45" s="19" t="s">
        <v>9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>
      <c r="A46" s="1"/>
      <c r="J46" s="1"/>
      <c r="K46" s="1"/>
      <c r="L46" s="16"/>
      <c r="M46" s="13">
        <v>280.0</v>
      </c>
      <c r="N46" s="22">
        <f t="shared" ref="N46:S46" si="33">1 - ($M46 +N$37) / $M46 * N30 * N30</f>
        <v>0.4233142857</v>
      </c>
      <c r="O46" s="22">
        <f t="shared" si="33"/>
        <v>0.44</v>
      </c>
      <c r="P46" s="22">
        <f t="shared" si="33"/>
        <v>0.4474616293</v>
      </c>
      <c r="Q46" s="22">
        <f t="shared" si="33"/>
        <v>0.4785142857</v>
      </c>
      <c r="R46" s="22">
        <f t="shared" si="33"/>
        <v>0.5</v>
      </c>
      <c r="S46" s="22">
        <f t="shared" si="33"/>
        <v>0.5015002797</v>
      </c>
      <c r="T46" s="15" t="s">
        <v>8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>
      <c r="A47" s="1"/>
      <c r="J47" s="1"/>
      <c r="K47" s="1"/>
      <c r="L47" s="16"/>
      <c r="M47" s="17"/>
      <c r="N47" s="24">
        <f t="shared" ref="N47:S47" si="34">N$37 / (N$37 + $M46)</f>
        <v>0.4166666667</v>
      </c>
      <c r="O47" s="24">
        <f t="shared" si="34"/>
        <v>0.44</v>
      </c>
      <c r="P47" s="24">
        <f t="shared" si="34"/>
        <v>0.4615384615</v>
      </c>
      <c r="Q47" s="24">
        <f t="shared" si="34"/>
        <v>0.4814814815</v>
      </c>
      <c r="R47" s="24">
        <f t="shared" si="34"/>
        <v>0.5</v>
      </c>
      <c r="S47" s="24">
        <f t="shared" si="34"/>
        <v>0.5172413793</v>
      </c>
      <c r="T47" s="19" t="s">
        <v>9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>
      <c r="A48" s="1"/>
      <c r="J48" s="1"/>
      <c r="K48" s="1"/>
      <c r="L48" s="16"/>
      <c r="M48" s="13">
        <v>300.0</v>
      </c>
      <c r="N48" s="22">
        <f t="shared" ref="N48:S48" si="35">1 - ($M48 +N$37) / $M48 * N32 * N32</f>
        <v>0.4076676529</v>
      </c>
      <c r="O48" s="22">
        <f t="shared" si="35"/>
        <v>0.4287608596</v>
      </c>
      <c r="P48" s="22">
        <f t="shared" si="35"/>
        <v>0.4368859523</v>
      </c>
      <c r="Q48" s="22">
        <f t="shared" si="35"/>
        <v>0.469037037</v>
      </c>
      <c r="R48" s="22">
        <f t="shared" si="35"/>
        <v>0.5006897787</v>
      </c>
      <c r="S48" s="22">
        <f t="shared" si="35"/>
        <v>0.5162590701</v>
      </c>
      <c r="T48" s="15" t="s">
        <v>8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>
      <c r="A49" s="1"/>
      <c r="J49" s="1"/>
      <c r="K49" s="1"/>
      <c r="L49" s="17"/>
      <c r="M49" s="17"/>
      <c r="N49" s="24">
        <f t="shared" ref="N49:S49" si="36">N$37 / (N$37 + $M48)</f>
        <v>0.4</v>
      </c>
      <c r="O49" s="24">
        <f t="shared" si="36"/>
        <v>0.4230769231</v>
      </c>
      <c r="P49" s="24">
        <f t="shared" si="36"/>
        <v>0.4444444444</v>
      </c>
      <c r="Q49" s="24">
        <f t="shared" si="36"/>
        <v>0.4642857143</v>
      </c>
      <c r="R49" s="24">
        <f t="shared" si="36"/>
        <v>0.4827586207</v>
      </c>
      <c r="S49" s="24">
        <f t="shared" si="36"/>
        <v>0.5</v>
      </c>
      <c r="T49" s="19" t="s">
        <v>9</v>
      </c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>
      <c r="A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>
      <c r="A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>
      <c r="A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>
      <c r="A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>
      <c r="A60" s="1"/>
      <c r="B60" s="2" t="s">
        <v>0</v>
      </c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>
      <c r="A61" s="1"/>
      <c r="B61" s="8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>
      <c r="A63" s="1"/>
      <c r="B63" s="28" t="s">
        <v>6</v>
      </c>
      <c r="C63" s="29">
        <f t="shared" ref="C63:H63" si="37">D21</f>
        <v>1</v>
      </c>
      <c r="D63" s="30">
        <f t="shared" si="37"/>
        <v>0.9523809524</v>
      </c>
      <c r="E63" s="30">
        <f t="shared" si="37"/>
        <v>0.9090909091</v>
      </c>
      <c r="F63" s="30">
        <f t="shared" si="37"/>
        <v>0.8695652174</v>
      </c>
      <c r="G63" s="30">
        <f t="shared" si="37"/>
        <v>0.8333333333</v>
      </c>
      <c r="H63" s="31">
        <f t="shared" si="37"/>
        <v>0.8</v>
      </c>
      <c r="I63" s="29">
        <f t="shared" ref="I63:N63" si="38">D23</f>
        <v>1.047619048</v>
      </c>
      <c r="J63" s="30">
        <f t="shared" si="38"/>
        <v>1</v>
      </c>
      <c r="K63" s="30">
        <f t="shared" si="38"/>
        <v>0.9565217391</v>
      </c>
      <c r="L63" s="30">
        <f t="shared" si="38"/>
        <v>0.9166666667</v>
      </c>
      <c r="M63" s="30">
        <f t="shared" si="38"/>
        <v>0.88</v>
      </c>
      <c r="N63" s="31">
        <f t="shared" si="38"/>
        <v>0.8461538462</v>
      </c>
      <c r="O63" s="32">
        <f t="shared" ref="O63:T63" si="39">D25</f>
        <v>1.090909091</v>
      </c>
      <c r="P63" s="33">
        <f t="shared" si="39"/>
        <v>1.043478261</v>
      </c>
      <c r="Q63" s="33">
        <f t="shared" si="39"/>
        <v>1</v>
      </c>
      <c r="R63" s="33">
        <f t="shared" si="39"/>
        <v>0.96</v>
      </c>
      <c r="S63" s="33">
        <f t="shared" si="39"/>
        <v>0.9230769231</v>
      </c>
      <c r="T63" s="34">
        <f t="shared" si="39"/>
        <v>0.8888888889</v>
      </c>
      <c r="U63" s="35">
        <f t="shared" ref="U63:Z63" si="40">D27</f>
        <v>1.130434783</v>
      </c>
      <c r="V63" s="36">
        <f t="shared" si="40"/>
        <v>1.083333333</v>
      </c>
      <c r="W63" s="36">
        <f t="shared" si="40"/>
        <v>1.04</v>
      </c>
      <c r="X63" s="36">
        <f t="shared" si="40"/>
        <v>1</v>
      </c>
      <c r="Y63" s="36">
        <f t="shared" si="40"/>
        <v>0.962962963</v>
      </c>
      <c r="Z63" s="37">
        <f t="shared" si="40"/>
        <v>0.9285714286</v>
      </c>
      <c r="AA63" s="38">
        <f t="shared" ref="AA63:AF63" si="41">D29</f>
        <v>1.166666667</v>
      </c>
      <c r="AB63" s="39">
        <f t="shared" si="41"/>
        <v>1.12</v>
      </c>
      <c r="AC63" s="39">
        <f t="shared" si="41"/>
        <v>1.076923077</v>
      </c>
      <c r="AD63" s="39">
        <f t="shared" si="41"/>
        <v>1.037037037</v>
      </c>
      <c r="AE63" s="39">
        <f t="shared" si="41"/>
        <v>1</v>
      </c>
      <c r="AF63" s="40">
        <f t="shared" si="41"/>
        <v>0.9655172414</v>
      </c>
      <c r="AG63" s="41">
        <f t="shared" ref="AG63:AL63" si="42">D31</f>
        <v>1.2</v>
      </c>
      <c r="AH63" s="42">
        <f t="shared" si="42"/>
        <v>1.153846154</v>
      </c>
      <c r="AI63" s="42">
        <f t="shared" si="42"/>
        <v>1.111111111</v>
      </c>
      <c r="AJ63" s="42">
        <f t="shared" si="42"/>
        <v>1.071428571</v>
      </c>
      <c r="AK63" s="42">
        <f t="shared" si="42"/>
        <v>1.034482759</v>
      </c>
      <c r="AL63" s="43">
        <f t="shared" si="42"/>
        <v>1</v>
      </c>
    </row>
    <row r="64">
      <c r="A64" s="1"/>
      <c r="B64" s="28" t="s">
        <v>7</v>
      </c>
      <c r="C64" s="29">
        <f t="shared" ref="C64:H64" si="43">D22</f>
        <v>1</v>
      </c>
      <c r="D64" s="30">
        <f t="shared" si="43"/>
        <v>0.9565217391</v>
      </c>
      <c r="E64" s="30">
        <f t="shared" si="43"/>
        <v>0.9047619048</v>
      </c>
      <c r="F64" s="30">
        <f t="shared" si="43"/>
        <v>0.8695652174</v>
      </c>
      <c r="G64" s="30">
        <f t="shared" si="43"/>
        <v>0.84</v>
      </c>
      <c r="H64" s="31">
        <f t="shared" si="43"/>
        <v>0.8076923077</v>
      </c>
      <c r="I64" s="29">
        <f t="shared" ref="I64:N64" si="44">D24</f>
        <v>1.052631579</v>
      </c>
      <c r="J64" s="30">
        <f t="shared" si="44"/>
        <v>1</v>
      </c>
      <c r="K64" s="30">
        <f t="shared" si="44"/>
        <v>0.9565217391</v>
      </c>
      <c r="L64" s="30">
        <f t="shared" si="44"/>
        <v>0.92</v>
      </c>
      <c r="M64" s="30">
        <f t="shared" si="44"/>
        <v>0.8846153846</v>
      </c>
      <c r="N64" s="31">
        <f t="shared" si="44"/>
        <v>0.8518518519</v>
      </c>
      <c r="O64" s="32">
        <f t="shared" ref="O64:T64" si="45">D26</f>
        <v>1.086956522</v>
      </c>
      <c r="P64" s="33">
        <f t="shared" si="45"/>
        <v>1.047619048</v>
      </c>
      <c r="Q64" s="33">
        <f t="shared" si="45"/>
        <v>1</v>
      </c>
      <c r="R64" s="33">
        <f t="shared" si="45"/>
        <v>0.9565217391</v>
      </c>
      <c r="S64" s="33">
        <f t="shared" si="45"/>
        <v>0.92</v>
      </c>
      <c r="T64" s="34">
        <f t="shared" si="45"/>
        <v>0.8928571429</v>
      </c>
      <c r="U64" s="35">
        <f t="shared" ref="U64:Z64" si="46">D28</f>
        <v>1.095238095</v>
      </c>
      <c r="V64" s="36">
        <f t="shared" si="46"/>
        <v>1.076923077</v>
      </c>
      <c r="W64" s="36">
        <f t="shared" si="46"/>
        <v>1.037037037</v>
      </c>
      <c r="X64" s="36">
        <f t="shared" si="46"/>
        <v>1</v>
      </c>
      <c r="Y64" s="36">
        <f t="shared" si="46"/>
        <v>0.9642857143</v>
      </c>
      <c r="Z64" s="37">
        <f t="shared" si="46"/>
        <v>0.9333333333</v>
      </c>
      <c r="AA64" s="38">
        <f t="shared" ref="AA64:AF64" si="47">D30</f>
        <v>1.16</v>
      </c>
      <c r="AB64" s="39">
        <f t="shared" si="47"/>
        <v>1.130434783</v>
      </c>
      <c r="AC64" s="39">
        <f t="shared" si="47"/>
        <v>1.086956522</v>
      </c>
      <c r="AD64" s="39">
        <f t="shared" si="47"/>
        <v>1.037037037</v>
      </c>
      <c r="AE64" s="39">
        <f t="shared" si="47"/>
        <v>1</v>
      </c>
      <c r="AF64" s="40">
        <f t="shared" si="47"/>
        <v>0.9615384615</v>
      </c>
      <c r="AG64" s="41">
        <f t="shared" ref="AG64:AL64" si="48">D32</f>
        <v>1.192307692</v>
      </c>
      <c r="AH64" s="42">
        <f t="shared" si="48"/>
        <v>1.142857143</v>
      </c>
      <c r="AI64" s="42">
        <f t="shared" si="48"/>
        <v>1.103448276</v>
      </c>
      <c r="AJ64" s="42">
        <f t="shared" si="48"/>
        <v>1.08</v>
      </c>
      <c r="AK64" s="42">
        <f t="shared" si="48"/>
        <v>1.038461538</v>
      </c>
      <c r="AL64" s="43">
        <f t="shared" si="48"/>
        <v>1</v>
      </c>
      <c r="AM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>
      <c r="A94" s="1"/>
      <c r="B94" s="2" t="s">
        <v>2</v>
      </c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>
      <c r="A95" s="1"/>
      <c r="B95" s="8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>
      <c r="A98" s="1"/>
      <c r="B98" s="4" t="s">
        <v>6</v>
      </c>
      <c r="C98" s="29">
        <f t="shared" ref="C98:H98" si="49">N21</f>
        <v>0.5</v>
      </c>
      <c r="D98" s="30">
        <f t="shared" si="49"/>
        <v>0.4761904762</v>
      </c>
      <c r="E98" s="30">
        <f t="shared" si="49"/>
        <v>0.4545454545</v>
      </c>
      <c r="F98" s="30">
        <f t="shared" si="49"/>
        <v>0.4347826087</v>
      </c>
      <c r="G98" s="30">
        <f t="shared" si="49"/>
        <v>0.4166666667</v>
      </c>
      <c r="H98" s="30">
        <f t="shared" si="49"/>
        <v>0.4</v>
      </c>
      <c r="I98" s="29">
        <f t="shared" ref="I98:N98" si="50">N23</f>
        <v>0.5238095238</v>
      </c>
      <c r="J98" s="30">
        <f t="shared" si="50"/>
        <v>0.5</v>
      </c>
      <c r="K98" s="30">
        <f t="shared" si="50"/>
        <v>0.4782608696</v>
      </c>
      <c r="L98" s="30">
        <f t="shared" si="50"/>
        <v>0.4583333333</v>
      </c>
      <c r="M98" s="30">
        <f t="shared" si="50"/>
        <v>0.44</v>
      </c>
      <c r="N98" s="30">
        <f t="shared" si="50"/>
        <v>0.4230769231</v>
      </c>
      <c r="O98" s="32">
        <f t="shared" ref="O98:T98" si="51">N25</f>
        <v>0.5454545455</v>
      </c>
      <c r="P98" s="33">
        <f t="shared" si="51"/>
        <v>0.5217391304</v>
      </c>
      <c r="Q98" s="33">
        <f t="shared" si="51"/>
        <v>0.5</v>
      </c>
      <c r="R98" s="33">
        <f t="shared" si="51"/>
        <v>0.48</v>
      </c>
      <c r="S98" s="33">
        <f t="shared" si="51"/>
        <v>0.4615384615</v>
      </c>
      <c r="T98" s="33">
        <f t="shared" si="51"/>
        <v>0.4444444444</v>
      </c>
      <c r="U98" s="35">
        <f t="shared" ref="U98:Z98" si="52">N27</f>
        <v>0.5652173913</v>
      </c>
      <c r="V98" s="36">
        <f t="shared" si="52"/>
        <v>0.5416666667</v>
      </c>
      <c r="W98" s="36">
        <f t="shared" si="52"/>
        <v>0.52</v>
      </c>
      <c r="X98" s="36">
        <f t="shared" si="52"/>
        <v>0.5</v>
      </c>
      <c r="Y98" s="36">
        <f t="shared" si="52"/>
        <v>0.4814814815</v>
      </c>
      <c r="Z98" s="36">
        <f t="shared" si="52"/>
        <v>0.4642857143</v>
      </c>
      <c r="AA98" s="38">
        <f t="shared" ref="AA98:AF98" si="53">N29</f>
        <v>0.5833333333</v>
      </c>
      <c r="AB98" s="39">
        <f t="shared" si="53"/>
        <v>0.56</v>
      </c>
      <c r="AC98" s="39">
        <f t="shared" si="53"/>
        <v>0.5384615385</v>
      </c>
      <c r="AD98" s="39">
        <f t="shared" si="53"/>
        <v>0.5185185185</v>
      </c>
      <c r="AE98" s="39">
        <f t="shared" si="53"/>
        <v>0.5</v>
      </c>
      <c r="AF98" s="39">
        <f t="shared" si="53"/>
        <v>0.4827586207</v>
      </c>
      <c r="AG98" s="41">
        <f t="shared" ref="AG98:AL98" si="54">N31</f>
        <v>0.6</v>
      </c>
      <c r="AH98" s="42">
        <f t="shared" si="54"/>
        <v>0.5769230769</v>
      </c>
      <c r="AI98" s="42">
        <f t="shared" si="54"/>
        <v>0.5555555556</v>
      </c>
      <c r="AJ98" s="42">
        <f t="shared" si="54"/>
        <v>0.5357142857</v>
      </c>
      <c r="AK98" s="42">
        <f t="shared" si="54"/>
        <v>0.5172413793</v>
      </c>
      <c r="AL98" s="43">
        <f t="shared" si="54"/>
        <v>0.5</v>
      </c>
      <c r="AM98" s="1"/>
    </row>
    <row r="99">
      <c r="A99" s="1"/>
      <c r="B99" s="28" t="s">
        <v>7</v>
      </c>
      <c r="C99" s="29">
        <f t="shared" ref="C99:H99" si="55">N22</f>
        <v>0.5</v>
      </c>
      <c r="D99" s="30">
        <f t="shared" si="55"/>
        <v>0.4651162791</v>
      </c>
      <c r="E99" s="30">
        <f t="shared" si="55"/>
        <v>0.4545454545</v>
      </c>
      <c r="F99" s="30">
        <f t="shared" si="55"/>
        <v>0.4418604651</v>
      </c>
      <c r="G99" s="30">
        <f t="shared" si="55"/>
        <v>0.4130434783</v>
      </c>
      <c r="H99" s="30">
        <f t="shared" si="55"/>
        <v>0.3921568627</v>
      </c>
      <c r="I99" s="29">
        <f t="shared" ref="I99:N99" si="56">N24</f>
        <v>0.5227272727</v>
      </c>
      <c r="J99" s="30">
        <f t="shared" si="56"/>
        <v>0.512195122</v>
      </c>
      <c r="K99" s="30">
        <f t="shared" si="56"/>
        <v>0.4761904762</v>
      </c>
      <c r="L99" s="30">
        <f t="shared" si="56"/>
        <v>0.4489795918</v>
      </c>
      <c r="M99" s="30">
        <f t="shared" si="56"/>
        <v>0.4375</v>
      </c>
      <c r="N99" s="30">
        <f t="shared" si="56"/>
        <v>0.4166666667</v>
      </c>
      <c r="O99" s="32">
        <f t="shared" ref="O99:T99" si="57">N26</f>
        <v>0.55</v>
      </c>
      <c r="P99" s="33">
        <f t="shared" si="57"/>
        <v>0.5306122449</v>
      </c>
      <c r="Q99" s="33">
        <f t="shared" si="57"/>
        <v>0.5</v>
      </c>
      <c r="R99" s="33">
        <f t="shared" si="57"/>
        <v>0.4705882353</v>
      </c>
      <c r="S99" s="33">
        <f t="shared" si="57"/>
        <v>0.462962963</v>
      </c>
      <c r="T99" s="33">
        <f t="shared" si="57"/>
        <v>0.4444444444</v>
      </c>
      <c r="U99" s="35">
        <f t="shared" ref="U99:Z99" si="58">N28</f>
        <v>0.5744680851</v>
      </c>
      <c r="V99" s="36">
        <f t="shared" si="58"/>
        <v>0.54</v>
      </c>
      <c r="W99" s="36">
        <f t="shared" si="58"/>
        <v>0.5283018868</v>
      </c>
      <c r="X99" s="36">
        <f t="shared" si="58"/>
        <v>0.4893617021</v>
      </c>
      <c r="Y99" s="36">
        <f t="shared" si="58"/>
        <v>0.4727272727</v>
      </c>
      <c r="Z99" s="36">
        <f t="shared" si="58"/>
        <v>0.4655172414</v>
      </c>
      <c r="AA99" s="38">
        <f t="shared" ref="AA99:AF99" si="59">N30</f>
        <v>0.58</v>
      </c>
      <c r="AB99" s="39">
        <f t="shared" si="59"/>
        <v>0.56</v>
      </c>
      <c r="AC99" s="39">
        <f t="shared" si="59"/>
        <v>0.5454545455</v>
      </c>
      <c r="AD99" s="39">
        <f t="shared" si="59"/>
        <v>0.52</v>
      </c>
      <c r="AE99" s="39">
        <f t="shared" si="59"/>
        <v>0.5</v>
      </c>
      <c r="AF99" s="39">
        <f t="shared" si="59"/>
        <v>0.4905660377</v>
      </c>
      <c r="AG99" s="41">
        <f t="shared" ref="AG99:AL99" si="60">N32</f>
        <v>0.5961538462</v>
      </c>
      <c r="AH99" s="42">
        <f t="shared" si="60"/>
        <v>0.5740740741</v>
      </c>
      <c r="AI99" s="42">
        <f t="shared" si="60"/>
        <v>0.5593220339</v>
      </c>
      <c r="AJ99" s="42">
        <f t="shared" si="60"/>
        <v>0.5333333333</v>
      </c>
      <c r="AK99" s="42">
        <f t="shared" si="60"/>
        <v>0.5081967213</v>
      </c>
      <c r="AL99" s="43">
        <f t="shared" si="60"/>
        <v>0.4918032787</v>
      </c>
      <c r="AM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>
      <c r="A127" s="1"/>
      <c r="B127" s="44" t="s">
        <v>6</v>
      </c>
      <c r="C127" s="29">
        <f t="shared" ref="C127:H127" si="61">N38</f>
        <v>0.5</v>
      </c>
      <c r="D127" s="30">
        <f t="shared" si="61"/>
        <v>0.5457003786</v>
      </c>
      <c r="E127" s="30">
        <f t="shared" si="61"/>
        <v>0.5454545455</v>
      </c>
      <c r="F127" s="30">
        <f t="shared" si="61"/>
        <v>0.5509464575</v>
      </c>
      <c r="G127" s="30">
        <f t="shared" si="61"/>
        <v>0.5905482042</v>
      </c>
      <c r="H127" s="30">
        <f t="shared" si="61"/>
        <v>0.6155324875</v>
      </c>
      <c r="I127" s="29">
        <f t="shared" ref="I127:N127" si="62">N40</f>
        <v>0.4783527423</v>
      </c>
      <c r="J127" s="30">
        <f t="shared" si="62"/>
        <v>0.4753123141</v>
      </c>
      <c r="K127" s="30">
        <f t="shared" si="62"/>
        <v>0.5258709544</v>
      </c>
      <c r="L127" s="30">
        <f t="shared" si="62"/>
        <v>0.560183257</v>
      </c>
      <c r="M127" s="30">
        <f t="shared" si="62"/>
        <v>0.5649857955</v>
      </c>
      <c r="N127" s="30">
        <f t="shared" si="62"/>
        <v>0.5896464646</v>
      </c>
      <c r="O127" s="32">
        <f t="shared" ref="O127:T127" si="63">N42</f>
        <v>0.4454166667</v>
      </c>
      <c r="P127" s="33">
        <f t="shared" si="63"/>
        <v>0.4603637373</v>
      </c>
      <c r="Q127" s="33">
        <f t="shared" si="63"/>
        <v>0.5</v>
      </c>
      <c r="R127" s="33">
        <f t="shared" si="63"/>
        <v>0.538638985</v>
      </c>
      <c r="S127" s="33">
        <f t="shared" si="63"/>
        <v>0.535608139</v>
      </c>
      <c r="T127" s="33">
        <f t="shared" si="63"/>
        <v>0.5555555556</v>
      </c>
      <c r="U127" s="35">
        <f t="shared" ref="U127:Z127" si="64">N44</f>
        <v>0.4161298186</v>
      </c>
      <c r="V127" s="36">
        <f t="shared" si="64"/>
        <v>0.4616615385</v>
      </c>
      <c r="W127" s="36">
        <f t="shared" si="64"/>
        <v>0.4632636854</v>
      </c>
      <c r="X127" s="36">
        <f t="shared" si="64"/>
        <v>0.521050249</v>
      </c>
      <c r="Y127" s="36">
        <f t="shared" si="64"/>
        <v>0.5358677686</v>
      </c>
      <c r="Z127" s="36">
        <f t="shared" si="64"/>
        <v>0.5332479649</v>
      </c>
      <c r="AA127" s="38">
        <f t="shared" ref="AA127:AF127" si="65">N46</f>
        <v>0.4233142857</v>
      </c>
      <c r="AB127" s="39">
        <f t="shared" si="65"/>
        <v>0.44</v>
      </c>
      <c r="AC127" s="39">
        <f t="shared" si="65"/>
        <v>0.4474616293</v>
      </c>
      <c r="AD127" s="39">
        <f t="shared" si="65"/>
        <v>0.4785142857</v>
      </c>
      <c r="AE127" s="39">
        <f t="shared" si="65"/>
        <v>0.5</v>
      </c>
      <c r="AF127" s="39">
        <f t="shared" si="65"/>
        <v>0.5015002797</v>
      </c>
      <c r="AG127" s="41">
        <f t="shared" ref="AG127:AL127" si="66">N48</f>
        <v>0.4076676529</v>
      </c>
      <c r="AH127" s="42">
        <f t="shared" si="66"/>
        <v>0.4287608596</v>
      </c>
      <c r="AI127" s="42">
        <f t="shared" si="66"/>
        <v>0.4368859523</v>
      </c>
      <c r="AJ127" s="42">
        <f t="shared" si="66"/>
        <v>0.469037037</v>
      </c>
      <c r="AK127" s="42">
        <f t="shared" si="66"/>
        <v>0.5006897787</v>
      </c>
      <c r="AL127" s="43">
        <f t="shared" si="66"/>
        <v>0.5162590701</v>
      </c>
      <c r="AM127" s="1"/>
    </row>
    <row r="128">
      <c r="A128" s="1"/>
      <c r="B128" s="45" t="s">
        <v>7</v>
      </c>
      <c r="C128" s="29">
        <f t="shared" ref="C128:H128" si="67">N39</f>
        <v>0.5</v>
      </c>
      <c r="D128" s="30">
        <f t="shared" si="67"/>
        <v>0.5238095238</v>
      </c>
      <c r="E128" s="30">
        <f t="shared" si="67"/>
        <v>0.5454545455</v>
      </c>
      <c r="F128" s="30">
        <f t="shared" si="67"/>
        <v>0.5652173913</v>
      </c>
      <c r="G128" s="30">
        <f t="shared" si="67"/>
        <v>0.5833333333</v>
      </c>
      <c r="H128" s="30">
        <f t="shared" si="67"/>
        <v>0.6</v>
      </c>
      <c r="I128" s="29">
        <f t="shared" ref="I128:N128" si="68">N41</f>
        <v>0.4761904762</v>
      </c>
      <c r="J128" s="30">
        <f t="shared" si="68"/>
        <v>0.5</v>
      </c>
      <c r="K128" s="30">
        <f t="shared" si="68"/>
        <v>0.5217391304</v>
      </c>
      <c r="L128" s="30">
        <f t="shared" si="68"/>
        <v>0.5416666667</v>
      </c>
      <c r="M128" s="30">
        <f t="shared" si="68"/>
        <v>0.56</v>
      </c>
      <c r="N128" s="30">
        <f t="shared" si="68"/>
        <v>0.5769230769</v>
      </c>
      <c r="O128" s="32">
        <f t="shared" ref="O128:T128" si="69">N43</f>
        <v>0.4545454545</v>
      </c>
      <c r="P128" s="33">
        <f t="shared" si="69"/>
        <v>0.4782608696</v>
      </c>
      <c r="Q128" s="33">
        <f t="shared" si="69"/>
        <v>0.5</v>
      </c>
      <c r="R128" s="33">
        <f t="shared" si="69"/>
        <v>0.52</v>
      </c>
      <c r="S128" s="33">
        <f t="shared" si="69"/>
        <v>0.5384615385</v>
      </c>
      <c r="T128" s="33">
        <f t="shared" si="69"/>
        <v>0.5555555556</v>
      </c>
      <c r="U128" s="35">
        <f t="shared" ref="U128:Z128" si="70">N45</f>
        <v>0.4347826087</v>
      </c>
      <c r="V128" s="36">
        <f t="shared" si="70"/>
        <v>0.4583333333</v>
      </c>
      <c r="W128" s="36">
        <f t="shared" si="70"/>
        <v>0.48</v>
      </c>
      <c r="X128" s="36">
        <f t="shared" si="70"/>
        <v>0.5</v>
      </c>
      <c r="Y128" s="36">
        <f t="shared" si="70"/>
        <v>0.5185185185</v>
      </c>
      <c r="Z128" s="36">
        <f t="shared" si="70"/>
        <v>0.5357142857</v>
      </c>
      <c r="AA128" s="38">
        <f t="shared" ref="AA128:AF128" si="71">N47</f>
        <v>0.4166666667</v>
      </c>
      <c r="AB128" s="39">
        <f t="shared" si="71"/>
        <v>0.44</v>
      </c>
      <c r="AC128" s="39">
        <f t="shared" si="71"/>
        <v>0.4615384615</v>
      </c>
      <c r="AD128" s="39">
        <f t="shared" si="71"/>
        <v>0.4814814815</v>
      </c>
      <c r="AE128" s="39">
        <f t="shared" si="71"/>
        <v>0.5</v>
      </c>
      <c r="AF128" s="39">
        <f t="shared" si="71"/>
        <v>0.5172413793</v>
      </c>
      <c r="AG128" s="41">
        <f t="shared" ref="AG128:AL128" si="72">N49</f>
        <v>0.4</v>
      </c>
      <c r="AH128" s="42">
        <f t="shared" si="72"/>
        <v>0.4230769231</v>
      </c>
      <c r="AI128" s="42">
        <f t="shared" si="72"/>
        <v>0.4444444444</v>
      </c>
      <c r="AJ128" s="42">
        <f t="shared" si="72"/>
        <v>0.4642857143</v>
      </c>
      <c r="AK128" s="42">
        <f t="shared" si="72"/>
        <v>0.4827586207</v>
      </c>
      <c r="AL128" s="43">
        <f t="shared" si="72"/>
        <v>0.5</v>
      </c>
      <c r="AM128" s="1"/>
    </row>
    <row r="129">
      <c r="A129" s="1"/>
      <c r="B129" s="1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>
      <c r="A981" s="1"/>
      <c r="B981" s="1"/>
      <c r="C981" s="1"/>
      <c r="D981" s="1"/>
      <c r="E981" s="1"/>
      <c r="F981" s="1"/>
      <c r="G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>
      <c r="A982" s="1"/>
      <c r="B982" s="1"/>
      <c r="C982" s="1"/>
      <c r="D982" s="1"/>
      <c r="E982" s="1"/>
      <c r="F982" s="1"/>
      <c r="G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>
      <c r="A983" s="1"/>
      <c r="B983" s="1"/>
      <c r="C983" s="1"/>
      <c r="D983" s="1"/>
      <c r="E983" s="1"/>
      <c r="F983" s="1"/>
      <c r="G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>
      <c r="A984" s="1"/>
      <c r="B984" s="1"/>
      <c r="C984" s="1"/>
      <c r="D984" s="1"/>
      <c r="E984" s="1"/>
      <c r="F984" s="1"/>
      <c r="G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>
      <c r="A985" s="1"/>
      <c r="B985" s="1"/>
      <c r="C985" s="1"/>
      <c r="D985" s="1"/>
      <c r="E985" s="1"/>
      <c r="F985" s="1"/>
      <c r="G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>
      <c r="A986" s="1"/>
      <c r="B986" s="1"/>
      <c r="C986" s="1"/>
      <c r="D986" s="1"/>
      <c r="E986" s="1"/>
      <c r="F986" s="1"/>
      <c r="G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>
      <c r="A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>
      <c r="A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>
      <c r="A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>
      <c r="A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>
      <c r="A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>
      <c r="A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>
      <c r="A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>
      <c r="A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>
      <c r="A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>
      <c r="A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>
      <c r="A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>
      <c r="A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>
      <c r="A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>
      <c r="A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</sheetData>
  <mergeCells count="52">
    <mergeCell ref="C29:C30"/>
    <mergeCell ref="C31:C32"/>
    <mergeCell ref="B60:C61"/>
    <mergeCell ref="B94:C95"/>
    <mergeCell ref="C6:C7"/>
    <mergeCell ref="C8:C9"/>
    <mergeCell ref="B21:B32"/>
    <mergeCell ref="C21:C22"/>
    <mergeCell ref="C23:C24"/>
    <mergeCell ref="C25:C26"/>
    <mergeCell ref="C27:C28"/>
    <mergeCell ref="M12:M13"/>
    <mergeCell ref="M21:M22"/>
    <mergeCell ref="L2:M3"/>
    <mergeCell ref="L4:L15"/>
    <mergeCell ref="M4:M5"/>
    <mergeCell ref="M6:M7"/>
    <mergeCell ref="M8:M9"/>
    <mergeCell ref="M10:M11"/>
    <mergeCell ref="L21:L32"/>
    <mergeCell ref="C10:C11"/>
    <mergeCell ref="C12:C13"/>
    <mergeCell ref="B19:C20"/>
    <mergeCell ref="D19:I19"/>
    <mergeCell ref="J19:J20"/>
    <mergeCell ref="B2:C3"/>
    <mergeCell ref="D2:I2"/>
    <mergeCell ref="J2:J3"/>
    <mergeCell ref="N2:S2"/>
    <mergeCell ref="T2:T3"/>
    <mergeCell ref="B4:B15"/>
    <mergeCell ref="C4:C5"/>
    <mergeCell ref="C14:C15"/>
    <mergeCell ref="M14:M15"/>
    <mergeCell ref="L19:M20"/>
    <mergeCell ref="N19:S19"/>
    <mergeCell ref="T19:T20"/>
    <mergeCell ref="M23:M24"/>
    <mergeCell ref="M25:M26"/>
    <mergeCell ref="M27:M28"/>
    <mergeCell ref="M29:M30"/>
    <mergeCell ref="M31:M32"/>
    <mergeCell ref="L36:M37"/>
    <mergeCell ref="N36:S36"/>
    <mergeCell ref="T36:T37"/>
    <mergeCell ref="L38:L49"/>
    <mergeCell ref="M38:M39"/>
    <mergeCell ref="M40:M41"/>
    <mergeCell ref="M42:M43"/>
    <mergeCell ref="M44:M45"/>
    <mergeCell ref="M46:M47"/>
    <mergeCell ref="M48:M49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