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D:\data analysis (depi)\"/>
    </mc:Choice>
  </mc:AlternateContent>
  <xr:revisionPtr revIDLastSave="0" documentId="13_ncr:1_{1151087B-29DC-4449-9296-420EB72DF4E8}" xr6:coauthVersionLast="47" xr6:coauthVersionMax="47" xr10:uidLastSave="{00000000-0000-0000-0000-000000000000}"/>
  <bookViews>
    <workbookView xWindow="-108" yWindow="-108" windowWidth="23256" windowHeight="12576" activeTab="2" xr2:uid="{BCE64C4F-A7B2-411A-A9BF-D7BB2C6F11BB}"/>
  </bookViews>
  <sheets>
    <sheet name="input Data" sheetId="1" r:id="rId1"/>
    <sheet name="Analysis" sheetId="3" r:id="rId2"/>
    <sheet name="PivotTable" sheetId="2" r:id="rId3"/>
    <sheet name="dashbourd" sheetId="4" r:id="rId4"/>
  </sheets>
  <definedNames>
    <definedName name="_xlchart.v2.0" hidden="1">PivotTable!$M$22:$M$26</definedName>
    <definedName name="_xlchart.v2.1" hidden="1">PivotTable!$N$21</definedName>
    <definedName name="_xlchart.v2.2" hidden="1">PivotTable!$N$22:$N$26</definedName>
    <definedName name="_xlchart.v2.7" hidden="1">PivotTable!$M$22:$M$26</definedName>
    <definedName name="_xlchart.v2.8" hidden="1">PivotTable!$N$21</definedName>
    <definedName name="_xlchart.v2.9" hidden="1">PivotTable!$N$22:$N$26</definedName>
    <definedName name="_xlchart.v5.10" hidden="1">PivotTable!$R$17</definedName>
    <definedName name="_xlchart.v5.11" hidden="1">PivotTable!$R$18:$R$22</definedName>
    <definedName name="_xlchart.v5.12" hidden="1">PivotTable!$S$17</definedName>
    <definedName name="_xlchart.v5.13" hidden="1">PivotTable!$S$18:$S$22</definedName>
    <definedName name="_xlchart.v5.3" hidden="1">PivotTable!$R$17</definedName>
    <definedName name="_xlchart.v5.4" hidden="1">PivotTable!$R$18:$R$22</definedName>
    <definedName name="_xlchart.v5.5" hidden="1">PivotTable!$S$17</definedName>
    <definedName name="_xlchart.v5.6" hidden="1">PivotTable!$S$18:$S$22</definedName>
    <definedName name="Slicer_Country">#N/A</definedName>
    <definedName name="Slicer_Month">#N/A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2" i="2" l="1" a="1"/>
  <c r="M22" i="2" s="1"/>
  <c r="R18" i="2" a="1"/>
  <c r="R18" i="2" s="1"/>
  <c r="B40" i="2"/>
  <c r="N2" i="3" l="1"/>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<sst xmlns="http://schemas.openxmlformats.org/spreadsheetml/2006/main" count="487" uniqueCount="58">
  <si>
    <t>Date</t>
  </si>
  <si>
    <t>Region</t>
  </si>
  <si>
    <t>Sales</t>
  </si>
  <si>
    <t>Profit</t>
  </si>
  <si>
    <t>Target Sales</t>
  </si>
  <si>
    <t>No of Customers</t>
  </si>
  <si>
    <t>Sales Completion Rate</t>
  </si>
  <si>
    <t>Profit Completion Rate</t>
  </si>
  <si>
    <t>Customer Completion Rate</t>
  </si>
  <si>
    <t>Country</t>
  </si>
  <si>
    <t>Customer Satisfaction</t>
  </si>
  <si>
    <t>Score</t>
  </si>
  <si>
    <t>East</t>
  </si>
  <si>
    <t>Argentina</t>
  </si>
  <si>
    <t>Speed</t>
  </si>
  <si>
    <t>West</t>
  </si>
  <si>
    <t>Colombia</t>
  </si>
  <si>
    <t>Quality</t>
  </si>
  <si>
    <t>South</t>
  </si>
  <si>
    <t>Brazil</t>
  </si>
  <si>
    <t>Hygiene</t>
  </si>
  <si>
    <t>Ecuador</t>
  </si>
  <si>
    <t>Peru</t>
  </si>
  <si>
    <t>Service</t>
  </si>
  <si>
    <t>North</t>
  </si>
  <si>
    <t>Availability</t>
  </si>
  <si>
    <t>Row Labels</t>
  </si>
  <si>
    <t>Sum of Profit</t>
  </si>
  <si>
    <t>Grand Total</t>
  </si>
  <si>
    <t>Sum of Target Sales</t>
  </si>
  <si>
    <t>Sum of Sales</t>
  </si>
  <si>
    <t>Sum of No of Customers</t>
  </si>
  <si>
    <t>Month</t>
  </si>
  <si>
    <t>Quarter</t>
  </si>
  <si>
    <t>Jan</t>
  </si>
  <si>
    <t>Feb</t>
  </si>
  <si>
    <t>Mar</t>
  </si>
  <si>
    <t>Apr</t>
  </si>
  <si>
    <t>May</t>
  </si>
  <si>
    <t>Jun</t>
  </si>
  <si>
    <t>Jul</t>
  </si>
  <si>
    <t>Aug</t>
  </si>
  <si>
    <t>Sep</t>
  </si>
  <si>
    <t>Oct</t>
  </si>
  <si>
    <t>Nov</t>
  </si>
  <si>
    <t>Dec</t>
  </si>
  <si>
    <t>Sum of Score</t>
  </si>
  <si>
    <t>Sum of Sales2</t>
  </si>
  <si>
    <t>COUNTRY</t>
  </si>
  <si>
    <t>sales</t>
  </si>
  <si>
    <t>Average of Sales Completion Rate</t>
  </si>
  <si>
    <t>Average of Profit Completion Rate</t>
  </si>
  <si>
    <t>Average of Customer Completion Rate</t>
  </si>
  <si>
    <t>Values</t>
  </si>
  <si>
    <t>pending</t>
  </si>
  <si>
    <t>Average of TARGED</t>
  </si>
  <si>
    <t>score</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</si>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</sst>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C09]#,##0"/>
    <numFmt numFmtId="165" formatCode="0.0"/>
  </numFmts>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11">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0" fontId="1" fillId="2" borderId="2" xfId="0" applyFont="1" applyFill="1" applyBorder="1"/>
    <xf numFmtId="0" fontId="1" fillId="2" borderId="1" xfId="0" applyFont="1" applyFill="1" applyBorder="1" applyAlignment="1">
      <alignment horizontal="left"/>
    </xf>
    <xf numFmtId="164" fontId="1" fillId="2" borderId="1" xfId="0" applyNumberFormat="1" applyFont="1" applyFill="1" applyBorder="1"/>
    <xf numFmtId="165" fontId="0" fillId="0" borderId="0" xfId="0" applyNumberFormat="1"/>
  </cellXfs>
  <cellStyles count="1">
    <cellStyle name="Normal" xfId="0" builtinId="0"/>
  </cellStyles>
  <dxfs count="10">
    <dxf>
      <numFmt numFmtId="13" formatCode="0%"/>
    </dxf>
    <dxf>
      <numFmt numFmtId="13" formatCode="0%"/>
    </dxf>
    <dxf>
      <numFmt numFmtId="0" formatCode="General"/>
    </dxf>
    <dxf>
      <numFmt numFmtId="0" formatCode="General"/>
    </dxf>
    <dxf>
      <numFmt numFmtId="164" formatCode="[$$-C09]#,##0"/>
    </dxf>
    <dxf>
      <numFmt numFmtId="164" formatCode="[$$-C09]#,##0"/>
    </dxf>
    <dxf>
      <numFmt numFmtId="164" formatCode="[$$-C09]#,##0"/>
    </dxf>
    <dxf>
      <numFmt numFmtId="19" formatCode="dd/mm/yyyy"/>
    </dxf>
    <dxf>
      <font>
        <b/>
        <i val="0"/>
        <sz val="10"/>
        <color rgb="FF002060"/>
      </font>
      <fill>
        <patternFill>
          <bgColor theme="0"/>
        </patternFill>
      </fill>
      <border>
        <bottom style="thin">
          <color theme="4"/>
        </bottom>
        <vertical/>
        <horizontal/>
      </border>
    </dxf>
    <dxf>
      <font>
        <color theme="1"/>
      </font>
      <fill>
        <patternFill>
          <bgColor theme="0"/>
        </patternFill>
      </fill>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Light1 2" pivot="0" table="0" count="10" xr9:uid="{F8E90668-14D3-4EAE-9F78-36F283A867EC}">
      <tableStyleElement type="wholeTable" dxfId="9"/>
      <tableStyleElement type="headerRow" dxfId="8"/>
    </tableStyle>
  </tableStyles>
  <extLst>
    <ext xmlns:x14="http://schemas.microsoft.com/office/spreadsheetml/2009/9/main" uri="{46F421CA-312F-682f-3DD2-61675219B42D}">
      <x14:dxfs count="8">
        <dxf>
          <font>
            <color rgb="FF000000"/>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rgb="FFFF0000"/>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00206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Profit &amp; Customer Metrics.xlsx]PivotTable!PivotTable5</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206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73195599340153"/>
          <c:y val="0.15695219434387395"/>
          <c:w val="0.79945075701927071"/>
          <c:h val="0.54727943124392886"/>
        </c:manualLayout>
      </c:layout>
      <c:barChart>
        <c:barDir val="col"/>
        <c:grouping val="clustered"/>
        <c:varyColors val="0"/>
        <c:ser>
          <c:idx val="0"/>
          <c:order val="0"/>
          <c:tx>
            <c:strRef>
              <c:f>PivotTable!$F$4</c:f>
              <c:strCache>
                <c:ptCount val="1"/>
                <c:pt idx="0">
                  <c:v>Sum of Sales</c:v>
                </c:pt>
              </c:strCache>
            </c:strRef>
          </c:tx>
          <c:spPr>
            <a:solidFill>
              <a:schemeClr val="accent1">
                <a:shade val="65000"/>
              </a:schemeClr>
            </a:solidFill>
            <a:ln>
              <a:noFill/>
            </a:ln>
            <a:effectLst/>
          </c:spPr>
          <c:invertIfNegative val="0"/>
          <c:cat>
            <c:strRef>
              <c:f>PivotTable!$E$5:$E$17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PivotTable!$F$5:$F$17</c:f>
              <c:numCache>
                <c:formatCode>[$$-C09]#,##0</c:formatCode>
                <c:ptCount val="12"/>
                <c:pt idx="0">
                  <c:v>12900</c:v>
                </c:pt>
                <c:pt idx="1">
                  <c:v>11256</c:v>
                </c:pt>
                <c:pt idx="2">
                  <c:v>11700</c:v>
                </c:pt>
                <c:pt idx="3">
                  <c:v>10400</c:v>
                </c:pt>
                <c:pt idx="4">
                  <c:v>12995</c:v>
                </c:pt>
                <c:pt idx="5">
                  <c:v>13450</c:v>
                </c:pt>
                <c:pt idx="6">
                  <c:v>11000</c:v>
                </c:pt>
                <c:pt idx="7">
                  <c:v>17050</c:v>
                </c:pt>
                <c:pt idx="8">
                  <c:v>3600</c:v>
                </c:pt>
                <c:pt idx="9">
                  <c:v>26729</c:v>
                </c:pt>
                <c:pt idx="10">
                  <c:v>22481</c:v>
                </c:pt>
                <c:pt idx="11">
                  <c:v>3800</c:v>
                </c:pt>
              </c:numCache>
            </c:numRef>
          </c:val>
          <c:extLst>
            <c:ext xmlns:c16="http://schemas.microsoft.com/office/drawing/2014/chart" uri="{C3380CC4-5D6E-409C-BE32-E72D297353CC}">
              <c16:uniqueId val="{00000000-9116-4E20-8236-41F88CB8AFA0}"/>
            </c:ext>
          </c:extLst>
        </c:ser>
        <c:ser>
          <c:idx val="2"/>
          <c:order val="2"/>
          <c:tx>
            <c:strRef>
              <c:f>PivotTable!$H$4</c:f>
              <c:strCache>
                <c:ptCount val="1"/>
                <c:pt idx="0">
                  <c:v>Sum of Profit</c:v>
                </c:pt>
              </c:strCache>
            </c:strRef>
          </c:tx>
          <c:spPr>
            <a:solidFill>
              <a:schemeClr val="accent1">
                <a:tint val="65000"/>
              </a:schemeClr>
            </a:solidFill>
            <a:ln>
              <a:noFill/>
            </a:ln>
            <a:effectLst/>
          </c:spPr>
          <c:invertIfNegative val="0"/>
          <c:cat>
            <c:strRef>
              <c:f>PivotTable!$E$5:$E$17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PivotTable!$H$5:$H$17</c:f>
              <c:numCache>
                <c:formatCode>[$$-C09]#,##0</c:formatCode>
                <c:ptCount val="12"/>
                <c:pt idx="0">
                  <c:v>7000.0000000000018</c:v>
                </c:pt>
                <c:pt idx="1">
                  <c:v>14085.71428571429</c:v>
                </c:pt>
                <c:pt idx="2">
                  <c:v>6914.2857142857201</c:v>
                </c:pt>
                <c:pt idx="3">
                  <c:v>8971.4285714285688</c:v>
                </c:pt>
                <c:pt idx="4">
                  <c:v>6871.4285714285743</c:v>
                </c:pt>
                <c:pt idx="5">
                  <c:v>11400</c:v>
                </c:pt>
                <c:pt idx="6">
                  <c:v>11642.85714285713</c:v>
                </c:pt>
                <c:pt idx="7">
                  <c:v>3428.5714285714321</c:v>
                </c:pt>
                <c:pt idx="8">
                  <c:v>8171.4285714285706</c:v>
                </c:pt>
                <c:pt idx="9">
                  <c:v>18943.714285714297</c:v>
                </c:pt>
                <c:pt idx="10">
                  <c:v>12157.142857142864</c:v>
                </c:pt>
                <c:pt idx="11">
                  <c:v>3714.2857142857169</c:v>
                </c:pt>
              </c:numCache>
            </c:numRef>
          </c:val>
          <c:extLst>
            <c:ext xmlns:c16="http://schemas.microsoft.com/office/drawing/2014/chart" uri="{C3380CC4-5D6E-409C-BE32-E72D297353CC}">
              <c16:uniqueId val="{00000001-9116-4E20-8236-41F88CB8AFA0}"/>
            </c:ext>
          </c:extLst>
        </c:ser>
        <c:dLbls>
          <c:showLegendKey val="0"/>
          <c:showVal val="0"/>
          <c:showCatName val="0"/>
          <c:showSerName val="0"/>
          <c:showPercent val="0"/>
          <c:showBubbleSize val="0"/>
        </c:dLbls>
        <c:gapWidth val="219"/>
        <c:axId val="1046473792"/>
        <c:axId val="1046466592"/>
      </c:barChart>
      <c:lineChart>
        <c:grouping val="standard"/>
        <c:varyColors val="0"/>
        <c:ser>
          <c:idx val="1"/>
          <c:order val="1"/>
          <c:tx>
            <c:strRef>
              <c:f>PivotTable!$G$4</c:f>
              <c:strCache>
                <c:ptCount val="1"/>
                <c:pt idx="0">
                  <c:v>Sum of Target Sales</c:v>
                </c:pt>
              </c:strCache>
            </c:strRef>
          </c:tx>
          <c:spPr>
            <a:ln w="28575" cap="rnd">
              <a:solidFill>
                <a:srgbClr val="002060"/>
              </a:solidFill>
              <a:round/>
            </a:ln>
            <a:effectLst/>
          </c:spPr>
          <c:marker>
            <c:symbol val="circle"/>
            <c:size val="5"/>
            <c:spPr>
              <a:solidFill>
                <a:schemeClr val="accent1"/>
              </a:solidFill>
              <a:ln w="9525">
                <a:solidFill>
                  <a:schemeClr val="accent1"/>
                </a:solidFill>
              </a:ln>
              <a:effectLst/>
            </c:spPr>
          </c:marker>
          <c:cat>
            <c:strRef>
              <c:f>PivotTable!$E$5:$E$17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PivotTable!$G$5:$G$17</c:f>
              <c:numCache>
                <c:formatCode>[$$-C09]#,##0</c:formatCode>
                <c:ptCount val="12"/>
                <c:pt idx="0">
                  <c:v>6000.0000000000009</c:v>
                </c:pt>
                <c:pt idx="1">
                  <c:v>24285.28571428571</c:v>
                </c:pt>
                <c:pt idx="2">
                  <c:v>9714.2857142857156</c:v>
                </c:pt>
                <c:pt idx="3">
                  <c:v>13571.428571428569</c:v>
                </c:pt>
                <c:pt idx="4">
                  <c:v>12571.285714285716</c:v>
                </c:pt>
                <c:pt idx="5">
                  <c:v>12999.999999999998</c:v>
                </c:pt>
                <c:pt idx="6">
                  <c:v>20142.85714285713</c:v>
                </c:pt>
                <c:pt idx="7">
                  <c:v>3428.5714285714316</c:v>
                </c:pt>
                <c:pt idx="8">
                  <c:v>9571.428571428567</c:v>
                </c:pt>
                <c:pt idx="9">
                  <c:v>30142.428571428576</c:v>
                </c:pt>
                <c:pt idx="10">
                  <c:v>20857.142857142862</c:v>
                </c:pt>
                <c:pt idx="11">
                  <c:v>3714.2857142857147</c:v>
                </c:pt>
              </c:numCache>
            </c:numRef>
          </c:val>
          <c:smooth val="0"/>
          <c:extLst>
            <c:ext xmlns:c16="http://schemas.microsoft.com/office/drawing/2014/chart" uri="{C3380CC4-5D6E-409C-BE32-E72D297353CC}">
              <c16:uniqueId val="{00000002-9116-4E20-8236-41F88CB8AFA0}"/>
            </c:ext>
          </c:extLst>
        </c:ser>
        <c:dLbls>
          <c:showLegendKey val="0"/>
          <c:showVal val="0"/>
          <c:showCatName val="0"/>
          <c:showSerName val="0"/>
          <c:showPercent val="0"/>
          <c:showBubbleSize val="0"/>
        </c:dLbls>
        <c:marker val="1"/>
        <c:smooth val="0"/>
        <c:axId val="1046473792"/>
        <c:axId val="1046466592"/>
      </c:lineChart>
      <c:catAx>
        <c:axId val="10464737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046466592"/>
        <c:crosses val="autoZero"/>
        <c:auto val="1"/>
        <c:lblAlgn val="ctr"/>
        <c:lblOffset val="100"/>
        <c:noMultiLvlLbl val="0"/>
      </c:catAx>
      <c:valAx>
        <c:axId val="1046466592"/>
        <c:scaling>
          <c:orientation val="minMax"/>
        </c:scaling>
        <c:delete val="0"/>
        <c:axPos val="l"/>
        <c:majorGridlines>
          <c:spPr>
            <a:ln w="9525" cap="flat" cmpd="sng" algn="ctr">
              <a:noFill/>
              <a:round/>
            </a:ln>
            <a:effectLst/>
          </c:spPr>
        </c:majorGridlines>
        <c:numFmt formatCode="[$$-C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046473792"/>
        <c:crosses val="autoZero"/>
        <c:crossBetween val="between"/>
      </c:valAx>
      <c:spPr>
        <a:noFill/>
        <a:ln>
          <a:noFill/>
        </a:ln>
        <a:effectLst/>
      </c:spPr>
    </c:plotArea>
    <c:legend>
      <c:legendPos val="b"/>
      <c:layout>
        <c:manualLayout>
          <c:xMode val="edge"/>
          <c:yMode val="edge"/>
          <c:x val="4.2457928053114646E-5"/>
          <c:y val="0.86110940677869807"/>
          <c:w val="0.99545875615815416"/>
          <c:h val="0.13889059322130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E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0230786581364829"/>
          <c:y val="0.14522694361480676"/>
          <c:w val="0.67956499290047756"/>
          <c:h val="0.95968068453326738"/>
        </c:manualLayout>
      </c:layout>
      <c:doughnutChart>
        <c:varyColors val="1"/>
        <c:ser>
          <c:idx val="0"/>
          <c:order val="0"/>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865A-44A2-806F-9EB8D56773BF}"/>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865A-44A2-806F-9EB8D56773BF}"/>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865A-44A2-806F-9EB8D56773BF}"/>
              </c:ext>
            </c:extLst>
          </c:dPt>
          <c:cat>
            <c:strRef>
              <c:f>PivotTable!$A$18:$A$20</c:f>
              <c:strCache>
                <c:ptCount val="3"/>
                <c:pt idx="0">
                  <c:v>Values</c:v>
                </c:pt>
                <c:pt idx="1">
                  <c:v>Average of Sales Completion Rate</c:v>
                </c:pt>
                <c:pt idx="2">
                  <c:v>pending</c:v>
                </c:pt>
              </c:strCache>
            </c:strRef>
          </c:cat>
          <c:val>
            <c:numRef>
              <c:f>PivotTable!$B$18:$B$20</c:f>
              <c:numCache>
                <c:formatCode>0%</c:formatCode>
                <c:ptCount val="3"/>
                <c:pt idx="1">
                  <c:v>0.85555555555555574</c:v>
                </c:pt>
                <c:pt idx="2">
                  <c:v>0.14000000000000001</c:v>
                </c:pt>
              </c:numCache>
            </c:numRef>
          </c:val>
          <c:extLst>
            <c:ext xmlns:c16="http://schemas.microsoft.com/office/drawing/2014/chart" uri="{C3380CC4-5D6E-409C-BE32-E72D297353CC}">
              <c16:uniqueId val="{00000006-865A-44A2-806F-9EB8D56773B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EG"/>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7626619914698161"/>
          <c:y val="0.14522694361480676"/>
          <c:w val="0.67956499290047756"/>
          <c:h val="0.95968068453326738"/>
        </c:manualLayout>
      </c:layout>
      <c:doughnutChart>
        <c:varyColors val="1"/>
        <c:ser>
          <c:idx val="0"/>
          <c:order val="0"/>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4CC0-47BD-AEB0-74966C0BF01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4CC0-47BD-AEB0-74966C0BF016}"/>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4CC0-47BD-AEB0-74966C0BF016}"/>
              </c:ext>
            </c:extLst>
          </c:dPt>
          <c:cat>
            <c:strRef>
              <c:f>PivotTable!$A$18:$A$20</c:f>
              <c:strCache>
                <c:ptCount val="3"/>
                <c:pt idx="0">
                  <c:v>Values</c:v>
                </c:pt>
                <c:pt idx="1">
                  <c:v>Average of Sales Completion Rate</c:v>
                </c:pt>
                <c:pt idx="2">
                  <c:v>pending</c:v>
                </c:pt>
              </c:strCache>
            </c:strRef>
          </c:cat>
          <c:val>
            <c:numRef>
              <c:f>PivotTable!$B$18:$B$20</c:f>
              <c:numCache>
                <c:formatCode>0%</c:formatCode>
                <c:ptCount val="3"/>
                <c:pt idx="1">
                  <c:v>0.85555555555555574</c:v>
                </c:pt>
                <c:pt idx="2">
                  <c:v>0.14000000000000001</c:v>
                </c:pt>
              </c:numCache>
            </c:numRef>
          </c:val>
          <c:extLst>
            <c:ext xmlns:c16="http://schemas.microsoft.com/office/drawing/2014/chart" uri="{C3380CC4-5D6E-409C-BE32-E72D297353CC}">
              <c16:uniqueId val="{00000006-4CC0-47BD-AEB0-74966C0BF01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EG"/>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7626619914698163"/>
          <c:y val="0.14522694361480676"/>
          <c:w val="0.67956499290047756"/>
          <c:h val="0.95968068453326738"/>
        </c:manualLayout>
      </c:layout>
      <c:doughnutChart>
        <c:varyColors val="1"/>
        <c:ser>
          <c:idx val="0"/>
          <c:order val="0"/>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A225-43C4-8AEA-7918E709F1CE}"/>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A225-43C4-8AEA-7918E709F1CE}"/>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A225-43C4-8AEA-7918E709F1CE}"/>
              </c:ext>
            </c:extLst>
          </c:dPt>
          <c:cat>
            <c:strRef>
              <c:f>PivotTable!$A$18:$A$20</c:f>
              <c:strCache>
                <c:ptCount val="3"/>
                <c:pt idx="0">
                  <c:v>Values</c:v>
                </c:pt>
                <c:pt idx="1">
                  <c:v>Average of Sales Completion Rate</c:v>
                </c:pt>
                <c:pt idx="2">
                  <c:v>pending</c:v>
                </c:pt>
              </c:strCache>
            </c:strRef>
          </c:cat>
          <c:val>
            <c:numRef>
              <c:f>PivotTable!$B$18:$B$20</c:f>
              <c:numCache>
                <c:formatCode>0%</c:formatCode>
                <c:ptCount val="3"/>
                <c:pt idx="1">
                  <c:v>0.85555555555555574</c:v>
                </c:pt>
                <c:pt idx="2">
                  <c:v>0.14000000000000001</c:v>
                </c:pt>
              </c:numCache>
            </c:numRef>
          </c:val>
          <c:extLst>
            <c:ext xmlns:c16="http://schemas.microsoft.com/office/drawing/2014/chart" uri="{C3380CC4-5D6E-409C-BE32-E72D297353CC}">
              <c16:uniqueId val="{00000006-A225-43C4-8AEA-7918E709F1C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EG"/>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Profit &amp; Customer Metrics.xlsx]PivotTable!PivotTable6</c:name>
    <c:fmtId val="9"/>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rgbClr val="002060"/>
            </a:solidFill>
            <a:round/>
          </a:ln>
          <a:effectLst/>
        </c:spPr>
        <c:marker>
          <c:symbol val="circle"/>
          <c:size val="5"/>
          <c:spPr>
            <a:solidFill>
              <a:schemeClr val="bg1"/>
            </a:solidFill>
            <a:ln w="9525">
              <a:solidFill>
                <a:srgbClr val="00206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ar-EG"/>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rgbClr val="002060"/>
            </a:solidFill>
            <a:round/>
          </a:ln>
          <a:effectLst/>
        </c:spPr>
        <c:marker>
          <c:symbol val="circle"/>
          <c:size val="5"/>
          <c:spPr>
            <a:solidFill>
              <a:schemeClr val="bg1"/>
            </a:solidFill>
            <a:ln w="9525">
              <a:solidFill>
                <a:srgbClr val="002060"/>
              </a:solidFill>
            </a:ln>
            <a:effectLst/>
          </c:spPr>
        </c:marker>
        <c:dLbl>
          <c:idx val="0"/>
          <c:layout>
            <c:manualLayout>
              <c:x val="-7.4853295777052256E-2"/>
              <c:y val="-3.681014088485575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ar-E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31750" cap="rnd">
            <a:solidFill>
              <a:srgbClr val="002060"/>
            </a:solidFill>
            <a:round/>
          </a:ln>
          <a:effectLst/>
        </c:spPr>
        <c:marker>
          <c:symbol val="circle"/>
          <c:size val="5"/>
          <c:spPr>
            <a:solidFill>
              <a:schemeClr val="bg1"/>
            </a:solidFill>
            <a:ln w="9525">
              <a:solidFill>
                <a:srgbClr val="002060"/>
              </a:solidFill>
            </a:ln>
            <a:effectLst/>
          </c:spPr>
        </c:marker>
        <c:dLbl>
          <c:idx val="0"/>
          <c:layout>
            <c:manualLayout>
              <c:x val="-0.14281842818428184"/>
              <c:y val="-9.3367112743194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ar-E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31750" cap="rnd">
            <a:solidFill>
              <a:srgbClr val="002060"/>
            </a:solidFill>
            <a:round/>
          </a:ln>
          <a:effectLst/>
        </c:spPr>
        <c:marker>
          <c:symbol val="circle"/>
          <c:size val="5"/>
          <c:spPr>
            <a:solidFill>
              <a:schemeClr val="bg1"/>
            </a:solidFill>
            <a:ln w="9525">
              <a:solidFill>
                <a:srgbClr val="002060"/>
              </a:solidFill>
            </a:ln>
            <a:effectLst/>
          </c:spPr>
        </c:marker>
        <c:dLbl>
          <c:idx val="0"/>
          <c:layout>
            <c:manualLayout>
              <c:x val="-0.14607046070460705"/>
              <c:y val="-4.8524063415839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ar-E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31750" cap="rnd">
            <a:solidFill>
              <a:srgbClr val="002060"/>
            </a:solidFill>
            <a:round/>
          </a:ln>
          <a:effectLst/>
        </c:spPr>
        <c:marker>
          <c:symbol val="circle"/>
          <c:size val="5"/>
          <c:spPr>
            <a:solidFill>
              <a:schemeClr val="bg1"/>
            </a:solidFill>
            <a:ln w="9525">
              <a:solidFill>
                <a:srgbClr val="002060"/>
              </a:solidFill>
            </a:ln>
            <a:effectLst/>
          </c:spPr>
        </c:marker>
        <c:dLbl>
          <c:idx val="0"/>
          <c:layout>
            <c:manualLayout>
              <c:x val="-6.025293586269196E-2"/>
              <c:y val="-0.130736320515989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ar-EG"/>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31750" cap="rnd">
            <a:solidFill>
              <a:srgbClr val="002060"/>
            </a:solidFill>
            <a:round/>
          </a:ln>
          <a:effectLst/>
        </c:spPr>
        <c:marker>
          <c:symbol val="circle"/>
          <c:size val="5"/>
          <c:spPr>
            <a:solidFill>
              <a:schemeClr val="bg1"/>
            </a:solidFill>
            <a:ln w="9525">
              <a:solidFill>
                <a:srgbClr val="002060"/>
              </a:solidFill>
            </a:ln>
            <a:effectLst/>
          </c:spPr>
        </c:marker>
        <c:dLbl>
          <c:idx val="0"/>
          <c:layout>
            <c:manualLayout>
              <c:x val="-8.7353206865401906E-2"/>
              <c:y val="-0.160631686734225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ar-E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974578380954414E-2"/>
          <c:y val="5.2316890881913304E-2"/>
          <c:w val="0.96359459132649072"/>
          <c:h val="0.80479620540705954"/>
        </c:manualLayout>
      </c:layout>
      <c:lineChart>
        <c:grouping val="stacked"/>
        <c:varyColors val="0"/>
        <c:ser>
          <c:idx val="0"/>
          <c:order val="0"/>
          <c:tx>
            <c:strRef>
              <c:f>PivotTable!$K$5</c:f>
              <c:strCache>
                <c:ptCount val="1"/>
                <c:pt idx="0">
                  <c:v>Total</c:v>
                </c:pt>
              </c:strCache>
            </c:strRef>
          </c:tx>
          <c:spPr>
            <a:ln w="31750" cap="rnd">
              <a:solidFill>
                <a:srgbClr val="002060"/>
              </a:solidFill>
              <a:round/>
            </a:ln>
            <a:effectLst/>
          </c:spPr>
          <c:marker>
            <c:symbol val="circle"/>
            <c:size val="5"/>
            <c:spPr>
              <a:solidFill>
                <a:schemeClr val="bg1"/>
              </a:solidFill>
              <a:ln w="9525">
                <a:solidFill>
                  <a:srgbClr val="002060"/>
                </a:solidFill>
              </a:ln>
              <a:effectLst/>
            </c:spPr>
          </c:marker>
          <c:dPt>
            <c:idx val="1"/>
            <c:marker>
              <c:symbol val="circle"/>
              <c:size val="5"/>
              <c:spPr>
                <a:solidFill>
                  <a:schemeClr val="bg1"/>
                </a:solidFill>
                <a:ln w="9525">
                  <a:solidFill>
                    <a:srgbClr val="002060"/>
                  </a:solidFill>
                </a:ln>
                <a:effectLst/>
              </c:spPr>
            </c:marker>
            <c:bubble3D val="0"/>
            <c:extLst>
              <c:ext xmlns:c16="http://schemas.microsoft.com/office/drawing/2014/chart" uri="{C3380CC4-5D6E-409C-BE32-E72D297353CC}">
                <c16:uniqueId val="{00000003-4989-4710-9DF4-B2B18E1E9EE1}"/>
              </c:ext>
            </c:extLst>
          </c:dPt>
          <c:dPt>
            <c:idx val="6"/>
            <c:marker>
              <c:symbol val="circle"/>
              <c:size val="5"/>
              <c:spPr>
                <a:solidFill>
                  <a:schemeClr val="bg1"/>
                </a:solidFill>
                <a:ln w="9525">
                  <a:solidFill>
                    <a:srgbClr val="002060"/>
                  </a:solidFill>
                </a:ln>
                <a:effectLst/>
              </c:spPr>
            </c:marker>
            <c:bubble3D val="0"/>
            <c:extLst>
              <c:ext xmlns:c16="http://schemas.microsoft.com/office/drawing/2014/chart" uri="{C3380CC4-5D6E-409C-BE32-E72D297353CC}">
                <c16:uniqueId val="{00000004-4989-4710-9DF4-B2B18E1E9EE1}"/>
              </c:ext>
            </c:extLst>
          </c:dPt>
          <c:dPt>
            <c:idx val="8"/>
            <c:marker>
              <c:symbol val="circle"/>
              <c:size val="5"/>
              <c:spPr>
                <a:solidFill>
                  <a:schemeClr val="bg1"/>
                </a:solidFill>
                <a:ln w="9525">
                  <a:solidFill>
                    <a:srgbClr val="002060"/>
                  </a:solidFill>
                </a:ln>
                <a:effectLst/>
              </c:spPr>
            </c:marker>
            <c:bubble3D val="0"/>
            <c:extLst>
              <c:ext xmlns:c16="http://schemas.microsoft.com/office/drawing/2014/chart" uri="{C3380CC4-5D6E-409C-BE32-E72D297353CC}">
                <c16:uniqueId val="{00000005-4989-4710-9DF4-B2B18E1E9EE1}"/>
              </c:ext>
            </c:extLst>
          </c:dPt>
          <c:dPt>
            <c:idx val="9"/>
            <c:marker>
              <c:symbol val="circle"/>
              <c:size val="5"/>
              <c:spPr>
                <a:solidFill>
                  <a:schemeClr val="bg1"/>
                </a:solidFill>
                <a:ln w="9525">
                  <a:solidFill>
                    <a:srgbClr val="002060"/>
                  </a:solidFill>
                </a:ln>
                <a:effectLst/>
              </c:spPr>
            </c:marker>
            <c:bubble3D val="0"/>
            <c:extLst>
              <c:ext xmlns:c16="http://schemas.microsoft.com/office/drawing/2014/chart" uri="{C3380CC4-5D6E-409C-BE32-E72D297353CC}">
                <c16:uniqueId val="{00000002-4989-4710-9DF4-B2B18E1E9EE1}"/>
              </c:ext>
            </c:extLst>
          </c:dPt>
          <c:dPt>
            <c:idx val="11"/>
            <c:marker>
              <c:symbol val="circle"/>
              <c:size val="5"/>
              <c:spPr>
                <a:solidFill>
                  <a:schemeClr val="bg1"/>
                </a:solidFill>
                <a:ln w="9525">
                  <a:solidFill>
                    <a:srgbClr val="002060"/>
                  </a:solidFill>
                </a:ln>
                <a:effectLst/>
              </c:spPr>
            </c:marker>
            <c:bubble3D val="0"/>
            <c:extLst>
              <c:ext xmlns:c16="http://schemas.microsoft.com/office/drawing/2014/chart" uri="{C3380CC4-5D6E-409C-BE32-E72D297353CC}">
                <c16:uniqueId val="{00000001-4989-4710-9DF4-B2B18E1E9EE1}"/>
              </c:ext>
            </c:extLst>
          </c:dPt>
          <c:dLbls>
            <c:dLbl>
              <c:idx val="1"/>
              <c:layout>
                <c:manualLayout>
                  <c:x val="-0.14607046070460705"/>
                  <c:y val="-4.852406341583997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989-4710-9DF4-B2B18E1E9EE1}"/>
                </c:ext>
              </c:extLst>
            </c:dLbl>
            <c:dLbl>
              <c:idx val="6"/>
              <c:layout>
                <c:manualLayout>
                  <c:x val="-6.025293586269196E-2"/>
                  <c:y val="-0.1307363205159893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989-4710-9DF4-B2B18E1E9EE1}"/>
                </c:ext>
              </c:extLst>
            </c:dLbl>
            <c:dLbl>
              <c:idx val="8"/>
              <c:layout>
                <c:manualLayout>
                  <c:x val="-8.7353206865401906E-2"/>
                  <c:y val="-0.1606316867342255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989-4710-9DF4-B2B18E1E9EE1}"/>
                </c:ext>
              </c:extLst>
            </c:dLbl>
            <c:dLbl>
              <c:idx val="9"/>
              <c:layout>
                <c:manualLayout>
                  <c:x val="-0.14281842818428184"/>
                  <c:y val="-9.336711274319409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989-4710-9DF4-B2B18E1E9EE1}"/>
                </c:ext>
              </c:extLst>
            </c:dLbl>
            <c:dLbl>
              <c:idx val="11"/>
              <c:layout>
                <c:manualLayout>
                  <c:x val="-7.4853295777052256E-2"/>
                  <c:y val="-3.6810140884855759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989-4710-9DF4-B2B18E1E9E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ar-E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PivotTable!$J$6:$J$18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PivotTable!$K$6:$K$18</c:f>
              <c:numCache>
                <c:formatCode>General</c:formatCode>
                <c:ptCount val="12"/>
                <c:pt idx="0">
                  <c:v>1435</c:v>
                </c:pt>
                <c:pt idx="1">
                  <c:v>185</c:v>
                </c:pt>
                <c:pt idx="2">
                  <c:v>688</c:v>
                </c:pt>
                <c:pt idx="3">
                  <c:v>810</c:v>
                </c:pt>
                <c:pt idx="4">
                  <c:v>850</c:v>
                </c:pt>
                <c:pt idx="5">
                  <c:v>991</c:v>
                </c:pt>
                <c:pt idx="6">
                  <c:v>300</c:v>
                </c:pt>
                <c:pt idx="7">
                  <c:v>646</c:v>
                </c:pt>
                <c:pt idx="8">
                  <c:v>190</c:v>
                </c:pt>
                <c:pt idx="9">
                  <c:v>1450</c:v>
                </c:pt>
                <c:pt idx="10">
                  <c:v>1497</c:v>
                </c:pt>
                <c:pt idx="11">
                  <c:v>318</c:v>
                </c:pt>
              </c:numCache>
            </c:numRef>
          </c:val>
          <c:smooth val="1"/>
          <c:extLst>
            <c:ext xmlns:c16="http://schemas.microsoft.com/office/drawing/2014/chart" uri="{C3380CC4-5D6E-409C-BE32-E72D297353CC}">
              <c16:uniqueId val="{00000000-4989-4710-9DF4-B2B18E1E9EE1}"/>
            </c:ext>
          </c:extLst>
        </c:ser>
        <c:dLbls>
          <c:dLblPos val="t"/>
          <c:showLegendKey val="0"/>
          <c:showVal val="1"/>
          <c:showCatName val="0"/>
          <c:showSerName val="0"/>
          <c:showPercent val="0"/>
          <c:showBubbleSize val="0"/>
        </c:dLbls>
        <c:marker val="1"/>
        <c:smooth val="0"/>
        <c:axId val="1046489152"/>
        <c:axId val="1046483872"/>
      </c:lineChart>
      <c:catAx>
        <c:axId val="1046489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046483872"/>
        <c:crosses val="autoZero"/>
        <c:auto val="1"/>
        <c:lblAlgn val="ctr"/>
        <c:lblOffset val="100"/>
        <c:noMultiLvlLbl val="0"/>
      </c:catAx>
      <c:valAx>
        <c:axId val="1046483872"/>
        <c:scaling>
          <c:orientation val="minMax"/>
        </c:scaling>
        <c:delete val="1"/>
        <c:axPos val="l"/>
        <c:numFmt formatCode="General" sourceLinked="1"/>
        <c:majorTickMark val="out"/>
        <c:minorTickMark val="none"/>
        <c:tickLblPos val="nextTo"/>
        <c:crossAx val="1046489152"/>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Profit &amp; Customer Metrics.xlsx]PivotTable!PivotTable7</c:name>
    <c:fmtId val="3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ar-E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10548947339028"/>
          <c:y val="0.12472873614895799"/>
          <c:w val="0.84795436142290725"/>
          <c:h val="0.73150334179519372"/>
        </c:manualLayout>
      </c:layout>
      <c:barChart>
        <c:barDir val="bar"/>
        <c:grouping val="stacked"/>
        <c:varyColors val="0"/>
        <c:ser>
          <c:idx val="0"/>
          <c:order val="0"/>
          <c:tx>
            <c:strRef>
              <c:f>PivotTable!$N$5</c:f>
              <c:strCache>
                <c:ptCount val="1"/>
                <c:pt idx="0">
                  <c:v>Sum of Sales</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PivotTable!$M$6:$M$10</c:f>
              <c:strCache>
                <c:ptCount val="4"/>
                <c:pt idx="0">
                  <c:v>East</c:v>
                </c:pt>
                <c:pt idx="1">
                  <c:v>South</c:v>
                </c:pt>
                <c:pt idx="2">
                  <c:v>West</c:v>
                </c:pt>
                <c:pt idx="3">
                  <c:v>North</c:v>
                </c:pt>
              </c:strCache>
            </c:strRef>
          </c:cat>
          <c:val>
            <c:numRef>
              <c:f>PivotTable!$N$6:$N$10</c:f>
              <c:numCache>
                <c:formatCode>0.00%</c:formatCode>
                <c:ptCount val="4"/>
                <c:pt idx="0">
                  <c:v>0.31802670293147606</c:v>
                </c:pt>
                <c:pt idx="1">
                  <c:v>0.29303321661656956</c:v>
                </c:pt>
                <c:pt idx="2">
                  <c:v>0.24328137213159551</c:v>
                </c:pt>
                <c:pt idx="3">
                  <c:v>0.14565870832035893</c:v>
                </c:pt>
              </c:numCache>
            </c:numRef>
          </c:val>
          <c:extLst>
            <c:ext xmlns:c16="http://schemas.microsoft.com/office/drawing/2014/chart" uri="{C3380CC4-5D6E-409C-BE32-E72D297353CC}">
              <c16:uniqueId val="{00000000-4C77-4935-82CA-42138D04A788}"/>
            </c:ext>
          </c:extLst>
        </c:ser>
        <c:ser>
          <c:idx val="1"/>
          <c:order val="1"/>
          <c:tx>
            <c:strRef>
              <c:f>PivotTable!$O$5</c:f>
              <c:strCache>
                <c:ptCount val="1"/>
                <c:pt idx="0">
                  <c:v>Sum of Profit</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ar-E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PivotTable!$M$6:$M$10</c:f>
              <c:strCache>
                <c:ptCount val="4"/>
                <c:pt idx="0">
                  <c:v>East</c:v>
                </c:pt>
                <c:pt idx="1">
                  <c:v>South</c:v>
                </c:pt>
                <c:pt idx="2">
                  <c:v>West</c:v>
                </c:pt>
                <c:pt idx="3">
                  <c:v>North</c:v>
                </c:pt>
              </c:strCache>
            </c:strRef>
          </c:cat>
          <c:val>
            <c:numRef>
              <c:f>PivotTable!$O$6:$O$10</c:f>
              <c:numCache>
                <c:formatCode>0.00%</c:formatCode>
                <c:ptCount val="4"/>
                <c:pt idx="0">
                  <c:v>0.39755089483625139</c:v>
                </c:pt>
                <c:pt idx="1">
                  <c:v>0.26251219887379496</c:v>
                </c:pt>
                <c:pt idx="2">
                  <c:v>0.22330684675188434</c:v>
                </c:pt>
                <c:pt idx="3">
                  <c:v>0.11663005953806936</c:v>
                </c:pt>
              </c:numCache>
            </c:numRef>
          </c:val>
          <c:extLst>
            <c:ext xmlns:c16="http://schemas.microsoft.com/office/drawing/2014/chart" uri="{C3380CC4-5D6E-409C-BE32-E72D297353CC}">
              <c16:uniqueId val="{00000001-4C77-4935-82CA-42138D04A788}"/>
            </c:ext>
          </c:extLst>
        </c:ser>
        <c:dLbls>
          <c:dLblPos val="ctr"/>
          <c:showLegendKey val="0"/>
          <c:showVal val="1"/>
          <c:showCatName val="0"/>
          <c:showSerName val="0"/>
          <c:showPercent val="0"/>
          <c:showBubbleSize val="0"/>
        </c:dLbls>
        <c:gapWidth val="79"/>
        <c:overlap val="100"/>
        <c:axId val="1297619984"/>
        <c:axId val="1297618544"/>
      </c:barChart>
      <c:catAx>
        <c:axId val="1297619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cap="all" spc="120" normalizeH="0" baseline="0">
                <a:solidFill>
                  <a:schemeClr val="tx1">
                    <a:lumMod val="65000"/>
                    <a:lumOff val="35000"/>
                  </a:schemeClr>
                </a:solidFill>
                <a:latin typeface="+mj-lt"/>
                <a:ea typeface="+mn-ea"/>
                <a:cs typeface="+mn-cs"/>
              </a:defRPr>
            </a:pPr>
            <a:endParaRPr lang="ar-EG"/>
          </a:p>
        </c:txPr>
        <c:crossAx val="1297618544"/>
        <c:crosses val="autoZero"/>
        <c:auto val="1"/>
        <c:lblAlgn val="ctr"/>
        <c:lblOffset val="100"/>
        <c:noMultiLvlLbl val="0"/>
      </c:catAx>
      <c:valAx>
        <c:axId val="1297618544"/>
        <c:scaling>
          <c:orientation val="minMax"/>
        </c:scaling>
        <c:delete val="1"/>
        <c:axPos val="b"/>
        <c:numFmt formatCode="0.00%" sourceLinked="1"/>
        <c:majorTickMark val="none"/>
        <c:minorTickMark val="none"/>
        <c:tickLblPos val="nextTo"/>
        <c:crossAx val="1297619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E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3280471950352"/>
          <c:y val="0.13738895618816879"/>
          <c:w val="0.76719576719576721"/>
          <c:h val="0.9358974358974359"/>
        </c:manualLayout>
      </c:layout>
      <c:doughnut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D36E-4335-B5A3-CD0591419F93}"/>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D36E-4335-B5A3-CD0591419F93}"/>
              </c:ext>
            </c:extLst>
          </c:dPt>
          <c:cat>
            <c:strRef>
              <c:f>PivotTable!$A$41:$A$42</c:f>
              <c:strCache>
                <c:ptCount val="2"/>
                <c:pt idx="0">
                  <c:v>Average of TARGED</c:v>
                </c:pt>
                <c:pt idx="1">
                  <c:v>pending</c:v>
                </c:pt>
              </c:strCache>
            </c:strRef>
          </c:cat>
          <c:val>
            <c:numRef>
              <c:f>PivotTable!$B$41:$B$42</c:f>
              <c:numCache>
                <c:formatCode>0%</c:formatCode>
                <c:ptCount val="2"/>
                <c:pt idx="0">
                  <c:v>0.94</c:v>
                </c:pt>
                <c:pt idx="1">
                  <c:v>0.06</c:v>
                </c:pt>
              </c:numCache>
            </c:numRef>
          </c:val>
          <c:extLst>
            <c:ext xmlns:c16="http://schemas.microsoft.com/office/drawing/2014/chart" uri="{C3380CC4-5D6E-409C-BE32-E72D297353CC}">
              <c16:uniqueId val="{00000004-D36E-4335-B5A3-CD0591419F9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ar-EG"/>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_xlchart.v5.11</cx:f>
        <cx:nf>_xlchart.v5.10</cx:nf>
      </cx:strDim>
      <cx:numDim type="colorVal">
        <cx:f>_xlchart.v5.13</cx:f>
        <cx:nf>_xlchart.v5.12</cx:nf>
      </cx:numDim>
    </cx:data>
  </cx:chartData>
  <cx:chart>
    <cx:plotArea>
      <cx:plotAreaRegion>
        <cx:series layoutId="regionMap" uniqueId="{5ED0C59F-0E86-4C57-9838-0754BD0D2A92}">
          <cx:tx>
            <cx:txData>
              <cx:f>_xlchart.v5.12</cx:f>
              <cx:v>sales</cx:v>
            </cx:txData>
          </cx:tx>
          <cx:dataLabels>
            <cx:visibility seriesName="0" categoryName="1" value="1"/>
            <cx:separator>, </cx:separator>
          </cx:dataLabels>
          <cx:dataId val="0"/>
          <cx:layoutPr>
            <cx:geography cultureLanguage="en-US" cultureRegion="EG" attribution="Powered by Bing">
              <cx:geoCache provider="{E9337A44-BEBE-4D9F-B70C-5C5E7DAFC167}">
                <cx:binary>zHxrj924kfZfGcznVx6KdwXJAiudS19tt++eL0K73RZFkaIupETp12/1OJO1lUmcCAH2bRho+KhV
p1Sqp6rIelh/foh/ejCP98NP0Zp2/NND/MvPyvvuT7/8Mj6oR3s/PrP1w+BG98U/e3D2F/flS/3w
+Mvn4X6u2+oXjFL6y4O6H/xj/Pm//gzSqkd34x7ufe3au/A4LK8ex2D8+E+u/eGlnx5caP3T7RVI
+svP/z1Uj62v2/uff3r67Zc3S/f4l5+/+6uff/plK+vvvvcnA6r58BnuTQh9lmWcZjJF2W8/4uef
jGur369zuM4Flizl6Lcf8vuXP7+3IOBf0uk3je4/fx4ex/Gnv/7+7tbvHuG7K/Xoiq9WKNyTwv/9
6rcn/OV7K//XnzcfwDNvPvnmRWwN9KNL2/dwfAj3n93wuyH+A28hfUZIJjgX9Hvri+wZ4ZxnGcZf
rZ/+/qVfrf8vaPLHtv/bjRvL/+3zrd2Pxf+93fPhfq3N7xb4T5gdgd2ffhD+3u6MPPtqcPFXr4fr
XyH31e4/1uSPzf77fRur//7x1uj5/wfOXjjj7Kf6Pxhz6LOnUJPyDELJt6FG4GcZkjIlVH51dv69
0f8VTf7Y7P9758bw/3tha/rixf+9v798HMLvJvgPeDt/JiGS8EzSr+ZF22DDniHKJMOcfU0FcP1b
p/+ROn9s+693bez+9cOtzV8e/xM2/8dx/2+J8HDv74+/ZdBvQv8/v/rbw0Fe39z6zxLxV9tdfv7L
zymE7b+l5ScJ39n171Lo77c83o8eUjQEI04hPUuEMeUoI/Lnn+bH3y4J8owxSeG9EkkFZxziVOsG
r+A2nD4TMoN3nSIkEEAKbhtd+O0ag1fNhOCZEIxkiGP2t8LlpTNL5dq/WeOv//+pDfalq1s//uVn
8Ivu6189aQpfRAUVKBMIPn+4fwU1EfxR+v9oH1zpSmWOlQnv12z5VIZ33xjiX5fMs+8lG1YhTwNI
TrnIdR3zdZD5PtFglW+VrtfF0z6S5rhk4iUiyUuTkmSnbKilvpXdBYHbsimbI5rJeusYjkW5GH7Y
pzmEx2+ll2kqRlPL5phOJ+RYUdXDV0B9rZX+DXOz7yU7jXRcZNoc19hOV2uLwsE0S/Z6n95P7vON
m+ByWOdWOHPs5kEUNdXrgSf0/T7hkFO+FS4WJWbKY3MMtuEXVevvZ9TInXYBdH0rfJVjTXuBzJGM
fV5W6009VBf79IYI8a1o1sYoPfLmaLJzNt6beidyNpiE19Z1GWXNcaxG/HxkbXggukbxa3n373oK
2wCzlJOQug7mGBZyCUuXNw0TO0VvgCn6uZ+5ac1RyxCvnQ7pbSmT57vMzTbIZF7QMCxgFoUf+q4q
eMX2YZ5tUcl5GYXG8CJ1m/NOmpwm1uwUvgFmPY3NSJ1ojnXXvyjxVF2wLqLTLpvQjavAqq/Xqvb6
OAY65izQz6Scdiq+wTwi0nVj2pnjsCzmYR1sdTlqnF3u0pxtQE8NbaKbRnNkH9auIN1OpfH3mCyh
NFpqDWLnsWvzIe11Qdd0XyxhG8C3RPJetOCBVdTnoZpxbqe4V/PNq5ya1Hd9PZjjJKoxN7Eui1mG
fp+56Qb0qjXlWs2QeGRmIFjJuoCF7LDP6HQD+9Xada7G1RxFVdsDZbzNF+H9TtU3uOc4BLs6kN7p
mzG8cd3VLg+kG9RTTFu9Jos51ni6taXR+dB2X5cU/26MpRvQc7IqlK1UHyUll66x9l45Rn7dp/gG
mD2X4xhnoo+a8+bXgaOxybNxaHfGlA0yV4vqvqZcH8uxPq2zoxdLmsTzPt03+DRuCWmFwDDYGHco
WdtcTNzvzD90A1CdUuRbbcvDMHQ5onOBp8+79CYb/LR+1YlRsj7KDh1s7H5VqZ73wedpbfBtHZGW
TPQr6fUxxZzm9TBeWGG7wz7FN+jxk/DLMIDizVxdWcJ0bnRzt0/2BkGTVK3FDBTXIBaR9u1o7ct9
ojcAaiMRmWxB9CC8uPREXKEhin0eTjYAasyi6DCCcKt0zthhoDu13kAnjnQcLOSc42LmQmEIsFzo
dKebbKAzajcsiCtwkz6hxagQPfJsebvP3hvkmDLp2iZYfeTaUHMu02xhH4WbXbeveiOb9CaE853y
Rh/V6guZvFcD2fc28Qaai0hCLAlIdsly5asuze24vtllFryBZseUDpNY1VHb+VOShJuSdf2+Yhlv
kOmQCDEqoo4TifyVRvEtZRW+2af4Bppl29c1yUJ9rFJ12yYe1j1oHvdlTth5+C5gZdgniNZWwWrw
caguZXuxT+kNLkeiTD9VILecUYGy5BBDs8/98AaZrTewpEwbdZzb46xNnsmdxQ/ewBJXNNVLb9QR
1TIeSNt+hAWt2od5vIFl2TWgtmfqWPumPcpkzHJnh31FCt5Ask1gn6pOQXhXf8xUd1QK7SvZ0g0k
E9RpXRGqwPuizIcuzWC7IHX7fDvdgBJpxLpZgvSy6m4AQHfYO7zP4OkGlH6YqyQkAMpY3UNSbvIy
NDtfZrrBpJF1Ogf75CkGu6Os/LuxyuQ+7KQbTM5TbTGuQLjwLNfsjN3OdWC6QWVgGOr7Bdxk1r5g
GZrzwBu9LwimG1ymsDHp1QT2trJHubYOF1WWzDv9cINNrWOilwSrI14mm6O50kUX62lfLfu0Q/xt
3camKUxRgnSH5uemmR/7NeE7/XCDTV0O5YQVhMIhkTTPKD0261juMzrawJNWcp56xdWR91gfoK3s
i9T2ah88n/asvzULHqpQoQVUl0lXrN1L3n3YlR7QBpuDlauvKqGOpE50rudsuptmKXdK36AzmXGn
G+UgqixrrkyZV3JfmYw20Kzc3M5ND5J1rw/LcGHWdZ+XPHWDvjX1sJTZ3Gcg2SZO5Yp8igF2sPZZ
e4NMIdBikqe81sxDelALa4sQ7e0+4Rtgdr0kxrkRoBOymE/rdJgyuTOGow0u1Wi4VUkPwv1NvZzt
tK/sQRtMCgydmWkN6ujdctMZc7tOxz3mkNkGkGiQa5SZB41Nnlb5uCvBy2yDxJbOYVTjANWDjJc8
9dekVId9Gm+wmPW+lUpNgMWVX9n5liz19T7JGxyahaA5Ukg3vdL6lSLj2za0za7YJLMNFKMdqkZE
eIXO0NeDvO36clf4gKbd91CMlAg/UEhkdHlThWOrdjmdfGq4fwvx1NBkGEaAYUrThyVd83Ul+0pX
mW1Q6DNeeW/B7WJXhnPZLH1B5qzaFUBktoGhrUwzovjk1C4Zjit25UGGZFcKk9kGi8QKsri+BeFV
290L2aU3iq3JuE93uQGkyfgw6QzEh36V+aTi2VcJ2ae73MCyqzySvYP6lTVD/34tXeAnIgKL+xAk
N9isEGoSXXVQOxh916Qx13K52AVOuQGnm4Qy0wj4sTa9UGZpi9o2+3bApdyA0/V8EsP8BE57FnR5
scRuV7qRcgPORRNWUwzgJK28aNq1PyMS9WmfTTYIbWyjR04gyi4ed8tJVOsy5kKHuNcZNzAdkF1g
lQZfMCR0vW5M+Kx7TF/t036D0tCtHcEzgriVvmFizNO4r9ct5QaioTR4pk8REausUKQcC55ZtA+g
YgNQ0bs6iRGEm9ldqPp2TepdVb0UG3QaiT1sZULYauT40sgkPXG1iH1pU2ygKZY1xWUbxHHK/HQT
EGpveuj37CsjxAadHHVVY/3KT7UeqsMw0fZymXu2U/oGnk2bakhFnp+qqbPnbPDrZemrZafZNxAV
ovMx9TVEwnKeCiKq5ai4jjt132I0kesyZwM/NdkYLoZqTU8Rlvn7ArrYABSVNsmGtucnGTr7PGPV
ejCL9jt13yC0ZWW9lGXFT6qZUM7IaM6JSn/k7k++8fcEILklALWQ6FqWaH6y2ukHscb1pR7Jmru+
16e0q/m+ELylA/FGRd8hwU6iHNJryN4oL+uq3IcrvgGtWxSO8+LgKTLe3vW0J5eNyZp9wYZvUIug
Zuzj2vGTDzHcsaSPF0aJ+HJXBOYb1NZQ8wlGW36ag+SFnrz8YGkIO+2+Qe1gVxWbYPipXbC+SBpF
Xk6993f7dN+i1trMYw/e4xrs8hY19nbGLNlXyPANapM2IT0SYBmrg3R5x/v1FnmW7FR+C9uxpMmS
gHiJU3fqE5kerKz2kdQk38BWpIuUvAanmXt11yfR3nSTnPet7PgmtxoCO4e6grfa1La+IiOLFyXi
OwuOLUOIodRmbQXxjNHYv2GuxV+Uq8U+NLENVuupqvtYgWGiD/ZQIuEuAlR9+3xmyxLK0EiEe4qW
Vi7+FGfH84GvfF+W2jKFLFkaq+aSnaoQ1DlKQ4+TRM3lLjSxDVYp8PX0QCHDet3g0zgRfxyp3emQ
bIPVeoYN+aAS0J318eDRbK8DZ/tIa3LL5+FN349aWPAZNuELKMdkseKl2Vdjsw1U49rzUQYEYKrH
8EKxqjqsJHX7MuyW12MpkUBGmvlpmNtXfcLoVWgp37dkYhuohqZpOzxP/IS8+9yMXXZJvHb7hG9p
PZWVRqFVslMwjB8q0oSzSpJ9XFjgKH+/90BCX68Nj/y0tEj92lNDzlp09a6WHHCfv5feUD0QYwk/
pV4mZ1tScZUsJOzrtsgtvadVSdZpOkJq6sNSlJIsuRHR7oPqluBTcr+YtM3YCWuLCtsuvJCrLveF
GbqB6lR2nSYYoEobm7wugWh6SDuZ2X0RmG7yqhSBxomASw7Q2r7WbR0LZOO0rxqmG6xik3kbG0BT
X2OeI9vUp0Qq+gOPf4qFf1Cvbik+UuPaWTj/cApqHPM49uN1w+J02bhe7ismt6TKKJRdyw5CGU3x
8qFL0XCX2Wypf2D9f/AEWypRTamAzjw8wZC59vlQmraATSxw/l508Qff8eQof2ClLaVIdVyC03B2
Il3kl5lKqg+QxueHXXmKbJDbTnWbwj924jLUF11ai/Po051by2RTD1uha5xMlJ3WVepzHKg9ZRMv
92USssmxuALFIe2xk6xqAYvAUpyBF2D27S9vmUWGNQEWmOA6iib8SEdcH4HMjfchi2xwyxRKek9X
dlq4mo9tu8wFafpsp/QNbhmSio8rrMCTsbIXrh7KfGXduq/YJptyWD2dYxG1EaeFQawERqG8EFLu
a4TJLbso9eVcVxqqPuRt9zl2I7+eq3Z5s8vftwwjz5pySjuo+jzB+IiTObsYfC32VaxbjtGEeoB0
AtW29tNiDokWw2NXObyPASi3PKMo+DCzBeSPy4JpLlchzuVEk52xBm/wGpOuaVsJeAU6hn8v0Vjf
rMZNP4j3TzHlDyLZlmsETNep5k9eOZJmqgoDHbgiy1z2wpKaHMpmXPMArcpqHwjwNvNCh0Jj0YgT
gXbwYaRD99zNqd631N+ykGDRtsq2hA26yvR9jjVVRZpCb3+fm24AzOPMI+qgSF6AkPAWsvqQA3OD
vt4nfQNgBg6z0Aj11Ijm6Rq6iv60Dn4fPVBuuUjQPRqaWDF+4sCQSYsWjvL3BcQgUu7ro20pSSk0
3U0FoefUW7y+C7KkX4ZM7tzD2VKSmpbM08QErE+mGF9PLU1f0LEyP8DAP8jmW1KSxQ43IpFgepz6
l1OypIWwxu3LiFtakkQsUUk7ilPmZ1deljJ1rz04arLPLbfMpAROd3UI2+zEhpDlJRyAOyUL1Du7
3HLLTtI9DZJ2LjuNoybPrbHoJhsb8WGf9E3GpQ2TrVIyO8kRDtQlQWRvq6Gb9+3NpRvAjgiORKaB
ZCdBe33ZLcrmVRenfcFmS09qS7cGmfDsVK4NkJ8YsQ+qIu5xn2U2y9oFzgVkU8Bgd54s74AQ5m2u
gbz5apf4LUWJC9VktViyU9Lg3h/YanhTZGW27NtA25KUGGrHqKQrTwu0ZG5d47McoYHsc/ktU4mR
MHvctuXJsDSeezSXB8e0P+yzzSbhuppljsK54RNpfJIHi5KLzptsp+XZ98vyeiS1gdPK5dN2tLme
vSJXQE7x++C6ZSxZA8fKqmYoT6qD2pgjSp77NtCdnAO0wWutysxKNZWn3iF0TEii721r/ad9ht/g
dSDjUgXcJqd6BjohnzQ+sQn6j/ukbxKsiJkrYcMiOanMpm85cebQzWr8vE/6Bq9r1xAExXFyKu0S
j0Gm5Xn2SbrrtYotgcm2yaDHzJSnajSmSIaleSlIQx726A4HP753ySW6Jj412U6GGHyr0qR/A0t0
U+yTvlnNrkhZz8OSnKZ+ih9wrJqrUqB110aRyDZgpUJ3uAldeWrXFZ/mTj+vS+t27ROJLZ2ptHPa
j24uT4Il3TFdYpnHValdUUxsKU3lxNsuaabkRCfWHYHzr88zHvaRj8SW2IRLEiq2suTkW1Otl73p
+tek5N2+GCy25KbKeuiUViQ5paIhQPiY5y4tcKjRLkCJLb1JCyLTnoL+Fnl+gC3k8j2hdb0TUBu4
Niy0cVQQasIy9NdqWfQlreKPFlV/XFBCqvgeUJCnsVgkgyi8BHOJ4fDwu4bP9kcrwiff/vs1Gyzj
vxffdbBSW9ycnKQKrCrKENEZTrmFU9Orps6542LdB94t1wkobNJYGpPTMoo5dxXBcMDIjTulb8Bb
O45MXa0QkkkkV4hWNB9gjb6r/BNbvlMNXKossVV1Hmc20ytEGH/rYGNkOO0KbFvWk8rc4qNE/dmH
tDwxwuYL3Y07o4Mk379kn2DqrHDj2TWVOYRlatp8dfX6ZZ/ym1xLA1N1CgfQzyKLw8ErNh6savS+
0CY3uVarJeE1tsmZBqgulTPzudds38kusWU+lSpLyoSw8syWdlKwzk/4I52GateGkdhynxAcOlBj
46uLBieoPXQttMV5M8SdXr9lQE1j71wpYUyG6CjKJzyFG9811T6v3FKgVhiiVlOEh4sxeJocOlN1
MExE2X3Hl2FAzvd+2YSW2CbI/mJu2FB0Et5qC/NK9jmO2FTHPZMclU3FLjoNUz+AP9DdNcTPu7aP
xdMouW/Jvq4JM/hlTC7qvnu/zKx9NGIeP+5ClNgAdpCTnm1tu8uJUPMrS3X3ufPtj8ib/Le+3R9E
/S0LqgkILxSH7lItnlTXDHaLyvQsPCGsvVmwCkkGB3xGja476QS9beY5kWeckqV8nDFBTw26Vg+1
ytHouqBzlayJv02oaKe2SJqFiJPgidKf+nZebC4wigvJk8VyfKVcaDpbkLXM0EnXE2k+JZF0cC5s
pXxOP4qnWyIUkHW/vuJxGcxVW2a1vRVK6PaKVbKrPoY29KHOOzfG4TXq+2C6olm8pzqHhyirTwme
06rMG4Sd/pzMiZ/XImYhVm/LRc39lFOaKHA6twzlC5dSHW+sjysfijGdpD+k1Dblq26CQRK3Dvq2
a3LQwBnVr0QfmnTK51ihKA5Lt7DhnRkGo85w5qDtLjMZJMsrP9nJHSZkjIXnV2HtL9eBZnBoACWq
/4A7Q9rn0qVZXxfzQLm/cdmEe1vMc5Tys6Vd2j8XivXog/VmwugwpbaG1ZeDUTZiKFqsqgoe1stm
CZcTyOz7w9hLmn5aDWKqz2fZ67orFhJLZHPgLGPh8gxDqTjA1k45dceqnEv3XC+tZ3dDxUaQIFmS
YJYbhjO2HCsgD7AXemwb/TzD62QuMlibdPBAJXXLyY8prDtXKWtzp6PtZnyABO/Ws2ILG2/HQExv
8joBnsHrNWPYm8LDXMaqz1lcq+5CoZQlHy3xy9jmNbAKhcqnaNvoYA8ksnnOvezmMRyAz0iGuYAj
eQsh14s2E2yroXTxa17GVjB9hqlSphqLfh0TBs2QVpa8LlKS0e5+IuM8vw01luptX7J+GmAyAMy7
qQvKcYSBBgmpiLrkwTH+az1io794JJJVn4BIvuI2n3gCtxVcTTpe6AhPlZ4XW44myTVMMEhRnrYC
vvfYZkCTA0zMLsgvaKwU0Xmt+xLOJvYytMmHZPWB6WJQK1kfUph/knymSBh7gFMUvi+U7jJ7JN3c
x/a6XZongIneq/4I58ldFg+qdVMWr2ntSDqcNBLct8ckU56gggWiyvYgZG3nRwz7DeGVtNVSjwfv
fMmLJlQfeRycOOrRyz5HAwI3H3pR+4d0BBt97vWIuwqMZ9PlqkWtFTdwiH3Er2QP/c40h3WjubOc
11dz2qCXGc4M/ezmyTUFjPhaH/A66gOhi4CxP2m1vqFNOlefK84JPVciU2LNKxJVX95G43xzM/tm
oXMoIi2zpvoQFDhVc0tXleH6CibOxNoUc5MN6v0I0YG646CjqNUBl3x2V0ZXy9QfgApZ6f5AzcLn
9zxB4/oYk2Hq3vIxS4TOvYJNZJQHQv16p9IS0vHBQGZI28LMotFrDtEjiX3uELQZu9MEffwBXwg0
wYSrMxx15GOZW5g61H+Bw2HdMucVTE3xHVDIYXiKzD1dJJ5yEbTuP8JAN2AvnCIUcyYrYIJQM7l8
bLNQZfma0B6B2RcYcfWBQSjNXg24nflHsiS+wnk22YGCbvM00y/GD8Td1WqU/YforEttTiPtwvMS
aRzv52rSBka1Lairz6Zk0wATqPoOJkXlKChbp6e54gJoAs0ykAbfNFOKpjQ3tO3JdBhkSYBHYHAy
ph9imBd0FLTh9EtIYBFmLkdXZc6cRAMb/acU4XF43k86tC5v6jitJwaNEPFawWQG9Alea5jLXEbJ
aptDapizl6H1WADbygEnBe4RbZw/aeKGCrxZR5QOeVK1EYdz03c+6WHqT8erF1yRpD9gz1Z0iWrq
IV8IPskqT/q5/Lw0ZlJ3jTBzeOHKnuEz2KaiD0ZSm8IJQ8lk9RYSfdBNbmRjqylXo23nS9nTtY/A
Z5czqnLoD0EPvPB0avFciGBC9ZZmqfMXaMDj/GE0M22Tome1auaj8bH3c9HNEU13oYc4cztqZZ6G
56A6LVIoJ5tDZdZM2nx0Lr0TivqQt2apsc47OkfzPikDX90d1PbaLIeBZVx314voVnGc07GL19Dp
SxjKMW7HcAa6dkqXvIS9MSNzi9xiPzETac3yNlMzbE6qfqCdzoOCqT0NTGeo1AstwgAhuywjvYfh
Y6a1h3XSPp1zOHszdDxvMch4P0qRjS9s02jXnhXSqpHnNp0GiY5plSb1NXYtGpcXs5wa3BbZuOBq
vSXrCu8q71NvBiAQ+AWV6OBwYrU9tBxeblv03dPiOvcrSbq7zssRYAcnMxfcH9cZNvna3A+sauUL
08/VxzJxDEqCOHgcH1N49rXMBcF6+kznOQNSWhzTds5NElt/QbGcSVElqJz7HGYJzvIVCilQV6ts
rKcsZ2aBJf2XulynpT910DnK3kIERLjOJ1pnyQlhHgI/D7ybGp23rcLLp6Vfu+G6xM2CrnQv1vlN
a9ZxuqVocR4Vvm9qRqC2WCEINHkHeFzV2ziP4CAFHr1Ih4IwAuOoiyViG99BVNfJr0EsAle5xhZ4
CpXOiHrUmWmHN4MMxFVn6oiSadEb3mc3DPWy4kUIrpnGok47V18sbaxRdsimtO2mvE8gOr2aEzFB
SKa0p+1LwmceLsssen63ogZNFcwsqdmqC+x91Y7FADaReZJWBFgeUJKGuWhU5eBYkUgxMa+z1kEq
zx1TzP+axHmqHjtd0rEDOrCdw5JP0I3XH7Omg0kxeTIbTd6nU6aJyvvBwQImL2VYE5dHBXOe0uO4
tl0DeFugIGT5ZOiirxmfBv5qgmfOXtcr642HN4HTHjZheV+3sP0lOcjja9V0V5KWTL8za2Dtg8B1
h5ectiSmfW6yIeUPNasgDeS45qZ+Xy1VOVRw1jeB2iePHSv7SzsqXdY5JcAqfzeavkZNXk9IJWBA
7j24VrnUojqzGupYXNQwtlNDHJxYksK5DpgBE6CCGmBZnNfWdOWlUmEECzZLTG+g5qDyHTEQG0/d
mj6N+mpXGBH3YXGkaU6xx/PQ5HS0pPxo18yNd6AKgyBXBmPH6xm5Eb/klsokz4CZl+bCtsEVSdb4
1BQaZu+Vr1xJ43CZRmPwaaXwfqDgnlz21gsVBzjyOFbLx3IVQxPyRSXE+jxVyNHbZAVM3KFFA/ks
7/psbVxeV5yZGkKs8Rk8/uIqzSBrTK1toSShNW2OJBsr8Tg2MMGsyzvEMvh7q6HBesEsZKn361IK
cRW1dOxDlUI8eVgdGOyuGTybXihnyfQ8ArFFXQEVSsBxO1g+z/LKt+Pgv6Td2k5HBJNLWcinkCp3
UU5Ehw9NB2M3XhMgJapX05yQ4HIHB5WXd009Nv0F9GPVnOYSceHeDQh6pp9XK9M2PZJhinzOMTQJ
5zdN1mMo6Kdq7tjl0uu5Fhe20gYOntYqCTZPyy6wxzQ0mkF+bSr7boYgAvaBHbmagQ1iUsJbADz3
/XVcrVnvEZD37hZYarEbEZIBjjf/D2fntd24tazrV9kvgD2Qw825AMAoUWqFTrrBsN02cs54+v1B
9lpugjRxZHt0twLJwgxVs2bVX381rfhpyFuKTpSwCq3PYRhGXepwQ6q0kxBbcfxdhl0qeowJQsjb
KkIPf/HrEp10Ys2zNKqyJEuhhlJSf++8XLCeRhgCBi5PvSBq+0yEqOdAEtpsXvNEboJfR6syGT6m
Ph4fjT5LUrQtGZvs5Atj1NqyH/TZN2XAjbSLQjfEQ1T4RXlficGg7Lo2jONXTSuCNLa7eJTTfVKo
eYkVqJUvLWis4rH1ui7e1VEjCKXdiZkpvAZF6cu/x0nTtztOvnKwMwB0ks2xaLArpUiuXbHpIvG+
UlvP+pIVWaJis02tcKWwNYvPQ6YSj2SWJ5SgnoyGooJWxyV7Euq+IfTcxl4WbTqtFGK3M7vGeBb8
epCPVeerxj6a+iShFGGwkgclmeLJt9MJ6/M6WOOgOXlWtTmnje/V9qRHdXsnin2gP8O1l3ax42VG
0vgbUzJb9ZkwnFZvo6GLsYS9CtvaVp0MTdwVdWoaG7GoO792KVFW+w1EDUF2j/NpdEfD9CV9k9at
728jBQ09plOmextNnSIuu0YolfdeF4szGWmbh/FdmKp9AhZE6uPmII5Na7oy993koQN8VR/aYCLH
qgcQfPt2yxPqewPmf/1h0ExTuU9FUiKupgtRwcNS/mXYim9O4p1X6XH+m6+nZv2tNaRSepQSvGgu
cJQo6Y9+UcfVpqqbqrvXe1kvDqpXNth8qe3EQ6hW0nBPBSkMFLYeNar1FudhMWzNcOqy1xgthtYh
mqRyVylcah71rlYLXCszMoKOiJFspackzuTpodOZ6CxxWmEQ5eigjb4qTC5wvjALHU8YDQvWTVkX
FPvfBTkWgT0tLSUhj1T/MHAiwt6S5iUoGPLGb//u8xdx+VL20KuuCg7JIJZ3pNfFhzjL/10BANzO
5/EfOW1aAz9pOmh5UNt9LZWvo1l4T//q2ZdFUoY2VWWm5P2h1EPpKAdJ9HX2mFcSXe+IrCvxn2WV
lN9LlT+OYXxI8iQooo2qT3AqSmrlHTSwSJSuQbjou40uC2z7MQXHKELw/Xtoxdy1otzXHkI2UkPA
FNdrGhy1sKrRFtRqVDiITMoPXbVNTV5QF6rv7eQytwo7igvZsJMEjOtJsIysPvpdKAVs65qcmDiN
yRqT6xxBvDbARWQRsPTY+NHQHyyD68O2q6xm2Nee1P+Ri40UuzEkKmu54H/I0OiLOONQxorQ1WN9
6OC9E45JmFuC5iqhJOaulU+EYWzNm1TNJZogmK0TqBbxMyBykqAREpvE0ebE6OuNpDVCtR0Sr672
VqrI2r3eeULsFBkVc+1GbWLBagkIVLRVeQjlRMcho7FKazawJdd1UT0CGOzbBygCAi4PdWCWxxlf
lguu4cXcqjdhJLSxtkmGPDJcuQrGHouJ3ZF3se7Lw67zK6l/TenNIgl2ondpMNhe4kHIxW2W+/u4
KxVNIhBTTn4dOKI3lrkr97AObVJfGOruqJqD1T2kpu7DBxb3dZ+F7rtK/MUj/+nP1fuTD/23vBir
0A/+6uXy32//3+k/DWLe2478/fO5G8zf3z12v1dNW/3+P6dfivp/tm32471HzPI9s+T/vgnBfz3J
TBx/9s0Fhf0/kNT/2X7mH375/8dgr5BC+WcG+//0r/ib8X5+/V/09bL5vzM3PbAPWdRFTZ0N09/0
9RZ4W1nVLAMmd3oT/Je+XvtfWbc00vUmgHZRUmaL8B/2ekX5X4Mr/cxrr1uiKlvGR9jrZ234WyM1
na0MaYpBhEBWJJO79bndVLj6R7KPsSi1JlGcidZA1a6liCc/+hPAm5XUxaU4lXyuhChZUSVpiagt
BANWsEYdbCmuR+3HkMTSlNiZFwrqi69a1fTbTyvx1+b8Z3L+eXiqJs6IHkOiU4C2tKximMXVmOBP
lVyXnhtD0V/LUI/WQATv4JufptGQWV5D0VRFYpl1aZkW5keSIAXS093hcfu4d7db297enbZb192e
HL4/ufztuo695yv3dLc92Adeczrx7dF1+d3ePfK7zZEvefX2cHh09/z2xJsPvNRxDnzadmfzkXz8
/JJtzvsPr9vHw4FPs/k4ezP/envYOm+8hEewnfknfM03G9t29s4eubyWT/y0e+Tj71yXj3rjJ4eN
vdnwid/ck304vNqHjcN7NpuNs3EcZ37ZhvfzefOHOfd8cWIkPNHzLH63d45fNsf5pZvjwd44D47L
14x6v8sZvMPTbTf7e8fZHk7b+UF5th3vfHZ+4VP3vPT48LLfv8zTxETN73ZPp9Sexb44/Pj2xniH
I99YsSUNShpVtSpylzptH98O21cGtXF+cfZH52VF0jsK9JakhYo1dTVfLKSnrfv07ddH3360N98f
HNFekfOO1L8lZ5H3pZ6nCIxZDkv07fD8zDo7zDdLsr87uXeOs5JEfYdB3hK4SIt5UlNGEwJP7tsr
u4V1ur1G2Llz67RUqyWOhvg3iZEQCU9327t5Q29P7//z7+PbFt14ZK+e3k7bt9NjaaM4p7c31tK+
37GxDs+7w2632+x29/YDO+zo3O3Zzt/v79+3473tPOxZbzQPtXCdpzvHRj83xyfn7o7dd9yveCSr
G2Hhmahi13kR8+V+c1/RG2ZsbVe/17neWpKFozVhyTMNEXfbt0d/g1qi7o+zwjNtz/x3sHd8NWu1
bzPC4x/7wuntP9z9fv9Hbz+9rG2R96LhWw+0gIiljalE6bwpHw+vj1vnj/0htLe77Tzppy02zn05
zWaShWEhNjY20Jm/dR+3r+7r4fnkfsuxbTv7292vWz6AoTzu7N3rp47pc7Eiz4cd+25zZJ8X9ubh
l8g+vrDUrivb7hMb4s2yP28esCRb1967myfs0PE0G5jbW/W9SPfWOBfAnTgnZyqxUzHYJ/sbNrez
ee7vu639/KdlZngY0TvHvdvyEBvs7u0nUN5x+LceYXEFmoyxH/t5qr9h3k/Mwmm2a6cX99F17g4H
rPX+DW3BWGPxOSV2m02Jed1umXOOnv18CrjfWJztm3t4fMRgs28en33b/sou2rImnBKbI1r4Dat9
tN9t2WF3eDw8/37w7d+f5w/99fXxLbRfJ/tX3z5g7LBDj898+/vv7EZs/t55eMHG8u/T/mXzsv/D
weTvX+xXTpHBtn17h6p+vX94+Ppw3G8+H477Hy9PnBTOE8eBs9m8uPYv9xxE+6c79wUVtTfH4z02
+7hn6l1m9X2aGfkfTDeHKxI5W/YnzuXTnbPfPKDq7y/88sKPZ6Pw4t49ffvGRnR+rKzIbetFS7Vz
38r0iTdBYs2Dbe/4w97dnVyOPFTfdtzjn4ecs7IPpHfE6D/vA/oznouNO8PocsQik+k4PaL/qNos
dT69Sxstsn+dz3rMJXpxsHkh1mH7PJ/KLDQLz1fPvOFgP+AQbPlqfu/hsHvg3/0Lk+Yenad3x4Zp
3c6nJhr1gOYe3t2F/fGIQs5bfTvvwcftbE4De88WYvqx1lsXe3w3L6O7/3bC03H3jy7vub0A6tnp
oSuwVUF9KNFZUNYhXVxiQjqyD77YZrVtUhXpjk3ROQZ5x81tKeer/JcUBfdPxe2T5WURWu7VBUnG
tLaJr1kbr+UWWWVD8uZTeu+GsfWxJi6zPFgk6GFm0niTwvIlGCWRCKZZAyTMbWWp29Dshy3MYh+j
Sv9TikKTLIOgnS5TwXi+iaTWhAlJ9CqbSiv5K30N0kNTDNPKZr2cO01ULE0D8UljNm3pNldlIgaN
YVX2EKuB4QQWsV47rjQi1rk15nBqlX3wenu9zq8g7yOTRE2TTdHkHiXPzQ9/RgpZmVIWaTdW8PRk
8pG6UM0lixCdRDhkVoZ3RRQ3P+45lqbMvsxiEuWCjGHaxohKusLurGzakhQunDpKkxW065WZpI+p
qpLJ1cy5t9n5qLSC5LeQpZXdhXV0aMNI3+tc3+5Jc1mPPTCDFWfmUre0n+UtyY/GJp9yAhIVe12a
in1KXFPYRJ0ersi5NoWaLFmgLxgeaeHzcXkw145hrpW2lZRB50TRFI1uE7bTm+J3azGja5NIqRmc
iNzLSVHPv/+pV5dVVrpZQ0lu+6Mcu21XyQ8BHY4cTTVHVx9MdcVAXR2cqRi6jJ5pAC/O5XXE8s0m
lEtbSlrV1qyIkBC5etsPib9/eNfrc02IgTZLmrGkQye2pcUEkkt7rMTEbYhWPdTRBMwh9asVBZtd
ur/Pn3cFOxO1ULBuMoqqlhiVNuWPQUC6D0xU+cWg9eV9r8blFzKw326P7tpu/Hl0FxMJpV0fk6ck
HZc6xE21bVg3/oo6X5Uiqbqpc9EnG7fYi7VVBNUESs0uQqv9FOdF5Ahmpnyoruqv6WOzo8y6ql1C
YDVPLQPLKO28TkNbGaDmCrt8jYbn2lbXTUUlKCVZVJ0sfJMKKGkVljqJqcpSYOCwkvgI+a/3RwrO
+dXCXjX/QpOZOsyhxSeqS26ISAhALOhKCUTH0HdJ137XVPVXuZSNzcc3gyEChJ1PLoq2Z637SYt1
TQz8XsNkBJ5gEE+tTeBIUrOiUIvb77xOBHUs1VQsOhdzkCwsbiCY4Hs0wHulUimgipTe0SZ6jBRF
4e+yPic9qGs7z4vjnaI1vWCXXdbak0jl8kfHq6M6Ov0xaVM9Oz3n4wWKycWy45SR6NWgP2W1GtSH
QGnTemUF3ynlzzUbSTq+jqyYmiYtXY+h9s1AGvLKJsUbH+Hi77ZlWSiveVedfF0YjhXIsE0V5xKo
zzZ1hjEOHNagkRrrQJ1QucJ/c2lpLA5XNNIiikoZ5kLt+xH/SOgAixUiuBS7961Ut+Wm9xUXdJFc
0BGo059BS6/WZ1yaAiTLJqc7HHOX7tEoK0PaSpwUg5KbTpVHsTMpbbayslfH95OUxRYbu8Ka/Bml
xrWuc1s/kQn1ezD+gDsdre951JcfNnGMiwWeu6oadF1d2G6ThLeCR1naymhWYCMG1enUZo0Y/dL4
IEWnag5sCZ3Vl1xgWS7DPmA0pR37lv6cm2O5UeI62oltEv3ahNW0va0h1+aRLTt3s9bQk6VF8OKc
ztoaJ5Ie9WrhdqUp3Mme6DummdYnuRutxh18vMAVG7Emd+FP6K0/lNAVA59Js+ou6vP8UAA9PkWA
G+6AJauOGEdrLfauTe7sbYrgvjVDXdK0DIWZlgmcmqADJe1bQ4ufdiNbHRVomSUWNpVRzdfb03vp
xlhzQkJRuAJxLC59wVbx+0yrgRF3Xp25ellWrpJGnS1kw8fdTlxpPBhd0URR15b8erE6TfAjqYU9
9rThFOOphQtP+7gzbWmqhEOCIyjPSZtzi5qNoAdVeSxswSj6nRKrqR1HxpNYxuD6qo91oJwt9rm0
eRf9dF71vqzXg461EsPEkxwlNGIdsGo1jSsH4+yfnJvvueOxIc67QyWttPBf0OMwCYKpAHAl1sfA
FNJdnqXiEVYoc1OA7nwdekGI7ZQwUv9xVbDEOVuFf82FfEl8ZMSDOcUNpz+FCdZLAmL0EShr6xR0
QTvk8AwC0Ay8NcLdKzvTIu7CCSEbOvtmcUBwJ9EbRQKrqEleaxcKeH/AT4EdAmv6uK223u/KEo68
xfF4vopmQcpZBQhkC0He3emUQxxA0mvHULXkfeMZ5N6TEnzbbdW7sqSEOIg74IjQoHNJulIFpTyR
c8Zet7rs20kYmm4f5vVRyxUyz2oOyNK0AOKH3RoJ18UROB+6uqqAnKLSRF7SRWoe8OuyxKL4kVnY
spgpW2Ix3UqF38UKIoXogzXfyXC3lral8gYqDSb27BQ2EuDtlv7JXHGTvVIY2Ydqh1DEWRauKTdA
g1iOtPCJYzB5oVY0hR1bGc1Jy1aY3jpBTtZ6LF4dk6oAVzSJDNBv/nyrhFNUgH5uC3ZlPLp1Map3
YtKmh3Jo65WT75ooKi9UUdHng3ZZ8Nb0XpbnaYqoErwkYQ/Kxqbxe5CLH+O1/3Py8IVQAUkTLbDW
54MqIQ8IB7ko7EoVQ/jW8XWDnlKJ2/v9yqabjxmORiZPNIxFbBO4ZECFTogJ06bBhrcVcF6emiu6
fGXWcKjneB4yTHmZFB8lv5Cj2svtXutwLjFUm3wwoyev9Kfvtwd0VRTmQuUMIIe8JP80ZLoHCWBv
bfrJe9smbmonVroZTmat5GKuTR3x0P9Kmn//0zGT5WPpTSBUQb92X0wjUzaZ7BUr++3C+bBwOrhR
Yv+wu6T4z4VIIPSpjgCSLOm5eF9GQ/mSKiAsLR8YHzDTYa0b6jvTy9mhNkuUwMUpqiohdaFMU5lE
SV8iUfUtJrCETG/IMjCJlG8ldqB5wT4bOn8zwv2xy8RS/gPm4iOtwQtKk/v4+fZyXptkFlLXQDiI
gLgX4/eBi0KQxM4xrG5yhUKINoQIfv+4EEPTZRVwNtHTJQmlXvZTWBcauO+wkkMH1JDeuLVoFfqK
HlxbTcgLCBvJFvbjgiRBjTOg5GzOLMoGJwoUSCl7aAG0bp81wrgi7drcmSAlLNNQdQM1P987dH3Q
B4r0Cps+bN5dTAXBocCKuh+fPCorLBUfCD9yGdg2EqNSRh+LGNVpdZ9TnrMZKC9YCcdeGQvTxiUK
i8hCLWcOYCPg5DCY/VQjeEh6S3WkUAs+GioC/yMSgcBscLcxl3yP5tQJFOyw9+NQSU+wk8hu4WXm
is29jHTMYsAHaQa5FG5u82B/shwpBTOaSMG6HbVeeC+MlFRJZXLMe82ydbF7MHvtuaAmhL5DhndH
vPuoW0Wxv71uF3cpHkKiDos0AdGWC7b9qRRbq/ETHAG9k6VNMwR19kkdNLG719qeqpShBz5/qDpL
XgvTXlEDbgNgsWRFBxu8dO1oEKaJbWrl9phGSuwEoj66fRHeK7AaOG3t8fftsV7bPTNCiiWlplta
ntqtDNvuJGJF1CAIAbMq1dZIpzVNuDx6JJaUCBk7SNOt5XWAmLM/VHSXtfUghB7QNPLDmE0GeGZr
jengcgYRZSq4idw/ZHF5ocJW6iK1VhQaxFoouGOelKYtgh35bNWK9iPoU0qpbs/hbPfPzwVCVbI6
RxoxXyooubNNG8SlNvgl8NciS0G/WqX2pWz76deyNRJXkjL5V8Igw10RKPmeCsN6BeV8uV0lhQCK
zE0HTxKrdi4+zUrR73pKK8SEhiKJbvxIKuNNywhQlVZG/a+65lVebppZIpdWsmlEWZcEqnUfwv4q
lfQSoNZ6p5Rtu0dVshVjcHHhsGBVJH6LIsjz2bNw8+SoAQWXNznVp0I1OWYWht/KaUxVtyo89VMZ
d1Nox2ZAzMhIknrtjLiyZzVRx53FByR6tMQPVlNhxBnpbVtIvHKr+dSYw20mBa95XSlrnTWvGD5S
JVyVDV0ijsKd4HwR4ZGO1b4RUXy9/oRdjF8lSmPdTq0SyVXrQHuJFUjt7cHr62Yre55n2EJdl5+D
Sl2lB7gy8+RjwWiauNczaPT8YeSEkoOp7DH2ZYC6dm3za6/jz2fiYFHz5cWn2vwilf7H2qfNjj2T
QBqdyBl4TbJ+53LF1Eq0smAnU3ST5A41IMq0oyouXCPNuLa2XLzAoCpcJ6UlMXiaZZEH8jS3/br1
Pne0njI2o2R5d02otsbutnm4JswibEUE0hL5s5jNRpXlQGgo05qIrB8LKW8f+swQqK/I+9fboq4Y
P30WIZJQNEj2KecTKHmqNlKXiU8YGd6PqJHGz2ZjdLs4S5I9Cc3g6215V4ZGjB7UsUZEgBaki2ss
be/CtB1z7HpumK4QkMCs6Cxq57xn5aC6Isok5cyRyNCIFi/2RqinhV/DyW9bFGRRFzm0rUfaL1MO
EvWzmXt7YFdsqolPpc5WTpwDjucTGQ2ZnvitkNlSmkaOR6EHVZEliT846mv5RzNWnbgrOWtWbk7X
5BJuRKTyDiZZ7JW26aVEVgzk9hQF20Mbqg/ySKKxysLgM3SO+b3ZBcKKc3dtbimLIj2M88UX8+9/
8ro6o1PTRvAxddTluzDZW3ZBL1THMOq1VrlXdqiJndMAZhM1BpR+LmpSeopn+jS3vXqanKSd5N1I
rfe+rbzI7TNfWAm0XBsa1+o5fUK8mMviubyyN/ySrp0ZKU5VP8iwOripr+XPE8wVKzt03oELN4Bq
LoVcA2w/zOXiHFbp00unLY9yQz9MHtSK8FFEi8zt7Z15VQrnriZTMI4rtZAipkWc6hrWhKryclN6
onkXCMEa2enVadOJSJgEcTXZkM+nrQ5IveljgZREGwwHJHoy7lXaNJfuqJmwVd0e1LVdQYRqvsfg
VKhLpidRhH2lDbFbQtO8dNA1UBHW2zr+lG2U0Rrj0zVpxPhmCBVhYu5154MrsjrSlQLlrsbSP2bw
F2/r2DcO4jAUd1M/tSuju7JkWGQi0ZYIwx0xxnN5sSHDIzDXUPddUZCXDUS5cynO9ta8iCurhog5
MEaMVhWXGOahUKWgCdHjoeuM1E3BDrhGnJuhHYZe9fLhNWMSSU2Sabcs0tPno/IGiTJ9nxJ/3Qq0
zOVxyt+ySoWDxRMI5BL5V9faBV2xjpzYREvxSXC5l8c2FcnpEAzwskRd6Dmx4LuqTA143WrCRqXU
1h4GqXdvD/PanOJU0zJdVuc407yZfrKNAQX+RSqo+Jh1cpTJJm5oh+LbMSRKKwH2NUnz6H+SpBfA
wkAFZXbRNmF3wFQ3yQYumK5wwrhgKW8P7NpkGnNidPZNOFMWA0ubirY0EC7YcB81O3rHC58m3bPc
EjagjUAx7tEoQ+/rvxCqz2Zl5n7hynQ+xiq1eik0lcyueyYxBAryOR31zwHMRFtRL5VtXwfqiswr
1zMMP141+FRgC8sWNrUJ1WCkVJnNTUmy/SA7WgX0HKMXRL9R156+aalYuZogVge5H9KVU+HSl56z
QphQPGrqrpbKL6q5MShJmEGAP0hPENNCoBVU/i+CV7Yn+Lu9Te2V9Uko6pWT79LqzNsVTcGPJqCw
PI4yCoLDhvik7ckAh0hp+JtIieSn2wt6aUu5ddL5DtQrZx/u2fmCdkbWhqEcELDx2uDNn+g2DetQ
nWdb1RvyN0iP/F9uS7yc0PmeS0jN0DkDtaXdCaDHDcQKDyJt4DuyYZbQPlntBJFDRVoFBsVMs6m+
FjvbKzxqVj8u/d2LlzTVmP3sxXiFHP4XFTdULIogcQ0BxSR2nwe9Y/VJKNkhrQN6t4DjP94TLJZ+
vy3/0kgonCHU6ZGWUGQipefyIdIIcZMxEvIQKwf+/BLDNrOTA9PcflgSIVIiQ6Ry3gPs55K4O8jW
lHBKQsFmZG42mf1oWzE5/a3eaeNaI5lLLVXYRyZ2HT8Nw7CY2DoS4mhoYAPT5aT8wQHixn0Uu1Ls
EYFrsnznp2P5veiNYheNivrl9mAvlQXphNIBPIuGREBsMdhW1+O2RjrIsehOKnQKoaNM/rBKzlJM
Ev1ke4CYLhwBNMQEpd3PpByCdYxG9aEzB+HwL4ZiyrPWg/a0lriaGqyfACqNieyn4hOgdG8kCS12
a1iwK5pPcFsmVGlYQAeX6STyp1ra0/Xd9kUqnK2SUkdLSv0DeL/haJqN8OH0LPAFcU52GFSSXiDC
al+ml/i8RIIQKZukM5MHjbgX5ceD+un2FF7biyAvxT8DluDSz3dDCpUS962RMx9ix4NI+wKHYELq
ymOfHIq6Eo8l+fYnrYqK79TBrfWAuWLhcOOYUqJOAOKX2GAtiTugHzjf3uALEDARUfykmolBHHMw
qlcZ5qSOOv2wfFVDf6xWBn/pF+BhUcJKsocIuL5ETOXCVMga4RdbmnLxO4sRzjRSKKPTBn5SA3WM
42dKvrV/YXAQDL6ARcbsLGP/TRjWpd9xCRilsnYEnvDQmVPwTTLaeMV3Xag7mmeB6JEMLgDYcDy7
8wX2uiBLLXUMXbGvNRcqw3on5d1ar/FlUO8vMSb2DMJ8jPZiH8GbkIqhooRuRI6isZLW7eAp3uRi
BNGYXosP5BOzIyQCn7zBG7Yl2c4nD8LVlRVdbOeLx1gYN7UQaXSgyqEbVhX0W5pR7XAM+11upIob
W9Mm15XGRpsJvAFm3NxWpsWJ9S4dgB+IFYlIKhGc87mu8jAP4SkLXdP326NW6uNG9Ntum8P/uXI4
X1vWn0XNE/GzBz0pxqilXei2lhVuGiWBpmWo11qwLAzf+4CsOTAMmIr4qDX//icpQhfE0B5HgeuF
ldEfaVKhek49FnF1UMbIEl/oku190JubhYKkRxupMRdxZ2et/UmoMqplpeWW7/Ze4J804E3uHLla
cVavDA3CNQ4P4DP8t3SVW4pFPIEAk2sNo0nnUeho4n0DlxzNQuFqoAbIKLD4tzfIwuC8D43U5YzU
QjaXkfOh5TCSBuGohm46iJFHArhow8kxphquEjsejMFyGtpF9Du/Lcm23xZ+sWXI57P3QSsAtsfW
Lo7kCnYiVfAy1dFKuJrFyhsdHeDripSFRVd1ouiijBtFmlYhF7yQ0iYhBSy5LDl+OPqdMypJ/hiV
g7UR9EHY1COndQrR0laRJ39F+S/UD9EmyWfwcDLplGWXSivKoUKOUsWBlCSQPsla0ZVfwqaRBdUG
41I3K9moa/LQC858fDng6gsdDCY1kT2BbnpjrHZ20k+mC+1DAknpVK2o+xVRxO4tQvgAnNDDeW1/
0omCiq4qBlIDQUkXbLwym9yBcxmTVlYrC3hhQiUcKogycLkhMeNwOhcVxXopwZfJqGoxv4NttdgJ
3pQ6smD4zxD+FrbXt5ETpYNy38PhvrKIF3o5iyc1glMHcoedei5eFiwLHziQHTapuYN1ULZVvSIw
LcLJVKq5+PRRrVDwsJhWNg/+4rIPV+EPsQc9oOfISazu4wR2tzIMmpVJvRzVmZRlO7HYUiwBCh3P
IaNvOL6p504ygLyTAuup6xRtxc5cE0d0dgZnU0jB+M4nUYPpsAihp3ExYmIWbQs4i8LACTTYuVrb
zNRRzuB2TUJ1+/HZBDhEGADXn8D3UiUINYLhlwVHMXP9O80VvpV5/UE4EIsE2wmgaCI6ZIDQ+PPR
JfmYBLopqs7IcL5bYp65ZDGKlfzEpbmkAELUicBxk8EXX8xhBK2A30dW5MoyWR/NDPONEIbS4aMT
hpQ5RkRKlMDUMjRV50ofFKYQuYUq45lR8roNxXptP1yaDx2TyBWXEk0yrkv2JkL13qiUZuQK3Zjb
QSByvMESu4c0e1iZtosjbkY04VMpXF4oFloecVU+V9mGYeyWlIr9NsVtCnGfX25hEhzc2syFo08Q
dWW/XxsfSAiF/C2wAEpfz3dERcdpCLeZxSgMSlLGQNlrOTPsQYDH6faCXROFRnG+cF8hLrLYFloS
dCGlX2RwJqV5LKCLdPLOlL6rAAw/rExz9R4YJCLqc1hvsc/FqQzHojVj2i5N+c6qkz8qRV+DHlyu
F/uBdAS4//nYXNrbWpFgDqKylQ1ojJ/bfJpcSJyDe+pe65MYFMkpm4RqLTd2qVznUhd2wtOh7FID
L3QVqZv2XRE2u7ymT/vttbr0RUhqEkHj2KQEnfzm+bbQBtjfSoFLCYxk4Se6MEz2aAyZA++8fCdB
qpraYe8pezVovF9ui742QA4xbrYyPhBA63PRw1QXgjAM3Id0fXD1Vo7v40ZciyRdlUJQm+w+0V7K
yM6laFEL3NbTQteQu26rFDlU1qW0Fte93PLcaTCEysycRS5ucanKDTHNpCaIXLGdvHaX90UNkWtU
xeme5pVNs2IS5239U3KRYSCOghQItLhFcZs8H1TnZ2pZTmrkelMJp3pcTk+ZFiZuVM2xKqvtrJVt
ckUFiPoBwZnj5rjHi7UKGrokdEYfuSYEn5DNSeSsDCE391xUmm0Hrvy+M+o63dzeIlemFXsM6Aap
OmfmYvEaYXa+4Bx3fQ6frZZF08ELW0K6kPjKa0XzVyYV518nJYficataTKqViVBb+iUtZGFRzik/
w/VzQB+YuhPqVh3sYzWH2/zDI+QaRxiLAw6asGXfJdXo+7puWzi0SYY6xJa8V71vlP2k5N1vt0Vd
0QQSV6g5gWJqSJcIqqY1yAIEXeqCozecTuo0B8ryH/9GCJFo4hyUgi2vw6JU+OD5mtQFAN1vgkwU
3ay3ppUT9GJfED7hGCPvR8xmBrqe7/+ByxvJxSh3qS0vnxLC7q5YV/0uGCX96+0BXRhI9rs2J8Tw
EinnWaLbsiqrZnD1zHapKa8eyCzvEE4jRa5u7lXwdHNy92bgqH1Rxm9R31prvKikUC+WjvsTUEkc
5BkJQjH9+Xi5zsUUfcblZtTEmDpwYaKrXvKpg67cjx24pet0svWQBnuWTf1kHcH/b6Yi/TclUnde
ubFCUUqllymFIPuXMAaLoR76xCyEL4GREaH46o1xlEV7AwZL4UeWRoJnOkIoegKdK+KOvh8bsfdF
T3EC+iOVott0pHujXWNFlfLaDYUl5DTGCPr59cFUKt9Lgx59f0iNWPRfJ3nSlYcKEvr0RxmrTevI
7RhKm0jIQwjGI6mJ0mNbROFRNCIdUnsj6sZvQ5BBamlnrV9FxlZWw6ylCXnc9ZZNhs2sTmIysyXA
Sp6YXwjvyOqdTi2l+ANKeNX6HHMhpO9GTlkUPR6YmdRwu0SgfwEPnw/esaiitHHI3Gb9i0RzKcol
8ybyPDclSR470dhY1edBVarosco1QdknluURIGQsufYdauZWmVyl7AdD21cQYU7KBqbkQWicREws
uI2roBb6XZMCtbJrfP4h2EhjaFJMm1qllcJHXcwc+oGnjM8z1XT2IykyXQ53DUyBX8ua62znJlVe
CA/gZXPvoQmtCbBzK9UhF5Wu5lF1kCXfpNYXKWpVpiybXgq9ANNq+VBHbIZaLBunNbQkeqpnHprU
pcFma33VvNGo34qWdjWtQ5Apa1/qPCLoCvNzlFQBV1nPkvaBIjfDM+2NmphbhD+1JfnKSBTorpPI
VTt91Qcj8T+HmtmVtKlE5bvkkLRdG9ACoS06+mH8H0fnsR23rkTRL8JaDGCakh0UrWBZwRMuSVdm
BkkwAfz6t/vN7uDasrpJoKrOqbNLqranbYvgdaVzW2y2zi6qLDV2ZUPTv+mIjX36LjUk8+tu/S03
JLcHu3iKJ79ovwEFN16RdULEpDfvm669GMXfCZbffVg6wY+377JoGEpPY+lkZbFGdZlV8ardKbPL
2Ov5AMZiK/jxvMjJS53bDs/6MoTxfrZFoNRHHDQOvAj8EqXlbmmXaPvLWbl6TjovstkfxyXGBnkW
U2InHziYgmOQNcXsL5qU293LfyYNXIFHOQ8n1haEta7zHku7T+ysS7PrNStqMdqPoUx292bzBrn/
kYRbF7/9JJ/VC9uthlToJBdbxlrEHpGDPoNxWfvKOvcdkU4s/DOM31/JMhfOfOiXkB+utzG6I9c8
lK9zTSb/Kc57TqAM291UOgdWidxCXI22RXlN1Sit/VCy40UFgWiJaUijxtmxiKhaKO3c+trrhiS7
SOCJcyhnUU4kuZcxY8B09xq0gNtFsMmZZO7aLft/AYHrZXwApoILKHV7SyY94IZIxWzMuWK3blo7
u9o+cFiKukjZKs/VnecVApcqOT/YklPbQ5f9DEZthioDqLE7z2E5EJ7A1o7NkzrdZywyS8oBGyzf
XW3rskyFVyR6yS5+iGm6idx2lPOvpneCVl/rmSzj5awNq8FTRrp/G4WHwQ/z4E75ddgtZBdVpSqv
Z05r0o1bN5mH1CfDJsg8KcTQZNWyxYN3vfsdx9efvA3ssjwrmJRNcgTjEm3uH5339D5Ud6CR6osm
KaJ7M+/G3MaYhibvOBS73NItsQuABBgasXMgJL/Wj1092vFqJM+jImu5m3uAFECRtuS/uPPQPE5z
bcN/81Bt0a3rNJPzN6q8qX/pIjbycf1hVsJ4yCJp/5/ncyan3kq1kG2mWtdbJyS58MXSIC+vztzr
9ty2RejdTnCHpozjC1TLTLBvWi12uNb53p63ICfld9zGwk3DYivuw9wrHxI2D05emzQP6GoDek8H
NSR4iauga46MmzQwEETvvnwISdJneXcg2F+8ez6z729+p8p/n8kRZyywCJGc+WchObhls9gMH0Lr
n7FbO+3tZFUeHMKNMj1r6sQb3/3Fi4WTiq4bhzsRNEn77DVVO8Jh6IP8cZSVsXecd8P7Ll1bvhYq
GfPvaK/i7qluRBw9zaOzJ+94gcb+NPWiig6lO6z2TK1qoVAYhWn0OIou/+mTydWP2Far7mSKyiRf
PLI9z1zuYnd50iFE6P+SXNYhi4Waz+HY76v2fyq5Mp1ORa89nmqeEcc8BX6HPCWUncPfyu7jflOK
WrLaD1OtbV7zIp4ddSW3KYTb7gS6MO6VoVHITUY2dK3/rbHdnJ+1kbDS0nJ25SKyaRbS+/K0gTbF
Br0y4X5gQ2Od2owkpKIwaZKUVcCuRl9eXKm69EeggqFVo/qJls5x2rSPx4lt2bLw5uRzlLUzvILz
6yoqhp4HvUxxhu2hlzW9BfuWLu7SzYqDNDb6HMdryw46usd4D79rA6KQl0QGxb3hPMd6MC0fHb5Q
nbJDVQEpqN3GzaDBoAv0bi8QkkxfYStymgqIhikQTl/zTXT/FWqoY6aVLTH+wTK4r65gYpb5PIt+
Fo2F7r6nZY+fMXhxYycdlIOnUG3miqz8Lb9rSr+EMLeAUItdhF8u2LX5gPQzPrcW0ltYBXN3NfTG
fxq2LXxi8bSY/38tfBSxqw17jlN4o7axXH5TKcSMpMsg6c7jTrjFmUCTfD460M1M5veJDq72ycHW
gt23e+3diC/L7uJaa+u4B2ajpZOWIIyWDCMecQTQTtr6VIdBfkd3A+RmuEAmKsH9fT3M3iiPQzlB
9qznuTvq0W1OYWxdeZKOKs40H6SGDLYZHExt+Vgehk71TrZiGj9o1IvlvHG9ffh4MdtsBLAzZUGz
8qVUtiUZaMXVOmdWb0tzDQcmAqUCx649khaXFCQIgXs5VFZM5qYg9sKCLlPRFayr2RBZs8XuwRFc
Q6l7+VHZ0nswQpW75DLTbh+Kg28842KyK8pnjjvvbfJ7taaeTaY/so6KP0Fh8n8lys6Tq4k/4RMR
wjmVVY+O5EQaLgu74cmWJvFEsUpwzBDeDXlnmqe+39V09uRUD9fA40r3tPiwgf4Qrj8D9hojUaV1
MG3IQD2PJlyvTh5zGzt9VvNnHi7fA5Nw2/RrNue552XUKH10AAJRLvgSbcclUkfdmoZq8T6TLehu
C7/fzQFnc8Xv4JjZP1diH9kq36v6b89XU2UV9BAgIFMLeokggxPjw0Fh++saL6PZ6U61bPlPxrDU
4EUTqzL1a7d41U1d51eE3m8eAKsSw2dYx0mfJW47PDRtGJenyKvJtEmmJZxPfj85SPoQXJK036fe
ZuWKszcVgVtKXv3OCY770g3PWzR1we+uKWo326BIzGlnomFKm3I05j6IioFV68JPikwVW+Qeer7P
4de4O94VJJguuO79Fuh0Z4SkuowWd099NoPWdI5mDrNpr2R7Ut0qHjysVf2X2zck+secmaB0zFIc
ymLkr/WbKGmOa7JS8V3oQwVOcRXdJm0dyTM1biwW4D2q+Wl232w/IcEr76B1uE/qsqr8g5qSRJ/m
vXD4XdxJZVRLkkTuDbvHTW508OoFdopBPrIHkJX+WjzvUaGcdMB5f2tWWCbpuoHOytZ9SLxD2ANb
zgieSohdLE31aEfP+zvJpLyrIHHIdHb8YuYwTOoqUzlAxnTbXflHe479K/omT1IBKsp99paZyIIA
i0P33uhxZTbWTPOifvFaWjiDynDzAcNwxCMgruhlXwTRLk7vVbe9GyxJ1pP8TcHfQBM6FEUZ+1d8
VcF62pdym3hUVfK8sm5SH3NTzXlaoFGXV9UmxvAEpWm74FviMjrlc844eBc5HJiyN+673MTFEMU2
Z31iCDkdE3/FDZqbMj/v3uqQQxQURXcW1NPDW1n7WzrEUVNlU7FwdqFsRE2XbqxIdleafddHZm9e
e0A/Wt3rMZpdNsQEPQvvV1iJ9UzAuamvlIz1cEutQtfW8LXUxPsl/D1OvcD3nYxkHZ4FlvINWb/7
8dy9+K8c+u0/4l9K+HRNe6cCvHknny79ca+X5kXlojUHhwfqffEhjZ2dxlcvugFWfqo7d/dPkQlb
igInT8QhoKDwz6Fr3Obah6f0gs4eFHtGv0/3ts/Kf9bs2NkjG0jDoczrkLtAcGtl2HjJx8pbGVcU
g4oGdW398BFVnnCKnWWm5IRH39EnEenI/KlVEjfXs2woh+fViY57u3IPpVOl/PkIkLEAgy1E+VEX
bM6nmNac7qVe7DYd1g4oz5mjuL/HRJGz4uvvIWs3SxKmQGTICsBIkfwDsGP+ObNI/k0yoLNd63y0
2eIsAaJlDDo8w2AHiUm6nXfMA9pzfC+XwEgDpeJz2zY2XWBJAviZkt3/RiyhB5oTt6FEFvpPnEf9
V6es8G98ttPPrhPGF7ZlrEeyOJgCn9hcaYasDnK8J2U5uq9rn6+8Lv1e/AUcv/0Kd5l/JrMVT4vv
LU+JSLbmPFDxYJ+cA7aKow7RCXxEPZ422U3VMXFNnKflUtn7bQSwcmrlZr4iIkmbNBB2/q59chJI
elF+eMhBj55bR68Og5ti/5wcubIqP8TKXK3N5H9tm1widnps/zlweOzHaInre6/2nH/e0m2/VsEc
/OSPU/i5Fm39UgakZLDS2E43MIcokQLElDW1eHzWqxYTrj2MW9X9M6MjvtRkao/zzdrfFSTMBVTf
3kLNq0aJbNqt6sdtJ22zzUJ3Oloh2xbnZrvcis4MmgbBjv+KUOZ/rT8UTwtX+GPYlvNHOQdw/1Y+
tW8gnfrWALSh1ld85ykZLMbN2kZQB8I7uaztStBrtHi2hUUAZuxXomnD09o0M12VLS9tAgzFR9fr
jDoNDlw3LFAkGp1gi6xLWo9VEJ1RLt2PcG6CkHySSTxIHfC6e6xdRgyq6OEPhrV2ncrIAOGrcRLE
qE3CJsfNN6xwNMb0NzuarzxtHo390RtnZM9ZzvM5qvms02TuQFn1i7cAMZoiHrJ8lfIhH+PyFedF
+7J5C3MgGr9lSv0hGZ0LuYczpAtj89y0RfADwKy936ZqKm4M0DJ5TMA/NSdtAMKAIb0oKk7uFtfu
CMXpZEySvHCn99VhDSp1W7PhPV/rvg3/9qsv7k0twM+4cVm+FRSsy01U6OS5THJr2H1s2DFgxhLk
mS3HESKUiZqr0QVfkxVykP/Fo28wAam8vZW73l8lUKU508EUKiKPrNhSyzdz7pAiwcSs5f6eF8aa
O06LoDslXuMdIbgBgRyxTFDODgXNXc4vz6djE/tO0+2/BI1f/G40i75pNY+BlxaCGuBwAQz+a6u6
u2Xd73KEM70KT3qthihji2Z+jGa7Et5LtgMfwL6F2c5a1gO5br7JymEPQc+CLRqPBWV7kIlWOtfB
hV52TC5Ytkx0WxSlvM/yG4Uv/+MMcnqDetj+RSawtwUwTJPNkOvfYiCt/zEJbB81TKmvOtj9655f
U2eo5LS/BpWItAw8//jgtiS/9tXUxvzcxfJEiXzejrnjr17qwp7ik+XMYA7iBdNzS7gHzb6HK4LT
MxofV7rULSXIt3ZvByuCv6udgvsorPVnWzXyDQiVhAok2/mrmUieSk3L/DObuj7sOPbq1ks1DL5P
FGaK5KVMirs9GI1OLR/iPTAPp2K1yix3w1JQpDju4h6g1rU9a12jCFNL3/EhsGZ9xFUI8Sv3BlZC
MG70Z7iZeZPaVRtaINZKaf73qh/PeSe2+zy+gEFCpNg5HUsvKrKp7OPlSNVkVSanvX7Hpp8/eku4
rWlHf7RnXXGp2ka59lcqJJMwXeGz9Vnhs7B/E2urP73VypdwTyRnt9jVU6/m+C0ofNdeg7xtXoa5
7r9nLNb3xEdAVK7CKjEpHE7/3TEMUlOPG5jl/2p0n9tVcQWA9iFUKhBh9GSUE70t/kArh4tYvpbr
ytWx9Zatn1A3pr2Zndq/bSeaZGpfv18OvnLFOyxEounoGXIa0lgS5jRRtdxBP5undJDtuKa84uGX
gABZHMtxI/yopiPO2qJpHpRPP8EcCE353I55fad3ghLOuUjc6xhS30/RSXWDf50qpl0pMdw5Ni9M
lqPxgA053zITi7iEND1goAdWxxEl2Zu/rxCbvjfgheFpnnvvFIQrFb2a673KPK2nD2cELhti7sNr
r4gkSZuga3WWkP94i5TZBynCW/W76Jp5yOCley2hrCu1V0xwlJ9COu9+L0CBt6zbBn/PZgk6TcaF
TbgK5+o5Jok3SrthrqKTHy/uie942KncWHXuvEl8YC5i3Z2ld+h4QRtMdy3bcdtVg0r0EolNlzck
R3I5lpTVZcpZJK6S0jHr2SmGKDroIGZLHULk/i4Zlt3kbrs/THM7JsfdlM2tVRaOq6sD0LeJsNND
tYXcaioqkDHbRaurKkIoOu44D9+DfNg/x8Q444HvsLlbzOy5h2SbeLjbJu/eZtEMX2BkZZGFVCjf
iAz2vo62uTzQM6tfs7GifXSIYpiL52RgCHwwvT9D5smXSn+4vgVjxwkgl18y94rwEKt4tF/NDmM5
Vc3MWyDimW/BoVSnM5z8BhwhBgBWnCudfIdBpdVx1NO+fWz54v6OEQ6vLHBOXpx9Xd77bku+uwUC
2Qnao3olPF2+Lb2odbb5ovtwAFrK1KHj/rOLOiF4KUz6k6tDntIkXLb2KKYliY9myYfqSjPrnlJP
SXe/K9qEmgWc2PA7lBPjRdd4JAP4DLDbQzU0sUmJK+3NMY7rvmHM4Xe/G0NwAvHpuxJwDkvzAUqe
MtSLYHsfu5Z/zKFfR360iccIOOJuzT3F80gva1s7Zh0TverIdj649xFN6FPYNYyL73a/jBSsM45P
cS3i+OgR10OxsY12y3a4lEymogXsrLAGWjLTOT1kPZr2P89GDtG/fA+VdxUk2/B3hEPowm5fRj9j
xkxbYyMf5nMvwn64mSRkSmI6fZ/pEOF6TIk1WMhM7XvwuNRbc7c6YlMHM2+0QsWObS8rjSZIvtTz
sJ08jxoDB0yBDbgbOrCONct9z7VePIf/fe1/uX5N3Wbr3elOO1NfmYWqCp+6FtdAauwyMHFruugX
sXR+lM5DuPzHQrxZUoYhznAI+ZqHQ6dFycBqSIrH1RKMkzIoaZzzimt3OwSGhE7m0EmseXQ8eQ/V
eHpGVOno7W2v3Mvx3X5WRi4c0+Sr8ccrqulU5O764oFQfRg6M5szdv36cVKF6x0CMiKe5oQARzK9
Z1LfVbiBZwY8t1AJOJPnitOSMDJ67cq6wONRF+Dl+15V+30jG1q1gGuwS+N5Ccxx2AXhnaKFX3lb
6di90sMwr+mA/v9S8lTNOGvauGRWIfuCw7jiharwyhSpwe5FIxoGxXkp/Hg/EE48IGXm9VykMcHj
eRYuufmUqp2dc0mXes1M1X/ooy38V4KyXzi3itlmEw9QBPq43Z0T4MxmP2hQ4y9bIDqRum5lJ7Ix
JHzwqKyiLhu6AcM3xFRjYkwX/r4x5sUP2/wC/VYGGTrtNlLtb/E9IpH+k2ORcxD8GYWQZ7vtTP3c
GSGggvomMptP+EfdirupdWX7JcpqZygpk+YlR6Efjl0kEpsJ+oPHxNRUTmwX6TJ1nGlnzmzb5jr3
PfZ6Z4MskwYkMwCtp3LV2YLG1/FN7j0NgJGBzoJ6kL8hAdNXuyxdPiP5uIwwRnehEFqWJp2bGE3K
RvPwuFSUvID9xua6a0pqjLUQ8OHXrVy/vNw6LfXeNtzVTde6196cixe9S/8J7+/epcGcJ0xYHaX1
sUPtu9/7gAFYWQTzn/+LDODZk+HHW7R5ECqfX0Xej+0x0WP9E0BYJ7RtNfvXZoV+8K0qf8aeCA+a
Az9/GKwKOYLy3nsFkUxm78r06Sryeu87Xzjy+FV5xtBF9+WwGKX/RkowmN/3lcStJS5bVpKJciGv
rQ6O3HPyAQVteqZV3YfMLwL7jkla/FUoE1xkSWmmtF1cUd+TWIqeVMzj+nuwcWnx+++gD2Aw6h/t
kNlCtR7+CIIcnYxmNP7ledsFl6vN9EcYQORMoxfnvq0vJ40py/xJcX3O2Ta76y3iCNu3GJkjkebV
5Ib3JthliDTTtU/GtdS7/Ej14BkREm24ct/F0cphpaPQeR5jVY+3Ux55BoGpW4EjRi1jSmK0Y+9q
GSVRWQEJK8FhdpX9xyd0OawoNaEhMk59dbeSYWmz0G2lgWTsURBNElxxCbrMtbscIdzbu/6puSQN
nBLl2TuOPV/RflDep2Es+n+56KTMlClHWuHV759rk0D4Ri+vplMiFaEvnqncJ00J4mQhLp/HifJf
cxzEJeIT6yMLm/HG0RTZhSEBPu+GNW0461hPWqvIXks2An/ioK5l2rmL7DIeEvu+LrV4KdxaV0jB
Wn+qJmdauwKTa9LFrMNjSDzpt+bmeWDS7D6S2dt7j4DKp5yRXdeA37goxKZWrn7Lmfw559q3y2Pn
uFN3m4fzvqcjr1d4YhkR/a8Wl9DjS97wsZsmank/rpIKN88kqgyLbfmlGmazLFFqGlqhmwaZaGjK
R49t2OWo51UfAfEi8RusfHy+1qOo0K0TPjVu00DE3QtqhR436JfTIEwf1cRRnNna8MTGvRP9m33H
Pku7rNPtEIdcOZadGzeL1sB8MgePZDZhQj6HRN+WMG2xx1+uOTIxh6H3Kf/6grkdMTRenjHW3d+h
/boftmljkMVeI25Zeu9/wmhj8EzQM4GrNRLw29JGK7xRp0PDD4roggsX/M2dXkdKWhm1QTY2cfAP
3SNA7cBFcBGLO3aulJxoswiOd76ZnTAWVxxqKzR17Nd3VnfOn1bI0TsKmIVVtlVtfJkj54jxUcn8
90CWXP/cbL79Mji5PviFoLTQbLTqGLEdEmZyBJ963shPv2Hg42xpzyP0m2pJtYfCz4WT9fEu/LN1
Z//DCVT1iku1/Lswm/0gztMtz+jU3esI2fpH7z2cTooeSKISbe5r6Ed5b5J43PQxWBP3G+P4sKde
XhMCAI1CNtdO025vCnxXAF1W5fow4wbhQWax8x/voxmZHo7oxNXaWko8nDfjMWxEORwnXcnbibQJ
5CYg0D+53zEJcPs4P5R6C7dTVO24CaslcAQdQy+m4r4I6o7fGWVAZIbn1Z76ZfHbrOO7u1Fu76Al
s5D50wzb/DSonaJW5FMeZJZxtX8MVGDqbACg7NzueavzlGCi4EOARc3vVBF786mmgX2OGuEOWRII
Ya8rXXov2GFJBnDcktog6slw6WeX6UxxqQPSIs+Hh1b5Q8vhvqnfQiOPcUtD/Eh3d4ienClci9Mm
5u5vNFAdZZViWJ22ogi4z7x2eJlHE/zHzgXzGdUsfZTqWbF88S5z2bj3vrXeftdoWQlwrznTprUI
oge8ukNziLmHd6T2eORQEsHCet1KOsSpAODSnvN2jOpbj+ODyXM5zu4RVmX1UjeFZdwTbKI69viS
JOM8j7HyMId75tkF97Db7M0re11hBwG2KQr+uN4PIYDnOeWKRONYuGl+JkJ05QHFx70Jty5vyLBM
wpuwiYVhoL+Z3yUf5euw7ywZmzqp4NY3nH3ZCmiayGHVj8OJkVDxOJWXfI52C91X4ZTLG/sevH5q
gVHNtzeY6VDKeJJZIQasGDKPveup5v37xCfAASkjhdDl+Ry2DWUWL6fy9JC6FSMGwk0wR5KbONHE
VuE4wwbqXP/czuS+cRtE+VEamohUNjY5qXUW9V1gtzxMY+OYKi1WkomyVjFQvYptGPwMwVi+KY6U
kg8hWq57l5LoEOOBks970y53Vjp9dUd1Ft5tgxOpc7CqtcqCoMNUQ+XAtMZ1V1cfutUTDGD2goen
DIL+Y7ULv8joV8VTR9P1ZugJWPERPQEHO1zoP01cDIB+9z2KMgb/yABIvfp2GChTTh0z9SZroeEu
rM/6+pe7bP23aEVQ3RovBBufJ8t3uLbB0fHKZfzF6B7Na2Yp0nIojeG/ZO2q/yza6k/L9PVVDiHW
iXwg0Sfzm4LqbR4pzQ/VOsiHGbsHDjE0WHKUVmuQHFbZZNYjhpzQzU1/RnXPIQjQnMN9nOdIZ3VT
TXwVW8SjP8eDkqkqJ/maYD36LFvXvDpjFC9p5ynzqQiJdg91uYon6okdh8rIPz6Kuz9SLvq1Mb2T
pJzVbs0OFL4TnGNSU7TYYqiIPArVTu+2T3NaEQDDqIEEecZcQ6Tj1F2M/AzcWf7xnWh5koIGNZ3i
dfr2nEJRj9AEDYccWfO64xekpMsX/7aiJA2ztlqnHs8KudWEffoE064DJgte/W44cxeWX5Hcgpl4
abv75DyNVXiQIoiqQ84H6GbYciPe1ZznIKs8v8K2TGYY+vmAYSu9nMksrfAFy1SDlbpTMeNOFLlm
eCVgqv2vMavuceHv7YNqqTyPdi0GZC3k3e6Q1Ks0J1Mja48m7MbMRo3kN8vZEj3uORcM2nhs/g6N
03zSELDHXXVif/Fc67C1AuP6RRa2fvbs6jI0cjdUOK6Pfsjwa6BMt/HcP6xzPv7qpOf/0YpO/4mx
ky+zEefVX8tm3UfR2+73FDaU2DjAazxhVe6/loHt2cC3lf9LIHOXV70qxs9y7S8ORHqQJt2IcZvP
i6Maka5Lwn0h7FIjJyEmvoQhppa6JOYy3UY1/6wsXPwNaUEL6g2f99OnSKCaQONKjn24VXM2Tnvx
x51dzEQDis6FqlEiVwT9xudcdcRPp8viuU/G38xTB5xsYHQp608cdTQhdl7/MziLu7ScLk/xNMmq
v9qHRr33CMI80ElrqkwwGHBStIMySRk6MYraw6a8L+dBRZmWnuYe3vhDp7GUSwneo2Q43jrCtley
yzEOTYWZn4opx2JRX4z2qZRbafGjLeKd3rx98ANG3XzytXgY9Fw8sk5DeG7uKnntuTMzYH2xKPHC
BQEBkU2/xIeIodorQ8Xhwyk2LzhGTstcdtWV+wvPpAoz9koYXNGvhajStRvZjHMW8wall3qyC4iY
gxh9vvByRko+8Aqw5VHg2HsXpT+Yg19a52oTyO+c4YX5jIcgfwmoYvicQrF8uf6Oyk+CZwVmxg0s
jbrYylc3r4L8hkjW7UGNJMaceBU42LDmcVf2ASxkFNh1LKjcfc28qRtCrgrb6zshOVvSaC7m5jC3
ctxTEdr8gX2L9Xn14vlrlbPUVy6ZIbeqRYqncutzZEkZfDLH2zj+Il1c9T4b9sxiq/7sbCPOHiPF
cMuvOmFtiLyyzCwrVz8Vzw8/gQz30+R04b9Blm14FHpVn5fjgS4NzYMsbyqJ6yg3HbGG6KUfY7y5
7DuUfqG4oUTMeIYZxa9Ws1yAPSbMf+1RC9FvZxCHF6Hc+/WQ5H0xUBLJ6mYPFBPsIcenzgAD98dp
FBb6edJzeXZjt3k8Ptq/aQI0JzJvnL6lhwqbZ2c29ffW79HfEj84hszSd96mfaQpClpSd6QpcdsU
nsOOYbE4OWV5uPpvPIX1HVb8b5NP7Zj5aqDaiyrq82iPPRIhVetc1d6An8nsiJwc2PVYHuuYkj1d
BZ1oWiPXYTZKNu8aU04ZH0m6g80UKuF/KsxwnFY+13CtVueqnEZeCQb/yePkDf7jwARaHfLN3z5G
j1uTh09uX54CN5TWTR3erhPer1QlffW6WeQyZlJbcM8O9sYTjrmyPC4Y+zTZUIOkm48aVIxQu84N
X5zGq9EY8dIkpsDIdjEg9gHEofM6rhUHbq4+NEuk75s/9b+UUxn/qm4H56SEmeWZw3Vssmju51Li
mmAkCA6IeUK73jQK/dO9KIl46uI0YqN0vTJJ0KE3dFU4cQJ5DHsBpbDoQFY+8vbqN7xPfAm5xsc0
ByHCxxrfN1sF0WzyGY/fs1TG9ECZJoxgy2j8uYwlmFZwb5TzcR2i1j9BCmKkXS++fu9rb/vZFHcQ
iVwozod6tuPvKHFFe4fRt7qtOS26LNouXRUaM/8I7DJVkUbUXu/kkIpbthaRsaN9qz9lKbcfND5+
qm6mJjkwt2rjBy07BsIQDnf6AfJvUV1VHOg39uCG4LYM+uoPpoN5puBahwXLTCXwjBhWWZpMDziw
rgpGatMd67TT/YrRfMlixl37FYTEoSof0FqN94LDYv+i8Frxw5tI5tPrXDSsghw1EVzRtUDK/yTl
e3s3hW+WM5p83B8SumI8FosgHZL+muF2Ee3iIyESjdiuOEx+lUuTlLjBypjiuu9/T8j4GKucyvkS
2CPUYa+aID9iDkmwRtGadgc54RFC6b68AHKxhBX+j7PzWo4by7L2q1TUPXrgzR/TfQEgHUUvyt4g
KImC9x5P/39gVc8wkRmJYUdVdIeCJR4ct882a60tZ2ZXOiZvio6HbYA0o9JnPTV5aT5MrdKLFCsn
pglDudyBtO1vpq6eSL9NWAaXwkj76AOabqkPSXFJTtOMP4fIIyhum+cVqj+gAHEy43QkV1xrmJxK
ign6TYAhEpCxpmnApQhBTIlB4NhQv0XGMS4mw9uX5JZDRIpwcJ1clCkZUoLL9C2yYwXaTEipmVsy
9zFvkyJTmlOBkaMZV02Ey1nVyRStFMH/iPPYd5sABdUrxGQkMixiJggExzXHtx9EVBXKKB09Ox4x
79QRSfgcUAUnmAZwYoDtmiLpWYvlGP5whowmaqtdPLip0qm/ginDBgoh3WhsQUnJ0VoRGGC7xVg/
VkmZfAKYqBQbovrhc+cHaXAQcLypbYSF8mD4Mgpbg1RwIhs9aySqhpJ00+PcPJdRZ35ELtgCfES3
Im+TWBOUzkmRm9vKDOXvQS4bmhtFg3iYND8v7iorrx76MdNEsBsmCPZ8du1TT4krRxVbUGF45ALM
60yvv2RBQpwbIQuKkQfE6blkxtUHzAE1JDhmQHKVLBEEwG9Ce4+ZmjpHiWIwjkWEolFfvr4DamN1
di7mzQ2mkToxOCLvK0yMZD+irDq4AB4oDwLzKb+N8ONqtwTwVl7RN0X87Q+ZqexEgRyfQ5pA4ikR
dTpIYlwEcyP1CuEnwuPNr9SX6x6HOvY/o7HbPYxB1fHCFLr/XDbj+Ns3gNlt48qKf1g80tVG52JR
iSgjs0SCJjLAhY64nA4nnmK3GgjcG1gMOH6E3vFPcvTZc14YYW9LSMN/popLjqavm/Emz3vrGe0X
0DxUjLWSKsAUAVlWBPNXEqXTj5DYillJCZi2NjU61YnCSGvmcp7WOWJoJN9DtF1p3CNN0O1VMnVU
PcOZ01F3FmDRLJ9SwCeiyOb7lO2u6n6UG1s05F7jHqhCAMoo8quNWVjArnlbaKlk+urkOxRky1s6
j4mja4i6eK35Gc0GQqlP8h3+Y/ylzLHKOHFAj1q5wPQDeEx/AjeN7uG1NuAMQzkVNiDCvfsG+xQ4
uPkSYVqYtx9lsOKfCmo3T5pOHUHldbxO80R5jBJFzR7KqG+R2rHCbtzLZjd8rIO6RgZ1qhRkgIqk
8XZjrkSPbaHUZJ76EdLKKE5kG/FdEE2dZDM2N0RJgr4J1ZxwcahLvXLlhluz8ZtwwD5afZUdMnWQ
W+i4vWpa5FY17IOmNPw4gM7zswinQnDQWstRNIikMfph5gAndkhkdN5NR4wDoItO9Y8DuLkXldCA
rZZmMZfMJ9fuqQFwshEEDPCGRkx+9NXgPXl4+r8QhZrTrOPQqxgCfMANVBzlG3wQkB4p9KBvZTjw
kFeNZO3KpI+pssIQSvcD+M5HYpWCxsaRXAOf1yAH9dJUSk6dwES0Y1lOEhAmJElcz4Mmgx9pGPfk
pvE2NVgBH6IK+J0b0mLSpHjQ8jwBrlE+y2MZ/hhMkL1Okhh4ubD/qtIpRdO7zyIVnBGeP04uZdcg
3uZKqn8UUhkgT4toyH0tSM3klKbX9jb0N9BMhSHmT7ERjt/NVpc+6hS0xI3kTaLgBpZFcYLeUH7o
xFWKa5oISvYgmY35SPfG/Jso1BqApTz3ZQd7SPqQ7nDZNZQ0IYPXXCnP6MkD+ASOmx4qiFfdRkL3
vXH4HvHJg/N8NU19DkaEBOqvOg79bzLZNBC15ZCGVGI5YraspMIIUrCbcZcA3AAHAIH/4mVjoLog
kibK8IZZ7EDY8zcVsHU57x7VN5xjIPl2q6CTtvGrxrhtIk0YMNWJpJH7i6KvVRGHT5YXW/eUDcm4
9J43CXOCa8htUxegtgyhirs/YtmecRoINWRQlnaTQ3awIVZ5P/SAVMW2tspIdUewEBY4r2a8Uic9
RetCnF+YSCyTcKN2AWnZBESHspFS07ib404No9JOhzqv/crx2o7cHvpN8nXdTeonP8aK2QhchnQg
IizZmlWBO4N4c/W7h/B3HZZpI7tdJVIvD01YBaw0B9LRmtJP7G4aha8QENnjYUQS3Qwn6UkZDKRa
SnCXMqkxXDS7j3MZ4k2cWQ9N7E2aTbAe4DR4ksSFEGXhUx8q0ycv7FoJQPicZ0YMrn1Wo1opnakn
D+NMdKDwZl3BkYIbOaP7dCx8AfgsYbU9KoZ0A12sujUtH8CxIaV49r5qNDSLsop+wNJTnpfrkVLv
NMS9twUoqvr7RKqtByELUNGwLCr2H5Sup5pBObx2Pcx+DcWCt/4gR6ol2HVDL+UmqwRi0Yay+4Zg
NYugIUZ5/iCPErAAMGM1JBpPpN4FR67dlEMwFm4lDpLqmBMUaGcQ2/a5U3qh3/RtJUVbK7Bi7lRg
6XhaAFAn4HO+H7kSKcHw1+CTmNm0kyB1TppDgMcxG2MgF1Yph1foj1npTd+F5r0WxknpKt2UQNPK
wdjdQfmhqN3CU2AxSiX9JcWZVG/HYPIGdxxIWW39AMfYlVjFyp0w4vgWEVUqFjYpBImskOw9hqWB
L1HS+kIA6NnhhIzc1ZckG2ioHsL7eMybEYWXkjYANzREaL6CmVUpQua1flNq1J0dZRoLoMVmEaHF
qHoSyFssly1QSLmVPAnIy0AmFSReDyzbTeAP/cq9YvyUJ1J0p4JKF2fAILljsrEGgWhe/Da9juCP
vC65QrKHeFyRRsGmMRLxOx5f3ziEKBkuaFeZd1KhlNLOU83puy/04g0U0078AJlM+dVrkjInZxLg
mfQS8g8khoOJ+qiY3UEuUCQw/EobUGanwYEDCIgbZQyR+BDQ9CB2clVkwzpR1J7auqKsXLY65d1Y
rK3DKPhNv+vZ748TL/iwV8lmHCKyJw+N0pFDQuOsvQYQwSuZgz65xTvguUjEOu/sqSaJsTPDsiKB
JcMm+EhOMsEFyTsZvFQWmw96mgOG5bnx78oEJLHdscpfQKh3d3OgBxRHTOCDCUJe38OT9H7GBRlk
p1MGIgx1MBNgIrRU+WYFI5fZL4LRAJ+VkK5II4R1N6jhqT8Tkm0ow8pF8BSoWUPkK1rlN3SG9IQk
W5b89KWyAgXhxaSUYHMnBZj0rHiSchAAGFnwF6qG5rEd1jQld7nF43dr1KcOP14BC9KTqtVA4eA2
gpNWk0c1hMvgUIXSf2hmZTzwBtXKNvd86twc3WojNn6Fi18VSuHM1nncyhHJnU00NKSxNXMCGBmY
6d2MQR3dYCiHGzyXrNb3PhXtcROoklkiLVcKN3XHq7mP81w5mOREZNtEYJ4QPh8K6a6GDPir8sTp
Toct2tg9wIp230zk3+7hnnlomwpGztoEqpZv6OLVGNdToyfFZ+IC4bNgkRilDFSI4PP1CC+36Qvp
W5JNqogPSHj00/KjTrAJv8AoehKkqV1Rghr/YtA11KLkYmUaRkIhNQbO1icJDwAoHD+BLu3ot2FB
XdoqBVweO29HetFeZlzPWgJvxQ1oHoD0J3INIiJnZCEX5O5EGjWrBPhDQViVvwtt7tltXLY7I+6H
e0FIEHsVPJ+ta1o3iVtpd3n4JeF7Hp5erdDxTWRsqYIdc63hsFYNsJXUhnpFOJQAZW73IihBBXZn
cUeNwrInTfU/VEMCLPjy4MuuYjSYY3RZFKk6Kvqsn3I8On3CdI3SXWbHHk/uppI8LlJKW8BNTFQR
Amsii+bDzKZ+HhJRwRHdxBloE5wYEt6l3nxd+aIl93z5RQuJFQDPXlmlbIefq9hhSphu5Fuyg6v0
ucQVxvBQC69go22SptfQ9zLHXZaRAZB7H2j4SMoBPIm1slJLCYDXz6KJ4ax6KyknymLlgIVuVULi
LPVJt8Kd8wF2JGQj4zrXc/fyKiy1IebRZoUPY1Y3BROzkEkpejWjzTtIEODA5g81NBTgcdClcAsH
bfhBo195RUTn3DFEck/StfkMStpC+gKAZJ3HNXV46IDyvQ7MBDdXAovbiMMB9Jy1KzK427miv6/9
w9ziUAdprM8nkPGlxQk0cxiI4F8o9yGEB+WK9G9YfEpV3oIDmSBK25eX9nSix+MtzteoCxBTigLi
YSb2RLT9eDMy7gfwGApY8bJxS7MsHy0t8beXRz492YyM+IyGqLFBP6r5y94oxtWjlkuhysmmQ5J4
5YNt5eEt8ndqtbyuJ00COTYwMkjiHI/C0KFildxopZeaK22GvpmpdEVRvv9ogLdeOTen9wL1bcwH
1WMKguzm8XCmanlWKnBSq4bXrCE17JBx/AK5RtpfXr7TO6Gis2HQjZxyD/q+8/K+WT6oXFU1hLwN
XimXBzwYuFjQh0MHgCes5Ip07krb9bMjKggxwYCHmrBUL5SIsMu05c4XgdD/9EYSXVYTzZnEKojv
UWs0V3RGzp0QWieYECFM5J+W6uI9HSFUKrdY46olXrGmoi7cwqi77D84irQgQhNeUlV2bbGWIWBy
PArWciqNEqxzY4E5GsqVUc6tH3LlEuApuqCAiT/esd4ApxsHjNKAENChFlrTPgrkajOQY6WCTy7s
8hE5dxgt0QI9gFuGNVvcMD2vNH805yMiddZDnyEM4gy+bwibNsGpWbEkS5Gi+aZZiiGyiiqqEcs2
JbnVJvjAMI8ryU+fQwp64ENjoCtTcW3W2dySWGi6z5eneMZ88TAgQiZhK2n8Jh+v6eSZk6IBErXR
FIDRKRnerh7JtypptC0TzyQLoag7VQHwuDLdM7uJCCzVZjSZMC7qwlHp5DAPzJKbXnut+U2GeB3x
FkvdnmZl7daHH725PNUzt2F2yGjNokg8SUvTUvdWA8YuoZYFPNTVULbctoKy1pX8zC4aMopuuoRK
EdLPi2khV+NH2XznPDmWBlDvcR3tlLqWxK2UiaCRw0gc7yTwv8GKQTs7Mg8BFDaaBaKXfryVHrj/
oaEbmB2ZLXE0ZBjP9WruBkmSWvqBbQfs2kPl9FYGPnNNGE/Eu0DsGnzb/GFvLGkF5d2AYcrCxsVw
VWdit0EJVniwyKCsWLQzc0T+T6GBCVdlbhd+PFSZiPLUaynsfLh/rlABLRu0CuJtSAHpoQCm/DWW
rDW94jMTtGZtePoHaWRQxMWeQphGg7njkoQSAjpiBRwJaou380VYCu8+pBaYD4suG7S9QQTzeIIR
pHPySUzQQxDItRpwTH2prem9nV6FueOCSJNVDcU3fSkJKHYmXTxK+sAICAjcxX0Mni+IuhVX7Mwo
szYe/2A9kdBfmM8WvkqaaRbFaAOMaCFlGmidQH/3tcaL5srJaCjKIupnxys2iEE34L4DsgA0kt5V
iOvkbl4Jzdr9OjMdDLOEmr3II8dJOB6IipLqZ+RP7alHmTRM5coBsLiiOHxqFV9biqKXRYt43J/F
bGQcln7ISHIy3fgK4xmOm7AG/1EMsP43MKyL8dt7jxxivDRrBKKuza1VFnYjBNZN/gCPWVEKQrbA
LLbFOAzu5VHOTMwwsYuqyOOmE+cdr16PfqtfxSWhuFVSMkwC45pmMvXWNNrAKQZ/rTnP+fEIAWhk
in+3VMXvZLE1DPI6QBCEmvof7USprno+TJtIjPKHdqiUn5eneOaAMEXamPHKoPl/Enqjjw9rhYUc
gyyEuZtTXcib6f3nHU0eEmOaMltdayG/bdU6HHdIB3abiN69OUB4qqN4XGnEfOoXkIrSeEoM3koo
8Yu76+kBclOzfKZCazuQ2qiywJrpPwLZt3ZWb8LBjf2BEl7dpLvLy3hm53C30AvU6FUokUs5Pild
KIZlScMSO9dV/ysUIO0r1Dy13iY5sh22HgMp2l4e8vRZoTEFSzlXcng9l4920MuZ1dNF2/aUbNpp
oLK+JwIVyWtBJjy/92DwSnZeBuRzLw985siYyHqaXECT+7fUmqXvJQ4seoN2h1rVbaSpqV0XRf9u
P5bpWeheyhCukPxevF95McDlNwF+WYmZ7eA1eoi8CZnBVUiSVFs5oOeODk8z2cB5RQHNHe9fq9AS
C5wqcak5hDu0vcDWJaGAKr1nRDfoEY43Gkm7nYJz/fT+5TRYRrqNmBwfbT5abzwRIyR37esa6H/A
TPcSmk+bHE3FlRj13AE1ZGJifEiNUHXhM6P5VCgozoNM1mPDrgEsfFcGVD3B35Z7eCL1/j+YFaE0
QreEPZjq41lNyKnkUAQ5nWpehC4s90IH5oVI1sppPDsxovzZ+eB/zUWsjzIVsFAUGlBw8eAQ0BmY
gkmdW0Oyj1NNrB8nmD9rmbAzg85NUoh7WEye8MXDMMnAlIsJns1IxzZqVFC4RnDwObo2fpq6l5fy
1JPjcBChasSpvArKwrakfQzLFlkdKFEN5CInnIYy+Qr3yygHGOJjL69Fda99UY7zwXPLFCIrk3XF
e1js3pBaga9TmrAtrl26CbtGvOkHFMSssMn2nknpSArLeheAjKQHoEB5yvZHg4JgikbeytE9Y28s
hE8w6YqObV+6l0EPMpPuUDnYmsrf0EgXCJ+PUvzlVT4/5zfDzNvw5h5GepN0okf3G2+aBt2u2llc
i1aRquakitXcaWkgHMSe+pqZoFhbJJSiES436coTiSt9qs6dL3b8r8YKWIbFbc0Rk/MMlSn7YMcd
FbTqi1KVMZAw0b/qamK0y5M/t8Qkv3lLeDnnpm7Hc1f1id4UyDLahqaU6K7BIDLGtF+Z1bmDbNBI
XEIcX2Ev51m/WWGQwWoytMQJSOiV37zIp45Yyv4zjbfXXIGzEyLmmhXKwfaKiwVEHRmAgITDUdFE
3PUqEIEUaoIVh+PsKJBKMDzkPrDfxxOC1+QVMm1TaRPsh+YWmSK1dYm0YEBf3p9zK0f7Hp5WEu8k
HxZufIVzb0JqZSChEbcCyHTXyDvjoYAx/PE/GQrhZ2t2rOkBfjyntB7qxhLYpGJoijvTawIqnCYw
XtBEffTpPxiMblek4HCxpWUUjpxNgDo0Dm9HAWbbtg2NL0GIu12TpNvLQ53bK1w0HkDkmHnhF/MC
w6TqdUrqRlG09AEpC/NWNztzxVbNv2VpOBFJNub0EC/EUos5Szp9DCfOXVaDm7RbsKIHjGP/OSBD
tS1a2D6Xp3XuZJDsA6IIWoka1uL5UxpI46lO6Qw9rcyJJuhxVUSTMPz6YGWzTudGtkTlUPDwkclY
zq1XJSupwVTPbOpqF3jlQ25WV0Dl9L1Yhd3KxM6MZqK7TPsEer7McLPjc9i3ikC3ccrrWi/oV35q
CU+0doK6I7XTPRJ93oq/eXo+yKxLNM7Bj5Bhui7ucijqAPaFHFI7NfZvhTSN5Nzk/vHydp0dhS6H
XGNSGdQ8j2clCJ0+TKgzgWhDgVXt/OoWCOdaT6Uzazf7QhRaCA5IOs8/f2NoSdfDjjLB1Wfd2N1L
kjdDJmD9Xqlpr3+RSy/5/e5pcQRJMsmo1VPhWUxL0ZMq9ANCAhTGcNZT+VeYGe/sUU1igXhAxSxh
0Hk8li6lLCA2kU0d4V2uoKJbox1DdlnNHKAYENRE9mzlNp/uFnZdo/0mMSUu5rIgWHYFDJzOAs+X
lO21MUXejdj2Sv9u6w6lQjToXG5g3WVzYd3NFLwPAJAYZYwm36Rx+jLNULNKj9baYJ1MSFckInBD
JESW6V6+uFQo/VZCK0JElMox/JbmQrGJm+Dd+XlGITTFnZibJTCh4+MHEBS0t4HccAUNt7TjzEQK
px/7WLnp2gLYXlRbgOjgyXP5UbosV+tk5+Y5mw0iciwIFcfjL0iIdGbCL+ilKgErE1ZKcK2GWvre
95/nZO6xxcPMy4xpPB5GRB6+Vec0HrQw07WU/iUDZLy/fLdmX/voSSHjObcLmWvh1vzv8SBVmNVV
U+vfWzjCRS486OE+FY1tLsk2HW9wcCB90a9h5UyeZBfmUSEbkdZVZ8GgxR6CJUStd9C/D+2VFZjX
abeRc89J9Midpq+XJ7gcityxSPWBJjlkXGFAL4xHiK7EBDQUVrA++LeonXhO26fdBwG99Y2ow1Mj
sxdsLg+6PCGvg1Ljp6Yp42IsU3sRqkNanw+BjX5H/AA/INlM5mi6l0dZvs5/jWLi8yrK3Fhvcd8o
QvvIATO1AJpTD6hEmFOxqCg58MrXABNnBpubhcBDo+JNi4yF1a/ynDZl2oxGDDzG6gvzkQeNF3No
vHcefOZ1NNTi4Gu65xlTyVBwE3tIDKm3Q1zlvS7bPAqZH3pjkFfDkizsYttKAch71BkxMtqup2pM
sW0ytpf36PQkUJ2FBYGdIttEfuT4fsE4mCJNh5zohUVBFFsHKCwm77W8VH6ORlncYgISNAEGgkcE
QT0b3axvYix9uzyT0wNAOgJpVppzzNUmY7ErQyI0sj8hpUbTIv2XNKDnkEDQnXUljLVWSa9H961Z
wsFgMFIEVEuoLy071PVoJKhjRxWLKjoqMviMAmRto76uhLS8BXybbxu9bfeIv8rOEEbyAZXcZMU2
nuwdMTI9TyTQW+bM4VzMOC1RWE8D46sVwgAokVl0Bj1e86bODgLCgzWlYqOLy0GQfUFG2P8Wj2Vq
bZRS0a4yetVZu3ft3oyIUQmEKKEwEP1PFraiTZLBCvSht2mGF4BcLsxP6KZAIVWjYCXGW8zor6Hw
cmnVSg2bdobHR17xjDDOcG5tPYX8XTNBt00E6X1G4nUUSj+vk6EF5hKJMOU5MlJZANMmkFFggxF9
rYjTWsFuCd/7axiqC3PzPcJVbbFu6OZ01M8EYPSdVu2joRyvUZFrb7XW13YBATPMrkGDiAl/q49p
ogJRuvUPGrotDlu6dtEXl/D1c3RKAfMVxCE+yUeamYyEHlIR+Tgkdq3GyYcBOYNtCLdtpSH3Ky7s
zR18HQuYnMzBoXiPb3y8j6qaIv08so9BVD21kHuQzlJ2kxfvkSzea3n1vQ37761E+xzV+5hp7deB
CvSI11c28QFd+rU8xWwrFx/EQ27yoFtzr9wlWgiKBaxcE4l8Uaos5SVF/zW+ymqqnPdoZ2bxNg6n
VH5EEy78OYWoUa+glc4s/tzGVgSqBGAC8b3jBfGqSW6R/+xsoGFo+Op57oIfLtwyiBL38nU9c4eO
hpo/5U2MVUqjHIzzsQsaXTjEHIhrnNH2/TeVUSzuKEi2+S08HqWC1uplCXeonfxgK1uDsC1ktKb+
g7kQVkmUAClC6ItzZNFlIUF6jXOUR9F3WNH1rdAJ+uPlUc4dDqAeXAnyI9RuF1YHwIVfdCms6jiU
oh0tWwMDRojkb3zVb67FAlUHuS2KK6WLuk/vH5o3ClQZWI/TiwK1OpP6FGqhQnLuZpC0/pm+CMIB
qrd2n6Iqh3Sart9j+9ewgafHBOA88RZwJZxpTMLxBgo9pR2hitDvMNXyJoqzfB9Y9Vq15XRpTSqA
bJ1oigR4y3x9IJadLhbpaEPLexR17blTzSdv0q86FFzQbG32hlq9D9aC8SEjKaMWQJpVBqK7eBbh
H/WE3dkI8xSxgq9WgTD4vpCUUHeQmC0CNBtrnyIMEp3R58vbOZ+UYzNjSrxb4BkovwCpWQwNeAYy
WczQpg4gWxm8aJMXQbmh1xFkh6ZayzzMv+90PJVSCJhkwKuLkztKk6f6Mno4dY/cgTyk0ZfE970t
OOsIcqNR7NEiXuv/d2rL5nIgECVgpZycZbY8oNcgxGj0FRE0EpxYzAU3VmtrW6CvtWLLzg5FzA4J
FC1DXuzjQ4pQ20S/RkRmUA7sZR4QMRY3nhVm6VaKJkl/n9dGlxmTtxpABUd2rtUvXmxhgDttajAw
tAHtDqFC36qIaZz2zkMyI9UZAusJSpHI8nhSlgfgbEKDCqG81Kw3Yx9EmZvogfYLbpiJFloRrfUZ
PlnHxZDLdUwgAJp0NHCgehaupMYvkSE1blom3crkTszKKwwfiAPeFXVrffEuBNMYiEgioSU6lu0B
rZLUgRuUrZyL01HIa1CFp9DJk4p2+/ESoiraRUYJS9mKa21TBt2EYpM+7S5v1PJ24btwq7hXnHLZ
RIn0eBSYWRI9n0C6tJ4nPg5WR9Mkvz2MitHZNCAaHrt8rTx0MiQrRuAyw7Zn1PYy5kskQxmUGiJF
WFeSO6BfrjlW3gj3EspKd5bZzHp1Y7O5PNF5+9+aEZJiMm7aDDtkUMCWxxNNhr7txJhGUM02tFun
3+Q75UZ211Iby0omRuN4nMWbg7fY6mXCOIX7/XPm0nvD/nV1/3x5Mq/xyKXZKMezGfQ6gPnHKPIO
QIFNL4+NdIvMi0v/E0fbUHqzP1T2FfL59vjl8tjL4PNkhvPBfeN8ET4najW31BL2qtM7gODtn8aN
cfXed3W5kvOFfzPOkGToQWSMoz54uxJa/WcAzVfeyrlYvt7LURbPC3T8KBHm2UxbeoM4CAc6mVOs
3OWTOGk5ynwn3sxFCStJjeb9uik3P2Ln6UXbPX/+uNY587W576VjsTC7AJmTUQoZptwAO3XQH7A/
I7Z5NznGJ/Q7DysnYT7Ll4ZbmFyLjpWYD4brnR+Ivto/M/vqt/NxxeGQzhiMt1d3GZyndVYbSIHO
s0IByyFZ5NAzyDFd3X3efavdT2gFrW3YirlYEqAaUymsYB6zcwnsuGDh5stk//x0G9j3tftMTGAj
trnysKzt3xJcryDSISfz/o3Oj2kr7uiItam3wW148Oxk19or+ze/9Rf2T15YkViFQwm9cJ5k4KT8
o9oofjqIs60s5/JtXhz/JWRHFWhFFFC5tGdEu915UCHyqr3qYmNtTmtnZWE0TCOqzWy+aKb2tfX2
IVrJhUyzsyxGimSt4PyaZ7u0gAvjEZmCrCE49tcCJnf0aXCNLT3gnE+hG7q/Id1jiEX799osX/3P
SwMv7Envp/QSKBlY+Shf1Z/z2/JK+eHdk25Edrt4Hp+yq/BOudeeVk7M2vIuDIzfDKGezydG4cyg
vMD57PZ4eY5nG06xyTa+azqmswbZPkm2LA/QwtKMchYn9XwxKEBuw73kPqXOZL94dsHy5lvZXn3H
zxkACoKA+Ge2HDjuY4tdx2aaifORpQnxRuJ+KK6F56A61ofUoYXfQ32PovWu2qnX1mFllc/Z1bdj
L1YZPZkxoUCCr+L2G/1zsg22/XZ04219kPdrObNzW0o9gaIFoDqK4ouAIEKoOhqrorYr1N9FCfYt
8lTq+NJmlRtND5entjQEuP3kPUl2KAogf0ALx6uqN6HsBYk6OYLSKFv0kVBVlqqQHmvjtGJz1IVx
YyiQnRT64SCZBrpYx0MlpqwPckfnLA+W+ofcyjLwwEqyYkOXqzePolLBIhqY2bLLvIpKl2r6QSJ3
1MDKvUN00riquqR2xFFO76IiTT9BZZLu372KZHAIq3DaKYLq8/l5403kCCVUdUGvRhpOFht0WbGp
apM+IFefrJ3F2YS9tTRMkBiOxA1AfA361eIe0I2nmixDGB0j6zLLQfui/oT4GxpKlZYr8VMidQ2C
r6lR9DaZ7Vqw0UZM75No9D5rTdbkCAh0XXcoU11+AE1S0mOoCgvTLkT6Jl1elxPnm5ortTFdItUE
Loza1fHCqDTRyBrDoIml1HX0HBESf8QaolkbuENNn1dkoLVuiLZ0OO2eKyqPP/3a8k1Xojo4baNC
0dcY7kv/cv4khfNBeQupV/oYHX+SgEhTSJf4waHFQozQsCLbNKNIv5H4R4ygLzrzaixknt2wG1Zc
29PLprBpwNPIB5OhVxavE0quQj/CDnGqxvxeAt741CA+dIfi5hpK9MxIM5NGpwxPVgEsz/Ek/Xpu
eWfJE3J6kQ6UAq6Tm48RaqHUqV4ub/LpvSaFSc4L2QC4GuKyJO8b4pDmSFk5BlI4m6YaaPBU+ivl
k5Mgh22DVakAyaSAzBMwz/jNFfMpTijR1HaOJwSePdBR1I5SX7E5UOlV2E75xki8ZCOLkXpDNT95
0dJRWrFgp1ePbwB3M7OVgJktM23j1PV+XnK7TLSc9Y2fe8JHNRbBBFoNWjgH5IuRcnn36s52DIIP
UB+JTP3xvFMtSJU88SDa1zkKOKMab9PUUPbvHwVw81wsAHMAU/Z4FL/vqE2NUYfMC/08UUJCZZhm
2u9eP1VUmIhEZo1a5esev9nDeFRiowEY4oR9kd0kai25oYD6TI96qJu2g7d976xmzAaISiognBx1
cWbkUawTetGiDz+F/lWUC9PBoyfLSpBwalBMWYOzyaQouZ2ADmH9UtIbzdqhP2zmiiL6Nwki7XvR
1ISNmWo9yrBD3R08of4bkvVfP4f/57/k93+Z/fpf/82ff+aIPc2wscUf/3UT/qzY+9/Nf89/7X/+
s+O/9K+77qVq2urlj5vnov5j22a/npswz5Z/5+hXMNLfX+I+N89Hf9hkTdiMD+1LNT6+1G3SvA7H
N8//5f/1h3+8vP6Wp7F4+eefP/M2a+bf5vNZf/79o8Ovf/45V3n+6+2v//tnt88pfw2eWZ7+CEnX
/PXL/v03Xp7r5p9/Crr+D9KdM2iCYqg5l5L//KN/ef2RKf0D9pU8A3pm2tzrj7K8aoJ//ilp/4BT
qaDZQ7bv1WL/+Qe3a/6RoP6DLD8/IjM3lzFAlvz574872q//3b8/sja9z0N6ljGZY0NNxh4oh8mL
BGkPyij+w/HF0zq5Gi3E2rYIbjXX9HZ+bK61r/6jtJ223g6xKgfho1sptIfr6oBKzmFyi217W36v
HilWd7/jp1K2U+eq2/RutxkJvd2P14Uju9aOqJGQuD4QDbhYTFvM7XTa0sxxG/96s+R/z+rtLF4z
hP/rk/x7FupMPWQW4E+OZ9GDBzPynlkkX9sNol8HyBCmPYi2fC+3zvAZ1VkCkeCQflDXPIxjm/z3
0FTpVKjvOkjjheWqQ2tEB6ikVfxu2g7fIsVJvpo36WdT2sUfYic9TKaTGO6U3WYrT9KZkSGgMC7+
M7UscRGsh+bQJ2Zbp1tIVNvMjK/7wdhJwXCbdNLKLE+G0rHNJvSTWcGDU7lYX69WlFaMtXBrmITP
NH+1ko0vRvu8MjeXt3JerqOdXIw0f8kbE633IqJ8FSN1ymOvfkyGT5d//yJ3xH6Ra57xvhYXb4bx
LQYw2yiEIF3FW7pwB+WXEXCOvG0yTs8XM57BMvi+ubbVBKo9v9PCHPSPeq1ZxSGuk3r4XCRIjtNQ
aspHOrikyCns8wGeqKOO9CH5jFCRoiAHWHnvU5J4/W4sCIUn/De460v8BpGnUGgjmgph92lM78HA
2FmxQgk5XXzuD7V6oNAW7+Oy8pwMSph2NWO0HbdGu9KIOFeWf7Ynx/vLQeKqUKw0qcAvg7CWFtvy
MHnh1tOaXxC6NwqiDbQWu+q97hOFd2R6JZvefq6QrZzhObw7HRkA9jyywsN8fLLESjd8KEXhVr/x
H8cbNFGvwvth139ZmeHpXZlnOCtwzMB1HJrjcbQaFdpctujSa38nAX+t2ORdnY40PN0Nd/6TtatI
KK8MKp+bHBjzOZQGaLvULMosw6NtQEIcs0sO+a22b/bedrqKbvW9cJBWQsDXXOdyKQFRziI7SAxQ
1TueoiAgQqoYSrilp9lOvRLu8tvqoDqD/dJsaB676TaTM2yQAHEq8jDJymRfWRSnwwPDAPBLQL/k
2hpebBC4yeE2OOhXJZMdPngH/WC6zb7bC5v4xnjUHmn31NLw2iazYDrRS/Qi/FLuYZncGgfr4LuW
K34wDqsJ8NkQXvi05XPaF77YT0Ry24F+ocHG53zX+0aiH7xDg5SustFu8+buuXb6kb7E9VrCWDl3
vxBKwNkEWUGcOR+UN/bTyNCfVGiTsUWubK9s0bLbmley0+/NTXwrfKXn6Yfmjoav/Kvee3fqVv4A
j87tr/On/L66UvegFlbu/KlVweWezRb1RKDLy+1qC8SXragNtiRGswCleLN6pGNDNKxAIE7HmVmg
OFukd7As4uKRyoXEC2Q9xkLm7ZC4YyKT68Xehe8Lo2dTjCEC60D8jjQFsPrjNe5rmVYGfclAvvpT
T1vT6bgryH1Oa3iVE1uCHgrxJq49NA6YZotcCzkmITNpHrzxS2FnpfpGtq6yMKbTwdoL/5rVOzq5
81CzShf/R6i7pC4FUlp7Td2iF/3/2TuP5biVbdt+EU7Amy5MFVm0EkVJZAchC28SQMLk178B7vPi
iqV9xVD/do8RWDCZK9eac46wer/dTnfa1+nBuRruqlOQ+HfVPQjTO/W4EkjzrH99s3H+28Nj9ssh
iVgHcj5MaprX97SnNiUNvdaS6dBfDpfpKY/yOKB8Mg/9bRP30fc/r5jn12Mmi0MGRQKH2l3RdVb3
Gm6hiDXlO2mLIRkKUm61+M9XOH92XAHtqOUgvkPXjlbl9S/KZW62Mt+KwxYxmrqvL7q/OjPzFqIN
Qb+FVhotzJ7V+PoCGc464W17/vEK4jJ3VBDaBF3+ZUGGyo0ak94opRJLyrmCUquIB5dbA1sayNPB
ErROiR2f/vK3kCjAk+ccwtZpc67hzPXrslVq1rJ7buifCK0Hzmuk77OGoPM/P5Lzh87GSHQaF8Bn
wBt+brsP6mWEUt81SbAjOFFiMjv0h/SNB/9vVyEj6iVAACDr+avV01gjTqZtkjUF9BsPI993ZE64
gN7YCM83m/3nkMpGWhqdNpPH9PqmTUsQZKk5NAkECS80TABqCk8ZwTKky/z5ztGLP7+ai8KMD4XC
cBd4o5t4fTWvmouxRtpNpHlW35JPBW3mzh3biXwzsrp3tCoidTCrNKJ5H0lSVmO8vqBYtalcPtQv
gNa6GXRgrY6u4BFm+TgD/7GyLeo92K7TTnmlRDUunRf0a4a5+quVQytK9C3T70t358TmuPr9GI5n
f0DQBM2ttJ05IyaSo2yIsRTa7CRNyLNwbMgFRRfqfHAHnIpQscHUZs1OrIXgCr02eCHZui9U22qS
YCXdstDVlddYuhm3LxRckyTf9WMprNSNmsoK1gfLzZRBFvgLN7e0cuLISamFp+s0DYxfe8fskiUH
cZe4vvK+rly5Ho0dyUte8vLBr7Z9JvfC7M3xKIMU3VG+QmYDYct+PSywtdLxPVgI54ZA62lMaq+x
PeL7PWOOXVmPxpGbSduvcOv0TsqmIFf+hSlcW7PRxxNOeGL09X7+br0QiAN98W7dXs5tMi92CTZl
xxXPfYm1XL1QjJ3cgGic73Djlj8KeCDnwE+psAbyxl5IyBC4oCIXZMMuh+IfWvILOdmYYAFFigTl
Np53uHK3Y5b93l/aKN8mJULFt7iG0wuV2W5E258AUnO1RWUZhGWp91bk9i5MYzfY4c7/gJ6NF+oz
uEvvp+nkYx/h+KOFIF8Y0SgpOyJ+oXHAMDdsphFVOWgZq7mW3lcvpOncG9KiuIR8SdjvcVggUZfm
Rihy+wKohoQGrHozGesDo4NhHUDDGYnKCqYxlD6J9DGY2c5Lxhf8dTDM61P+AsUGyQEgu9xZ2d4L
Njt7QWjnLzht8wWt3bcLeOKSzPQ0NJtmeERrW/ShaUtLXc8bWsJweYF1e+6a+omzzGud5C1vYChE
1R8cozOPW9MuPtgbeg9hbbcSon0AcSzUJmV9gonafjSQnH83afF98WCL9nE3ycaKJlI9ecI7ZHyx
CuOBb1o5F4NrlUZS8r/+0rgNkGENm9s3+YIpz0Zv/sm7pQR9ip1hriDcwBappmUOR3PUERStTu5d
Tq0N8yoDvAKaZK0JFJG8Tlu8MfHifi0ECQROt/J6Bz229Sj3R/9RmEAvQzE5UKYEPJf2whQkb0eL
ZHUL9S3t/Dg35+Cqr9MNQos76zIiIWVQN+DZ+zvSxT0/1EGErsdMA0l+uWYclcOWE8q3sWyKLCGE
X3vQrQkm30iqCbTyznPW0MUjCtNS5b4VCURYoLMD8mqOBbEkfZR2G0H50MmNIilLX3+qIBGb3JfV
ezSXYn7qoS5ncabZeqJpTUUKfGbVx1ar5a3vbbrDx9o4107jlHTHnWl6lJY5vwdtPxvcR5fkbdHo
63hE2j9djRqq7pCISP2HuUqxRIs3erdlz2E/Jhx4lIAhxQpuciWV2o0NAp7zS5gDfhGVW1H+rCh7
9cQknSGNed/YtYQJszA2iCxDoySdzYQ/RGR9OBQpcVXb0NllHOhSkIrcNDjDzfXBaQ3tnTnOSxPP
xaSZydxpzo9Ma+3gsoc4O2AQmlwrzLKxmOKZsqMl09isV7iZEAXDdGhM2npCGbfAlvo8CtoAzMDa
IsUNK0uAScmnldExySGtg41l4E3XUj8dwHkOQsHA7ZvsSMcsM2P85IBNRw0GZDjkKaUn/OIS/WSe
EiGZ9ZURT2ZRg6vPg+J5wKFQJYGtqeY2w7b1UPNFMVlaxKYifxnkEpVg6VlMu6YYIn/uDVYlNa4Z
g7Zu/JJJaTvJ2ti1dSU36DoXtjBWqkwoXj+W3dAf+uU4SJA7wi0jHwIlsAVLDNlhLlz1KRh7GGja
RpJt5BHnfl0PvWlEsvFrruzX9RBiHE4XkABpUUEfMPocfIsPPMBu5KzFEgURdOsqKEZ+uml/zohj
cyLkvsVPUWqk2vGlp34oJyOrLqEu++RM+wNL+6KkRqh/5o8AF2Z9/NFvgthAoalOg1a0WvfA2yD/
LKnNF4nCt3DDkur2u/QBekWcZeYhyu3FQSCVZ75JsqqP6qYtJMkxld06io/ZgxTEwELL8avVeFfo
PosuGpuge3K9cgKyYxnrHO7hlGANpWNCjaxN74oFZebF6JvJ5j/3d+x4xi4RzE+ZhG+SlBBD2Qic
krDyfnekRGM3FJ+7qfI4CjPP+p7ipmjZ1preOOXwdQG4ilL3Lsg9ADXLoQBuEQ2pDyqYJyDZHAC/
l0ErrxCGAgzRmKlnIX1LzWQnaJa72e8b8uDMxfoO61D1x4XDqYAItAVzbBRDSrBlI4sPYtbB9GgD
4tDYt0Y4MdaS2V8ap/V+bF6Qrlw6lx7lTLZaYTAPFBBevm5HUrz4jxfpdF8DOHMug+u9LGHmryN/
n5aN1cvtN16tZjSMpO74dC9WMFMamhF31p4mDwl72I9GZR3yoG+ftc7D8WgSCAjHXAzlZ0iArLyE
IFBz2OtQPs9rx/ojhKKy4pf0P2a3hxRGjuCkLsAJdmskZqHsBKOA/tOdzRFv42IPZjTSBEWGr6vp
aWgIBIo1bWx2RqMpP9amKtaogcBrx05pDA8lG62RuHo5P6SrDJCd2/aqGF+xznk0Qr7YRbp/HN6I
TzjS6mL7XuorJKdR0wE2hQGDyf6W+InVP7L7duNB0qf5MsBQV5HFJ3Uph1I6O87e+VSDDJRRPU35
DdyoLYi8IVDvNy9rYXwuhvu9nfLlW+EsxCQ61TS0EYyX9H1Xrynvd7p4HwrX2WI9g+J9KIzKmQ72
WLTmhUoHZB5YAej1Xosgl8/QY0YBtB0ANzwIK09Gy23MuF6mRh7HeTYMMBCQ9I74bjor6RYLEY8Q
1IPmoJOdSfJAoRKdtsJjAPRVHSGPOZ8rOXEc1ruR3NtucFMnlG6N18zKMC+H9uit9zXWD1CpjS2+
4WVVYFC1ta+BI1rmTwH8gXdxQImSuEvqIAwry/laGk4JaWlr6L9CLWeJEwQeXdVc+IqXfS5iwy0F
Ag/VB9ZhyaopgPFklT9Tvx/cQy7bFJTRBLimtimG9DmliNmMrfnoWr407osNZk52kW7LIH5OotC2
R7rY1lZGFEb6SQZd0CSNJvzxUFi9U71XFmPlWFH8L0fNdJW8EB3aiSfOOb17S/JIv9zMre73txDS
0urdPEl3uhjzyVyOlbvMVjiKdCEii5Z8Mvoa44OpG9rtCEDTmuKy4guMylro1AuEPFZRVcAseudr
A7XjVgPPYtxgbAHzdni2sWll+Tdauf6PdVXsTNna5cZRAwdvf5y8Nu2jxrP1J5s/N7tsDRjaNxYg
VeNE+76wx2gLshoHhzmavAFyStGfFGm1BgRLsWlfKxpLOslzZTMHiTeTOufGpeFUBnw1P/WDpHKL
7etsYpZI1CTV8zRk9sd93NwfKw46qOSLCsBFWbLeXgTTkg4RC7hjwIU32O0JJfMnkyZLocniSOZI
Vlz3PaqMS21kGQEii1zmgR1Wo3lVg5Q5QmNssjskM9ZyoUEGY4lve69JBum46uCsxbycPIKQZ8CL
rWhP9iiG9uj1acYSZKdBzdqaAv3zpSo+t1m7fdZ2D9ExXVpPndZW078F2w7kbEp9WS7cdAZqP9bO
MIOazfPFOZYq04tLweiGWCCSnLpknNbNeEfXa/ZukeKJIAG8wVqiT4OthZ4/Z3XsoQW235e4CeCj
kA9CLE7Q2OMPEx7RehwGqp1Tm5ppfSoNZRRx27JF3wG9bMyjKMnFehCON9yuTr367zSjl6TZjppT
LWFfVZVz6VMnuk8FKaeUW4vlumFKSTrdjLpkIRaWtPR4WFZZxN6q6dUxEMtkJnQHiBCp3Fa4h9ps
7ex+IBJg5Sil5JLUpV4BU5H1WiU6fEqB4s3UyDmTpKBH+IU3viiImxBkXGMYubMrBCG/7kEu4yvb
5mTiVmXPli4J0zDBsRB559uAsxx/KvyTPqjGiNxG6+zYtVrvAfmrej8H0r9fJfSVY+Pqwzen8ZQ8
OWA363ddaS2fRCYD7cgiESzhFAxdHW5jMxk3Uu9mPRHeSkCi5kzZ8mQuG3Slaja7JWkbKWC8Q/0x
AJYV7XPTmYVxNP00+GkAVqtPBCuWw+0ICIqbxPPVT15lNu5hGYbMuJu9oVKXczNAKeP7HokqZDS4
bk2s9Tk3awK4OwHEkQAtFyq1NaJ0qX8aRDV2J9GnuU0PHojUctUpqCvxVNg9BaI+s/tmGz2SW9ca
QKKRLcTbN3V5loGL8nPnrqsLI7saAcyuBD/Sg41sWRSGT++82ysfPTXQJOJelenJMmvf/ggNiB2z
7tP5q5261CaF5X9MNWDNcSHc+VEfHW9+AHvUQu7aFu1Hn3KQPqhAQMzWfBgIebupU+0XWnW0Mqke
wCT1IsLunf2YdHsZCNZroBY1IILSj8NSNp/hk+QFCRxFfxMUpBAiWalo6lfDwgHGpqvw3d8A2142
elv8NMHZalGb90732ex0S8aOn3ntVdcM2pNGiRVcrqIjJMVRfTNzRCES/6qVa8YnbsjqEQJQ4Eck
ly7DPQ2h/LGGB9GdjMqrq8u2mUrIUaQyfxJkzH+ae6RAB06uIg0nRxdpjAesqMLZ0Uz0eLqNsd2d
F+pR1wV0erEvWc3dNLtsvebQL0bUoNHjXLea63XdsJ5gaq4dZttsOvw2iG0etX9nPOYIhEDL8o8/
VHpGCZBXzjjd2Mbqtg+El7XFvR4MrXkqlZrG61njjDKAvBRBdt1rdvcVQYun4AL2s5s0LSeJOGt6
sGyT6an20Jlu/q7hGDGRg95t1sFG5wRjme2xjHCYa1oixOILOkHzxkbTCdu8qZASGVdFxhn2G2Vb
FVxswvdBa8/9PF1DC2vvZZ37c0Tqk8sBT7mSlHy5De23ccgwnromERrltPqCmsQ0ftKOAfLDjjih
7vXLHKE/egA9VpL4vsRi9wVzKtHqAzG3HIb+hB/kN52Qc5/kViq0i4lKFL6USxlDqMUyl7HvpTri
Qw6k95vZDeqanAF9cMASN27+5GFZ+7DlllZezJnGmWvjUyUfdCND8+RlE5EiGMfxCNfm5k4RRfw8
h36f8Q2uZtqL2MNA3IX75Pp5nPy5gphEuQELV1of8d6pJxeN0OdlrkV2iUYeqI6jb3xgWlZqy0WZ
5WAs+qlS9f22tjZfgDXKeHaU3dGLyF24fxUQnIibvtVxqrmmClEoz/plxuHKCsmM9791gcX3m4km
uzELSaLSmLbGlkhhTuUFkFXnPoXj9JyqPH1PulKaXgHvBL2aMls5KggXzKhkxZdXwR/2Q444ZHsO
HOlPxNas02kkLemewNa8Cp25VSeIjj1kQxeqXMjZg1N0z722IaqNzpqsUg0firnqKM1ES1qK7o7j
c9aOzoM9e+ohbSpo9yumyzEyg5FUR79c5i+93a9fLcJLhzindTmHc1OMl4ao4axhxpwXgIqdeOxB
fjxZKc8uGU14YWEP7JD/safxDxXbPLmHweIGXcOeBne69gIuvOlvxr3ltcKPtVKwTY6b6B8W0fnv
BmCydwRek1owTHr1OdhAzPJ+r62gowyMM9Tz1LvvrbJdCer3sveD8Lwy7nJt+444cITEidv5ppI6
hwDPUXuIZOu6t0WdTs5xdsnPPIyl1EicaBBcRIE7DPeLM7O5r0JnNKlW7WeRNRyxAFJmWtL5m2nG
SPdqgmYqfdc/+gw4LtMBoVkCzK7l2J/TN+CUlNGwGftd5MrxKlhOfD4kuPGPs7KMre0VET0o+9qR
o5fFlV5D8dSHrQeI6BYeHOo2yDleiKz0jyZlRMkyFeToM/Ll2WgsI49E22UX0BsB942DaT90qes9
yxkVULyWgLz4hxbxc+dEVbC7VYvt00zpRZjTlP0oZ3v8Fgxi6JNG5sVP1+o2mtd40h+nPlifRK43
d4Go1/6gLc50t5rtnO/70/ijHSztaZaLqOKqQ5RPD9t1SN7zjUenn4DeaUQGy3AwperZqTUC1y13
cfTQrpd8u3IJYvk80YjVAbnWOsTiVEDKrlOO42aa+t/EYs80WYtCXblCILYJij441dboaCEh/pRQ
U6s2O2HDpvpQlgyItyYmIPSDsX52R7vYj7StsVKfDH4Q2ZWsjKjOhu7buOHRjijGwL35625lLpBY
VqHnusLgWW5zH3oQT7/WSxdckv02l5Hrs1xHVr3WaaK2tn1HFGpDlMPUUTsPHMAJh8wWimrKHWJS
FoN19RR0c/NgerQ1ZOmy4ZNM5H0oM3v5IKWJK37ISieRFJt4PdWOAbYmxNZhCpz8e577SD/AHlIN
dtmXvMC+GVL1lQ9Gk5pJbQn75JLpeRAW8CfIJgyO4HIFKULc1F0+eZR0OE+WsrxrfD94mmhM/OzT
ZbwwTc2SCQ3nCUSpTjzOfuRMzPyQua6Ekwis8q7joPZB5XN9R/stvZ4caMuhyOv52bRpJR08dsmT
ylbvOxzu2kvQKlndFcEdLDKqK9WHwZ/0q6z1jRtYh/0UAWtTkGZ9PiI6t+PnTK3yqZOLT88Mk8WX
oMLtyhnTIzyvwHl4zSm/RmVF4zkLHatekC7Ahf5CpLPNR4tP9idWZJ1/rZTr4zpXFoIZJl4kWCk9
+GpPMx8e393QRytLpAKjPHbPwKRqFRlLakFzpmYxWAAX78GSnG3Z1Xp502iQrnlHKSZCffbcmuLa
B2omIYVfktzeUlvPQ/Pd14X3Ebt4gEpg3poPBEi3jwhcDQN/9dqMsbet3kbxVYIdhbzU5HFrT/oU
lVWR3k7bAOLa7guL9OS6DZ6DPG89mkYpbQ5LGeK95eX914z6iYTEody7F+j3fyhrWB+9LRg+O5AN
+DLt/AftS5a4lOlrB2jUHq5LmJvfGsa65PV3TbqGdmtYl6UxlyIJRFs8lvko9UgHq/3ezkqOx4VK
MSNgO+FrzHSYjAfH08inG9zF2zHqC2DvXoCHplNGjRDJ3ra/b5kJZNfrg+a7ogvCt7p4yoyqvgQI
6cJlL6NhyC0+pbQav8ExWIG4Qv648WoCyUKT7r4Wq0plpBmbODMPIi2Q7WgVNyeBddpS4VTs5Zpb
mnxzrjmT1WJQFVWTQYTkNDTBO48T+qPSe2GDnzXSr6tk3BiSDl/jQaR1xbENWfLdZrXOk23uRRnb
mXRRmxiLEy6MX0dzDZccOVu3av4EyW6wxT46y18omnyzlk2LLzEMmapkMbuyiVe5EKHa0V7gN6ek
98U1NxHPdivLbbekmxbIn3R249XdCC9IiWssEkaR6U5uTM0x8m2OIzes/q75hsLkBQr4q3hh13eS
KUAH3AEg5Z8nT2UMvRwDY38CLThZq2NZOpdK3NlGeRrtR5eAE3ObDoz7k8724ywIIs0ZE2lc0ae7
hbkbC/vWohvIeDp2Mnlw5suZludgr5eNf6O0t9IQ/m1ETAAdWjtYAcQSnYkQ57qmA0K8aZKbjnjU
mIDd1i3OpD8PbX+/CuYXRrXIzwMPndaZTkX402wEciJLrxPpZ8Qk3q3tadrhz1c51zl4NMx2zhrt
WAfr07nsphx3O5RyysSZavVBX4b5hu6Ed+lTYCZ+5Sx/KfN5uR4nbexV/DbrPAvRm+jbUGeVSY9t
KG63ktIVQdwbr9S//ir0lntOnI+n5OwJSea9KIDsMmknHUmZqfUXtkPZatOluejRw8Z/vou7WOPX
N5g5PqgKdw9c4MUgjeP1dH0j8hCIruXHzb6urbZ9qy8uBTwHBw7d2l2b19kbP/F8oM8lsZDw6zDD
kcKjn/3EsjDrXDLXi7uuSC86raG/PUEnsvT2reiK3y/Fe/hiGUNwA63iTG2D8WBz3VU6sWYGbWQL
8MVDRq9rneu3Htz5S09w0p52RTYc4FSbd+T1jaTgcLeJnwvEFR5RmA++Gw/C4JD05wf2b9cBjOfy
OvIBkJfx+jr1ZnVZkJLVRqqqdeF4lBXd6plv6GJ+fy3Iw9i5G6ze6Im8s0+430bm4uiMgOlu1nuW
dY/iDaTIocrz6lnWLdMSS676G6/G7z9uz29DubRHCXrE+7z+cWXtG+my0aNq3a4/0KMxLoVDJvjf
3kIkdKjJPWQaKEnPXYtFKd3eU5Ud5ySan5wCmhTLx9+uFy+Ctn0JxIfDeNU6kxY5a5WbdQDBfUaz
w3len6O6HNY3pEXn6wVXQX2IMQu3B84M03p9x4qJo5OceivGHbkyMEmNA86ANqRb7cTEf4v7v753
GB1sfBu4pUxy/V5fz1mEs9D5tGKjNuRh0IL5vdet648/X+X31w+74K4GDJCbscOevQeqQwxOh9Oi
l+uadwUeuSNRtOOHtPW0e1Uxgcp9n+Lwz1f9fbXYlatUtOSTIaDzz+5lIBUZaHVusRYaKgwyurOp
PRXkZ/fbP5f6PwPTL3akPXr2fzcwJd/kl+/d8Kt/af8//Ne/5Dn/2ZeffRfcfXMvzuL/+pcC8z9s
IHvJxdJE33f/fP+/f+k/bGM4LND0ofEnKe9/7EvOf3SDYQgciJ1Z5PyNd+nc9YOpF+SLj3LQQljM
P3b2DWhrJ/PKVFqiqu4gveoDw9doaH62jn1BfOdl1x5l/QWdTO1d+96ccCQOp7W7FJo8rsI85oA/
9XV7Qx1/thLwV7EQ4GYnvRZ3DtCW119m3aHoEYEWJMhb+mheAQEsIzO6ETVaUricdH95XPf/1Ai/
mp9euBa/lA4YUjnheXuuFs5JHsXZApcSTTbzPblJoWrc1sJtneZ2cmHhkD1c9ag5LBtD+NJqHk5E
HbdgyARGexhJE9MRmgBzDddM1LdSbQUK9SzlWKhLZyw5K4zaO4h70ydRremQtFVJTwJ0icEBjRPm
535lYhpmc64+Ydx0gJV7a3ZMg23r9/V2KR/aMVBG0piOGsKyK0R62H8JYodajkaIuMbJGWzoA73T
YGBCYon9adZlW820ws3pfToCHo26rVaHfjVm51goPztqLiDqGMRWbTPGyeUhbzLdDTsM2ydB2Phy
LIjKcmCBtOWnzGnIqDft3HChc7clvcp5kU/CdrUsLEeRH/q0REJIinc9xnnvgc8uKjKN0BitAd2n
IGV7D7KMYHuE0kpHatK1jJvhZTiRnW7qm88cMQ+DdBTBqcp6p0eFyYIalgyLqrjNlu1uZPzaJy4i
Cw7BVskpS2l154az7zVTkg3Bguk715w8kprmuCFZ1c6jVGLYorXz3Y+rJlrylerFmC4yvS9vDc2c
36JH7gXF2cu0k00xbZP37LK1vH57NUbm9dpseJgKa7x09Tq4dRnN9mGnIbOLUppil5NWojOpa+IN
I52D+H8X5Vem0ldv9G9/gwGUZnc57fZ4XGev/4bRzHpO466RdIMntqjej/qRmn2zPCmP3I+w15bG
YdqHMDNcPVpfhz9/UmexOwQjmyTVo0cmoBuDJu7N13+BGjdtkIrYvaVYLLJcxXhP+2CJN9kM12hR
2sugztpDahRBhJnJv9YWJipe2qDArXOchvP0ltj3vCTzdh02/AhCK4nHNp192fnV2KG5fbHBsI5z
I61v6HjIO1pBw+Off/m/XgXTKZpAigrK5NdXydbMLEtZGEzZ1/ZqK9o6qVNlJX++ypmZnvtLECDM
YFIkLGyuVBivL4O8Z0q7lB/DwNu/D2bfeU8Pw/5h2KgImZfeBlvwmaXZjns7G6NJVPkbq/S+Cv/y
nv/2F5z9UDx+sLRXJsfLavz0bJjk3YixviwU0ECBvCdLSQkVW/sG0fTs+/rtumd7VrqVnV0UyOln
Jqgn1bvaqRT2s8iR/4ZTLyBnltn2fQOpSQKT3m1v1I1nu9PL9RGnE+UOFoKQybM7r7VISDJb02Ne
6uyQ2k0a5bkj7wFp1idvs9yvbzzqffc5v9HYtAImYbB+2B1fP+qCc2VqKlePTXLiEs3PvXjUe/Mx
r109Mj3Go05dBWiRtflWGc76A+6f98Bsc53e2Ch/f7f34Aa8NCQhU9Kcp190OovzhnosTokiCfnG
zPe22Kp3f/7B5yUzrzZfKPEM0EOQZJ57KBe/MyxGx0bMGKL8MAWbumyr1fvg5Pgzto43PMzyOn0j
fPr33wayaY+FwPqE6uLckiQRM1fkXRoxUwj22VxWiZqLt3Iu95fz9bOkvcMdgk9KGCrWv9fPsusy
Z+Nx6rHtjflhbVZxpNc/XDdGWT/9+Tb+/p7SkAg4tLER4WY7pw0oZk4kmKCNpR2/3MDW7D5q8GtD
2qc28bJZ+Yb19d9+mofKE88mDREs9q9/mrauANdmX4+7ohNHZ9bomlVLGcu1yd+41FlWl8OyzKIH
kAqlyV5Yn5sEc88der3K3GQS46ySzGhd1PoIA75aWyrmqHPNalcbiXmOl9JeLkwd51y8ZaLfrsnV
0SdUJmK9X5gDy6TqkSfcrAXR42G2aOzJf34SZ3eGv5bK2qWX4tPl2Bm/r++MzCbbG7rSTJgcrrGF
f4ZedLkedKt9qyNl7vvqLy/YP9fa4wj2GQKL1NkLZiipZFttZiJdqT8vai13VaszPg7ws4cIbibq
VVXlsA+LdUWRU2W+fcJLuGwRuSJM0UY0oaiVCxV8aUo2l4NdpXS4m9WyP4xjrbeh241wsZXn4MNM
jY3Wxl/fL8omelyEAQT7WeD1/aqqgETrtrASY7P8a7O2/JMyh+3Kmyv5/s+XOltr9tvFakZtjxGM
jJ1zFkIr8rEaXLZne0ICpwxbvXNUOlJYlsOYEK2XfnBEKd9Y4V5aW2dPCfwCg1saEKwF7tmBo5O+
zqvYWOg1ivF9KUSKxHEYtIMxpJ1KpsGY0Uh7NM+najUWJm2msQtwkYYjEmeYxEBgMLzQ2jOxC7dU
3VEi7zk6Q9PIaB6JOj4Zi1k7V2tWe+0RqxWIR7rZfh1WRukv8Z9v49ni+XIbXXyHPDI8c4wfXj+x
1p+WcdE5pZhDNt0Esg9QjKn8jauc7fz/XIWGGj1em2PzefgMg8il6VcfQfDU1tfuLN3vnVu6WVJM
fn5COiCwRS3qupV28EGyMb2xRfzL9Ymsdww8llhXbf+s8kCGZ44dfOCky9rrYbCuetM+5Z64FW7x
o5G2ZOTlfUTG+O3Pd/dsJd9/N+1zGm/IADxmrmffg2g1s2jpVSVNb81JpYbxUidFIXJnUSQTLpS/
vs/0Snf3MwFsu2Pt7O1EausGmdZBOmcudh2Q8PZgN3l7WXGMbkIbU1iC1VQ72sG2RF5hu/kbdcZZ
6Ni+vnP059uwOT0QmnHeC8R1ZBemJ/jF+ZI+eF7jD9G20JXmiDvhq+kMb6YL4RoLcJgKXw5TyUIG
oYvd5VEgal7eWMJ/f8H3zCNeOboA3JxzBzbzSOTxg2Un/LeIp0T701I40v/8nF9+1v8sCzvLkQvA
qMW9STwW05HXn5HnaNPYYuRN9KpMVcjg0fnWj7mxElPdevahYXG/L1oDuHI9QbuKxwoh23HR2/yn
iyr6CeYWykZPrgraesOkL8TVNF7lgSrGg4WbyqSF0xmkkuaq/jRWlWoussrHj8AsAc1H4RlvTrde
Wt1nv4qBBY+RYH0WO/vsdcJh2fVtYWOVAYI5ZiaFbOkuoSEb95ta1aqHyqi154LBNw6QWcjj1JXr
7inDdz6q3ozsonXe2b5WPf75hr/emLnfhFFiYwXsxh9n/4aPCzQe9lYNHlKyQsTz5GOyM2nhvPMz
w/n4l9cilVt3QWnSZ/Ooks7ugpSLGJmBeLHHzhwPIIeRTisRrYSvvfH5/Paz9sMCsZN7kCJW9PPB
SpDb06Y26cf0k6zral28hM7NfHS82nvjMHR2zucW7teig+nyaB1W/n3t+uVQXVuZr6uea+nYFhR/
FQsSth/ZGN63wKLh5Vv0kLpZyYMuA/OUuyWSHFHpoSXL/oDVxX7jfPj7r6d8Z1NnZ91PTecQWxOb
g2WMHr9es7fDiLmSht5CuMWwzX99o19f6qzk9exBN9uaSxV5NyQbXY3IG2sWykllb6wNrwuV/T7T
oGS+uQ8TAIOdQ7NNv2yCVDKJU60+389ovT52iLPeq3Xz3wGmMOKqbq03NrzfP939quy4vLk41dh+
Xj/dYWu3PCAzn8oZuUulI5ENVru8RFFjXmR16uM6JuHGyrcucYsxv2ZN7+5zt/h/7J3HdtxKlkW/
CLXgA5gCyEx6J4oiNcGiJBLeBTy+vjeyqrrJJJu5VD3twdPkaSkSLsy95+wj/4DQRKM/uNZwt+SN
/vcPmWMNcMS1TEyf7eBrWsqB6JGsE8HoTERINN0STBjYtjj31M3ffrjE60K6U42VWisOz/tjFVXm
SCRtUCyVemJErX1J/zS7UiuRf/96qPerzP4hM9Ra71/XGYpH72/3otVNxZfNUK2NFzpnRlaReR95
a98Xbv41CsWjdcMLVuFwFFuxZG2SmUVHVCCc0fFmPBltVJ6TA2It3qC7/bVdlcu5M4Ttkdf4YGX/
5+AE13AzTWRW1mGiURtlCxqZHpyXbfRnVNL7bZQ15rVdhHWQF7G7ixzLeqCskW8L0eSn7PyT50iM
TXPkNrzfzf3rl9ARhuIJnBEtwvubrZZRiFSxFNSp5/ySaJLsd2s301WBfPXEKNV5Kyq9/i5Gtb+v
2748IsL45IOGbcQ3xZy/X/LfD09wlJp2mWIHrqVM54WiGg842cNt2nf37PxR0GR9/Pj1+/XpJVuo
CHSNBejDSmyX9qw4UyGCqULOlrk6NTsOv6cYOJVfLK/z+WJqxcPYztMuLezp/uvh1zv6biOwUjDI
2FuJGxRh7YOzKTrKLHWnRgShozVbLMX9zVRk4WWn6/2fr4faU3q+GutgalbrapROvggU18gtOYJb
Z1XaGtif++Z8tvHpikwYVOOX4dYSY3ilRlP2VBqVfdlnc/wfzCHURfi2VcyC9AXeP+zZnCO4Bbxr
6tyMQYdZlQ+7emUz9HdknX+91W9GOpwYlagsM4WRytyd/ZBC26bUCBXK8WoGR+7x+m99vMf/c1X6
+6vKUc6hw2pFoNX2eL3YRbTB2qJfx/hYa7tJNw7OPD9vRJj7bWIMl3IctzmRNUd+yKfv1XpioDZJ
XX+vbXuzB+kpVJosByIwhlkGZOTgfx1hYU9a4vwHQxnEGrORW0vAh2qSOGxnLW+ZvgwQD7tcdtZW
byYjyCnvnHx9e9+f+v75JHlfoEuu9GX6Fu/vrpvXjmJPbE5HKNEejoHyp6vK/tx0zWK7JKI7AkM0
P3marD1MiEjCCJI5eHOiueeA0Fc8zQbaSk9XysfMfwy1+tkUBGyYSYDaHclJB6NA4Sj0RmOUZdHa
s2ZclCsjplanqBK1YJlFPiBe47IwjfLKGMdj9LzPZt23wx+8spPRCiGHddK3qNvnbexsgYsUOzx6
BEOwX/YpFKW7r5/kp3cWkSJ9fuLfP0ABQasQdsVnwJMEKACIIj9FSZ4dGeWzr2A1SbLtZeNPxff9
+4JCuahNwaWluersnHKydioaWSFw1X59PZ9OrnxTFAiollPcPBgqk+xPMs45QebmvCFKQx3ETrrp
JM/6oAyTeTPpQ7VdzJMu6+vHxhLLM810dd7U1HOPbCk+/U4EOepcNFd9+PXXphSdbLm7mBL0DfKn
5tIsDPeyTY0m6MeuP/366j99mm/GOzjxqPFcTjT7uXic537TRSaAEqyKfz8KpUGA3A4iTRb8908z
LPB5GSpza0uUzp0mgakoY6z+B9fydpT1nXozc3blWKw2Rr55e4l3fVSJbVsvyZHV77Nvno26sTaj
YR992PNhR9VKHPpBkjfyDHt6onhZk45Pw0z7zKuMhKiNkDOzJ9AZartcH/ojP+GTj2PlLAqUhsyP
zuGhEPWaEQ5F6QTTGPXnfdzD5sX15GM0MB++fnKfTDHoT9HzAKin/n7Ye7dV7DyTApFl0qPyacgl
kAFqRm1b1T8lSxiRCaG6/XrMT95JxrQgZaF85XC4/qY3z7GdZnwSM2NGSbMEcZpqZyQPHGtefToK
qQXkkLJd/rAiicFeFgLonaBv0bc6evVKePBfpj/sTz+U/WkwskDQuzqYW/LW6Gdb40klRiFC1gUn
20CJE0+L6PVr6svZ7Zhqx2KePr00Sm+r1NHQOei9v4HsxA07Hhi1oTZxSb3VPM/io53cdXU52DAh
A1Q5TLNL4WR9MHW0wCL6QtGYOkYk9lkv5A/SX6qtExcLXs6uu08XY9nhrQMupJJcmNX6fNrqOcZF
ogeOlaQ+fVNBMa7C2HWOObjVA/6pCtktx824xI8yJuW0NUa92eXYEpi6i/FyNuE0HJnaPpkOVjHk
fw+73qU3L2ucxEJh0yQCax7bjV4P4cui1GIDhgGGfERSiycM6XqjY5EBMjnJkfE/qVmhxqQ8BIWN
Bilf6vsfkEC06fKKiApZTtkDC1xf+Jq0sCvkTiuencEa/yytjd8u6lTtvsLj/owNKSaSuViKalMv
VqRS4hJ0Y77+jg/Tj/759lPZoMQDVJFe6vuf1tldbEzw2wL2rwhH+tWppHe5gs+7d3AeKtrj1Ju7
tO1yH3vLsmmsHj9Yb8/3y2iaL60MnwQxCr6SJuYpFuF0qyZOep3YyZggNQ2HIyWizz4cWnT0JZi6
VonC+x88W7niFAh6A9QuMMgiEZ+qqxnp6/vy2ZvqQnqn5wvoneSi96M0cdnQ8Ux5YjkwjDoZlckD
2DtuNSOadm45Yx2PCAewjoz7cdlAvYsoGQnVKiA31qt/86qWZZSmwuUU4Wh15MeIezZSxPk27cBa
fX2JH6syDEXyjIEwiRPG4ZMf01rpXQRvAdCE4qYdew3fJVSzCbmSYxSbzFDTi75TRfETkOB0TDG2
F3G/n5t45YhLRksOLvXD5D7WICoLJwqDrA97QqiSJnvJlJ49FGpD8yrNdRcqUa/aFxaG2WVjd+M3
RS1olbZGW5PiVMaLvYGWBVnQlEs6erpSCAy3NqkIPqzqNNqpzWA+J0TBY21bwrDbskLqV84cZamn
i0SOm0io8o6tuX67Fiaf22hQ8N0teVVtCd+WplcVzXRddsDrjuwQPr7IK9SSUt9Kpl2dMe8ftUuX
WS9TjltA2sdNW4n0TlLl/Ou6JaOsugy+FRatw31I3RMuHLkZtTfZ09UpF3drLcMLyIjpiEbis/dJ
52qY3ta+7GHp1kFmCBKNkdCs1qciNfTvar8YW6OWFPkUAGqvOLo2o2IZx3oCn95KEuwxqmDwYUfy
/lbqXWYWIN0YWpVa5Y3gzDasq8nOUGfxCLGq2Qm7rr0IChJoMJZCSa/6nEkNvB72Vug64a2F5/T2
60/sk3PLerzllLAqt9Z4rvc/DGsOa1w+UICaW8ug7dTq32zkoPf0gUwwKTVkmCXT8t9zZCgDtnEH
8eTi8BH606REDZ7rfv7rOiC/CdI5R2GKY/SW3/8maFCxa7uzCHgrq6s87UKv74flj2YS9j41y5LD
wIuOKWg+m9gIYt9LImFHHkqspR7zEWIfCCCAjH6kW7gmpfijTYBCjtz09QLeTSwWWwvd5lVgU4wq
9OACZai1rkulM2hwiJ456JW9GrTAHdNNf5E4eFg8JR71n3lHEAPAyH5XlY5JLbhJ7/SlqH87uFX/
1JOu3tgKgA8vx6N9ZPL9sCVZfyMvBnIovhUyQd4/hDCKlBhYCb8RVM5NDxXjdyjD8LnNbOiobZnE
6q624+m156c9zvrS7r6+Sx8+mYMfcLAVk2MJtMUsYdz1OXLz2P2+DNDPvx7kw5SwDsIBjI01BH/0
Gu+vMu0EDDnWGaB4ygWtvLMsN0p/UowLaQ3nnWndWa08sj/49OmjguXMRV2JLuv7MccGYI29omsc
eAklaKaCOMPSlpxmm11SRsrj19d4IIylbLZeJD4kdtmcwvDmvR/QUlAwCkWQGqn2YRBBgA3S1gUC
gc1Rvk5D0fwqK9dC3Af/Zm7QEdrFscP7h69r/Q1sGFa9hk6g1sHTnHjP4sgi4DxBJQtgEeQolCHr
qq/7+tvX1/vpi/NmqIP9Fz3OCMEML05ZTuZZKuI78Ej5ydeDfPYQHXq8/LcX+B0MMgtzmCIlBQqK
4THclEu9wHpsHHUXFq36Y0Lp/vr1iB82fJxmuUsuTxO5JHaG909RaecZFVbjUk0K23PNyedLYJ/5
bT5FOMaXPs235YKD+v826sFUlYUdrqlZuvjN3QoLc2+/6s2KSmgBH2LerS+UuQ2PLJcfnyCrC6LA
1SBkoZE4uLlNtiz2FOthYKaJODdVCGoaEKgjlZ6P3z6joE1hiwMdnnHe39CVCeUs+hAGuavBlo0H
dPexScc2GRcbzsYMVLTIZth7VZonR96fjycuax3dRnpP7fxj9EoGg2DKKysMZldPr9r1mOUPZdfc
20Z7QRaA5pd5U5/ObSy+iSZznzmiqVubXv4ZsVzGqdk4+V9PhhywVmc3LRD6x866JLzZ2teJlchS
wnVKoXCg9Kuykwmb9kMotS70Tb2CHF3aYF5LfUm9r98zhBH864eLIi4Ri1kCKesHSeioFTMWjYGI
CwMoYbSq2nwwfEu/SUWtqpz+2f1Uorau00ibCBK1gML6ajLmKh+ebqdsnhQpvcxqbGsH2TgxMMqo
+Q/kLvEPGrA3VWiAz61p/pibuI3hIsWZUZa+C2uHtnIF2GsDX9J8jPvejXeTUQmEGVUrb2CDAcUo
FW28hXuqXvcQrBM4CYXs4TAqzGjgRPIsaFpnsD3aZuiloSYjSqoxW6oe4Cvjj6B38Vqivr9wl6yF
+Sdk+mPqrBJqKl1e6uzTYn4z6rl6kEhguB6QrA9WJtTLcBBT6TU5ZFwPDzl/luFCM2suRZ77JYL3
30s36TGm9U7pPHxANlQCYL3TmVCHofO6UMIO1aqxniiGQ9p3i7zBuLoAc/Vi2DHRhWLpZAsCjWl+
kRMWRYHdLOopUpX+x4RIOt1gRAV8ZtdOFd8qI+yFwkkz5z4DwZkNm2YE6OVTS3IGELeOcqI2kYsG
o+ylRrzXUkihf9foFXEwElxf0QQOcgGYxVZRh9+TyKDFkThqda+Bk3W0Hak+eUFjcJSVVxoxhFwz
LMZ8o8WZa/hqKDI7sOwehGKUx3RKlEYVz92Eg1kONL/8FNZsDmYG1igmGsdi1w33CTS4NXHuhw2Y
tb4mkullAPl8W9OQfolHovzgNRRq7ucKvOLAwcGwPIBkjsYtdL8wO2ltEwTTsqjETk4TjaGg1hQ7
8WXvsG1riH76prUlpRwtp5gV1K3FqVXPGghEOWC6hUTHvoWQqETAjihyAz6q9xAkdw9ESiINNVC3
cpLmlZg07eFJGFbkDZUWkEoA80JA33vUUrrHLpXGYF85exhTvgczxZUF4Kmmh1PtmU1ka81/aAdA
cppXqBOZk/CdtBX1NCBnJAB4T4AK9zQoxSqyx3nPiBqknl+zvXRuuxUhhSgBmtTSVDXlTr3UbuY9
bwrshxzXtxIOVRNWLaC/PZ9KQ0wA6BuSaebx5GBYudakPukr2IpKD4wrS6ei4y+RLU8TqaqDB6HG
lGAzgGPRcB6ejT0xi24gHkNY2ZC0MEEs36wwUr/R+NR/WnvmVrrnb839Iu/LPZWLIir44Ay4vh3o
fQINqK9nUGmUS5KXzgjnM6jOAL7aPIlvQnPFfhkaOOtsDwNrWfUdr7LiSQbqHhjGxiylTR4hAm/o
EkYXTmtOd8rKGVtW4pjVii4+sdMYA2MeZnizQ0dfGatAykwlXXmDpRC/x94l27PgRqmnyp5uhjYQ
CooDRNjxC/qZC3XxGBparxqQ0ebSMF+aPS8NJBHstAgiMyzNPVMt50xneEKfquQ0lln51Oh1+QRi
yHho91Q2tZEQ2sQKa3P23LZ5z3Bz9zy3oiAay+uSrOx8Ko0w36rOYk8mjXg3psZ4b0+ZftJasYKN
E+KaVy9nfZYnv6YZMRmorjx9jOEVzR6EeskEbFnyVzHAl4uQymt+59jdo9bltnZiW2IW68QAEAlw
VPwdop/9XU/7rN3CvZvaYB6TYnqiamZMwTCZVraZk1i/nZJwmMAmKgAz3cRQ+9+JbHKAzDOKarii
SSvg8c1KdxqahIBuAfqlJFa0E81ul9yZCvQ0YRl+rSBQ2sxRnhEAF/dgNtVuUs9AMKi5Z1M+V6g7
Z+rP2szA0M5mBe58yBUwVI7GKQcs36DOgWhNoHQTwUMkCiQ6LooSq7wNH68TkJTb6MG0QIJ7Swtp
3K+HHovZPKkKkJ3UztXTCnBlBEEaSdUJYc7jzkmJW4O9mGb9iZbbxoOuDH24qytbFqetGEBnq8id
XA/hUMifYxSJba+GRXKu25Oyi+NWfdXlaig0JzXrL3KrGIGdpeyo/b4F6f4965S2vAHhM1c7OCrd
wPsS2fxfPKapVw807oLcycbHXlhO6c1Wkrm+BthWOylr7HHfDUywxZ8uS8cxILUuKb3CbutzrYfa
G9mJ/V1t3OXRZAdqbJhBzcVLjDD5AYETR29KAqp6BWLIqDawBMv0VwjssvE00kVeUSS4NEbVPqdW
a2iz6kHV7sE1i1h5HpQWXPCoUJoIcmCiU7DocfITvd90tRTEQdzxao+EdkS1dpJqifJbmmbfnxp9
WD2r9EoyH6cx0KbODiPmDrdzF4M83ZxFoCqVTmPidUdzOyLwsTaIMFET4DXoso012/OPpOi0B8UI
of5GScY8obAPeXYS6JJwlKTulZD7gMuZnXkf2aHy2LTmwJHdmDgPKO1gEAlAlRRAlcziHwBZtciv
MqBWBTIiPWiqQXtVmqF7GY1lfsIvPfLhwfM/FyHQLjYoM0AOdzGBXsWKWp8vkkrytiRaINrlIslP
Lau1ZwD5pXlDISX/qYtYv5JWqROtOVdV992QaXIJ1M2QgVstzVXL3wo9mrO1vVH1OPsVw7uL/SQt
C8sHMMt2znbS4UWHpbfArQrti7RW6599JXuFyEst6zbD3GFAht1mnXel23an8OSabmfWGVloWl7q
6Ex69Mq+OcBv4PcvltxivDFvzbicvoUl9PudqBOQzsNijmDjR8qgbON6V9BV4L32sIBUDSspsnaP
U1AZB3A1tdC3iR55zroSkKmRFkrrD9yXSwU2heuJCs84VvO8AmWeTmdk1xCDYBQvxhBP4CYbU7nM
jTjNgoW2jTXauJsTXiFWG2pIwy7uquw8d+rG2arumD5VfI+dPwDHhwMk634BJm4qjyRm8BFaXdw+
y3meLH/gBG9tbKV2zsrKIDdEKiruSg353HMJqVw1crJEBn6vVxS6vksrqba/iklEKgCrXE980ylC
+haTuzpSqUHDigYOnrD4Q1A20rFS4QQr47lU+vgK7ViZBWonzLsc/CBlxqXyIShx1UWWsj0mqYal
ZNTrHEfgUHG6r8Kl6tDAEs+Nrbkumw10mencIZUCEKmCcGAjxggAPTP/lAUwycSmKYiC9u04af6Y
xM68OrDZoKRGdnHpYrWxvEgOyPDzObWJlelA3PocmySZfPoiyWOdMGB7YUihztMaoFc+Vk1SMdj5
Mp25NO/xt1tW2W6IZSbhhkOWfqxqvW8LvD9IYIShAcOfaxHxUJ0K+tZa6ctKgCclxiLEOYZoOlnV
56DRXS+0Z+PMGMKUTomRXTuiG2+sxWmCKU/Cb4ldKUCzxXLi9pG4KxbXojCdhOelHCzPgpe9q0gO
BgZmEoBXQluFOYB4fRlhiWYtjNm6+f710eiT+g3+UkzN+GtU4BSH9nmQ6MsYdmoYrLr9nQZY9tQE
bu3XtWldkgiS+rkWpldssGPyErFuXbW9HR/RQn0s4GCe50DP+Wy9uYeFYjG5oyRQxg1MPSdmRU37
O+YatuPl3Pz9wfzdUAfnUEXpmqZKqXS0pRKfxJnWflMiSHolh4hdPmOUWOrm3mR7/OPrO/1J3QGD
D14q8DCEbO2PqG8OwNBDQTB3mcu5QsKFzLJmo4DaOHLM/vROImfmhI360TmsrC5qmTl5mroBDrHi
R2EIp4WzB4WWqttRl87ng3GcpgIoYB8cFDmI1sLVT3IGpZSJ2LCKJik7zzt35tz09c37eH7nBaGY
8e+R1v//5uaBnI5Rn/PUaIhNJ7EIqxNnXmmRlkC5G9WjD1glvv960PXnH3zrlDVRD+Ah5WPftzfe
DGr1YxjXee8GM+a/YNZFFiTqVVxfaCGRHF+Ptb52H8bCgkQbBxQYV/r+AmUZVV0rCjcIG918Gd3W
GgPD6uDETp0akBxT3selkT+CadV2U2XpD1+P/8nbSenUWhsG8Jno1bwff7RDtt06dWNDH8VDk2Nr
JIdy+Gc77v/hRW/gRXtgwP9OL7p5kf1bdNH+r/87e935x+rrwfrGdIy6aG0a/0/2Ol0jbPJMH4jo
97K7f7GLFPUfqmliNcMYhNaZFOSVaPjv9HXN+QeJjtj68BUSGwkd7W8IRh9fE5WeApoyjJlM04fG
05jTsRIhjts0KkfeurKWHRviY2yAj8VTRqGTSqcM6ROX9P5lBOeuVziVos0s6zsFpHLtJs+4Jy7N
KnbxDww3ilG9fv0BfJxhWPyATYi1cCq0Qzs9oaVlKeNWCcZwZtuuhMpd5PThBVv954mV+XIqdf1I
r+7j/AkNCkcNJkasRpRG31/n2GXRXLUkLdVK8kNz447ED2JgMH7l26+v7rM76hAogagPBx5Gnvcj
kQ+eCGpCCnz8dnyoSpUPnaC6qxEQqTeXoXZiqGO3JcDtWCH8wzUyHqGlOi1JA0muevAs3SWFL2/q
zWZIib8IKrPTvhUVqq0gCzkAHrmjH95Pvh2auqoGrgVd2SEh0iJIJGo1U25wFll+nbTDFmdcfKS+
/ukoq0FVZZHlJH8wWXazmPM8teWG1I3w0inzOFBi/e9yTDFvrs0s/IuIOHVaeYf2a6OsDTqvWPqw
X88gZ3RlC0byWBD34fNZR3H41vB463itD3UYtUZXoswj2LKE9CH30MZvFbWtMzjC4e7rl/DwtjEU
8uW1H4reHVn2+pK+WU8z1jPCNdf9+ezawKmAKo/FII6spJ+MQmMfpTT3DcDYIQlJzlPeOwkSiHpE
+aeopFWO8xJt/vpa0EepFAJxJ9M7W2/rm2vJJZAsvW5aCgkOnOIipfbWO8eOG4fXwsTAXM8UuJpY
VsTR+1FmKzWbQqYTkRFuepKG4MR2Yac05pHpYf383+4+2LpRO18nB/qNeHMPGqg8BDn0bqNuhNpO
mzUC8EQngOYpMh3OjA4FliNNuA++tNWPgCYQBzvvLPo7/f2VxUVV9sPgcFxtUyQGyM2CngAhelBq
emba9XNkFu5ugRKxmWOrPdfNPLngRDkfuXIM3+vX+vbiEWXwvrA60vpcGX8HN7k1xTIIutObMYJW
6ldtNay+aMBdp3Va1HUGokZzjQBSvalvx0y6xUNY5xGV67CP5p2Sj9HLrJrgiPS8mdrLZhrH5dHS
metuKtbS4owGTkx52ygk03s/jsQJpISE3XEASJNAl/YY+UVlLvIkT8f6hpy1cdiWYy0viMspWm/C
/kLVQ6+ze/wIZnES25ibd0nU9Yk/zYkTB0NB+26TkmSFpK2mfrdpODxrQTuO1OdDmS6boYO89xhp
TTvV9GWo9UHFMLO70aL/e95mnN/Rg4yUA0VXDD4HXJIsYkC/EKezpcqUc93IOudCmDNlaDQc/QXs
mUXxaB0RPNJaavUdnELS+lDW641bWsBeUtqs52k5yzTIKN/ejwkRpCBSovki7Ay1/lM6RSE8p18/
WTtLBAfOAUm3v/QaaWxWDjHEq3KIHJAQbYV0grEXP1ohzZr2eCedDed/FaGaFhuOZ5mtdZOZuV3B
TVXMc5OVzvGMpc/SQGU7va2UNo78MqL4GBRuE5WekehW77WmUllBqenLtNHbSdyphSAqqJ3Wf0XN
JkduFK77VVmkGwcqDnnhERHV/k5pIi2g8+I+2ljqFP2M0d/ckZxo/ERmIyhnpzN09MnMYJ2DxlHH
nZrp0AgT2ObTbVvX4xPRkdPrYpaszL0ZPfaNKZ8TVa3CoEhg4JP7GfWt34aT/Uh2qQPyPHRNEgPN
VlzY0nXpAREIdM05pv6dDbURn5BGqC7bzpZz7lfUf5oNlLT2LJIxdfgONRhJhhWvtSeyGFLBXCUU
nXQqmAqKwCvZ2PKhJa3U2tH+iQavlEmt+lMaujsg6bbhqTrJiEHISmF59TSQsTx0cbFTslT87KKk
flSK2f4xGvWUFze0LVOnunXBWS2XvatVfb/phF7uoLITr0E53r3jkcG4MaxRSTYZ26LRK93JfbDx
s4xku0Edgls/6em5Q/RbvpPCJmsnk1lve9BIyJHWac3SYUQq74BCswSxXKGJwliauB/MGQ3RBREx
qXY5SAqO4VPmLPI6iqax59lE9p9Fz+v7uiM0liARSvie446T4pU05H4qY28pm7LWxO1MaEJKwQcM
B8D4sfwWj1VDDDH13Ouq0js2xZ1GT0iPI8D6mhYP94JQicSTTureEweSW6eT0WdXsSzMwQ8xXjV4
9EpU8ASKm0/KMpCApHWTpp67SjylviJt3diEBLUB9F/Q8AdxGVuXelFoLyJBGRL0pgjPRkCbue/G
Yp63liY7xR9hU9i+Am+njS6bVNMU30ngFXlaqIlxq1drcAVhh2A8AEnlXhcrMbkYiWWci4z5atOi
0iWKgDYN8UGKM1vkNVGQ8Xuq3K+jiVLcn5lk0o1aWu5wFltiuBgG2cxnKIthZeujghmjognyZ3Yd
eq0bTQJ+suo6/lWxlM1eCUhmojUwWS+9ORQPhjTbaCd73XyaHTP+Sep28rBonfGULxhZd2EENZ9c
UWDqQY08+FvuDhr9wVTJT9WlrbSdM6fsLdQEoCb19kghgYg+6FM+GvOvcW6qOyfO0hRieNg1XjVO
FMOjeLESv2mH3KSIqYf30MoS/aKCUEbgEg1hFIKmUH9XxNQ1GxJI+XhyvorRI/GWUj1GfPuVA1pu
+dTxmvwkNOkv0oqLRHOKqMU4GYh0Zroo4uYH9k1opkKMxeTPtVm9yKRXzpcMfrVnzK72ZFGgfSwk
8X5EUOioNjMFP4LfRwnpSCnGVvosBsG3pw6Cwh3vsjD9wW2mZyr9LcEp+ppqY8390J736D/vHApC
r27Z1CZTMbsAP4+TRQkQ3tS/LOaAP0qaEalDfIJ9qzdUa/3RzAyAq66rpN7AGrQBW94Cgq2G+Aah
Gx26cBKwUSvyZHANDEb8q+9aZa05J27CtwF7YwNwU5ObiqrCt5B3PvLClBbULpF5VBN1VPXFea2Z
2XU26Im16wy7cvw5zvt8E8akPGox/tXAMqNqKzqRhF42JY1+s8J1bw2rHgkfUIvf3TTUN6my9oNE
PTuzh11GPlM4lQn9+FS5H6dlfpziHhZqE1I68cgrNf5ErEHzaa7OsLXSsKCRTDjXbG1ns9akX0KT
76GloHmGi7qY0qP/mt4MeZmpPnBp7RYAB81YGzBus0XFDMKXO1HfVVPckNejIiz0Q/Q3r26DjAL5
ZGUSJ+so80Xbkz6ICHuubvVuAAuqh65Gvtxoz9aJTZbwDyeZKrKWpFZMpOV2yUNelXpGtHklBNnk
xvxqtqQyBT3xfvLCLFFunyh2jlQck4ThBrZUkwFgGLkv5y0nlzsnj/m0Z2mLM22CyEnUEYRIraPh
4RVzkd+6Rm8RE9/lhn3Z5IYg1ganfOhPnTacF4T4dTyXOKRhWsRkZ3S9eimxtphek4Xtd+aczCDF
MXOv0pGtl6/iWnppVII081q2L7axuJKKfp7Ou6gK+29Dj0mcLJUuzi6FG0+tRzB0RVehHRXsWsXy
2Ktiqf3Z7Nu70EiIV2wm+mjLJFlZnBgr5zKwTpW2Ri5cwUz3k66a2gf2ZCLl1cPO/GGTiv17UakR
wtqFEVJnuv5QrYBKf5GJcl1Xs916IjHiF5MtPPEskfrLNDKdQEn+bbJECP2xyP411V9aa2o3ZH83
L+ztTJoukdV9p2mcl14fqu0l5NdWbjrHCZeArttCbPhiGrdompR7hXRf7dTVx/qil2LJ/X6Mh19L
4YwYJfWRj6w15uw0bDonDSbRsfHLHHqnXYd+lz2x1p+W0aCHrLZhdscBc1k8O63Nb0o+2Wj8acGQ
dSLVjO2TrcwknGF2KIO6HgoyxA29ITJvdNPTVsbESyYt9Q1ylFLeVyQrzk2+Bsr77LLserOYbnYP
mIIfmWlm/gsHYUEwNSTjG/KqF9JHF4Ok51iOi0kXOCW0STfmEtjh2Lbfu4bMEWnmc7NrlCbMNyY5
ws19vw9RIU6TQBVlH67CoyJoBYQnoSukzaAxCOEWxmxk63LamINLn66LHfriUdYmRWBVsJg35j7a
RfYkJXhWSeii53Zr/Eu9j4KZ1lSYyBB1R0SMHTZEKWd6hti0ckc7QvNApkxHytF1t1QEzUB4ZiM2
7wNouPvKL3UfS6NMZGn1a1ZN3q2xNdM+wkZd02xEEWnhhvY127ihBPUsVzXIhrRgaB5lPMXVVt3H
4xj7qBzOTYiyxjVBxzHXMB08EPJ3A9KKOQPtXcpGeSa0Ot3H8CjSRWDprOk8DW35xR/WzJ5qH9/T
NGuUT7WP9WntkYgfex/3Y056pm3NfQzQvLRrJNA+HihrGnHHfo7QoHDNDyLWNmlIQVsFffuAIT2a
APyXS1b+lu0gUWWtYUSpJWBZW3YVv9hrWtFQyfZRXROMuGvFS5PUje5HALIIt1vTjhAhyDuSJHAd
hfs4pGRNRqoqinbEwa2BSeVsuFecfohRciGbxMG4j1eiYk/XWd/HLoVGR5pWuqYxEdtY3KswIdBJ
0hF8CAko/zOFpHp6fRU1p+hXmIQzo7Py04geOtNmPnIdCXPTpd6vkVBmnIlv9T4oqlYaQqOsfYCU
kYTlT02a4xLk/dTUvimR33itlru/kLgQQuXmg87ZISWbiu8L81eqlNMr+VlsfbM1x8reR1oZnN6Y
YvdRV00zphfGPgCLEF7CsOY1F6vu14iscUn7p6Vx5KNANpOh5NLnP9GkEqwVrxlbJTF054qhz/fk
SRPBhchDr8478NRiUw6R88dZ87qMfXTXbOr9z34f6KWv2V5Km+XX0WwZ9+aa/BXbNpoXQJLNTbyP
CDP2cWGQNduT2LSKV5ByE8qmoa1Cz5LV9CPeh44lJf1xVBFrGFk9tMbvnjeB08g+t0yoevScRJly
razZZjJmE+B1fcmGdtjHn7VrElrRJbhGylGO93PZi/vhv9g7jyXHlTRLv1DhGrTYAiSoGVpuYJEK
Wjkc8unnA6tq+lZ2T10rm21vcpOZwSAJwN3P/51zsvXOLGkL/+VyXH2abqVqHRkcFKzFI2Vr3a14
bb6VsM1auUKJylw9ZKZaRlvnVtk2xeOYBeXa5AYKV33Lb/Vu0JwtVW+32rdcncXsa7c6uLyKqIZL
FKf6Tm4LhXH6rTwus6VKPXgfsw+BrZ+/olvVnOLG3rtxK6Drb2V04lZMx7pA9W+09tXNo7NCJbcW
O7ei0A5Aw/0+3mru2kITnNfX9jurodpw46ydeNatHi9rcBb6rJLU5uW0ZlW+GDQuBPtWrdesLXv0
5NgP2a16L+N3yjf12sjXOGP302vpoAMyyPs7VhTK+3hQl3cJ+ekfC5DKi3Or+dPLKf0ViZbyv2Gq
5HdjbQTsienv/PxWFIjHg6m9Z9MfCHRPiNEwrLWC9MWyZArdfBo1jjWBWBsIsc5TRug68/CJBJ+8
9apJWWFMw527624lhvQk2jpPHapiQrtf6w6jzDPOslpLEG222/Qc3soRO9Dn8SgbjdJE91agmKQW
ewSvspEshKxNsuNZ3GcKqEsaNjGVrbTijVzUbxSjWIFGdM6VbbxxjkRbc4gzWjrgfMKQLG7kGxcp
bozkmvi8vOY3dpL0EzjK+MZU1ite6XDCeVBX5FJRmqwLihuJWeTa0tH4FasNr7zSmkNK61bQ3ihO
C9/cZ7SinSaZ+lTM34jPjvAve6PeSNC4KYdiW98I0f5Giw43ctTI2nhuzqnXGRd7RUxN6t0r41lq
bWTrL/Sdqstm7AdP9KnfT27iPi8SAvoBDYKaEC/DUrd1+Ns3ZwVhmV3CxGLfar/RLjNpG0wVXXwe
0m4FV240bbqCteqNsZ1IKEyCYXaRNpsbh0uhH0yufeNzqziB1cUKmH239QyCl2Qhdw5ooYXsTZOK
P71hJX69dIJzqcGAFXWlQfUVDlZXTDjrSoARaa83qjrBXNFIIzx0QfDiAWLql04e5Q+ZVSx0+gwa
5puwrMJvboQydnho5cmx+sovtDEbAj1roa9KOx/vpZHcS4L52XOXibinlMjO/fiGRJeuZuK2pS97
q5KUFXPBoBYH8Q2mLkCMCQKdcyBrioYJfYudwm7ftYxsV5jnylqb0soZZaFjerWdHY1vytdFgfll
XV8Xnh2mrqZqiGoy0hxZ2EpmcCaM3OxcZhVtgRuA5cE9QK4NgnjjG0Hj9sk0zSzZY6H70Ry7v6qC
VS+ob1hOmyXucWxGTzxPKfTfNSPRiEI26idRNVXYQHmMFtfqn0WCLQ/cEYyrpE0PBXCN1jT7h2ry
lujUTE4iz8lcDjSEqYXTW1evWLgoVyjVjiLfa8xGeRXSWboHQzbV+Ol2tl1cGX3LIQpHPTKcHZAn
+dOzGuvqsXGspm/huAgcpqqxSjx4KLuolvShga0B9SDS0qOExNA4WMrZ85hDySiZWCAVs1Hb8qw1
y0CVA+7KaBo2eut1NNHag/RQNvQOQYteg3526Cm2VHSF7+C+HjYCRk2CD0tNxs4IwfYa6DDKbQGx
rFwRSegVjlr7jloUPxWyvy5DFXeVxokLb+T3RM/MZTf3NVV8Ux3VVBPDWwF9p6bDiZs3UKHQpG06
SzWARMqtF56BmRMHymLOMt+RgJIMIEMND1CNzzu3KIEcB6weRLtVKISSssWf5bCsBDbaWWWdtMrx
ipOqt5ks/Y5QDvSzjs/ge+p0mhEQAJhqOhd0OrXnyY3b8dkaauhwJDR0//u+IloVoYz43yio8ZIY
mu/WmdLn/qiYVfrEYtXlrzLluRqQckBOr1mRcvwy452qd5HRuu0pF5aVPk4ZJfW+Zk/kmxikk7mn
qZ4XzMdgQF2ZB3OE9o/1iE5IyEbdrG0DIsKraRBtW6k5e/K0FOOQM1rRQd+9Un8vMdY9MuKpDX07
dYZXpLvYElk+HWZoVo3w48GeYneX9ppUhtjvgOXRinND9BEaMqckB9Bd7aTa+vNIIHFKFXBTiPPo
gFayI1as1s63MZd/h0vZKZlC/32o97/UwL9QA0yQ/g018CW+4v5r/ldygP/yD3LAMv/AZLT2FzGR
Ysy7Jrj/gxyw9T9sHNDIESQcrgQAo5Z/kgOa94e+JsTCD/zjL/8LHNCdP2wVQYgfCtJOHrL7n4AD
6zzsT0MWE2My4aAEh9BNYtOW89uQZc5rV+c4RrZIXDwhs/e+bZRG0IDQbv70wdz//Wf+uYvlf34l
TNiM5ng0mb+RNOaQ25pCPhkWmHm+Nr1q3Y8sqtt6YlPxn7/Uam/WbT5BJs6/zYFhaXqpS96UmnBO
Lro0UDTrsRXRX7jYfxvP3T48UAhGZS5ZFHyG/zosIwaiZdzoZQRE6xTLdFPGGUtPtFPjQk1aWZy/
/fs39hsM8fcXxE7OcJs8NAoG/vUFB7qPU+Y2IMuVKO682v3MxkxcgOhNevw4E1j0ef/F6B7w5bdx
J45rCE6+M2AyzNnYsP/1ZaOyaxV2VMmWGZdzD5db/KyaOdriJEj2Bk3LT8OE9jfns7M1ZNfsU5yK
R5zVzjViydxYwigY1uXlm6cRwJzFYjwOgGv3C66fwCyFxRLbi4OnUo6pxbbzlA1oKrU2QVqStR8F
S+kR3lfWjTw1Q+Ee7anOPwrdKrfwjx7iCDXeXSAIcdyog4hKfy4m7T1aBhkII3c+BhD6XWIo0vS7
sVPusIq43yM1Mj85tHeYkxbOWqu6S3VKL+czBTzyy6mLH0lOeTU5u9cBgfiU6h7AcZMzv1sMdoom
Wdn+lKJ9t6UBZStEsXfh+v1cpsqbZibu1XJait3LQYYcDKnonjpneq0cq9uls0jv8pEegoJd4sEU
ntxbavml1q2+j9qRUoSWRNtXlaTqL8Fh6qmRuGnZ+eWyRyScv4NBEHOtjm4RLtbY7xQzYghVlPgU
FLtnPabzmw+4wHdxZ2VqK327nYpvkt1IEEm7PSfA8egevUoJeamI96Ho8kd0pvEZQUE7INpbG11Z
UOVEpX8DMlXotUGd7Srg/w19RcqZdCc651MO+2J0++8x0Zp+lETas2I0YORuHSHiz7LMznYt8j0S
WHSgnUvd6kvLEUZ43TGJQXKzQsT3smijg+bIZfBZrvN9X6qKxka5KKAYUYJzRr0USFM6HqSkYx05
KMunuWSlg7euRs3vktI5ysxKPmIiBjR/caOawifmLUuSk+qzqMYRqrD60uNOUNMlM/37EGk9dSBl
1+9HGh6wxklh+4Uu3L2WpjSit5xYt32Pr80s62FHxPodNpSlC9ql/0HzRn0sJ489nWqPHbC6IbRH
JBbxs1fV7pRFsX2wVT7chdC6MO0WTG1qjuLoV+3YYQ7JCtx5sn1v7SE+2APEAk6TZMvhlYYbgwwE
MMOq4qCfLhtjHsb9WgvxKsehvteJl9wy0coZRTbRmysXZlukir8rZqke3TLJXy11wKTctsUnmaew
3pgpd9ni/pRaVYWySp13hEbaXmw5P6deGT9Wg2VTKmB6L1GZ63Si25xAYzU+ejKpLip3HxOSSFNf
jCVZTZFNdNUImEQeXSD+E4q0KbQfox9pGid3dKFkwTI7+YlTTf5AV3L3zgzWkQ+mbGhZxpZRdd+V
xGySrT57ZbaHqVHrkKzH9UC/eKt/ZU44rT6KvDPaHbpr2+7dyZ7Kh0HVs2TT9pgAf1ReMRahMaxu
mgqlp9pFlpvSCO8ZdX1J1C7aUxjhZS95Dvjlx3Oh/ugGr3fCGZPNzD5JU0mxc+sc95aFQdSnnT13
g2iW5ufSKrbcTPriOCE2kF5SCZubI1l/jdP5duzeq7LcO1RoW4S2mRiVBOeCccOYQcn2lcUv+8XR
vn9Oh9oEW8AK6mwtUzcvrrt0hNjPZjkypxuj+kgC1fBWlao57PA3TV8l41/bb5mft0HLBPx7T/r0
suurzngd+8hzjjlHlF9l081P2sx5/jnDv83Iq7QVWNFSX5KDUBS6UUuH1ohTkhmaBCo3ikcRx5wp
UnyYUS52KlYo30bTDaJOni0VfHiOQfpFR4hAL0UUDkMUB4JhNm6W8Ri7CZXjcOjA4NGrMaTYYsss
+2Um86qWJkw3Wq8pAi6niX/YuI7PLF+yyzWOonIjfGEeoltvr5ON3Dkog/ITyRM/oak097JJtUAt
eisLgGrpFMbPwMX/xORxU3PEwMOQ71Veb6dNDtde4j13fXcnbHsfVaWLJKq4aoi3YtfE9pEYZZyn
FQffKjK1O92cX/v1MyLsjxVo67bi5MjxZCfKoWycE8fE13Fs362asJYpmr8zwv4yhtbPpLnTxHDW
7ObF5Tj6wjq0a2d7r9o41W2Bu7ho0x6UhBNLpI80NMU97ZH1btEtxSc47jXHk4hbAlmBxtqvIhXn
Omfk0jNs88SvdVRaGwxXoCjKonlihv1QGR6igGruRpuyGidBfeTZ4JeEsG5Mxz44w5KiOHXmdaii
X4k5PqdC3jkaF4lX4XHtr41DPyWI5ptYS308ZDJ/xnsTxl334DZcR8Oyd9T2lBTtLmJ0HCxZ8n1S
vYBjJAPHnxgpUYIsb0NbwmvdNNIvmJ/6+AGln6cF3g8j0NrqbFnTR2pz2jGhFrop4NQTkCOzLfDD
mFJ+iYHfeNHOST7fgd0f4TpbX5k5yzUNUxLZhh3ZR07m3MluLHED2de41ln3jf5i0fDwRH/QlpSE
XTtMz7hzc8wwor60brQvRcl1pJd7q9fCufFwSRbzR2QpTZDZxXEcJT2EtL7omCV5WCr4OAY09rFW
zB0SdL2JmcJBXI5ot6PAuOO2TIMtZHHagmq3UAhm0ndYxhkQzOJeSbL2DUGR4HcqMe/61Lk3BhO7
S4SB/FwsyId6axbh0KdHMx28TUb1JVBH8Zxy0PXVvLrYQol3hNWH/ZIyJHdPVpd8FXX+g0Fn+4hx
EK0kWbUR/Ui3C3cUeSjElz15pXua29i4y0gTCNxR8fa8AG8+q7YooJtGGCrDWUWEnOLf5mhmmFaz
QeFgHKDbo4snPQbcbkQN5Wj6oDtZc01V5I+CxlFfVcW1adYhE+LpA4Zn7+DV1nunZHxk4Eiek0Xh
6m1sl1LdxY2Uj6gyUVjX7RiWSrT3Fn380pUpubTO4hz7ebyP0mo/M21C59eXS65Yh9ZV6j2RCwew
0IkjvPJpsNbvtX5iQI8gPyw2CsyY7wWzEd8zs+wjV12EZertE697TzghBaMgBaDv9N0cjY9V2eUb
Bivv0rO7UEzJ+2zziiMvEEwuQM+Qvtba+Fi65skbO2ZVOhNFxiU7qGb9qjnKZQSrCBICvdgXJE/T
rF41YzgYZcMwdj72aXcmzH+amHFiTvQSmkGxSV9I5Vq2rlp+Fm18sk2xr6fxrm5JEpp7/Wxa03Mz
a7/ydNw7RvvYJtEr0c+PhmVc41ycnSK5RzsbQpoh6HlaVL9QeyOgBOS7raY4+5StmbsHBmv7bsx2
S2vSEAl0Y7pziMn6wtSNsKQ8C103veIx/GZM6Fh9uhtk5vrpzCNIU9xPzWwfYxT+wDKduywvEPeN
kGnVneiAGAhT22jJopxttXqWi/qtAsrzSYjaJMqUbmoEPy7ZMTkyFy3ZCuIDdYGbZhS4VfkRTMp7
RBA+F9al5dxO2nnJuNc7gV7X1/AKKfTKo9PKq8Zf+q7Za+QqMsKehOv5TcNkSDa9g5qmvyiddqhq
t9mqgol0qQ7zAdumDm+j/1BdvsScMAFPMadAy5XvTWGibMW9fcTATOZC0r0UtfnEFEWhkmdAPSVG
zu8ADROGKyJ9sES7BJbueH6s64S/15S+9O7wfWAMHtALfentUTmSrLdduLW5VLx3qiw+J1FtnC5b
npapcP3GwP6cEyMUdHSXhAiNWgj+9GbJYeZHjh9zqV3KgvUGppPPtsFxqeg4bE1gmI2cuuyHPjjf
SDTczZ1ymkX9tVolt5Me3fGY2hIbzaA5LmTYEDDsU/CzhFlix6FwG2o84uFJ0HpBVoR94P3zVuzq
mqXNz2LqThj9mDTYiKNqa6RB2mFh1OM8OU2eyf4tW/W+knZfqRfdKRo62Ds5KYeFhAIAKq2u8LTn
1a5e7EzFq9tk7FnjljRsA4W3nn+WS99gMBwSAhoQ0eeqqbbM4Nsd1CVTbp06E1/r1Ol1Kebp2IH6
fCcTIn/OPXHtuowoy1mUTwtJGTi6lGozJpF+LnO6brBo2/2rinWWfA32x6Tqjd8qoSNk6iXAaYmG
+5RCl2Py48y33otcdTEOazSW+ifi+3JWCDR5HWLL++WsRk85GkQk2mXWbOYUTyKUEQXKLtPrYC0G
f0wIDfrK1WLaC9O4MEtPwpGk1Wsx6+nPrF8cuSGPwP5UgEpwUFOmG8CNJlh9oxwKsWUoBiml+9iy
5wNSHbFc2aS7u6WqODTFWqmfk2jKjgxV4XDGtt1UqVzuI9ceQnu0pqvIa/kkZWfdGU5eXkTufdSM
xoOUgeHPqNC0iEEYfU+lHdtBnHON1p6sz4Kn4M7ExXpuRG4/UVAC7QUxcpWVApapFxO5vqLFwEBy
Gy3Mwx3NQ/brPNDvQOlRzyFqbrqLPQ7OqUu1DgTS7aKHxqOOJ9dqJcDRze00tP1bOif6iRQUpjia
22Rk5hj5hUCy9JlsBLa/kYqVOcitKA+5Yp3vpqYQDcoC+jZxFf5ynF7gMRj1b0QKFGcm8ljR7bk5
JaVgOiasjL2FRyduwnU9EkFlce8f83GMd3o8OPvWjOTFiiQpoKn6syfRIoxVT27MiNlNRnXfXetp
7dO46JgoupHtGWxHQnmdnw/uD6DCiEJk1qGOHr9cnTAsJyqgycmKl/6ReeOqajgZ/ZNdprfVZlq/
qWNqxgrWexA0dk36faFy3c5ntdSx9v2qOur46q1rcTncY8Ke5/6imm2qjZvWXgBaKWGmcVn6sw0i
sKV/LRNBMUZ2uZ0Kp6hRvBTt0gkrMu/t3NXeJPMR07emjLiZwazjx9Kcz5pl8nDFPH5Qk5ixiJ7W
iOh6675VzJo5bKUx2ShjWfKIoXSG356NaGLgGBd6qGlFe25cPaGNxl0DTQaVGU3bby0SpLZaW0Y7
WqeskODtcT/0eI7xm26FAUTIz9gwzQLiLEFpay0zA/KU5Aad0D3DxLs++vd9O7Jb0ia4DU5t065m
4V+CLNMpB3f4uvJmwLReTEd6uZodR/6neZjgAePRPURzSlO1bGGix/iSddOH6S4/7XTKmNiTYTIY
UtkOSmIckybaEaH56OYccshQODL1GwOvjofzFM9yUyyaFU6TSLZD0/dHmafi0kh3pKt9KU7JbBbH
NGNMrcyG8R559veJ+3kXE+61MdW0CsEwweeift7WlflMt+zema0u7NOMpm6pxzJoJo/+QRnZJ6nD
r1qWQnlD6TRh1FTiIBk2MNGLdNZKsluufbm1R1cLJ0nkGeBb7lvW8s1jWv/F8BBIDSdQOGstN9as
k7VbJvaDZZonATyxdY3lzO9jBRbZUFiL86yFlCH7sHHVw5LWzplbmfxFQVuHkmt88Hli3ommuZKc
7B0SW5VhbE7esfVGCE5ErOytq8vB8DuSPg69KL415LRs7ILEA9vVBjDSvN5Nc2tugTutIFaNcpOO
3Vc6g/AmblUHdeoqYRLFhI3glb5r6/4xi2N744j4dVCBD5x5zLeApZ+TbIkzVIdoW+q1t+d+d/bx
ZM9bplOs1oMa1iUyxFBpxjtmpjaMhkRQRk5R+egaV6TO+dqi1G44VZYbjhj9ycqnJTC6XGFLZFlz
qK9AyDrzK5kL+bGaR+Qn4IJwyAo5cVD7UvX8l7CrU+LyaB6XsrgytXEvqRfduVbBcULow4cBPXnw
5mS1yg/GL83Uo5Yhd1+9WANPwaKMH2hBTc+uUvFQWwwvHNQs2WMLVD80HsyHJlfFRlatc+ERnwVW
S0sOx5hiy0JAHITLVGbKUh2LnGMd1M7qt4WuTe8L8uq2Y+B7Rgcv77JpnDnoZNU3JSLhCveDlfmZ
Z2UflqzybeNq0SHizW+7hozZVpewIUj40aEvk/Kokx8aqiAPj15jZUUwC6UNYrpzXlzKnwOAE5u4
gap/qirFOHEWb7ZrAfobHsEx0EjQvmRj5R0UKMfMN5cMYZMAEQ5HmQcw0pRudAXe1wK42te5z5fD
HOVGMBhYtyxDrHy/XtIQW3zpqcY6TIaW35ftK4DdVYsb9Y5IFAoSHY9dmdNW2eTHxkiyQj57zqsO
E0zaph7vJk8oR8ODG6K9vkSEqF/yBpl92WgMGBMniGi4ZrOogEyT14NFDiMBKNw7l0O278RibuWY
6bGf1Z7m6wNbUNJ72N2s6JDJRrnTPktCCfaG1BCdDaUl16u+t6ehIwG6dEPMB5afES0VeG5j34MI
l1dTGFfRkCjkL86sEkGj2gelTl9kob1obtohfSYc5GuL/d/cUh1fCZ4SXBKuIATBGPLAkPZrqxgd
iDphLuUSLpwSx5yi974itKX5cDIXy5Bxb8zuZzkN39hKWWxxs2HXjq6kNWb6YTaLGWZmV24j0+HY
0XXfkpjCnLyZD22qcMhrVXnQxGjdc8+JCyYQeRYs8fsy07pNkxbzPmnjaWs3Rh7GqaOo9xBNOTxN
erHS+c1o5y+F6T8ntnF+qha1ezRHBA5qHOI5KERpb3Wp3zWEe8e+OZFzUI4A3WY6nnqdfrGKOLI3
SmCmN8toVjLTVS51z+a5gL93mgkg0wXrhOx4sgf3lWTeE5BJERZlTriLxQonYtsXU/tBF1O70aNx
1wzkljHiZdOwQdA9z7iUPtuZdTRPVAJJq/3g9E+joOpzcjcEQz3aTdFAWjmhlSGFpCpg3zLo7H0r
DAskseCOSB9G0W0QwDeC/1RbXItZ3x7GKj04k3V1Uu/dE+opGzElmvpuibMj1pu9u5TPk6lSipKW
QOv9vq95XnrpQ6f0z0PSrC3CgajdPZpqmEzltkcO8crhGHfppkhIw4q0n5IBQYfVDaj1viKT+5O4
h40YtU2hsdguTcfoXqFDVWyZ3y9vmVPuF0AlK7Fw2qwVIY5fFMpJtNy9lXcyHC0E0BwDVIdwUqaA
K+OektTQs8rXpqTuIBUf9NP5HWrMuB5tlviIVygorSYEfQxNZZYf2JFCkRP3CxLdCJ3YOFUHs/Ls
l6jpA+x7W9BcrqJl4+VtOOcw9VkSgbYrga2zvoE7j8jvflz+KI2mvU6l1+1Hvd6wahxHkNr30TCO
pSV2tG0fTIwSfhpNhzjGHlHTEGLScYO4e5Z1teNgyrUaGedKjgcEgwBkNBj4TfO4/mgysSFPJ2D9
2JRVc8809N1ReAy6MYs28dulVT1WHQKSp0qkFdhwgtHoKtOYCmh8GX2QOfZ5crpdYg8Bmse9gfkH
YDIBtWduJN1Q8fLqzEd58azoWRKymOvfjVE/d2kaTml+b47midbjnPKR7tmOivvZTVCXJ34I6jOH
HU8fwj6Oz7FXM2hKy6dIbS/FjPrFim5IfbO05bCZbCinajQe4qRvg8X7nEuFOiga31g80EeVPQYa
yh0WPbDt6ZyL7tK5Dc8L96L0zano2g3U1NZW6kMVcezvuce8icGf34w9RdV1+YDt7WwM2efY9fdz
XKWMEORRz5YgAVV9RFif2QYUG0hvubUtur16c/IVZRUwRetX9TA9wFkja1vkti0yu2fBfyhseQGP
DRc1R0DQkdZ49/kwsdn35GmokkcY1N4XznBqim6b9Aixxaju0oQqQlOjRw/Iuxu9KkB2uq+s8mwa
ZUE4/vg4WPMT3fUbJ9NPhKkP0P3duO0NgFfp8TSNFKCcpDb6UKbqPk0izp5cV5xtt3Zmfhou0DPx
Vx+12b8Kk0cn6PWyyQkHM3UypONC/FDHntWl/zUl04GED1BbbzNV6ceQOA9MjF50C+qkmPvPwhgw
erjegVnEs8lTq2E2yIzzIr3k2zzMx2Twwiiz72e8nrEb8bhk2KOl+M1E5IWOJnDqISroo5cGWjqd
WlM7WHm5izzrxV2UO8rQwemVBYgjNp/6tOqCSMjAjIvLOJQ/s9oAa9Z3YNN3np18eTjPA3QXEs44
+K1HuZq3Pir1HWcTHDL5CfPdKfKmx9xuH8FM1AAn5rFquivr32edemZAyPZLESfTrtQl+yfH3cZM
BYNyqe4ckZ+F3ue7SFnemGDj9aV3j67DIqkWzhWRenYXNX3SYs7hSp+RvrUwlRvdOmanMej905KW
z3k2TkESIZPk4FQz6UOCY5cZaQfcA3TWqvl8HjV1wIO4XBsBI+d23BfcH8Whm7EMxZPpXgueIXvZ
OtoLlofooMZEI1eaK2ff0aV3KCazDfS+QvBxRUVIHdvZd6jebOGi85ZTqhraRbcsGeSyK9qwbpUE
L5NYt0CuHTJIZojcFvk+l0XyVC5R9i039Ay6rUX1yb259Y0xwuEKZfs4zKl1bziJypsh9WtfRrn6
cxhWF5+ijT0PoijNghjcOmzV5FuRTJHYRyktlnDKcf9BXiDuOHOsx3utxR0XTB7mya3UydTjZ3/r
i0jHV1aJh5bp4R6bsvNkpN7yRhGlewfP6F4Vj0qwAN1IbD1I8003mOo2EURxIx0aH5GSqJ8jSvK+
Hgtv8q0iakKbmNIgYwxXbNN4LQ5xZBlGTjo+tnwz25ntzTZqOjZVOmtY1cXpl9c6BorFspozJFhu
3Rjsx2eePpmcTlY/GSHjBJ2NXeQ9WlEBT6Z2nBsLNhf4ABTdCDVUEh7sw3gxMQpd8KBhpXMrfXwt
qmgKIk7uR+pD3K+k9FifdVTQOO+xKLj9sBnNYiKEX2I3NeKf9C53m3qeUwyQIwsAdutm3+lVf3R7
zkRj2v3IkuTTkZa8S1EPttqY42EoTbX3TVIazt6U17hP+vwJivzRaMYUUQZddUM6jBY4tUWnPKMU
tUT5Wf3BDCURUOni+gYUiKsHmHo8TEpX7ADweP6oixM6btuc2lpU3EA82jCibMxau0KPZeGE7Pbo
qUt+SqW1A0x4YDRkPNJdwz64FfxzFapnM7lVtR3Ybb9N3bQcCoNMIb3DBbZhDztsrZhUwzGdh61E
Qt1QkyM3AyG9920auZeodpTrXCe17TvDVDe+lRJMmdRDcadDe63+x/hkimlk7RijdTWBuPDHJu6v
KfwvSXhadooSM3ugnvWzFXobov90dIzaBfnGixcojgXDqtYs7LRCyqs6ODUccdYxbMo9Kz/2Vu49
YXjxyPPs6+7HohETG8R4McLWGfs7t1FLjms2NoJ+0fvdMHq4bLAZTRzxHXO34IiSbAsyhunYW3nQ
GMgnl0iQz925sTyaeVNQYd4uxNrZJEoSCTFN2b5nAEqCHcYG9v66MJ+pHKGg05qMJWBiiAIg48W7
IzVfITZvVmZ2jHK+TnnPVEuLSaDstHKfD2lCpeiYoOhI65IyqONnKva1iSgTs5QMldKaywXTTK37
f1sqiJ2m15ASPH1OuJZjzD08ryOOEnURae+endnJu+E4BMpNCZOtjYO/2Tj8DSt8q7WMIrfxAGDF
eIPWbGZjslWvdut0cve3nLS2zjYQKpqMJBgfHpvN1sw1PgVZMyevcWRwJr6xQv9L5/2JzjMhsv7f
cF6QpMXPP5N56z//Z6SP/cealsMoX9Mh1f7B5Gmq94dJGhgPbVulpd3iP/xfJs/5g78hmMuBKLN1
/ul/MXmW/QcRHRZoG61uVNmqxn/C5PEif2bykFEJmMdBQfKHg4f4934CwE4jU8iFPmms60xX3Nou
HnDUF9GLXpW19oJfuv72p0/mf6Dzfg9+UHUVWAkQ0YJjA/FaP6o/B2ekkxWXUQxa5fh3sf/4dr4+
PeR/weWtnNifYMP/9hq/IYDc2GZjW7l7zP33z+fYP0f+XwTWacZfvMRvhNxsNyXuTl6i2z68X57v
s839EnxwWP+Lt/J7Pt9/ey+/MXFEAbDPn3mhE7udzXOy4c0Qkv6X8N2/fz+/p6YQxaOpWc3Xkkek
sdY7p+wRG5PQ1rGM6pgNEe08d+85TxpMtoq9TiGnMoJGJEIYVvmYI6n3Tf8XMOdffJO/N1+a8z8/
5iW8u/OC3VX43v/nS+j/ekG2M1ML9h7u8f9wdl47ciPZun6hTYA+yH2ZllmlKrmSvSEkdYvemyD5
9Puj5gBHySSSqJnG9EV3Q5ERDLPMb7Ld93D/0u6e0WDdWN4lJhWJRcfQEVdE3xC1E3cB4CyJ5khg
KQoXwoQbnfjhwY4Mg0K1IjaUVZbQzXkoG8QOIof4VAlz/il/CdOUiq8jpIh2qgK7+yWwUBCdeO0k
TZQH6UrU2pNK3diki4sEaABQWzq5tDN5eTCJvx4zGc14Smwr86qGCtikSpviWFcfkCbNHzKcps73
LxFjuZ7zgJhnzYfDtAAwLSbpU1LSa4qDXpXNCIjatI9mXttAeDBgIiauDsgr+uc2Dt1jSNz/aFk1
wZ4m0UR2g4rwpJU/ylKtyz1sz25Pmd05pFEEDrSLSPCUwY8/KHYGVxAU/ZMAW0flMSq8oC5RIxv6
Ft2aXlxMV8seIdBXR0w1DEB0VUUQ2kBlFyo9kcRArEBk6bHsM+t0fw2WWFkdO1hToHSkWqqOg93i
jitaYFbQs4OTUYYqnIo0BRqBaswrR0EPDaVSUnWEiGZ5gOsvS6PEID2h9TzaGWGk5fcnFGPrjVFu
PqerqXiFujaI6T+GQNejTLWS6ARJ5gnmc/25dHLlAQMB+bFDqM27P6GVoYAWm7MMFWBj/GKuh9IT
PxMhyiCnMRD5IWFkUsK2OzqT2X14/VAIfgLXxkQPjajFqSiy0SlQFjdPkxZYR+C55EZRpJ2gZ/0/
hsSv4X+Df4uVV/VmM6AOxfuNUhSfC8fkhX5TrGMR40fUA2eR1ePklNRwUzjG9ye0vFrg86Esytlj
KxCeLE1i/AZoSivdzhO+pv9GDmWCVJia0e8UORp5nBpRfqSo4KYbN/S8yf56ziEOMCBWq+hFAT8D
Nnn9zdCUBlJs9v6ZFjy1PRuPV2rziUxOSORGX1r4y98iYq0Kulmjb70Py8uN241QzLRVpAgB4KuL
HYO+MlZViDt5WoLrBI4ChWZ5cAkENPo6UT/oPU4Ur1xpk6t0PnJEgNjWueZixk421BkddvvcV0Xk
cesGX0tbZvuGrtzj5EwFONKi3Tgay02Ef67Go8H/uFighSwuVVwAJ1xFnMLL8jHYhaoF4g0a1oZB
1fIA/hkF81zk+aClMMnrj4nTezByAAuvapvsUcv8AmiP1Z6SZlA2Xt2VCQHSYPNwIHgWl8FD0Fva
ODhMCI0k2JhCU8DfkxLfPxUrE9IRp+UqRg9zVgS8nlCMRLiYwrz0ZK4XBEnNlEanAH0mxNgr7qEN
LsjtcLzpdGtROTTJG5bmzmjM+bgn4P0tYe5iJGGEj46RRfu8k+nz/Zndrp8widNxKLF41RHAvZ7Z
1CltEVr26OEwWj9ToJnBu+6wEUqvjQLjA6VPODSqpurXoyh4xAUia0YPjx7l1Mqo9pQq//nqqVho
iiKSio86yc58yP+KihqQLxkdWekBUZyOyJ+jHxBDWft9f5ibu4LVUomD3Dk8IbdbrFjhDANF2VR6
Cnvyregq/42u1tUT4jTTni7W+Ov+eIvwmF2AYClfR50dphyyxutpaVZKJWYsBs+mTvPexpLhqBl0
PuIMBxwa9CAVy1Y/OrFvX1ojKjY+3cpeFJoqsAZFCdHQliKI1DjR1tRhCjRWpFDzihR0d0IVRxI4
Bp/uT3Vlmwi2PEeMKxEZ0WUeNKpZmvea9Og6oJwzpq6OhKSKD9P9cdbmRDNYReGd8pm1tAejhGnE
seGO3jCaOb4Aimg8Jwe7dC4YrLjcH22ZDsO7Q+GTD0c5hiIyeIjrL9hEXRsJI1W8PpAGPT44zaD8
laD4jFefQkkcvOk3vCmcFzgjzoe8LgznWIVwCXZIxbvxxu2s3exg29Jns3FgAohBgrO5/j1gKRDs
k6rqBaxDDxpo6N0zMgsiPYHwnw10WrArx0gn6D1wvasahDC7R1oj1ktxTvyhzU+pJUDDZcoE5SSM
W+WzFkTjO33Ijfhwf/1uDgA/V/BAW8j9oFu5XL7BFjEAv2n0YqGJf3JfUeU+1PFYCGvdepQ6fszg
mJunTkhxBM4gN27jZUjEDuH1RQXWxeIUduViuUTblZaZVaM3Gsi26TktEU32OK9mWf3V783oTc7c
NzbNzRZlUCo3hoa4KZaH7mLPQLVuBx0BDQ/WUP+dwmnaAdmbdT56WC7Txiu6OhrFcETBYZDCNbze
EaVMhrq3rdFDFqO/AJqHxhY0ldjroa5ubL+15QScxNWpc/ScZdzDsfdlh2+Dl7YKRkWkXFzTI31x
t8AkuBD6cByECMyNM/8ntLmKMOcV5XXg/UaaDk3f6zmGmhFOohlGD1OLGgUnhMjOOl5O74zIkSZu
X7mXjv2pLEXyRQ1k+dYc7GOQG6AwZnewFAXEJ420Bf37NGj1jcBs7UwSBqJLDRPBJkq7/nUKsAra
nbGKfRBkkhBc4EvaARzcKW1bP+JCt5W5rH0GmMSgoYjW5rrF9YC+iCHOSXDyVmrDecxy96kymuJT
aVbBsasN81zQG3idMS83IfVALkKKmyYW4PZiUJX2qGKFgOMqGFb2Lsc+9AjEpvqoRzUAWkOdKRFl
YWzpBa/sb4oXePLOMT5F2gWJl44oSdWf7q+ETAVBH7HWY+oD6rT5uF/u31crK2sQk5qWjSo2kcLi
wVYG108TIUDN0DRjF7X0vKzI7p7pSEGrsCFcgo9oXhvIze8YESPOi8jLwwG//p52bxTYw9mTp1IX
LXc1KP1qr0pUE473p3fzSP8ZiNt4XkiHJ/R6ICcM4XtRUQbYgSQbCVXipQP9s9ePYnNOmRTiwYho
XY+iVr4YtLYA2j/VBSqBKK+oB40+U7Yx0LLKO+9JrOEpp6GK7JIXLU5ejrIeDDxF86paVYcjGiId
WGfXDEAMBvPyQdDKXpo2MJ2DnNoIg5Zab9CiCLGt37e4R4qdWlpJ5GG8bG2ZYqytNhG6EFzNFMSW
ou6+69OxzmaXKiyG3APmQqBKkRGk63Z/wdeOyN8DLT4ruWqKfx8DWfkAW3jKK8CS5VClH7S6wr/t
/mg36T5XHHYGwuY5JwhbHkiELLoCHBu3j6IIbOkM5QsNY/3SDEP2MbMa8TaqgVe7mWFEG0OvhBNI
1dvC1OFrIqW6mCj8nmTEBIubNnPzF8uZYADWFQgI3gUTxjOYkTfAQEcAH9hVjWhoblmVrnxT0jvm
bmv8HWWB670t9KKrIBapHlyCFJlDtWkk5mJN6W741a8MxM4m/yQXN8GQL571fEyRgUta4amBhft3
indnA3369U8XGQoREm8rohT2YpTG6GTrDr7wYMjZ1O4zOeD2iyXfLy4iAJHQBMyv97fPymZF+8Gk
sMZ3pIG2GFJPihAluBTkgyLFoQ5EczTGUX0gBfQ38p+VhxmdebY/kTI5+fKdJDKChN9qJmXotv2e
JUH+znB9pT+4VQauCO5M3W3Efst+0HwluSQNODZRL0VHY7FFraKG5qUFIDAhtotTMyIxN5tBJu9q
LaweJ5mXH4Iq6H6jDwi30Z4i7T3tfLs43F9mzV7ZQWTTlBuJEzRWenE5UoS3MnWKba9vOzfeJzTA
61OrtdV7RQ1M+1lTUZk7O1bZxqjLuLN77qBbv9rAcFU4YS2o5rGHBX6EO5B8joMQdmTDC1JcUAtE
rKhN69CB0mG0n/N8Zv1Gka9HKNeaQJHVfPI/wtlMv2hKlD2r4dBUX40pqQ3PTbThbWYLCQ2nMSz7
gKlYZkPALYGxKGkMbGHUQfg9hgnKm3sUXk3Q/v2I8jiaT9o/dd23vwlAq+JNCJsWKTGpJ0BtQ5if
btYKcYzQdP1gdb0pdnGjqBhYNngqHpF/Nn/1riNR20JfGCnQXGNJJDo/XzsXRS5YcUNSHxKrB845
cDLkXunjocZlzfDf0h/qiw+x4eDbLIzenXYKNTjrhNZYk+5MkkAYqpWj+8cpN4fvGnrN7ds46uqn
XloGnOrQqr/HJQH6PqXW9aPxC9W5jEiIj4fatcbPLfSFF4Tp8nhnNJP2YkSx8u+IjNAvp2lNmCm9
Id/bbloiUzTE8EDR73RHhDrJ7AjDB8t4n2p2HRzA8Pjv60gFhzJOrfuubUoN2aI88H+FeTsgdYxV
wTOmYvBqmFP/CcVvy39rdwGvhwXfqzqmRZ09d7lW4vRLPWtAPgO16KO08uy7RNnFOBuNk34aJA63
R0Qqun9MGHqBhzxCnuwyrQm1vQXh6BcgCMl8KuxboPq0ar4XSEXDuCzQp+I17HQkiTt+0KnJAgd4
Sk5WioSvLNC2yCtNp548NN3eSdGEvigZau37VlclXCtQ1g1w91D3kros1POguzMvSs8a4xDArkh2
Q58YvwoLGtgu0TQp9tgu99mDo5TpD1CJcCtJLC7IEiBbgOgNZsOWXtUG9LrB/xngR/zTNNpMOxV1
l6qosqpKDn/GUb4qgWpj7tmkNTQBmRJFdCo/g30WwAFtYXZYiiEbdgiiWweZDpl5DHgkf/9PnwwS
3l9l8Hw28x89Uv1EhyCCIn//Blh5p13eOWxQyERRfpn//V81tdgo3UrxG9MzJZCTXa2mFaI7A4zY
+o+sOjJTuVfjLUtMi/XAVuq/dv1YPJCYnPETCAavh88Mxc+lWupeyzX5XNOxgMkOGuv+JOfrdJEZ
kvXO8yM9pI2zmOQwdq1RGJnu6Y3SI39GfDAbVaodkB6gWTmivkYqfoZibLYcidZeF55n+mIGjVxe
0esJmpCo51BB91BPrrJdHlnjuTHU6YOFxsF5aOxvr50qDhh0Eqn7kG3qy5fFL33Yd6G0vAlRGgyG
ezwn924l4cgoyYQ4hNJY03CCv0v4e3/o260k/jjDO9QQ6Zct32yaTlpUKUN8Kccgdo9FK4yfuKOq
wLJVCUM+K8BdHzvyR4myPgJEG7nnShmOwi2tujlpITdbJi7tGNrmaMfZBd/ZMADp5WDumEd5AZoM
7nZ+bEnptF2tgHrz6AOUyqmHwpFx/6vtJ1PNkUa5vyS3YQytPGpaoAUIgdkG118/UaLKwDQyuVQ1
aoxYwNfu49ho1gMKgc6P+2Pd7jTG4izjtKUKl1TneqwS0FxeqGkCntHojqGB8JODRNdTaEr3ZDl9
uDG320NFzgJkgCWncm2KxdHt+wip+HRyPCeKkzOIIGeH5Wj2ZMSjdo6aBEsq1Wg2TvLKgs4FQiFU
5ggcYzGooQ5gMyzD9bi502cecqg3oz0dgw6D0/vreXs1YS/FhcGeQELtpnFSB6ENjLRxPSw29JNi
dglaQeNW13zlq6EMQeWYci2d7GX8pfkTyULZAcpBqYUnxFc+NqHsjxBqJadUCzeqCLNQ3OIuJJKn
n0ZvkKNCNf56m8TDZMiBrI3asI7RtQF3L91TzzCqx0FWxvuiQtbigqtZk+0lHokYwYZa+LaRtXgX
KSbwc0cOtBZjv1ZewG42wUFrQOo/xTqCiDvU3qfu3JRW+z5WEbV8Fvlofmv90f00BYRCp/sfaWU/
AAQg26N1h5fXspsdjTqhpdX63qDqs6m45lfh0cCfVOzGwMKz9r8YboY4uAw5l/KuF09pHLecQP54
ZdXhVABoNwM1bVT1i5lmhbKRyK7sQABHXEQatpXs9kVsXo0a/vGh5ntt1hBeBr39rbOzegNrtD4K
un5AjejLLHsyME41kFOj76E6GRKMJEbcfVIHSAEbA628Dw5OCnRXeSfmC/F68fC46CvbLH1vEpGY
IGUZyFv6kFrqpstQBPNteSydIXwDOwi08eu/3FwOIH1l26tLE66UejEq2rrvqRgyvBARtfrXJDby
T7qCCdHL6wejNEiSRw4LYGxRjQxALEt36BVPqVv4f9VMES6qSr30mhttnICVC4SNT30XYAVRhrrY
JNMwYaCtjYoXpC6qLH2LqF2gy1Nbjz8xzOk3bsWVW59mBbhPKmk0fJftZEtt28HNNMWjNR6+1dWq
PtiTnb5B1xw2Rtkrl1rL7I2dc1vRAadCSZ/nnXKOunza2j5sB95uxdPLDK2RIFNDFKEqrbGOnd0M
4PAyaSO2GuXyh6L7zllvmtHcCC/WZk6fj04R/0dua7HQST7YmWV3ikfhMtO8sPABhiEeIeXJgIKH
i4KLGu3e8cf64/3ttHZCBTjj/1STwM5cHxyOYth3TaZ4KfD3R+h2yj4gnd2Y39ooDmeT/hfhKiXT
61EaBfOR2in4sskYCnh3vmIc8s6FJnV/Oms71vkToNH6pkGxmI7duyYCECHTEVSTYrdFZSrq/zED
aq51kG2Bb9eeCI6FNUdF9J6Xw7VuFKcl2qggYhrzYBpFQ/sJrtQYw3G6P7OVLUIPfe69Aktjqyy2
iGOBQ9W71Pe6BI2xfefE3Xs1zEyQjFmH9xkkX6aHb7X7+kuA+9TlLyzYwWAsBp4Ktn47McfOb1uP
siw0aW2yP6X9zDpvxCsNqqlfzWvJeyvoEeg3ca2FHnc6J5NeqlkDfi1afBhDx6D42DQbF/fKtqTJ
wjWqzqagN2EtrfzcQKDC9crYip5TPQ8fOnQPz/e/3MommUMwJgZ0kb2/2PwwcRHQJpL3giQdHp0m
bo9BpQX/ugHEzftDaSsRGG+DC6GAK81hp1wfNCzKak2msevFaHFfTOorp2FEnJDkG+kuZEbTQ9r6
+T4NOlB6TY/KOmqrX2pjCs5+qjgb9c+VZ9klV+RCm0//TdqWUtjI6mF+/5syoVHoFCUG9jX0ZOpo
+whf9WNU20R8PGjVxlqsLbuBqDDW3JyXm1ZxBHxMdBlj02up4zcS/5+UqMoElWsrA/Je95d+dThy
VK4dLvCbZDwyYKDmhkW0qLjlJUSh2zmwJeQ7WY64W90fbOWacy2HqJ6/Y8e5DHekP7m4ifCZJwGU
WhsGBfuT2SwH8MWuSRFiuj/eSlGZyJTOICBlnb+WsbCt9DLNrdb1MFhocclqdSPbd3poTscRNpZy
sgs/wHvPEU1yzoKmL45hbsCkc7NhTDcO1J9k+7rmMpe2qUUY7CoelcWJinEMMWPH9L0mlpm5dynC
VA91kRXh27qoKbeGaez4R39S+uGgpEny2Gfx8K892t3XsHSKdld1GLThdYTHIu+ClmVnte3Ew0hZ
XeLbJCv/eH8F177YHF38Kc3Pncnrg5n7UTDgiI0qXVzX/yILGH1Tk6T4Bl4uHQ953KMFc3/E27NH
KkannKjYJaVdXgWCc26FWoY0gDnJ6mw2vYYMoV+pB9AVaYugR4TXCKAc8+PUNK6+sWVu71ZHNWiR
8XSoc567eDY6q0nwLUgc4iqjdvdDYMfilAwA/Dbep/WBTMCOwGy4bBYDhSB/uzZwEGhCRfSshDg/
dC2k8vureXu8mQ6vBIA1ii3suevv16RBbScFdNkqCdMTugnImMIEPoFLHDa29+qESIEgPwFHBPh4
PVQ4Fl0ITll4qQ+IxoUf4JWIimzEE6sTIoygcEhVh6jsehRAtvghjrbwQoGiXIN01b7uoREKpX59
lMTakUpTjMQI+QYAqxsBpNESIZ52Jm46uTprSoTDfhqRg/wvPpMDEobXnOdvuekRXBU8RqrwpnBA
9tqXALFlc3aSUm48bbcHekZYCRUyC/APKoLX6xdZoAwnexAAu4r2Emm5c1KzZCZb5zpcJ8N69QXC
nEiOAMDiBwaa/3o8PzT0HHSR4+WFrT4Uqp/sqnRqjugV9HsNG7eNDb8yP3a7waFCT8sBPno9Xo6i
OoFDy/WBnPC7jlb3e/K2qnnjY4H3C++8WN/IxFZ2JBwIwJsA9iiw6osjFsgWt1aldLxQQe01KnAd
oYOPbEk5lht349pQfDiCA0JN7QbOJdoCSy2Akt6UTw56x22DMSxvRW7m/cZQK6eZqiEHeQ6B5hDw
eh0TtzLslkfHM3qqtG2NOOhQK3Jj3699rb9G+fN+/9VqMbQYHO/YOB5HA/Al1GF6fmP/MjoIHgyZ
bf8Xu5FNT0VccLUT9FzPShK+jXRz+VbFlO/MvHDfjyg97oKhyE+mGauvr7HgbEDBFKNzop6b0qLi
9IIaH0I3Au3no2jc7mQDyKPLNWyxSeYvch1dUASG+zq30akCu4uThtIzvO0sZy1rVd+3JY2pxGRH
JtmU7CdpqF7p0H2uYCocrBgx0PtX2EoMz/jAE6iCAK6j33K9tm0xJaFhs7ZSxOZsYRAkGIFNnXlI
olnVK9Ptpng3Vkktz06ti4oAyGg+ZrbePJSUyOg2yxAV3fs/ayWc4C4A4QnPBUzVMubK6zHu6sEQ
1J2scTZHKrSnuPbFj66rGolg+awt4hh991urLFrA90dfO0WzyYjJJpiZhIv9ls3QaBzuXZgaSnMY
UsRRoBErl/ujrF0LbC4kb+HxgA9Z3OlYlJlDpNB2wB11fK47tCzjfnSQLSx/3R9pJaCeydm8VH8Y
S+QLi4/MkZoo8DgekIf+LdKw6CRp9Dns/ZCn9jczn13vUf+QF1Ul2XY1Sbe3VbaaSCvrCkUSz3V6
eiQUN1GaERkQbEbXw9ktee6QS9z1Y/5qaL7NZHlM6Fa5oAuXN3ttm+j315qLInqMVe9cHQGFPTqI
XNxf1nnVFkd3BqZDsaDLMJebrlc1zIIZVxH4HiQDzNHTRjGqQ53WCVLHvh09YO1ZPSE7j83E/YFX
7l+d7J7ZweO87XyMGH7goJSyPzGUe9Oy2g8YdqHgH6Cvk4+Ofb4/3ur+mfGGQPtYVfrO1zMVhU6M
mGhUSUyj/5Y4fvlkN6FDj4TeQSj9AT9SYlToru65SeLsJLH0ff2jQ/MAZiYpBoCjZel0MNtpaiK6
WF1tJd+GGC/WM/5OMULKuWEaR/7BlGw8PCtHlBAcuQQa7ryry4eHsoc0UPqiM9gKlM8mFDKMwi1P
cT0W/8VQjEXpZr6GiZKvl9jAIzvHu4Q3DiDDpxQ1o3+xUp2sXYhzd7Wxc1euV7Cq/3+w+aD+9YCr
Ksaq1kgWY3ehau4VovBv3ZQ2F2yWTRSopkB7B9gD7wJMOlEJvr+d1q4B0o25sW/yQZe3kU7v0cQi
wvEUXRbPkZlIFMaJY++PsvbtyKHmiwaBFb7hYo4J8UTZjVyvo1UfTQPh2GG0zWNYlf7Gcq5NiEop
LWSAoresGTMMpklNibrwhaguiT9FuC4YW/ZOa6MAwZyz67mRewMKaGM4dnlie2GahecpyYrDFKGS
d3/ZVig3iD/TFiQsVmfQ/WIjUsAeSuwsbQ8JqRKundZ8GA0Fr8bepKZnJjYuWWN4LnUk0pvSV3cK
VLc3gMdoWpqdclAVqeEhUNXPWRwUmFzE1saXXexeAkFaiSo0mxnDybovvqwdIxXLv0J5Gq8I8yN+
oLH7exobdNqSxJ4g+WR1lR1jpAMxokPgbat3v/4DWKG5+QftZbFEVRC2aiiU8aLYZht/mBr0vDGI
bqonwKv2OVKj+Fkksnk74tP79f73Wdz98+Q1rkHuIwpSGHAtOnLomlMUS4zpEsgi36siwaDRBOMm
rRRTF4l95f3xFsdoHk+ftwFLbbK3l6xV6AFh5agmpqC49iGvivk5keq/bd9tZRWL5/RmJP36wA6o
MyAQZKgIDCOvS3MOFFzVVydeuugEzCY7Wcj2bjxti0P1n0GpjNLGIdUlPLoeFBwETO6Q6emzjaaM
DOcBK9t6I9TT/2yJv2KF/4zDncfH40G56drm2Sgp+Vn2pe7jXH42eulE392qSIwfpSAGf1RpQ8pz
wn+k79qoRrmQ8llcEE/40PVNiOTVJQAKY14GxBViKuljizLEmOnJuUBl2NoRaZRwzsPWNPZTV5bx
Y+ymPNKBnZT4EWTlGB1KFVGIS1Oaaf8OTM8svRg4/T+l6Vv2MaSKjfxZSCUTkTVNy3dVMoj+UIWN
5u7Rl4Luo6V+npwDOG79w6iNRocniMBQgVJ3OLzgBK18slHVBfBI0T94tHqQBTvXl8Fv7H9RwzBL
gShb1UXJB9+06dJPMmo7nFfyKD6r3NjPsT1EqJ73gTqd9DSy35p2loX487X5ryJBv8C0fO29U2Xi
Xc2Pf0R/UAsPQQhEcefXs+4pNteueUDDL67e1AHOTAitZ9FnrdUctHJ1pLiYXqs/y1ab4q/NZAfI
KdsB8WEBDAQ/2iKry++0vJz6Z5sWaGH1feqGaKfn+fg8qUr8uR3H0IdQ3cjiZIWme+713Gh/ufgB
fUy7LEvONu1c6TnBMBXv1IIj8wtbULiwk1RKhPpCQPX4bUz6x6FuUCtoZBcjzDGUXfEuxl9o2qsD
Tk4/MNgrdITDagB+iCOmOM5kmIPsXCvvAfSYqo+kK36n9X4a9PDBxCrOOdlJrY0PfaU6zj4HAqu8
TdvelvtOzRPyCxF0/je7jG1A6DqOOwqwKA3RnDD+qlh1g3ihrSXDSzqVqBc4WC4bb9EAxD656HJc
P8WIQPZnGYhOvpmqTtqfbUSGix9BAjUFv5i69YxaZyu6lSoGkML4hb9RWh+N1mHo4C1MKJwj/z3h
6ecFWVEPlxLYGs4PSLppBz0fEdWzpqlqTuOgYaSVIjI8HtQYzd0vfRMJ+aUBTIp/XKXrP4LKCJvH
IspVtmUTopw4cP9CmagUZMYw7mVAF9DkW0jlXJOkwUI9haLAbauwu/79gMtfeOBD5OhbY1iL1nFp
a2Z8xPqJvDtup/RBLbJs2k+lpX/vk8iPdxg1x9iipe34PjFpc826ae5P/K18QEWBPTwVGTLJKBZh
yDHLhuo/oazbWOskWDI85o47/EM3OuKNkiWfHUn8wXgsQ2EpF9FiZ7VLYYNHpwn7hfKYhgK9F1q1
abNvLUXHcbF3Wm1v0Lj8WVsSucNKA4WOH1GDKGYWQi4/BHqNj0o+gEb3tKzTQAHHfoFLfenGn4uh
6B5tiyLf3nd84McWoFVo2VapPYCPQ/uz/ONYiJGNf+EOTuRbUDfRE+mpWpxTabeAeMacg4VVTyeO
A07BwRtVw3bCS1NVfkwDP/yFdgOeMoge1voevGYXHqTsg3I3lkD1D76Ntx+KTWVqnV01nJ7Gevad
HSsWvUtHrFwrXUPqbnTUXDtOsYutgw1xvPs8YDIn/oGU3SEf33RmuONd8CmR1Dpv72iBfYwbaIuH
QefJ+gcoh639GnS1/zxEbf5OQ5j8E4aRfoBiaxpdgCdn2mEs2sp4rLqqrs/8EcalR/Ua33GMGjCb
V319g6n7h7m8eBDosFMNJNw3gEQsXjtqxBbt/AhjgDYivo8wTTyZmW7+MKvR/piYo/G9tKz0qaah
8YSpnHNqAt2WO1Fb4fegzwf/KOdGxC6vTe3H/Td/JcZwNbIsAJE6cK0l5UmxI93B+ZrWpe9Xe7Z9
eRpcd3jM1Xp8VPvc2kjtVl5+9D04ePSCZuWK+ff8lY60QZvjuMRaxBDb3tcC7dodr1jq+exlDFci
230ZEfH9fH+aK28/fBn6jJSewVSoi2EnEkZlSkaB5HCE51CCqCauHuPp/ihzFWD5oWGE0zYFK0YK
PQeTf02uwxW2dX0Np7cUu+Md4T1KoXosjWfS1uRzXYX5o2mVGMCFlfww1VP16/4PWInggIuRuWvE
9eSWi2nauhrrLSjdy6Rj5wcFRe7KYBg+DoosvPtDzX/Ucq6UEkFwQQgiaJxX/K+5qlVswwDQmSsp
DBYpsA65qrWdmjYuGvnjdLg/3urUKNIBAaVYeBO96XHT5ITn4qLp4Q8zsKuHKXXtD6k/qRszW9sr
HFWa7XgP0zhYfMWCikTCdYLGFgzAPZxg7dmi5v3h/nxuDwIiYjC4bArnJtXHxaXgj7Ze9drgXCx4
PI9xHCgnc8ISoLFaUjFXLfY4qw8bp+92ERHTIndlWtRbScivP5o9OVmU9DjN4zaEkW81VUeSTwCw
CIof789vfaiZRcB5oAy5WMU2LitflbVzKcYoPBXBgCCvCY8gi3Eguj/U7Qebs3HAZqB3KOH+Mff9
ayuaNJxxjmLXV6EgC+yG6Ymot9q4xm83PKPM8kGUHOdGwWLDTyl0EgAC4sJN7qtHetRBCkTfEo/g
z1AlbPHH2aIBry0iqPhZHgBugL5MWdSY9qkD6ubS4wJBTMUpQO83HJGqb6utxuPt7UXHyqZDMKud
oKmyuDyapglbQybWpRswbcCQ0w9CT1ZQQDC+DXRxwIrIeT/YRHbglEO4YtLJ0ey9/zH/1GwXFwvY
UKjPf/YpaqTXezQTqPSOwgHOXTmBsnc733pGgcwy92aluy8dAiC/I5iR2U6rXBoGFd6xNfpUMrex
rrArNJftAAObPm6U4myj4Kwd+jKIk1PvdFN9KKu8dg6Ba5f1OwnepCOhQFD+Y6C4sXgap2ks37id
aaMBQEW/9UY/hC0nJtu59FM9in0ZQ72aqr7TN27v231MncMlPaUfMasCLE5nVfTTKEOejxZLEQ95
h+BxUvNXClvO6SntDs7+jDtAQWexvi5Vn9JVuEiLUhYfOirM3yqMIrH11VsNL51OhA95hg7FTq+r
4hw5WfXl/idewmz4CSDEOUl0SqG9gK+4/sRqE9HgKRrzYkiRYwWEDGD+USZl3T0iZTHgaTiEbrZP
SZFe+qIIG5xU1IzspRRR+y1UoQYdWoWOIFJeU+Yf8SuOKnwMpDCOoyJRgQaeUuUbEiG3n4dvAu0U
ujv20Vyi1786nYQCdbg2KVqg5ATAJwN8og0b+3/lyM+7meIfdS+O/fwr/rrMpNLZbh251iXPrQmJ
0zQSuzJih09Vqr+S8D5/CBh0c0QEImTuS14PFpeB2QZqigEMOTHa08P4tZ/oDu6cNhzfmQSp1b4L
hfomMlpMX+9vg5X1RGyFxo1LgwNs4WK7G2qPAbaNPlQlKNsFo53sUfjZehyMtWFA0LKYc2WYzuf1
HKcga0RddThM1nX75Azz9BB3bd43ugKTm7xkVCisqa1ekaVzKE4Z5qXGJcFZSO4MX0Vjr1Ts6Ycp
knL2tR0DTkkRawXK2hFc29qZsKMIwYelRwcntIeyFYq7p/0VPVWuHo07K+nqb3ZPxBHsunAWiIeA
X6nHpsrdXw685YcmF5UBNYgsn/RPV4o9JOXSOBpTjjo/GBf31XeNQcV8LmgCuqMktjiCWZ/5/MPY
uThdkx7HZDA8WFPOxide28xs5fkyp0rr/uH1/LWZC1f1bWxnxSUKM38/tCKZPbTdtzFGAhuV4rXP
DDAb2J46k/aWaK1eh3ls6wQBmt6gyaGE1gFjO2ejurc6ob9GWURtFPTiypztSh09gsBVlFgMD37/
Eod5vzHUSoBIFIq4EyQXIih38YV8GaVlEoTOpVM1+WxCdsl23N31vqI29MatGrGb4kRsRIgrUc6s
ucphQVmK9tvitPgTDOQBHDzGNm18stJJnlRphHtrKIZjHVbau9dfAoAhBOow7C+K3denM1ProTel
FJeEtXyeUELa953YgguvrSX7Agwf1w3p2WIUNzVkhYWwuFCBxH6ybQJ3h9L53hgm/aFspHJB6acv
X7/7QSabyAUDcAd3sXgwHEp8aU0kgcuHHE5RqQSXEZYphsuoC9xfxpXPxu1tzj0jsmsSsutl5HbH
7ixX3cswhjk5Z2LpvxSMQZ9BR6ZPaMVmGyIeyz7x/HSA0aFBzARJeY3F7T0EFYtIj/9C9Td46vA3
/wezIeML9Sn3ZUAC9oDGBxfilLiHRM/s91WMfuTp/rRXQlZBeIzYNJDG2/eLYLaoa1EED4VNaR1n
kFg+TugF9Af8fbPPIQGVu6fekoR7V88DgnRttlq5/yNW1p5mOXkBivaU+5dhmwjB9BiDUHDXUacR
syYlG/dOooy/UYrgSg3tsNi4vef9eh0jAw2k10lypsGKXO5n0wrDOsS++uK4WGsP/WC/K2Qw7Pto
rPESqnBwdsNp15NRnO9PduWaBZSIKhFKS6z78rPLAK8td6J4aYlWvJN23u/c3E03LvM/l9tygjNr
iROLbCb34PV+jpEaxwKjUi6+NaiaZyvOBA8t+z/OzqtHbiNdw7+IAHO4JTuOpFGyPLJvCMuWmMli
Dr/+PDULHKjZRBPSrnYvVgtXV7HCF96AqFE2ethOOm6rflcVJ/uQ4vrT+VSNk/cqYuD/6NpiLX8U
cZaGSJAUOAVPOuTx5yopqsLHOihKA6HVthZ4ytDpvhopKCN3neaEQaOlqoGeaeRR6CxSYzkOsGDf
tgAx3YPocw3rMTtXOj7p7I5YYCVj9haTXXw0hnlUrYuIIu0PJCS88aIpiNof82gwPgEUDV8au0o+
dU2Z66CtLPg8tFLi7jznevtx0QBF4g0zaryP5O6Lj38P5qhjFraaD2cZj7msR3ciE6aKmfjca+89
3NxxKrWK/BM+VYUNztAu/xiI1kAwuYJIowuxOETjq/dE0ExFM/jYUzvtoRg8UQSd0mO90kX4iRCf
KMknnpkh810RN70fYxhPL6eayo8WQrzioKEpUYOwzSf9Q5naVXmITaNs/TRz56eSZPRHATnxR4+Z
PUx61vg4Rn3xd5YJzJ0nytltoBpJ/w0Al/FHUyTFN1qa4V99EzX/unmiz09pny5ftIoDenCZaoMz
be++zXrLmf0UGbpTHmfkfOiCaCa2wzirYGUJVv9LoTh2vPP2bjzzMvp2XxvPqLCtLre5R75F63vl
alTJyzzpkvLVaLhWm2Wy8wBuDQVLFggncThR0urmrisIF0RQ7hUm//QRqnz1AX5u+JREv6qRJq9s
aFauTvEHQNbdW0uDLw11l4iio2NyyXo8ZUBMGb8eQbjAALiN0XQmk12tnV1BV6lGx72aWAN95QPW
b+LEQ9DBwFSYlKlyUU775UuJkgGEHIBLspC9emjntEWBRFtI0GdtuirOMLzLIXbvjLL1pYgwWTdE
KmRV6/ZOcuNRqxN46tex1XBiG4rpYPbjv4Y6Zjvbb+OSlbpYoJBIjcAHyWfvp7DZtJXctvGnQ/NS
Sy+GkuQHW4R7/fDt+fz/KOZqPijfD2VeItRDsRMKlVfnZxpHSQCIbU/7fmtCvFeU/VX0ApDzv51Q
X9ZuNsQedSytt44t5a7/WsVJv/3yNuD95V2CNol43voh7ivHzZUm9q7QhIqj0VfzSauqPRrhxlwg
SCPzxY6jErh+AdOZ2zbMIg/wT+JqZGhjCE0zbcY9VfSN70PGRJEJMjaZyvpmwKUrLODQ07MQff9H
NqYABXQDaDJd9HqP+LU1mMlOQ20GTQIO0e0X0sOB8ktHYgM7KjykVqcAchwmPzS1dOeC2AheoHyi
c0crhghyHatGdknkgofhNaf8oQQtyrGk1QgVGf5cKaIDEDC438pYIMxN3v3x8SbZiNakYi7nmIIq
gJfVRGPDCYFQUHefx6nAOFtxRTDGwrzSr5z/aE0jujwecGu6nGYHhL4JrnK99xdwlFoKOOOqO3n2
L0IwKQFbGy4H2n35s5IP03HGLum5HRosHx+PvfVVpX4uUalsZqx1GhdbKZNeZlduOi5PnY0u/amz
Gucd8A/8hh8PtnUwPPB3rxU9+DirlW25QMLFqZxrn0Y2Vute8eziLbczyv2UMGSga0IDQ9ZI18s5
GP2C4lEbXj3gDvBr7dbv27h6PyHOu/Pl1oB5HkxYyWiXWqDSIfKvxwJjrdGljsNrWVPoOZClz/FB
lo3wCFwMF6+qqAFvHDn2eGjRu5iCqghb7ISFWUa6b2ImnB0d9JKm4+Olvt9T8odRJEYzCRlSdxU0
qMh72m2ZyPhkiaITdc/sW1FE5qlqQ00cUhVVtUCfoybx86q29rCym8NLIBWdCS7b9Rma3KrSEhWv
7gR1tQIH1mge/CaR5g1K1FZvhlE1XiLo1phDYgC4Jwp6f4SpYYPeAFiK+gccotu7qmrisSwFbpoL
Yn++qXjeoVQF1o+hZ3wqomyvVbeR6/KgkFdDlOJ8sh1uB2yauqazWmHfaYgkGMyuUH2bTX6ee6MM
emDfR9wItUAX7vghjdvu1Juj+PT4m29tfBIuECQUTJ27/hPaxQNsyka5xtOIjiCekKcw73BcLB1r
54zdn2T5gFIy5c6AWbReYCdr7QiWlHLF0EkF1UM+7eiF8RubmB41aHoeHvSvV/eFsyBhXpauXNV0
Pqnw5c8Av9LjlKlx0IcDjPJsNA6JM+1xLrc2EP1d6ZTAEwOL9PZ7xj3ajOFihleRWHZQ25g2Rn1d
Iq6mlO8VOhB7r+tazlfeJBqqA5xVxrzv9mbwitF4w/B1AR4i87Yi0/9esOqsP2HVaRenEifhF6fr
jC/tUJp54NiINQdl6KLsGyNZ+GMQhfURHQiqO4/31dYtBx4S23kqSEBB1v1u3OqWXG0EkAysbYrT
MGbZZ9VOdddv8Ix8GWdVEyfRWuXfquJFpm90UfnRSByUcEcMkZegVoS2x3u4r+wAQSUc4dTh1EJU
ffuJ2szB7KlxnGuaqJ/mvnhbQWI8J15rPc2Rlh8JD/7rXX3BCLnOvz5ekftqIevAv8hhdJh1d13y
UocmhWnaNdLwkS6zQxY3AUCk/DmvYmBvAzLxj0fcONugg4DJ82y6dEOM29lG0ZBBKKm9qxfGmKV7
6nCEhaH+J7T519ENVHYJKnnO3NcX5HaoXsw6mpkMlTj4ahlK0x9qHf2d35gQoruy04ilxTrwyFAt
6HpKMFdgeuhGkviRYeR1+RmaG8nGrw+GZDG4EFh1wJZXxzmSWKpwIoWObECFYE/Lg1OGlm/r4V4O
KLfdbV2Kc+pyYfHu0cBcl6vVylVKV+m9a2FZfYLEKBqRfjgZKaWUOJ2qQLUTkOj64Eaf1SbDw/7x
VDduLsb3wDJRAcO9Y3VnUvtwCbG4R1RXWQ5ugkzCYnT1oXKGHLXYcd4JIDdeAoDgTNihYYvgxWq8
OJl0bZbJfN9a4zuSIRMjumSv57k1K4otsJwIyHngVg/6PCj0AUhMrtHsQaayIq36XCQG17AqnLA/
hljV70xs68ShQQ3SQVKr7pAVY9a5rR6RxTmj8V1X2+atwD37HZW4vPuNoZCVkJJozO3uLMwKZnkj
e/Q6CXU8DnqbnRpqkoEaN9FOdXZjVpIM9wrtgTS9flLVBQSMMdvGNXZA0R+Xkc4HJTNL+SHiNit2
HvCtl4PSrHQn4+Ly7uJjxKyWcYFCdgXZWf8YCyNtfHDHyNOmOTnyeV6qavpkNOMyX7OoEeZh8EZ1
wCJRb6jCtkuJrJEq1D223sauRTSfPJaDwjG5S9HDrs6KaLGuuak0L4savUxWqXx6fBQ3BvFkWkf6
hjbbXacMNS9DQ7jUvmpCjwKNSuFVmUH3Px7l/mjIghZoHHDsvM/r0LMNa61H24qkCombj4qNd7Tv
JgnaLPWS/pPMkblzw9zfcAyIsj/xGH0y+CC370OW8letljrXFvjzx842i9OUeOJzBTQI2cp4+Lq0
RRl4qdXuFP03pyoffGnGJS0Fb0dutbAzUhUVHQeQ7xnUmKCZZNiBbmQ9nUgjPT1e2vsPiDIbdD8U
OXkJaVPfjjdnnk2HvwaWGw7TuZpC7dIMiEk8HuX+SAJmksUo9KA0YsBVla3XF/oBYCquTUTnaVaN
6G3ZLN88fdjzxNpYP8SepCMnu56O+2r9TKcfYMOCyIyKRX/Wew9YdNeOftMoGtaoibVTpbwPk+g0
QqSRDmDEaOv1a5whjW2YV0AIqj5I7aQ5TsIagkEJpyclNedARYF75zxsLadL3m/zGvEMrxErADM8
fWkFPdXGsw9JFdUHNpQ4whitvjz+chv749VZVnbYoIivWaiAfXrGnxBespP449COzdUV2viL+k6k
BoAjwWBQNwG4cKeHMRudLezIQMrKNRURKJpWHXTYFP1B1bM9m5SN5UOxSvq/SFDBvUWBVplcjUV4
mVU7P7c9UuuqXYeXGG79zkXyWm69iZUMyK3Q5ijMUy6/o69ppdW6hd3ETwr009CP5xYBe7XP9Mxv
ZrP7dy7EOB0qq61tX23yCmyM1ZX/lIuXlsfIsUrTX3C1eymtqvg+lrShT/2C5xyVhrz6FjMuXLEa
RaXAtHrkC9KlBu88Ga7ivDcivpnuR5EJESJfUvTyKyXp86BC5cTGwcAaxGHpsyg88JjOL3ho1d/H
OUvBEwLs6gOjANDBzT5jRj24cRtw1zuF72Yzm63snW4IxBjW7y1locRVLFFc+u1iFC9LObpclE05
/FjSqLmAK7K0Q1x6Wg+Mss8hfKDe/WlaXGgwv7hh5YLr4HrozEoGt7zaf2obwEAsyhCHhqdwQuCW
Vk95LXUADo9HudtCgGw5gZxB6T1prpNnNVaMZOgm5dqCCUOAWhiHfNH65zjkTX881N0JfB1K9pEA
mkvI4u2E3FjEhBegM5ymTY7G0OhvcKXbAxFsjsI7QD2JNP0OjbjkfW9H1kIxbcy9szZjKFjCX9uZ
y93tjI6UlKziyoBocVf1FovXpAMGC1eai/oxdLo80BQ9+Rp6ffpkNhOSZo8Xb+M7UeUG3yeBbzzo
q8WjFdbai0iipyGrlKBpVeccgsXz43jYy4pWL4HkVBK8w/Em5uKJu5MQGrjk7BhzWi/V+wAKVY5h
/FEtY/U4kc7sTGxdjrsbbvXQ4XhaJGoU2RcxDNo/IfSR/yDUD8Wpr5rRDorGzC7wEqs/sPMyxRPo
o8E8euFS74m3r5b49YfgAQhaWko5o11yuz8rU5+5uwf7ooxp99WLtSSw9Dp6n1llfHz8NVeb9HUo
6q10ZhCoowJo3A4FPzu2S3d2MF9VDEhPKpUPOvW/tklfR6E345FaUtu9E8PB7GhMXMQALnFMyBm3
rn4wsFRAjKwqP9TmEO+85hsbR5KbAbFIBBiRxO2ssKYUnfBCG/GdpX8T0iI8NkuhPLMCEPosq8Rl
pv0N+QXgx9yVvLeEZetbRc+8MHIVBjW6PPSzUuiw1RTrovdWsoOSWh16uZ486cjbS4VTKPbrnRov
A6b3MV8NMl4A1zA5DPDEz7HbZgFWm79Ydrkbb7Weudov6ZCmzoXnLwmaRNefnYq2hDfV6a/Ftf8b
isKcDCRYy/XeF9Ate1xxeEtFWvgRxjTvx1oZv1R2eHi89bcWEXiVhCgD4URDZ7VJDKOtsV+IrmOV
DH6YjPWxad3uzTK6aZACpd5Jolelx9eZ0eCnugKuTZq+3o43JIViUFSJrgb1x/zahUP5JS0Jy4KM
JOhv1568/Ah+0o18xLj1N102pDuh9cZpR4CMggG4ZWRn1hp6XQzoqQQCde1Fqx0tgUQTiKx657Sv
Ur3XicJI5FEibaA8sdotFpTrvK6NCCmQTrw1RDy8sykvvXMa234bhV0FJRiYV+Q7nRd9evxRXytl
P0WH/xuc3hFcJCIJAOi3q9yhulUoUxlTqqg8mLwz7khothau+bZvR4yAtJouU0BG0eDcM7Rx+GTl
A3rEFIsEEXLYm+dmss3lJF3ZF792U6c/j4rrZgfLFQ1+6Zr0E3JGsza/Pv7xWwtn0X1k7eR/1qrT
PV5PhrA85MsRW4x9R1ecU9jH8Yc8WbonT8VSwM1a9ejMxR7QU36T9bLxCFDDlfYLnL/bZQudKsxd
oq+LWqjjwesX/RwW1nTIqmnc2YRb54DriyOnQwm6VwLi0KlFCb6w7OPMO9fosi9B1oi8+9sODf1v
dzC0vybFRCc+iU2wWho6RTukq63p0vzWpeoSkqxrPVoj97rGTPr46mpTcvTcJjzOTvRvO8d7/MKN
p4jmPIhnSv7SB3R16tMsjWjvJsjfA7ew/TgBfxgkvdIsQVxQSPcH2+vGY1LD3t85hxsXHOhgClWS
3kilcDW0PsIIMoZWuRioTPbvisFNoVwNFcpcFX/3qTXjvt55mTYWlsKVtBVAfVsj6r3dR1Oc6NDD
M+WCk9GXvO7KL2pefCk6d9j5glvrymoSAJIMghhdbdjcsXpF06sQtngzxT7gWDSHcFx9qkdnaPwB
AfDyODmw6Heeja0ZSlS5NNaRvI/Vs0HXqus7dAYuVd7F7iETSgm3wtaAmThTs+xkRRtXAo4efD16
VthCrVXUnR7IlmMjCt1MlAPPXudgGuvOsPcvVWo11Rlwkv09dvLoc0mPfN7ZQpvDozsJvIpy5J3E
ZaYMMcfVDZFR15Uvmlfguhc57Zz7LWHG9LbHb7e6mG5aNdd6GQflz8c34sZdIRvFaGyijM0ZWm0n
GhWVNjdpfAWO6wz/4XrWxU8V+284LDoAlEC4TlpiUgaM1e/x5xK+5rXiN+Q3pSkXXV2JAgNsdrur
sauo50xgOqCQAb/J3R4mU95j6OdEuwD4rf1FKYV7mCNEN03+/U/ZdlW6ebYojnJpaluJ3nnCiNQT
dVwKAcNsmNfKqQQ2ob3S4mAe22rRvnhFlE6Bqkfo99RD0aRnB1fTJ2tSlP7NqCjz8wR20t7Zmps/
VKZn9G9o5awjNasYheo1kYLn0dhbfg+r5G9lGBozCLOm2nO03rrM2IQIRHOZ8jFWx67IQj0LM2xE
4pJCi2LVleWbbrwYSNqI6J+E87NHu9+IlngRZZ2c3BN4xuqKIT3rJj1Sk6s5a8WphQlwWkZbPz7e
4rr85aunl0AFiD9lf4rja2cb2uQJ4FWLiKXp4uK/Osq05E1rUTDwG33JwOUZeuQ9zZ1XTudedago
VP1o4UGHxUJ6jXQjT19gD8XwzxqaIm/CcqBsMiZ2F3TGIKxgXlLQzmgg9POTnjqi+ZSgqWV/V4jC
On8sxERUg1HZXuV4w4QMhBqHBi8dNJvvju9oalMG2YAOBg0j76rZC2ouiuTI+/UMnPtdn6qiCfTQ
i9SgX1pWuLDMVj8ZhpI/Cy/DoPLxam99UwrnnGWTxw/Q4e3psjWlhXdkJ1dw+eKa1LYI4hzTjcej
bBwN4hrKMVR4QRmsCxfAetyhsd3kWjhW+qQSDn/IukWcnaTU/no81OaEaGzwB/DaXTS1gBBNmoUl
pus4nSfk0QMNlPnOsm28tvKfzTEHPEGEuLqHc7XOYAxbybXrcV9SnKbOfXSSsKQVuDoKU+/eRVos
zr8zNxZRipzIjtvtx8qXwSjrjgOoQyeApTabSnqoajffWcONV84CkERyRssRILH8+5+u3HB028qO
8pRmYkxKxByREgSIYgi/yMpwOnvgZcQzUIrhi1nU6a/bFkmmEzV6ymkA29cXTVQvYjKzSF40DWkZ
gP6gLmrxXDZqeCm7Lr48XteNu5Sp2io5oPS4WMub4sweCRrYMWgDyHgL5j0Xc6Hemszx/KJO6R4j
d2M8GGQGVE3gXxb4vtv17ajSYBVWR9cia6UYUWr5Y5qU51Ak00Wty994mehtGh72BSShwG1ux3OM
McoRGIUWNzSotne5OM1c5SdMXvcs5DZOOkPxAoI1o065jga5utMxrrPo2tqJh52Frb+pVaFdxZjs
KcBtDoWoIltVysWvg5BlSjWEvMgOgUGWyJ21+ZuwjtwncADjjjHexnG3qfmj6OyyfHd1gqXSinHo
s/i6zNZcvgFWbDS+ICE0kDlY4CbPcZqGX62iW+KXx3tzTeKXCbzkgVHPJhcl9l0des3Kat1CQ/pa
QUOtz8A0sVudXK/6Dx0J/U02EXjSsKlD44C09ZwHnZc29smhMZMHdtr3c6AYwkTmC2TUoe57521v
8z8cbStNniMQzfFOkLr1YZAH0bBh5MdTAbzdbhkOgmjPo6U21lYURNhrXqgCofmVF8rOw7JVo6b2
Z6GBTJ0R5OhqaysmouVIL3vSbEh/TpraJBCuJPwjqoKiBpwxghc+1iFyRHUTq0ENwX4nA9q4LiU4
GAERhGYo78jd89N12bbu2KRqI9WRxfADKMbwhJO9eQjdxQxmwMmfXKv4Hqb1sLM3Nt46sj3qEzi7
kPKtxZ+X2EKQYUKWORvC7hLOhv3BmcY9GPAafvK6A0k5OGcajYe7+tU0i96YVHw1CbezEitsxQwP
M8Cz+ARatfnL0+f0pSuU4cXqBv4PJixtcs24qqqTssSZfXa6xdsTHNi4RCnaYRQtkeOs/+pc5Fre
wndib7VNk71LnGj5YXvRcq7GOfbFHIqvjw/ixlemk8tCswAQYe9cPUZE+2wbRdqxoe/i2T8cLXkf
N/a7OrJfGs34pyrRWXs85sa9Q0uO+4bOB2SydZjRjlh3NdmETVBkVH+1IYRX1e30YwQK/zou4j81
s82du27j9HJ0SSw4uEx2HWTYBmp3hL5wbbz0LypNXQAOBUXoBk2Xx7OTX2gV6EsJHPmH40tScXtu
7MayKyszkZ9OzCEJlE7veoifqZh8MJqm61d2Zw0HsKD1t6hZ2jDwikb58PhHbE2X2puEVYExurus
qiZXhqSmoKAJRS+QE1Tt59ZBDzMYoFtWO/fV5mgSDkPsj5TSOhC22mkZTJNiySib5JpVRX8iPpcG
iTHUvzOxn4aSl8dPt9KQKEM0FUN4Sdq0PNe98pch0vE0a9l4eryEWyeRgg5kEWBCQNRW918xkmCk
YY+zXUG7Wuix+nZpuBxcFAADd2rN8+PxNheRmJu9Kc1o1i+iMAyKaTloCkNFItivilntjzrEkO+G
hk7pb5xBciMyNhoj970zVDBrte1sHNlsC85JNyVF+owal5Ud9HkWFFhSXUMwEY+cPeHorYkShnvo
w8M/uXv6PWOyR0SoOP5uOhxxvHCfy6pQAwN0yfHX15QKHm1lBwoGde/b3YIOKlTrGHfCuoqWU0+f
NWjNSL1ovbtXAd6aFS4+VEhwbwHfsBqqiwdVTGArLlk15h8KVYs4e+g9DYvYpdttXTEETrQFZbv1
LtIeHa/MFoSlL8LsnQ81vubXPjTVjyghYu2Numb7jjSrvWL/Ov410prZy6+3Xg0PWBpAO2KUu35y
ZGbKMhYWiWEchkgi12HZnxbKJt9VFD1/1LEY0OQZc+OFaCHfc93YWmooVeC1KezzC1ZvpEcPj7aD
51ycYi7ed4U9nYTb2j7FHWsnFtkcygXpRDACYWvd5HKqOk4sGr6Xqh/CUwOp/1APSfaktvpvOCkh
Qkf9noH4puv40tBnciuFoVrPXd4K2xiCDiuKIK7TyR+yZm/DbmwiFo8WFFgf+745Ellp2SeL616k
R0+LQ4O1fKlhozVUoqror9nKeL2aUrf+JYmongD+J98fn86NQA9QAk8yt6z0J1wdmTnqmsWokPfX
heWAMenyw1A4e9iHjU+Ish99SmqXr2oft3eA4U5dDiXDvfST65zG2oxRItCnc9pk9s6l+hqart5+
wnZ0n1BlhF14F00VgBktcH+XoVez4WKNSWaUfkdv41sd56P3okE8cw9ghvLme6R01ttlMpNn0GGG
+HMxBS0icxDO+DwaozKdxq6e8z+VcXCaa9bNjhYoQxUV7wotLj5Xgr4LwgLN8mwPba8E89hky9tB
aOpnGsBdc1QmB2PyZQ7n/7xUDHGQhK1unPRxrg89zi1lMM5dnFyrXIssWXbW5kMDVDl+msfQb7zc
+6o54zx9tODctiBpE1O7lEmbf9aWFqXhFmvn4aC3XvWjNZHi9TPRii5Ii1JHVtlOun+UqtbDQxP1
bCW3buNPNooPky/szCyvSE3XA30GE2SrKL1GBGqfdtgEqLTJjlohULJwhWs+p96cZi8VSB31+HgH
brzxcKpItjkFbMD18Z6bYUl7eeaoainBOKbiqhip5heop11R6rZ/PVBiPAl0MtCzujvjCSFoaI2Y
yFqj6nysPNSWO4E9wqB6O2dra9dzByL1aVNKJ8u/3fXdoCR1vcTRNbbMrDo5fRkBM88itz3pSVru
wcU2QnpePolAhVVKs3V9lGvADuTOyqUHGHTieYz+sOZJKnzE9iE1TfNA5XjcOW6bc+SfCiaO6s9d
I722m7oFNUcXchjbKx8vfNa9yn6PHXF3fLxRti5LXKLBtgOOplG3Sv5bZzLnsW3oSwBYQQjI0SOK
FlYDlL5RmtQ9GPlcmUGSq+aTjgTVFKRwKerL41+xNWFwR7LlCtD97t3HQLqY7YlqoYjH6AueNmVg
Lo37Z6Ho7c5OfX1E11cZu5TaOapXcGtWMy6SBvnKtKNBRSA4f+69svqbfqgjfJGjiXTKEfeaTz0k
qfzNkijp26ijgeanfWZ/zaAJPmO54XVXI7fwvHCWyaZ7a4FowihQMdOPSWR7ZZBMlpP4Stw3X+oc
yflgbDtV9a0uU4qgpDfyD9iN9E9C1VI5SYj8E8S6PPaRDi3foNj/q8QeWRQAzwL5RUq0IlK02scT
NTkFITjlgmLklywzvLOAEAPoFoW7x99y4/FDCAIPVKqJEm67Si86NFk9bNU5MVLoKhQFd28FP/jx
KFuVJErNkmXDWFT6Vp+xEsL0msLkMybm9LauDMzrrQrFIQ/N9CAtTfMbsufQZu3s6zjEyTHqte+P
f8PGJctPoIoEAUVKUazWVOspZJaewjHFs/uimFk+oqQkliNAIe2EeFG0AxrYOCZcexT4pbQXFTT5
9z/liPg0ZGOOLuMlM43BL+ECB6anJOde4e19PLfNr0gMzLX3WidbLW+9QN6zekO5WJFTXhI7ni+j
11g7QMetUUisJaDLkSzgVcCblLUegxdXLm0EL6JtsK/SO5x2Hs9lc69IkNwr8xJw1WrdYCcmLsYp
0VUNpW4IxrWXcjLM94NN5dvypuUHPWvMM8zBs98ahbXEBxBg9sfHP2PjKYEfic4Lf6gnrMt/k4es
bq4klPWzKb7MeMEGQ9+kR0LTherN1J9pG6Y733FrUIlVAn6AzifCLLdbpqYzVZjRSJc7Rn0iUpFQ
MrS2fIdsVH0ZorL+pPd1t1Nh2HhUPHaoVDmCnXVn99m0dYIccgUQDJGsP7U4No5RVwNSXIzkMClN
8WZCoiqIJ15OrfwdnzSJNzEB5AMcuqvaqMmsi8hCy6mkyfmu7ER50DzxPXSpNEpr3J0lvt/E1DUA
d0i9WJSJ1vXkVOsgROgtbJHF0f+AaBhLU9p55+zfZaZkpWgK0qihssAf+St+OvuzXnd1R1fj4onW
/dgMjXjfewjE9nnvPNeF4QTLKAAlgl/65USDoRFdIiulvijxSrdDw9MMU0t3+ss0xL3qL3Zc/41S
C6J+TmmFe0bW96eVq4CSBmL2Bu1a2hK3w0Wzay5Y4Y4X0BhsmrqvlNyP5nSJ3g/OVNsHTVAIDZZS
ZLNfk3jgg6KPJTE1IjLpDiBsY9klP5WeJaeHQGl1ftK0s9UoLQfmXnqLnwHcL44Rq/GS1r371VXr
3jxFreGMNJUskonHd8bG8JLkIRmOBAHUXm/Xol9iYxjp8F8IW4wAvT0Zoy2Iu5RZMrxtS1CdIs+d
J70vXn59ZAiWMrPkLb9rVngQKymyNCMPQNgEmSvyN2ppIqFoFuV41hZ8hxr0gw9Aq8Pr46FfKXk3
IRoah2AbCbhfxUXWilWh24YDmvPjJV2c4SlrOjM7zGWoH/QhXs6T1ipvRdobf3lzP9A1StoTAoVI
3NvtInuYjd8KK/63D0tv52K7u035YfI55L9ADtmGjAh+OoSVgX1xnOrDpR8V+0+3tD2/FItzhoOw
/NF4sfGlN/Pxy+PluAszKL4hDkZBgRGpwK32gABcE1mt3l9ELlT1aOB+dWmdOHk/epXSnLAUxQDm
8ZB3V5qs90l+Gh0b6bq93vVjxgGMxHDxSvJeC7Hmo0oZ/Pgbo4Adgv/DY3EHFevaxixx7BkuTdNb
34SVifeUF/b0VLbmQo7GKwReQPZIbr9ZbeZu2WDvcGlG1zoj3lWdaEDudQq2RqFhj9YReia0SFYh
RjtbppiHcbiYnTIHokERaXTi/Px4xe4RSXwYqdQLcJPuHmXr28mImkqFjSP4xRwd99zrVdQcytDW
PqRRbWFuBjje8ymAWM9LUlUf6qKv3ENNyyoOZpG7e0/f3daEvQGOxIQZLT35bHl9/XwenC4WDpRr
aSGe6b5RUnXxu1ytcCvzKl2h8T3N/z1eg7uVlmNKjSXOIZiXu3q0qGIssMLlohCefujNrn0uRDju
7M3NmSHCAxOGd50H6XZmbpVYFgqjCyFMtASV6fWXtE/qT7Rv9bOWxN6eXO7dTU8/nKNGX40gjahp
dcqjqQMfr1nzBWW09OgBZ3vrlE36eTJi4U9a5Jx1raovEV5Jv9pBlCPTS+DfvDHUkm+nilkdpp0Y
+F4UpRY4MBnJR3Oml4D1Vrd3sch/1s3NLsfiPePrSVDsOjl0DRxVO6EsF6DN5rEJvflt19jx57Ex
iz1P0vtAgsGkTI7kFkrZyNVtPdEhdDpbXy5jrtQvxqjHSG4KNzkVYzN4/mC2ieZ3rdX9O0ae+ewO
3vQ+TakI7sQQ9ztWNmhl1xT0LWT31Q3kRp0YopQgX6/18gNkje4EEuxXea5Uw5BLBcQDzZ3/hrly
+x2Hoqus1GHLssFwaItq/OkDT4umvdx7az4/D7R6HTJNL5Q6NxZs1RTzTdoM9bHIMMZ4fM7vT+DN
dF5xpz/dLZIuamB0ulywBG59hOSXj8JM/w31BT9GTd+TkLl72uXqYbwgOT/S+1VO+qfhmiWnqoiZ
+8We7eVYFVZ7TUxzOo/wp+E6q8Z1LCgKP57j5kr+NOhqJTFTRNXYHJaLa03aeWnn4imqR31n/90f
Oo0CCedOFoTZhKurBfdXBOEWzkGoT/OHWJ/rY+ek1SWC6rAz1P2ECNhfNeiQXaeBtdrqipLiV2YO
xqVUsvhgxiB4zL7do77dT0iOIo80FWecgFc3lqxYgjmsjUuXxjWCfvkYjMYkPic91ffHX+h+FwJY
YWPAIAA6epfKpqaeh1miGhcccFTfDTP1OC+te+yKIjmMoHFfHo93vw2l/BqBt+RMwGjSb7dhx+7O
MQo0KQjkw3ks1PrvqkqXQxGJKDmmuYdTHlBWdacQs7Wisk+ACgJfj/rS7bAVFGEE25GKBMgZH0Dq
DUGu0SyvFEPd2fNbK0otRsIpWFYgWLdDlWRytVqm5qXOs/oao4f1Jart5e2S6vN3D6WjvfKPPES3
bw5YM4ImXgNeHljftwNaXqElIob9OepJ80+eZA4maakFIcEQRaUT3raKdc6bwgmwEVCupanvCdNv
LK/s5xIlEU4Q6a5eolAf2xy3GueyhJri954jAjMLtaPrptP58QbaOIFUt0H8M+WNxi6urHSpIsyr
l8qIz5Di7MPC2hwfj7LxEaHGSNViD/zBHWwbCqhVIKNvEa3UDq05C8N7YfUHiKPiPOaYbu68Bqtp
0YnlYUMTkRgT5A8FkNuP6IACQLtszNE3nd23VlgQZ5rxXn63MQoUaF4WECQAjNdbBVsKw5vbPIev
k5XY9SXNYancPZLn6ozLuaBUQuhKw4Uu1t1c0BrJBNDPq6mVvZ/3mXbEev6bM2iL8LG9JBKKQELs
rODqGLyOCiCGpI4aMn3cVUTbo+UPy6LJr6OVlH/gBtE+DaGR4gtWppXnVxlWIH7YJ6DGNSsyPmR4
uaS/8xtgRbM3JYdhXSpTDHOeeFRzFMlV95NlEHBNoeP4dRSmgZ0szTtF8WrfntPia2424svjXbu1
8OQ6tPNIpsk35d//9MZjO8KlWjXVlTazFjTzaPwVOnbtE591ga7o5TvIYdx6vzwqekDgWQBAUbVY
czaWsZlab66r6wLZ7OP/cXZeO24j2xp+IgLM4ZakpFa7HdrZviHG9pihAnN8+vPRV9NqnRa8MRsz
wJ6BS6ywatVaf8gH0z61/tJ/7s0lfF014t8SDMbXl8e8spHZX3TsA5pcz6s3Vq3lsHWTPkd167xt
a6ONC8OUdy+PcmVLAT/gArap1Ty3Dp8oSyzIR+gz2vDh97CtKnGYWxzL7shsujxVdq7reKpydABF
HXndoemzrrxRV78IrvvGBse2y/FhgPm8RTsPYTRanqzPezHha+ZOP1e9ejG6NvbHl7/32qz+AR2S
IRLIL2/Jwmq2bcAw49xm2XCMZO4dN2cRNyL41e8hxv25KigtX9xXRV8Wndtt+txXPD1pQXZx7WQB
LxXjL+FOf6YOCRRKChB9MEy5OBC959WVLlp1DoLF/jw76HGnuN7azmvfWPYM2K4n/5xXRdWkFCIx
mnh5Qq8cSEozVDJAlASU6y9i0ozuDGSmoTmjOWSk/TitZxk242GuXZWOyibjWQbnRq5zZRUBKODR
QhUdCOQlymqualzMq6k+z7npHJ1srONomW95yF1ZRVgx9ED2Pj74uYtPc5rJ4K2f6XNhSTcWZdOc
Gsfe8EwzpsPLs3hZFdqXkbEoiLg8qvflfBrXhKR2bxqcdoy8u+XkdFnbx2XrqHe4tLr+sQF4/pD7
3bSmU2Mv4sGGsWccujVo56QyI31LjfzaFPv7+wzkCmWhyy28qCIfN2vl46dF/2zteYAM71u3UCdX
h+H+BGFF4Y3WyNPvHpdetOQ79Vm0ffeYzyI4Z1NopC9P70Vl5s/s8seDSNz7IM/I9m0p7W6JWn32
JpycsBAiv0sdNVaIxufFfI/6+WLE1WRUp9oO1S3H2CsfGe0CxNTDoSCxYZ9+ZDQbkFT7rTvT+nA+
Gl4931vRaCcvf+S1PYTrHQn5Lj5BmfRiGDoNM+8S1Z1zwzU/RUaXvW06xJGMzuqTRrhG0gyFkUzT
NhzlYEWYaS3tR89Q4sYT8srBgUkKYZqepcVz5CImlcvY2UORd2dQIPrN5Hv6C2WiNg6dfLoRaa9N
LZgTIMkgCfjf/lP+kw9UTbktVuW355Ge1mHSkOfYQ3/Zgt3BSiTjuw4UpBMyv4tIAN05M3gpi7MZ
6LmOJTuNr5mjiTPK9WkeKcX373I7m2/J2j37PkYm09mxCZCAn4HlpSYVqnCqxWcQpRJngPcNPXW8
QaS+NgrgIS4QirHklRcLlkXdoENLVHDIAmThoD3Gem1vnfXnG5SP2SVRYL86PFAvN6iSeUmGmpXn
fGo546uChBB7nYqaN5NQc/bJLobNvJ9nu3eOkzmVgNkV+qYHOgCbQFs8qir7fOPUPIsN/Ki9LboT
cnmgXOZ2WaN7Oyj66qyb1Vm4t0zSx9XN8SQJFjbcwVTZem66egviIqyinw7ZbxbDDzOrV1lR7o2s
QQiE/iyeTIvv9N+sFXLSEZOT4mPfNUIjiCTKW0yVZ4eM340KBBh0CKOkGBdr5o6YY02VI86owCyv
Kl9jl1bL7LGTKrpx3V4diuQCNDUSIs/ilxHRJFbRJs6wkcTd1hd2vNQiuCs3+enl1bg2EvF5p7sD
d3rGt81VDYQtHyoOmkJ42umGs0SEGmEFaRxeHuqPiud/igp/DvWuHkcawWORqPk0dExdj9eNWYkz
uab9q3bpk0Fdc6JPBoyuNZaDVN9b1uB7VZmiusd/uQxjKx/Nb5DcOpm03eg69LaFMb72msl7HOTg
GYdAlkGdLGgU/jAzTGbiqV+cz3U4ZVtsSwXadM6d9dbXXJ24P5V50EXPY7/dguSn4V6h+lzLBAxx
Fbdm1yYTjZUbGd+1YMETHmlZCN+c5YsrO19mjBgHQpJbWu4dupXlA9Ct/Pjy8lwbhSsbnBtiVRYl
o6erAyB3iGQQVGe/isK0QlE6wT3bT/9+FE4+dzNAF8TMLq7MHnU2ivljefbU6qW7t88R3mH/9zNG
BAf7sYNdd9bO028p4asU9cqMzcLO3y3h0KeeP6q/D+KMQh4JoByU/mWTeTX8WTtjzijm2h3gIYmj
m2Go8fKMXdlo9EGogKGRSTp12f7pjKim+ieIBbpdg0OQi75GJz4Mdew3Y3hLyvhKdGY4oBNkZORQ
l/e7UAUSjMNWnYGHrHfjFGpIJBJWXjRF25fFKvpDaVbOP6asbr2s9h12ER+Qh0IB+E/Ye6aW1hc4
VXBdVec66pwUz/LWgPlkbc7dEpr1a6tY5s8aqNvvwcAitDW9Xy/P9LXxKTHxFx4W8CsuToCfeULr
LhLnSSsMv8j6wg72sMTw2Y+EyF9Xdtvh9Vzw2iJidTp1tlDUNxKs/Rq5nAXEMwEtICj4PHWWJkTC
rB3EuTAndXKWnkDsAt16P1iV/oAZZWnfty7GxC9//JVt5lCq3ZWQ4So822ZGHc51RE3y7M+esyZZ
qFsvLql+g72FxvD3FxyPSALNXlLi3X6Z3zkBaAxP63PdzqYdW5vbvW/DNv+1oDl/K6W7MqNPBrOf
RgPhZq3ndRkv9lGoV0ZY5ak39GbcV5+MyvxaZ159I5ZelHr3mw55AFotuJETUi8P0VgOcxs1rjh7
shNTLGQ1f+y1AuqkltIMdyUltdzwlL/kMP8ZlOY+EtC7uxCgyaefWffIeU5NIc4Y1m+PUbvlSI8t
6x1ad06a+3o+TrIV6VL51h3WSlMC/qE7kD92P/pV36K/XJt0LkZw6eGeNbkXiDR2T7n0dkhi4VV8
sDmN90sUNg9jXlRpxrsJuLio178P/HugJK2mZBuQPz2dA3SchPaNWpyzQW2PQw0ArDWN8MfLZ+Xa
8tKJgUK4C6RgDfx0FCR6lnkYSGS2IjSO2sj6I4oE7YcO9MF7UY63WMTXziZnhGPJeeGoX6ysP5Ce
95HBXKKXjM7ZUh+8fAxPhq/U/xAG9nnbjQi4dC7vZ3PxF6MJlTj7ne3FXrv8aFxrwyPKs27cay6T
dBHngPTCxoqor5vPQkDVl4YhAe2fi7HSD2ZgzPcZtbUb5dYr19muKEoWvbPKMDl+ulSR2fVjMPPQ
ciu1TW81nmpLvETl1h7KUVfd2S9zx06jbGmDe13Uxe+Xt4p1Ze3Q7SASIIhEbnX5atjcPgj6jVRe
6BAxx93z7i430Bo4G1sn5q+OVQbyi25rLZKQovocl8aqclo1UVB/WsvKd9Oqqbo+2bzK1Qe9aeEf
oyaybqnHX1kQfmkEOYA74Dn/CZyxdoqOs9P3vGqELNUrihs3js61QdjHtIXpZTLMxVaeMpfqL+jq
c0n7/sTDRsTetjY36iFXDuj+tmQTg1+nVnqx6igI6WmXBT17cxe8tzIcnXtvKf9Zm1B+asnVb9mE
XBtw10qiXvCnY3lxnwUgGo1CTfnZqOs2HUq0NIclX19jrfPNofl9eHlX/UktLw4PmTq9UZCu+wv/
Io1usrCz53oqzoNq60fH3wo3hspXeCk9b/3BmrOpfh1mpg9XkI7n3TxuE+V9d17v/XWzvaMz4pKJ
1x350D9VpRwFLqAq1tQf1ISQ/4qcfTJUenGTcbEtsMSWU+QHPyodQVU7dKjDwPExYq0qy0jqLhcI
6O4SPEdpqvoYBZXR3bdZ6GCovcjKSVUVdHStwV8Gx85a6vLvAxcFcRKK3QKBSbmYkdrWbgiNFQ2Z
1V0PCOfPaA84TpoN/XpjqGuLTVeVXJxjvReonsYUyb+aKa/CD1ii9ZxpW38chlp+h7toJqUw7P9l
d1HLpGyCZhQX+8V2zuBVuCofjbvZGoM0r503ueXy3nT76X7bjFvSh9fOKA1Pav3kMZSjL6ZyU8Ic
Ae8Yd5lp9mnpeHna1Ju+EZmvBUZq/PiiMZfPu9MmOuR5i2/KnWUPJtSu1nrVq65/jyCI+PDycbn2
Qf8dal/Q/9QsIYihzhwio9Q7ckhcQ6hTUCNG9T+MAtOAogCQCUSUno7i+9tSTDtjJpddFwvq4ie6
eNWNUa5caBAmAB0i/bYzmS8CqCyLRVp4gp6zwBkSLSzjAB28PEKrte93j4xTHkoTLzti3svfd23b
R39QeTg1RGiDPv2+EfsJeEecsHFZy6TnyJ/qSVpxJPjceVK3XD/2XX0R4yhdYsy5a4mQTF/s+gha
GO/QAMkydzUe3R7TDkH574hpX5ugoSIhzq63jC+uDooXzd4V4h+XNaqBZqusvLA4z5adHcS8TcnY
Fd4ZSZognWpvuIuoqd7IWq8cBeSdbIeyM1+MN9PTmQ16fFMMo0fvJtTWm0b4A4/dYPxsTJFzfHkR
rw4Fjwp0Ltc8R/zpUNgo+1MouX91WWKC4mcyVobK34Tt9Ot/GIk3HhByLmDvUtm60pHyVIMiW+i1
7ZhYJQYKNNhq9U2N2XwLe3wJXN1fPxB8SPA4e9zBz/QDlrxoBlEU534Yxwc3NMQxcKVy4jDM/Q/9
jJrfwVPbphI3693vbu20D+2m1K327P/zQ/bmF4eF1uLFts2bNmhriRp5abVOWlitODVZNR5nu6kP
xRQZvAHbiamw6jBBNYuolI3d4eXJv3JW9+jAHQV7jkeY/XSZYfXo2VvQY+/FiJRaFfxSjt0j6SQ8
Cit+8D9sYIemH5VdgPxU9p4OJ+vZtbMapVZjr++l9YKhYZ8PxY8BfPQtYcor0ZzdRJ+LKjIF68um
xlJvbZPVjXFXqnlOYOZ196swzfPLM3jtoOzgxV2ddTc5uoh2q2r90ZOQf5em7KcUkx/vbhXQuuJp
KJ1vLw92dbl4B6G/s4udXba7itn069qGcVhA3/ISPdSsXGbRBalqK5033gU3VuzaiFAQdq+yveRz
WVNu3GDhboHDDhMBnfzQVSMwhirP3kjDX4fUkyowk5e/8trCURihhb+DQp9BUNvG4KEmxxwj1opj
qNwIkoB/a5RrEZy0jLyCysPzOnYGt4jWHql4p40RIIbvlO2pg7B2RGV+eDXQhZDx5hTe6eWvu7Jh
9lYz+pow/iA7XWSF0UxxqdAm29KrrPuiqMuDcOYgzoAN3Fg868rq+TtwYW9FwWq+9ERF9Xtbo2oq
z1ORK/NkK2wKU6UxTU/G2e6Mz9nstf7RUbYq77TvGW2S6R5kjL1lQGPMygw/mGFBHzUXTn0nRjV9
kqqv/GPlZZ55I3G4NjP//bUXEbEz1koOvUJbBOBI6q4T4nXzYMcYpU83ttiVxQdDQW8JtXaLa+5i
KNlX9O/oUVP/2aaP5rLV2HTROnaMvn1bj9hG9sMw3lj5fWUvEpWdJEUGCbZ6JzM9jX5IL3dt3ZEz
BDqqHofZWmPcYzGeFo6dhL40UjQw3G8sj5lOY6QeX9541zYDXWSCB7XG/Rp8OvxUF/4wV3lx9m3t
6DTvJI3T0BuUfcoXjDlwCgzGW2+gK2kozwNAUCS6vEou3/EKQTKAmLgpRDhPvbLGuj96827raEiL
TUSJ1RLNBFSw+EvqzX7RE7fA0HHEqNJffu6SN5WwwWCejSbz39aB2dDwK3BMr7rgxsJem1lINyhL
7WA82iJPZzZYfbB6au+FVNme0reOdVK+sE9+Q+UyN9vtxkm5NqtwKXgV7dIIzzSXq1FVDgjB6lzk
U/5l7kUD4KqtDp1nrcF92Y9RHRMyoyOvd0PdGPxP0f1iHwf7u2I3IgXselmq8kYro6vdMrNjUY0Q
Rw23TSU8juLeQfSkO+RVPdHvnPIidQaevHRBCtOOOyfE67zo5095ZwCLFbnd67dQTjsvaXIruw+c
cRCPWVYOj1EXdq/R5DXtpGnCZjt2oVfrGyfiykUD3RQaExHSf15+X7qidauW6kjbVMtbb20sDAGx
oDq+fPCuDYN98v4+oWH0rMoE7UmgQCiLs56M9SEcEVXSbnBLBPRK9EQ6FskMtiBaypf5pN972+jP
vjo3HqyX1IGBgi620YCQcykLf3/5m+wrWzBEgwuAD81TEFQX19iEyVMj9mZJ5vRhfsz6ZpliEFr2
h1K585j4RaPzmG062KfVXpsqRp8zgmHdL6v8jhtitR35jlKma7WOvxw037bEXexO3gV1wB+wKAMF
+jEKs/5Ub/nyOEPNmN+6ZpHPHwbfz0Xiavw8krHNcuMeRduWG2sa5Ss3H/UjzKatvbGQV6YYJh8i
OkDvKLJcBjOEUNQYjI4iW9ZqS7J2mk9O7hbNeaz4+4076pKqvUewkNc/0YsnAvf3RcDepB6mrQRB
mpWTFSboXEkrGfGtVrH2ZD4mhT2o70PpiubBhDpunprcqObYzwMKTOBK+zA2pg4XSI+IhADOppo2
fXkfXJsSGHHg+snpd2PWp6FPm5balgm8va5C1t9sxqOxrH3sSfmXWpd/pgPSKLBPeGQgvi+GGty6
KHB0kWeEUq0jYmjDz0xlOsHvVv/++69CPRqux95dpc/x9KvyvbvdIAFzNoc6PK7C8dMBnZPEF/rj
yyNdO0bcTwDkKM8iqXvxfJgzMYqtV/JMNea7VGV4iFCfjE1EUx7daJ4SrFxEOltNdeMpcSUo/XH/
QaUJVe1nyUg2eLmpPGazrofm4Kxr8HoF/PX3/Vuynb1JgNAXqiEXUUL2rtR917M9sGu724TRHIoF
vy9jtG4pu19J6RiKeiQ3ExCly5SuHMxMWWbFB4V5cV+oWSedz4usHFeLC8goEij+twx7r2z/CAQE
OwQ4wnO8czbsBigT1Jly7XrAUH32qrIwbKuD8gaI5MpG2XmGGCiRYzzX2RlKO+qIxuI8L8a0nSMb
ud77gmDaJK2zwO7YqnpZ3kxATf0PeR7a2a1wdCXL2bsxBGUumOewh2HtlJnXJgQe0y1/ZgY1+zvU
dqqPli9lG/eBrz4i1kWlFum/yn9vrA1Em46M149Hzy3f2oP069OEIsMrMF5hQHaPW24sM+i1h5eP
1ZXNwKOHxiQ3Iszgy6JSGbjTWAm6aQ0p2UnZix/Xptjuas/ZEqnI77NymW6Qva8uESBNXpPUl+gy
PI0aYVPPZhZM4ow1sPPNimr5aa31zLvcLU5VP4gHxfxyvZm3fLGvFZPIMDjFXMe8mC+Hpnq0aswg
xdkO1qKOSwUVO4apslWJRIq9TblppERQpG50Mk3CcrC5Cx0o2lN7y6X+2pmAArBDx0kOaVQ+nYZB
O7ydA0+iPum3Ycz73v5a5m67W7eYw3Jjpa/EMVgykGSoxe7pz/5r/lOz55WtirrhAgL6F0Bz6BFi
RF8ufXk/Xfsm8l2qETt97ZkOUU6+QuFwZBRpBY+AaJ24MFc8o7kXb3zQtWNGMkpBGxr2XhJ9+kG4
D4rWGHwYbF4mTr1SQZk4SxF8WcRcOPQLRv3pbz8OFi44IvBUJHNkNk9HRBQY0n5UqbMtEW+PQxd3
Q6QXm8GL623zb4x2pShBJkz3k8KyTzi7JKZolzKgkRFHwilEVXysK7SktfLEZwEHuDm7qg/bZIAg
2DxG9VzkcYZjsZuunWesJ5+LeKU+nE/ZQc9+VRz81p31odX2kMXYULTuXy8IisVIM+1ZB+S2y9ed
3aNropH5PEMn7w5ltHj3yKk0dxwp8XaIhu3GeB7T/fR5BbCc7iQYHahDz8w8wNM11F3q6oy7tZOQ
dnRJFWLroJ0puHt55a3nJYm99LUXSClGQfO4uJ9RDsMvzRrkmaCy9mkxTgiy+7ssdYyKhPmx5tn+
LZN9W5+2oCvHZIWuscRwVKscrnTbiLgdVOG/ApW+3Mslj34BYurwHY8WEx5DPs95CtXVn9OpmrmN
b/z+vT59MVc0RP7oawITpZn6dOsGGxq4QQuAqgys7l1Gue3HnJHXQfW0Nz/pMs/9l4djBAtKRUQg
EbjVByWEWh98LdFILuDTlDeSnucnGJka9jfAGApvz7TKmc8Rp7n9qrbq5qNVGn7szFF0mNRkfWrG
5cvLk3BluL1yT8Alx3quOV8a5jzLqZQw53iPFKiWvxmrDUBT5FPUcbfqFmvm+eXK0SUrBhAQXsHK
VC4h3hAe2J9yKN/PBZjsxTRXyPtuiDXoOt4hd17dyH+ex3kwzQiyY0tEwkpP/elKwwao4bCJ6dwI
sz1sYS93neng/PJc7kfs+ZaiZcqjliwH/txl58tXZWZOQkbnPu+c4ujDYsnf6DXwDpG1GkWsZmO2
krlYgm/WMNf9ofCWPkiRTZjWWIXG9AsTFm3vtDT/67B4+dsmk4V647U9Xmqdpab2AVbJ0CezXtaa
NnNX5EB67Lw/ZWuG2FmbD8v0rp+19ONyw2c8WUQmcR8eTdWheB9E/3SmNL66rafeKW7ZnDKenX0N
87zYYl+SVqXADo3fG8pma6q3qX5jqXz4Z10XqR6ibVl+etY0VVAjvEknjoDXkfAphYxR3EMzEMBY
/3k/wkW8UBb1ju3gFWuyRcEq3qFUJj+aWomvQWXXX61lq7pTYcv+cxFS1z5Y5bZtsezmGTegMRPi
XyRiivo8Uhsy4jCSxRw3Hp6uH+ZMDxiIwI0U7mmefVonkTGuzT956VAjXNfWe2+YdfijnKPWO5Tk
4fPJxplNIKMghu5BGLRKHxR0qTwdvUWKV6MyVvMVoHHH+THJqDRixJXm7ScRTaC21UobuLq16Swp
o1W+VrZvcON1XWO9kzprPyjPyPIJtsgSmb+2pY30nWG3s/O6cmp6s1gBL6ZNaA4MLbszntoAU3/Z
YTH6CTgsvZDvOt4vOgvaf8UDfj2JdWv7ZNy9cu4WKk7TnQwn+avI7PErDWMyFQWc4dNoIsF9t0j+
gxiU5azTaljtJUZhMcA4CMx9gxdeMbcJAKL8d6gbx03gO1ZbPGolv9drPkPuVvlM06INw/cIG1sS
RJgqvrRe1rRQzDr5bUDRVSZ22JOTr1x2ERg3gHsHzEdUG4PmsbZYbRKojux0BOYKxvyvLEd+LbEs
wB7A8fM1T8GpRTKl3Lt8ztbCekMaM3wDRDToQ9H0ojtMMp+7uMPrbox95P5lEkZI/Sadt/W/OeNe
OgGveFz7SJdxuQ7+g6HHEKhdQONR1ZawEl4iIqmyxh+TKSrKR6PvkP310FMe48Btx1eiCmWN2Wbd
fc5bIV9VnqNPhlbNj9XxVXSyxWo1aY9vhkwiRIgfy6H2q9jQ9rQkbH9RYZOIokvcbV7wrzU52dcN
p7z7ulrK5QCrBm8wbUpHpoPJPfNQtK0NuUQ07n1BvbqOzWbuX41ltYLcDfLs0drM8mvEFSqRVS/z
D7XIqo+m127fC6Pqt8QrC2tNKjvLf+KEVBhxaU+yTAQsyzw2sCFb00wEOrxrrGH57Nit8y5qpDPG
ZZ2Lz4vYvE9R7o5zsrWr/2ZUIEvTogznn7VrrHY8TjX1yy4M6wIG1+hA/e+bCgHvQJVmWtTTOsZR
vU0G//8YHapw7DKcJurqLQKtucWXlUFbpWNfe23qrH25/oS2x1Huo9Ir0pr+n7wzhtZ9ULTM3m5Z
EaUKhjpKJphOrjGwQ3dL0Cie6rSmuadihXZfomQ/vzccv+vTdZjtt27uSP7m6S5VzRaqZNlmr0hU
NOqvpejkb2xzHWjDurFY3TUPBnah1u/aFVf7xFvL8UuRyz5P2iVXW4z/CQdk6pYBZWhPtz+Eh+lV
nBHMVNrjUJsdh8L3P/tmNf/u/VB+dvQolsPgT4OXRL1fvPMaw89P4MkhAq26HfO0kJ03AtGiEJiS
8EcWWU6e9fGcG/bJ7YXKj05NEyme8r57vQjbFEQ6NX/KbJvil3bJm+M6qJyfpVnmxWHtEIw6CrGG
lHbovnxzNl0VaUipDLtWROA+9UaRjYkqfe8L9b1uOFRG3tUxvMztt0Gfd6exLeEWb5axfsF4W3dJ
lBvqrnN5VCdzKyzEJtBlFanPnoliy2j0Ozhu1VcAFmDApn6YljiKzOF7nmct5km6Nv/BL2L4IsFa
IGHQ2+K79Fa/PeTI+vlxNA/oPgYlYyVVWe4cC9hmXlxlZfN7LoEQpZ3nV+owTUsQJG1oyrc2dIBH
C1bCkgxLUQyYrhXOZ5jc1CDNcgybT9lg+gOItEn/s+0AE46jZXSHLddYJ9oBToOupQYzxelt6JIw
KJbPDSwdUlMsaz3cnjQW1QJtTfRQcDGw4q2zEc6kaIvGr6+3LTiExhyAwQkM4AvgVBFRdd1mPddm
5mWnvm52xl/glkyKvVDxTzwhbCPRjW2pQzUb9mfKA3WL2OsMQG+sa+dXr6LoNewj6IbBCsclblU9
arwt5froLFPz4ImiD2I37wA3cUWKt6vdrZ/cWmyfatmyVxEK83+HGXncod5Ip4kdwr5fKoHmq+zy
sD26C7Z1cdSMwwqsEjnQ2KiUKx+cdnLPZT4W/+Q1YQF3xKIQyVpN7afedQpxrCZILhNl/voeKZ6t
pf3j9uel6a1/MB+ssMdo+BNG1N5Lwvxo5gfdBfPvZtocJLUh9lBNVj1h0Ozr6DUkhyxP13ENTpat
+zZxMs/XCZqfw7+ezqQXb41ZFMdqHQLFKcuj35C4OyxkiSZGvNXclokCBlhg5lpiBUoPWv0eS3/a
yC2Kmlp0Ld01toAVDImVd7mMrVlHb4u8QDTFXL0lWSXmVrHrtNXXSY7Fv3Vjz1OaBSpcqWob/mPu
mDXn3zNcTcdJeiQYqJoCUOJiFS3rHLuj7t9uoT32yUrK/D4zoMMde2L/efSXLEoXlZEcN9xENrXC
dQyBU5co30LV49b1/az7Yru1vQHCycXHbt0iedA1ANgYN6nwbYPewJQGS8aerO1h6e8EbLV/HW3o
d8LQGOp4ylVzkodhI5K5iqYlXcUetehirI9LXpf+XWVX5WukqrCv6LHrA8/hddM7gYPEelprSP5H
ooT5LsQRfiEpsNZDPaomesMTvnrE3oK3b+e2gUq1twJ1W40dLsF9sxKRt1w2B7M05RA3ucm1g2Nb
ESCII83ywTDypo6HrpZNMkO24H6cloYjSrT/V29D9Q65NF7/llvgGYsryWbfbYNefkXWmJ96X3sR
52VYPtb+Wr8qVmf4aJqKaxDJffoPuu3bLK5tImyCn4SaY+WaXP6GEMikhAG4A7+b/W8yrDhh5tY5
91mlwoEvoPQZZx1BObHk3OCfZxRTHed27b/mLVcucYCAbZO6lTOah03Utp0sRUtc7JzF81JAOsCI
JOoMNkckCt8CAsKZI8iKTMTGvGaa7VcYDz2iFCpu2n7iX5ZT9LaW9O24ZwJchbM5mufTNNAzpH8m
SbwqXAP+bWxvLGHmk8QCp1QYlcreZq9k6yh+4X+7ZEglF9YHpZr8k+GN0degN7nkc0lMHytsnk5z
UWTdscMlE2ki37Y6KtSNUeNis/gGG14btFB8XX+dInNqqNyJ8Q7f10LfyaV0PqpulA7vD6t04qaz
wTRGY2fpo9kaLoBuD4xGSlcD8UNz1tlbN9wtlQuXTjFYJA+pS15YErPO1S7mY0GrZkCDzEAGeoFe
NsaG74kfo6237k67hfFeKRORoh6g+idrB4gkXoeAWlz5wMdj0BH2nVbGQv8OBVisx5Z5/BCVTWsm
Ygin771p5Q8FXjJrIjpHtne8k60qgVLBTWLw2BGkh8p907mZpjcYFtb9vBrWfFLA7vpYhvP4EZkU
j19tehKjr9U3v4umqu5nP5tFogPESpOhbZYvLaC9IS6s3p8xAnaWJSnGbhpiZGCyBsfxWRQHayQR
TyLNyyZlq1o6oZXU/SyEO6FWFJVBFXPLGOZrywAI8orHQSBjG9k0nlKTrd63ZVn3MdI/9k9o5x4p
SKQRqw7aRh3mSrPJXIxa5hjBj/ZdDqSxjlEeyH44ozV83hrVLelC8qGZp/0l0KlFdem0ioHCebiI
Ls5oWoK+advyQ19t0VsIC9z/m79287EnTXLjqo3yn0PrZP/Q9rRU4oWtOSV+5jYMi4zwm5o+0q/O
9ciwC9N/rxAM7GJtdOJN3pg0YFftLf9gKIQyfGTBg07cuunndCXz+uF6VvdlVxgzjjP5yFdjs8bf
qPYpAYd0DPcgrdYhFmQv/yg58Xl2v05Ul+EBvMnox8xH25DlT55oy2/ZyKKnISDZoq5qOsFrYmrn
uCpcgnC2ePzgebYQbZG8MVRPiSlzhtcgGjw3EbqRPzGP6n66ecStIV0E3uK26LcyHSrD/eqOvM0S
dwnmrzxoCWQELHCSIeH5QeTKLZPVKqciJc1r9vlRSIoMm1y/e4vfNjH2PbwtPXtzvkMUJfMxymlY
UuFFsoO/NNVfy6ycf3mjAspRKZ5OMeAU4y0Zu8fzdWxldppaZc3xOA4Lyyy9tjxgNN9DXgBnOXAr
Lus3VSJCFw9BZxoJF3x1n2GGQrTpxPrDmPPyVW0vffWoLaBAtaH8zwVEcXFs5jWCjFA3kfMKAfSy
ScNe5acw6waRknc2AFisdWpOakKeIV661cnJs7NaAzuxR17OyrU51mqRiZn9H0dnshynkoXhJyKC
edgCVaVZsixZtjaEr21BMmVCJiTw9P1Vb3rR3XFvqQoyz/nH+AoYDzXXOM0s8z9Kc9Mut/sh2AHB
/vrT9dL+PJxwM3mMNKgrOaOrp20KxFccm7AtI+30r6vvirG8PtT3ki4VBvcpdqcCX4FPpUObALRp
g3rOMj1+T/d4mQtt7eYWSEIcrj+nW/521YEnLXMOGeUsudvN2GaTlzNaze91uqdbkbQkUOTOPDu/
ey6N/6otlp9dUB+kLvfZwtkfyYiNOGbq8sLNSzn+lJMVba/0x94nkaBWZ5uTM/f+/r11pfiNTGb6
Rv7S8DnHh5dcttWbTJERBl/nOt4VN8YwLrJojiHh+B+QA+cDGw7LcdeEv5dlNk+B4N+bCxpB/m6q
G3q27sNW5Ai0AVcNd3VUuNNmX3r+t9deOJlziQdv/1UNQ/ZarabNyspBeMWbMM3czCEAfv5/i1De
IGu4XdvqaAqnXwLkYOkR+aW1o3jvmH0v2ZBmn/aIQ87xbGwjzjti6nOlquwfmT9TlzMMzvMpm6uw
P5OLkLZFkDYcqHtlhw+mRu/Bkp++5KGKPNrYE0/rs3Sn9PdWtftnaH1zF3nXjDqqW/e/HNc8K6mJ
+BdmwzJySqIYrHMPCOCv2aP0eUmO6SgIjxX/MR9lYb6nzniHKcMkoBQLigPwgKm6bdQBjqQn97CX
NrMtkL3bcnvEx5xkLLTBcGnZzLebmY4xB1N85HinRvf6Ed3KvhfCpEJyMU1AUKNT8+u30zL3ufbH
nuss2G167yjrvi/NvDxj+WYYOsKheWBoZl3bm74eUUnolULq1QewE4cTMBei9OvzRpG/fxoiv/7m
0htyM/q+fLWH1g5lFtTO5JWXbrK0VZOo/EhXOxIQkaaiaJqdt2PBUgFctvr7KQ2b/r9j9bJP1zFz
S+9e5kHITke25Gu6+3WuUkDyYllU8Ba4q/xsTbZRcjqn1gI+a+XesjculonVzqKg3c71igZguc6j
lNjVOlTsG/E6NU+uk/VTwUTXOGeMibAd+CCj17aJvbHs/YUs3QCAa89DLybwpE02+TfuV2r66jU5
uOuzVP/o2q16tVtQVSUkg/9P89c8dZmPnzDx+vTbJszGZxzaqxvZTz4rJFlD3rUsZbmuALXzcM7q
34Y4x7oY5KS4YeomnU6Krf2fH9i0KY2SkmvFrMGRRyrAFioRFj9VwcCdOgHQ6LN3ddjdmWNan52+
HRr0gCZ7UfG8cEA77gGwkcyBKR3Q1vF0RNLhYYDx9nJ3OPw7ucg45ANX8U+yXHCzpf06fHNCr3mk
HmSLQfQ2+ZHsiw4LNxbbm239mu+r3uM7Z5ZOcof8OPUglpZ6I+S2TuI7esy3L0U2G7UP6Oe+VLgD
y9ShS5z1gByFecX0y18V2WXOd9P5D0xm+3IZrla/PBNgPMU2qu15Zoz9HLN4IacGMv49oy6uYSHX
rSQPckk/6a3r31a6FbgqNmJS0UGm7GLdIdeXLJNtw6Ytfe8UDscQY6lK3O8Qgs58Oxp26zyr/Pip
j6rgjqDhzM/TtV4+tzoa/mOC87+CYYcLaOgRppxOBQT5qCrpGia2w5sv1SjcezykakZYXcmtTG2t
fotg2VMotKzWhDhksT6Zo55/rGBtPsN73akTswDQYrIcgsDooZm+endyNRxQNfxZ55rjswezTUub
Soc379iGF915zRcKHXZsf1rWt8PT2/MeNvYXz0fwGlNC918Dytnlm0YdSjRmNX0O5EU81rWs/cvR
rfXvnYkxLeZ2hwfMEpax/Oh8+VHbdfx1dJ77cx099X0mK+inM+g5vlj0g8/49ZPfQtSVIhZx79py
AoEby8Pxtgu6NFSFDJn+vwMV+C9NiNHPftyGrSDqiMWVSdX/O+zg/CVJUjHP3MJLsqRBR3Ce63Vv
cVgRn9f5FaKSkPvfzTOimbN8H/psLiJ327ZLNoOwMLZI8wPi2v/WJpn8vkSNvPcmkXQ3ZnDdpuzI
BgkLy2Wy5aYJXFpQfHoS892G9VvlTHsND+e3HzZrHI7NzVLhIOUc/RudZAdOhfL5eYiFxM2mFyoE
2u5cdYLzsXcqtluC6iExP7zabyYOtTpILiMR0mnOc4nkmb+OqIF9cR84iDjeRCUrmFflrV9ICTlV
3L2hPxJySTpnvq8r28dj/rarZGNfMGw5t4HabJTvEh4xV1m3pTmjx/o54RoYc2wvKVhcyyyb97AC
Yz4pEVJsYjhh8gEBtoAyWXiwgtrv/2kABvBsz0WMOetgPIdoC70iNJSul3szY8fFJsLRODk9K/Gh
SFXJI4DCvZSgpzVSkr5/WbqJyurGDrHkzpVZVtTtNN9Zn3g3PmK7tuVAgfljPw1ZXFDW5P6otjn+
0tAX38d6ZcYwHc/ngtJ3BieMZMjxpJ2Mvr5+/PANYeX5JhLxvi7BGrxT5BK+TkjJ1HhOFaT3B5y1
/rdMvsMZr9OFZtSL5q6LLvQBqMfOzxb2mWmYHzyBnuOGAL51OO2rrD4Xzo5bJsNtOLcKDUXRx0b+
DUXVkpte9emcE6EO9EzVXcbqLNflfdK2AWXlzG4ua2KWx8wYvOC0wK9fzWSvGxsL4rdo79TLLrxk
JOlgDizDfzs8WuX5L926ueI0YdASeSr1/tUOcXAvm2R/i5TXfQw8pRFJx5N92bdg/i3bKf4xQrSD
oImYdXMM2uW9R24tHxJ6c2Y2ot6yVk4+w/M6eC2Q0LpG7BIcpGJ6UqCrs3fTyzRYO0CYaI8CoH13
l8ZFzZT4QwxYMOv6BCswJkw57c7k7iIM7k7N7FXsXF4g7hT9f/zXIzVquZNunlvOnK/vrdMFLynI
KeMGUpx/ljTQj6XTzs+Zz+LlIxn+O7yQ9rAnsq3/TUwQQq+wIgcFioP2zoBpqbLR6ooDcso8ESzb
S1xYvp1ObcXHgdXY4jusEWN4dhsMQn97D7dyHkJ+G1LnqpVJJmOgJJGLjZ7DARmaIcOtikX1FG2h
uxXrPmTfRztt041PVO9+WQdSXq/ggqtufMsSd4r8YVtPfTDWH6ODThb4YgbSoUaxiQuX2Ne2bPbm
MPduXLfVaQuOJCvHMU5NLrRKbCmRYqSMJWZ8xbGxtxDz+4QUO7F8EV022+8AEVIXbda76d/G7SNY
wbSZ3Tu9eEeUJ9yeTaFVwHhm0qrveJkY0y8QQ5Qh6IXFYYrVNJTTMEw7+CnWjVPgjS4LoKhd0riy
HYHHmbrYzXuhDWdFuskd9+HvVQr4P0bXVEcVBoN7iod2+7Emi8lKGyQGB3MMlZWHiC+OZ36+yS9M
DONWmjVV91zaw891tsFN1vbTn44brLlZUeZ259TuQ3uOpyl7HlY9dCUvCxBC6ydTw5oRd9lJerhF
c7FEDIgCgF2dr9ejd1tbIZPHlkXhT9WHlNdNa/BLmmaXZdt745hvpLPIIuvxqpA6d3hf0Rgy2eTA
YSa+eInyzcseieX4Ceix6ccDCDw+hYwxTV71tv6Hi6/eLx7U3XA/UHnESrA0yfBDkkHqn72JKIwS
UDCcbpEWt/V5TeZGPoW7qra8tkcy3lrg9JlNNKQpnPeCIRg0Wux3QxBq7yfHFhtNpnAhiFzYeYnz
XnAHP21uL6IXJyP4JMidbN/MCfNo/8ZUVcW37jbI+Vn6V4FYl0a7Xw6uPP5KART4e7maNy+GB83w
yrsQd41wvVPAkdeeRI3fr1gNlemcuuPgnae0XthNeX6gUj1LiJsgOtjw/5RVeEcaVWzus+vQ/U5v
SLr9aXtn0bzBHD55x/rI96WF3p7IXl042qTbzmT19kHwmGxbLO7YdoeuwB7RAqRb25AcWnHjx39k
HKnsApQ/1EWfaviRJqqz9QQ3kf1o9sxBCzgd/p9gD/X22lexXk7Sdl1GR/LKiKonmNxi8KTwL1bt
k30kYNbxLk4rIPUc2lTkmXNu+toCZ3bpha6IbTBwoef+8OxfVbfgIF21b5bhJfO+Vv7h6wMQ3NSd
A0BM8540nEGX/RhZHvl+vGfp4j4rFA4FJlxieILCI17EPPjOKG4WtVKwR1zP8uDRqjj/5WJJbQHz
NHovTjWlQdGkKnNeQgY4RVjDsaxPWWVTKEref/vNk8tsH8Gqk/CnRyBIctKbDmFa5O7bu3ZPrXnk
HfBMwZapyOk0vBBlKHHJ5+uqI/ePB889l6kAmr8NbN+rW2Bd0gXQ33OJGPwImnOLy+JmjoxqyigW
Vl/8BTlRjnNl99964CGdD511AXdcoPRi2uU2Po6J5i7o2WN1aecRgfpGds2Q9yRB9zlCCffe9dYW
0EkE8174KswMqxEBqXcZwNvfQ+1wzGjTtTmxuFbBuZ4qkgBrzov1YcwmniMo7mMrDaOP/N5ezRPc
VYJYnG3ZFqeUVEp3fMylarMTmoB4Kypp1k+/O9awyDBGHzkPnIlv6j5pzVl3R8wWkdFXf/LHdTTF
HNJdW2oaCvdTRcKcXzYmnPaPLh18F7IyXOK3SCsvucvgVlkSyTUsAmfkg9N8Z97naatwuFBTLYsV
k+lWaLqdj1L060r5rdmN2e6uud57uR2haE+4anz+rPjAT9M4s5VPmR2jV/7hXJCSP+6HNlZ75WGW
jHgLeP2/bFL6iRCker+B5Gs+wup6HdEsnroPbrO59qwyy2QRWeZNGDuHMa+J60HdtbXhXuwa54hL
FCAH7LdJArUXwKhTcEeHUfg9ZL1FfdcaAu5ywMpuZG2oluOH3N1pyCleTCvohRHmV2ZLVZ3d1Q3V
O0SE5odZ26G+B8hABaCFMWDM8Fvxqd8ahIjozjRUdt176w9g+KY+H1tF2ihOiXgqFd0/6Lyj1GxP
45I4jxHyivQWOCFWuaNc4d1HYB/vy1pFgKUNgjA4VO1wgs3ZCDQXdiENSQnKw6LfA6LxtT8oEDpv
qJqzSep4yFvBNnmnjohMYFoBvVeQWVaMoZ/J1jPZCJI6zJX+bEJPHqW0h6iKIT6UpipPhqJsR/Q7
v9QwMPkG0FNtngT92N/MUmj3OevwUJ6HdUjdR5e8O07wFcgAThOehKkHa0AQnRghCPXpKxubCw/j
QQ37rLH2NG0PyOuh/HWeggr5+bfomsjx0ZmmaSCDV9jak2or9t4Q5XX0XcXCXctlJWD4b2uqdIIs
4Bztmc/BbwBnXR70yWUJu4QzkOXT4XutKB2Er8HJRDYzN2Md6uWcoQ9svi/zNjNO4Iobz5tDkrjq
113eWNqY3wbyqO9nKq7n0hfmgFVE51EGjReND0nQSnXLLTegNNwEEIkwGqJwFsFKe30ghp/gXVVc
iCmtGmphouVrOEwsCAjol/BW1TOhTCtWkL9KefrZQn79xNu+/R83cSECjNmDM1Cx41MzBDzwRnFb
ulPdFiZT6avWqcgSYiTeCEGG9EJdEJzHkejAN7JrkKwndBH+axe9HXcjh6A9OVakqEA48sjBV9A2
ltfNf0V/IaVbDB3w9z/Z27694DjthmKGx05Kf0zi9TyF0PTYyjZnmWSeHG1H/bfrrqt6rIkVX4kr
BqJ5QPMq1nPcyunTzGijwKgWAbKYuSPxGUR7VpyINXXs2j8w6PfrMX+wTQzr8xxlzQOu4rm+NPO+
BmcJSAxKsHbwtjo7vBGZzRhUFNh1Hc3j1qSoe+IZUFBPbpjkEa60Id+cwD4KOPvsIiyHSeFpKMMi
GjZ/p1xrZptbHC2W89hN6mIQW9VFQFFV8+BDmg1lteAYvkkJyEKFu4/dXlK1vKhC+rt3lKaO5FLA
MXBjc82LAF47XJxij5L6caNuiCD10aYge1nXPBkknCiJmiXiDxPecYqFZ4LLno3zr3ac66cV1zJa
GMHn9ggEHs4He9SPppnip53PPRZZlS5s37WQH3br/d+EIHSvYdSrz7ryBpQX6xEeL1flTfroBSug
K9olTYgNoLeizi+VR25JkP0UXaSaPDBpr4FAHKrpah1nx+XYnPGfJ3ixz/1WmfFMD2IUXXgZTXry
m2TtzyRHIJIyct/VxXfibrvEKAp0oUWdRGcMQbp6WxeW5XIOw+uFMBr3g3+YNz8YBlbvN52zWXSR
0vH8Ujb2aM4qjXV23lvKTF6XahXvYRvy6go5V7+6NNMgGFsYfEL3oONqiQ37bnYAw9NW2+hzrrGQ
5BMLHlwxQwuvPAfTDw3m1hRVM09fltrfoRRwQ08ggh2ymtgkL0QDzIgb0mhtz7DrG2+S31Ru7gZS
oDeSizsSFljHIOODO743csve2z1WX6iGw/4x3F2BeHnA+eCvsh+KRDZgbJErFJ62iU/23USTbG6Q
btFtuK0g129LciUtmLSXb7Gd9v88tDgDYZMpO2vqyOkvBF0rHihF5MKv4liH98FutP5p0Usm54pe
rvAyN5wvd74DxHupDx0s5aSDFc2MbwcsqBWLTQuktN0uIjHfieblEXWcWH0OeNn+syivvzkZSc7F
WBMywxtJm/RNuxEXUDbTSsuIOio3vKqzAlpL0cSOl0qt6+th1oF9elaEwhgY+qz00x3uqHZ6A1zX
CLoClGK9Rcxhd32DkGmxpbNO7gsWI9Ay2UwzuaLsu815YB38J9d0g5zaE8jouebR+9ON21zngb8d
Pijmuk23iP74EhgkVK6pCBnOQWO8pow3E/5iv0AyAIi2Dz8WaSw3+LJyJ1FEC6ud4w2R5CMrXzen
BRC2fexkK340tuu7cpKZ5566ZJnlz2SqxpgfLYBFCWjJNTeuZ0JLstDg/mcqi3AHMX50IKmy63/a
OAdpCpNYzA1KISoTkiiiTT21tPGUid9Fzy7zsP3b00Mc5ksAPVdYV+Mg7kenkSi85licm7AlWzYj
c490vkCpH9Yn6fo825kGXc6kLjjxnz28CSvcCK/j8TzraTAWP6o4fnpNW40XEn7JPkO2F5pTxYMK
7IvS/r3tazd5nOKqRqtQG68+bY0BQ3czJ77bnUUBFjXJ1MPhzNcJlVDMqKAKDsFIjfEccLV2KxRJ
EDDj7dhTCVOuY1pvJdq3pkFmooCxVlUb2nNVCjroycT5sY8DmxRf1y/XSSnWXRQ2Mph96N9yWxto
IrSWLiIITmiKPmt+5fJY+mS+EZDrvw8tgM8SsOOVOa7uGDREM72tq8jW263ZvH+xbuLqNIN/f2sP
jciIq7LBWaGS+EpPDssJW3aMpWRrwhI+MXqbkNPEJywN1T+yCNHmXEN0Xo7YH9pLVg1ucsfxuXYl
43bgc0WoiY04Olw0ROzzzblmbEwvET/8l8v3NTHfmkRceoTK/W89k5SfM3LASeciGf0baIH6Dme8
s9xiKs26qw7mUEU8bOz3PhDk9Cpj0PTcH1NAPt2m3nbPudnaIspUekqv3rHcwCh4NxHBrcOFxajB
7Vd3TX+HcrnbEGVGGmN6AtJ25gkfu0cPgenAGwjKccKwX92N8z4/Noaf/3zEi/sd8mx9zdIg+/RH
H9a70dyOLvi0y8ODUNH9EnPmdLmB2GxKiCAvOHfZBrkBCt+jCNsAwpdJzK+JDV1b0pqzYelcRpXm
BuGcRbisrX8Cde8g/Tzhox8Hoxf3HZ0mM3Y5z9QQ+eBaP5MxkM6DCBgEymyCBi5CtyOuzm985/iG
ZgPkzUxVFpe2d6PHHg1Y87pLso1aeqwHvRSoUsRjbzZvfA4OO0Py6b3JLoEjxDVJX3uvLj5Mwvkc
4W/fpkzWmIddZf5t0rT2fgMDls+MJPs10yCtmIdHV7oXqFfGkTA2k/8CMiXNyWGTVpyuafshte3C
PKj8aH47wH8Zp7oabJghfHM+vGly1oe992DnDswl0RPwV7+eaROIwndH9kdQIuvagI5jEaTXLcXi
3UC01JSawVbknW2Nw9ekspeWBQ34GmLUvUHQnP0KUH+3Z7OEPDdZ1m9IGYNg/7Os2c4d2E1QzzVK
Gh6qytRfjpqz9RXpOMRrCK06v4RNuqMiBSyyL0ewrJ8IarsZSSvKvXxaj3i4hAYx1Kk2maNJdd61
LuSWrC/H0vorg2wlfxkGoRr/iXR+7cphWOwjH1dTFgyrfUvxgZg/MaAwUvLQGswx8lDb94PiEPfF
ABghmfCXMJxuhF25oGoUcd/8ZA9DcJAo+xi93v09ZXPyI0Cpv1z3vOnXUPdt9t2vWsTj/jG02YN1
Vd2/bEdwRaxSkU4XH9ktGt+A26pQPmTvt0OALD3M8zRlD55K4BdCs3bfI3ym8ZNjFr+9MAFV/snv
IFJoKspWB5zLqWY227gW20MbgUed7BKvfzKu2rXQjVIc1Vq6I0WwE6t+5Xka7J/8t+cWTeKQx0It
yC9GNuGXHQBJlmR9jVXOpDHQ3aqOfs2Rxc6kY1JJB3a/XdMM2LtWphZ10Hs8M4xdG+qOyhTJvEug
MOkvQVHzvRNdtUxWMl3EqSpcDtzrCItvsJQ73DfAPhrKu4pXMCt2AYZZdNOQSuYXNY0FMch8wjRT
7vx1bG3gN1d99LKf5syP/MIDFv8lOtvbHA9o4J+WpEnCRz1LfsdQE978SK4FEmqV+Uq/9WC0x3mn
o+T6NGaAcjgz2r44Yj325xCpyo4Uk+2mJckDTRT3NZfgGkc/PQXQVDDpesOlc7Sa7+3aiTdvVoMu
Vt3uTrlsqHRhZAM0yyH49fNBA4dzpux8CE6jqmt1Z72pbe7DVK1MqsGKRpOvhvlzFHZ/GglNIOJr
6iXpqlsrW5ZOPWpG72y/ww/S9j9xPCc3JIYur1PQIB/aJqV+2yjpv+Ai0zfaaYDEF79Cfk8B6qPv
Rt1zj/P5xY7SzKcNpgKF57L7rz2DMJw3dPdruHIJwWkSgcRsZGdTVL2P/Nld9Hq2ow6yB2BKLymX
tNGfvA0TVykQANS4Z2l1kEyhv4Z0XTFL7DNyuL2O0q96y/z61ArdbQXCOK1usmYKvgYHeesp7hFV
sEjSuUd07tSqGD662/5bsAB8bJo74sppx/ocHlPnPns753wBjeHPt4FYquPSIVn/hUoKE4S/D+mb
R/Px/KwQ6Rkgq8Sz4CxpJZ+XdOeQ1ulKjN26pdHvRnRtcgHqgC2TtRZ3QbJnmBpIsO9vuNQN0tOk
dk9JlMzDCU0r4jmNB/P+YLLcUdoRMHg3eJn3TRotb6pRImjyp4o/ahe2YpCRbniXJgOnbDBL/Wsd
HN89J03L+c7eziHLh2RJ6kQfT789LpT3rYn1XDTE4wQnN2qC9GYQDPgn3FChYsoZI7Khqlom+F4U
yrI2tsOfrU+Xj313puXOSVx725l6DV9Tc6R7CLEsjr+usth6wtGHCrBkif2aUedH9wcHV4nAvB1x
5aopOx9LxP4Fdrs1w9lzNk9gYbDLS+M4418SP9iHd9edP6XoW3lGqoVeuV1XoH05Khkxn4/uB9Vp
unnDh2Pf2VDw1G3pnpX7wb2JaiJwcdfM3MM7o/p/VB3arXTkwkFGQTbyLDdIkT8PrJhPLZrLd0IF
oNvCqZn+JGjVTJ52mbpPAkmLdlotgDn66MQ90AfPD4m3my7Sxo8+KQ5vf+wiFUmuIUyafN6ReeC9
Fseah30j0GFdycOHlO6Z7eRVmrkyMR5KcUzXSDls4PggKHon/cuQpPEWHkMNb4FO4k+y4Ha+TVZ7
4KN2j3g+Jz5C8aJyt2C6BIxp1ZXXz0SxQmScJqdh+iLBXv4RvIjNnRmxrQEm+n5fOjbggF0cGc5c
zIy0D8MApYGSf0JbgqIQAf3osxCcep06+qSyensiOcnG/x18k+SsMDG69yoJB1xS7eKv50ZkS3CK
bbB3N32yhRPfV8QZ0R+9wfGzNpsoWWvIr883BklN5wlcCCC9kp9kb2H64qcIRAk3ehUcKTf7z1Uo
r3KU4714OlzdTycnTtF2MZGEIV9uOHI2j9NaLecZs4y+SR1Ad6jcA9XsbDwwZo32VZc0isgMxc2O
xFcwfmPcq6kRO5Ho7SNtacxTl1j1mCRG12XSmDp5iIPd+y/YyC6GWV1teAFY2vaLFplVvzudaL8Q
Kxr5u6taTJXUYoCBAPGlaxk7NS4vRos0vdGebdvHY/LkH5bj/ZXzrBMXnDTi0dHxoi52q0V0j0g8
eyOeSvwZzbITcobKOUQWPM7Uf8lRNKyURHjnQ7JyNaOqGgVbCbLTArMBdiTo2xqQSbImnklMo85v
EgFXM0K86KBUezXhC8YqT5wr37QPxDAf5qQZdbsnzYZxHpeA3K3MmWZOSyoQvyjxCds7hIfrzyys
xFPIprGVyBHNvzp2k58qwHb1lGZ2ljfH7JpvSb8F3S8XBOJ4P+rVDjep2WvDM4qLpByTac0YEbpE
37Z1wt3C4ee9bx6pt0Uf9pxyDPscu9yAC7mibE2aNFpvDC+OXUKnxKswvgJgiy/prM4fhYyPvW6B
TUQ6uAy/nWFkQkw8ugtu4IxicYqavmN8arfmRLPqlfJKA4FAiWn2YQZRGMvJRaaLtz3owlPnJU4E
an8k/41bA3nnrTiFmF6m7ii3EZfpqU8EesKVGLbgJnZQkFza5fB/JQuKqtJDmN1f3Dip/ostH3Ve
qoXEI/i4Z1wjSK2WDVnMNQ0HLY8Zxt3cRmDf5y7etwnFA8/SgCFunD+adnV8aJ5rAuEcRHa7TGCf
E4fCkP7GQxx8Q17h/8epvsZXLVVXnwEbp+a717iLQtvPHW2+NZ2VMDioTKtTO2y75fqJRHfj+bXP
nB3vLJfI3EdZOsDjP+XUhMsl2Fm14LRqOTw2PiUqePsquby4TaR0uU77+tCt3YjeFHEkq1MAE/iI
8UK6yGLFAfk/BIpmydCIZbtxPODtHITVu/FVH7vovDbcPZg2dFsSCDTeR+04hc90TjTzOXauMIxe
M/HCBxo/0Rnz/eQHPBnz2u41QAo0LavvQbVBeizHapD5EmmPK8bKXd+1icyGU+aiUOvw26HFJ6w8
vXDGueuN0yBgRRyRaU5HwPI3BOo783M0+fVjPS+jebLZcSz4IJMD9YKLHQLqwuB50QtW+wuYfpW8
8qFG8FusO1VhKzd4ryTEbqE8wbqbNE1WIcYbOYyzBsng7i7YzlfkAw+V70TJecT0cN91PPTfEpfk
pBv2dAT67FiI6OLJc6qffbct4KGjtF8RQoTjlrVr3i4ONG9wh1yeQTMeu+CM1L3nQWpF97hIz6JO
RSP/hnsK9RfPqexfGT6zP0geO3zDSb1MBZYun42VgNDmLZ6a+jc6o2Q/K6I8IzYJuvlwbIWJf56G
/6+dJOUFvHdg7n98q2abo6dtH8GIZnFH08OwksfV6a/Nb0C5AYPQ/U+EBvIATSO/tmBwP85utKjj
TvIq12UfCvEi6qHFoZHwKv/gdh7xAqAMqB8b1NLpHcJyEZRLhx0VsSQ0blntZrof+qCtChC89GMi
dKq74B1kklmGrlW3yex1zZ3nC0m7JsUQGHSgmEjPpPocbLaC9y7mPtTqw8qOt8z3W0ItiUujBiEa
XWNOoN1p/4xQl7T9eNtxp+y+qp+pjpPcumu/nSABwuo0tBaIWzlB+k6vukSRMu22euQlQ2JxXea+
u3XoLTf9kTK5VEnKERFHGJVizL5pqT3N1Z8F/yPtzHbkRMI2fUM/EgRBAKe5U7vL5fJygry02fed
q58HjzTjolKZ8oz6oFuy2pFARHzbu5SFuutGG9qBTRuAy9cY7PshUfOXqLbAyzU05d1tZvpM3dxE
p6YRcT89ZazDW4GpEHGASyqRRNh5tNWBD1h7E+eNYZ+Z8AL3uSHpUBQBfb1NV4O02qpAyOQIHCdx
DiJyMnkcNYalaHLl9VF3IuC1VTOZ0UkqP5KHPgrNBT9mxY9tO/gFGLdElY9zVkf5B85voTzf0IbR
g0hBuziV3WNow6TdFmXYAxjlJZKLI18l9NLo7lEIGp0bt6zzh2CC0O65E6ojwF+SmRoimhzQL378
e4bpWnuMNymfaEm5kf6UaZZTbpBYSyS7LZ7TXdaGVrGrGaP+aDJG+Xu70Yp6W9n0kEix5uBDAy9g
/F61JjOyiIwt2fuAQ9Sx7Jl2ncq+tskcsUf4bRIi4XjY+DPtdCXi/Nh3sh+eWqNIFOS+dHq1B3T8
WUJlDoQFs751ijHQj3oL7nXTzQHjCSQfuNjzAL4ifaiKyJMlQGE2Y6IMfqgfM/egOZcCV9Y19csN
7aDeBmIMo61TT5Wxz5C09kaX63ML2hKZU2sWqiZ+jXXzqemDWTGnwl2pIGkita6DbvrUJL7zIWDE
Y5A6AOnf6bLF09sAmATeuQihPefIN8PqSK1m2Fi+XX1nFMLY3s1dkxpWhkANeTkRPQvywuQEmNxI
9sK0Z1o1qpMRUzBIxXvkcwL7YNQ0/70JKA1Nqxz4KSlYojc0A4HX7Sp7iLRtnDTENh/lR+mNM4Dy
kzVmzi9mDpCxaAfFwd4cq9Hcz0U2feIUM06EjDltHGMqjKOZo0WLoEIvXyrwh8Vd4Q5TexNUVv/K
AV8c+vou2GduUfwyW3P6DVw3gkFWaROYMIfkWXUgPgkaDvynMqbfrrtFy8QbUp171MZmrrdj4Pvz
vjZN6ie2+1MBRuo3Q3R3BwZw4SLRma6/zFM/x/w4RS48UG5ALemD6pEhVUV6OIJ58cjcB4e8vK6d
TeHP3Hqmi8TDFupNXuwx8bDAv1TcRrsxRBZ+Q1I7fe5dq/1oVkbzdczs6ZQiUxTdVPSpb22U0hYS
6wD5JsVIBRyvjf4/PS0/vqvAwH0RYe3kpJaFUQLD5uJmy9vVuEfTyqejid2KfXIGzUl2kxlCDXIH
lDdCB7DDsQToh6SDVjkgEpwgf8IorPqK3G34HE2J9tXocgY7mU00uUMbKzX3NCp7awvw3bmz4xEi
CY47EiCUjqmfmdgAJDJfDKdlCMpoD9A9fXUQdveNHMsfOvbHw74bJUIECCrAGbedIlDHEf8Ol44g
kKPndlIuBR6xZ0Ox5L42YPEieDN+p5AZ8q0XCzRzzIhGjC92NleflUywnTKNIvzecuuN+5T+849K
A/G1AWQcjEdU6fXvbAmUQylTdOoiexgfEZiQi2LebEl8ROok2Tdu1zRP+LzUgKrN2fipqjmnGmEO
l+8KGzXtXTDb5ccI9R9zX5Vd8BQhIfWLYG6rndalk6CQNkyQtXma/siZ1I1A0CubumYeJCg7M2Gk
VfcFcKLZJJmfSzirYGOdxDrZguJsG4K7p3kk0GDeqBp9iq0wQiYacgxcNCoi5IxaBjTdMQmK3ifM
D+qLoxsD/BYzsx4DO6AWMmLX/NL7thDHrrDHD3GUBumtArjyW9l99KXRSs5yxtn60yKdux2Kd5m9
RRopfLWLIu5PVTTD17AD2z1primGB/hh+Hz17tiBpxSROd04CtQpyWNPN6RI8DDdJO2ovk7DCExg
7NzWPyaMpW8NSHvRocQ9RSc1apa2MYRIeZy1ebrrqnboPAEFz92phKIVxuHg2rdMSZuMQ1jxK7Su
oBENTzNOmIGiKbGzjDYuH/LAR+KC3at/Srgt8iOQLbyeNDOZmudEdfFT0kzzTwO2gzcasCqXOTmG
9G1fVAGu8ZM1Q05yaFi7vnLFVpZkAV6uKqkDRdHQnJNRmARHC20GhvKWLILdKMkvj3TkQ+Pb2IzD
SyF7rTlAalT3cxtk9VEhCfE16qgsaK+W2TOAznzYDBYvjm2AUsGWiInaxuCr+blIO2va0EiYQO/W
GjpsgaFAs3TaRMlDtT8Fp4Ae5V7oIxP+OMoMSeLSV79a4VAktEAL2k07qFFS7cz+h6zLTO1gQiD4
qaepqTw5CPO/bi6tjNaK0p/8OcmA3BdO92WxkAYsAvGfVEHmrnUzA7TE6h3VkMcc7SqgzAyTupup
7K35ANk8f3JogBM1UCD9PkCgp2nuWM13V2Wh5nW01z5W8BPiDZTo6KEFRRwzAyrlk0ErnF02mcwC
xFRE/j38wwieZ1K7j42RpuMRXiYmvGKZyICgqT5qRktjSs+FG+6tNq04Plrddo/uEIzBfhpSrMQa
lN+LE9cTGZebGRj6sh1TrINGJ0nZTzZaIlEOdiQMmI5xE7WOeSyFtMDv/OkQZQszlN4GYWo7we++
tYqxZ8dloJhInEImMWi4dEADDWZWP5I6dB9jwhvqMASSbwp6V30ThX4g9tpo03+gITGYexuNkWgH
9dZ+Fv5sAHk3yzDDrqK2n9qw4pZvOpI8LatgxyKJA26PxgUDuQ3zhMDczYlf0l8TpX3QmUuBccpD
09p2zF7oP+p68UySRiI3FLoB1a3hmjrOljk9pgZ36KafGKMNVhwtKXRNv3nuVUxnrIjCbTSCA970
PmZKt2app81CRyGV/EFNY9sogljikfdMLLEsHccw+PTTB4ke12e/qBrEF0ITHP4ccYMcUO1q6xud
CuY5GOwEGr5VRkCEIFT1myIGjn5P24FGWFA08tV3Ev+pDWb/XmdS49/KQs32Fs0Nbdi77mBkm3ky
1HRbBhL9tLHVs9+4D5ZftbDzXyfAo7OXoMj1m+FHhKFZDgRiQ1exRxW8CumNGb6b3SEPzaVryj78
gZ5RaB8RlcMscZrSSVH+IIvgaXZZPfphZdCBVxRee6tm1MdnCHN4TJbyzZOtAaKHj69m0Ix1VTOD
KBxjJ/Os2iaYDVonxmKMKkDHxP5OzrYDeA2kM94bSdrlz3Aeuqcp7voPZlY0XNMA2hvQ+OH4uZZL
fQJ/pL9BiwHYmJNk9nDLHefrH9mNECnUZOY9kDXLMvaBT7MEIij4tQ2F6SK8r7fDre+MYCUtzUIt
k+FdtlVOYOjBJsFi6b+KCfsCWYNpvKFp33/tDAcEOHVK/Ry2JZB91HBuC1BS1t6fGMGh2xTAR/PN
IPoVVJ0x7oCMI/2yaGaIzQzkwz9Y9F1aBANM97Pli/AVqfbiYzJGHJxI5u1pUoWuM4YJ5S0EnUBs
YjYN0v/kO/HeSkxUJaZId4+FG5t3TGXbHDdu2tyPeZeCyaFRbb20rtM3m7Izaw4C8B+fdkJAxJSk
j83D7EeVuwkQq7K2jZEvLO6AvGavBUb8RTVxNR8qBi3dEz91fK4JTgjza5VLB1VZZrufoRuApyR2
KV6XxYQzk3PziuQT0580dcqfjdvb9cYIlEOoSDuYG4A4wIzIugUJGCzmCNvY9LPoWOsjSB9EcbDu
oBtkNg9idqMXWv3KemAjpmiGCtX5e6OyiGk0/xmdBx1oa5qWVhXs9WRAEYb/ta/2yB+jWxDbM1J4
8BkR+efdwrmifUTjFWkHO97V/dDGhwZJ25ACK+wfhOj1RUTACe/n2dScj4Evp5dsOYy0J2Kq3LJw
1YsOAgR5A6tMboPaSU0UdtzmS8/QczxmcOwfMgICdmo5trABY6eC0NAN31qkof9DMUHeSS2TSBvZ
ju9sAwmI+gYmm46Cc1mMHupE1k1dY7m4gdgCKmIms2K/Uudb3wwaop8NEJqkTWCOaGhC37Q/KpGa
5b6ve4XSDQF520Ay8hCi6KsjfxYmm2YYId+kQpX6zoRZlB0c2U3fUnugsz33oRvsBBVw9o2mrLOH
4ru0dMyavJnyTjNPAAq7m97s6SNpTmWRl9iW+53pmUgh4RvhEh9Qh4YvkQ7mC0ps+sexEelPjX3y
tcnG4j6UwbTQRnxuUMuf8p8Q9fWFoWzQLnMRsfsvzDTM7Ji/qHEzEb9uXXb6dJvKLH3SkjixtjO4
4Hhj2UANvqCMEcB2w4cYdhryzPTtZypF4gzD5l07lsPzGMdz+1wwroM35dbta0ZPEmgoPrBfQFgM
zhH4mFmBAsq5KTGFtK1NVVF4nga90JpvDMb1fCuGqCrv6GsUNwX51XysgcWIfagHGpQGIFyI9GRj
+IE8RHwzAp/sM5+BjYDZbsHAzXpctcjp4PywqZgrFbSVzTI+zrM7wSjLU5LnUukuey7MJWkyF+B4
yCjhuAWKxigfgbkmD5Bp6vhuKFMLKJCeAbpKAjMHLRzLYG/RSy5JIftlDlqhwvgBFTSo65YRObkH
SkaZW3BZ/ncUuIL4qeysOj5ghSHyfS3cAVCmI6oHDJyramNEOr8aoo0QN8IB/g1K20mPqZGl4Q0N
0oK8DXuiHlRWM+lfWqfUflGN57zdobA/TCqTQC+nuFYbZCO76GMF9OtgBuPU7VMxUvHPom8AwJp+
cQBVFz8ZKB0hFVUU5fwQVZWJ7SxUGwzgQN8G2cP/gAxUWhu1g6ecPrxBnrO073sR+e5mtqfR2P2P
8M1aAorNvNnvccoysrzMkdyRebofUAUeD6DQ9YK/agaUUMTldCrrKbf3aUfEmjo+HMSJZLii7nlG
SFSR4CCviborNcry539J4zL8nBj0lJ2HYLS+NazCBBcCfldQZ14Th16ENldCnIiE0GNVSFHyz0pI
NF7UQmH0dF6HTMLOR/RoHynhPEyIw2zpENnfNH+mnnDJA5lpgz0ryMYhAsbmFfXNc0KRtol1PGMh
G1umlSSoxpamXaZ3XmPP7aFDDxOZ7Kg/XhaKPKOBqWzE4RxhLq4O5kqOUgto406UIV7n1x/5gMFn
E4T5MlvUPPoHFFFVCiH78qLG2beMAL4BnhnzoLWnSQ4FcvBpOnpD3xtPwBicoxSGtpUMZA5kXSgX
ga/ZZ42ad+WQVBvMTd1tORTXTHnPbS1ku/7PD1k0Sf/aWqgt1XateMl9lqG+B8zKcYzoFrpof8Wi
9eznBK6BIdQi7P5O4VWNKrVl3XmK+fHRdEzrQSEb93z5zZ5dxZY2b8s0AbatPmcPPqUzQIh6AndW
ulPSOhVDbe0vr3J20/y1ykoZ22wDBQpr7LwSUrSHQ0Wwd5gOfUaJK7+Ja4CU5Hz9lfNw5lNh+aNj
YmroNr7Cq0fDQN6l0Sg7z0YPcW+VU/vQJYOPeBu0v8vPd+YtggUFVaOAK6FWvxJA7xBbAg8Sdx5G
dQL+bKucA1BJhuf/uo5gN+gm7jcGUrTryybMuc4BsbD74sZ8KGYBVHQegyt74r2uLquQRprShiP5
TnEWsUZw4RY7z0du8eAUlfjku6M23sxRLDz6gL64Ys2+fP+3lyh+VFhKcnfZCMiv97rA6sRGj6jx
SBG619CizNDiNNmPuQqQVF60/hNVoP7mC3FF+PaPUcdqbRvTBFehOS4dbHFWJ5qpC0SwaPbaXlOG
lwD0RXpJai4FcJmLwuttcIde3ZGPnZgKqIoyxbBuug52wiHR3Yq6yodTzIwe3RYrtadsCyXCt045
dFpABBk6oExaHTe4yWyLKXwJvHuTQsnP9thBgZDN0DwBKZjO8sWuZ7O8cn2+356oXBMYJIgZiXfN
yn3QcNMiiiIxeaGTqBeEosAxzKH+4fLmfH/ellWW/cINjTnS6rzViZZIZhoToypkBkJtaCEXhsIb
yrk5Xl7q7AO5ynVciYQiskxvv5kOVXV2Apul8MveJ5LO7AIdvHKqzz0QJhc4yJlKKhrtb1dBQMqt
a1diMgiYaDs1FtIHM0UdnIVrboNnDgCdTZ3eKlWPzVTu7VJgm3N4i87oBRRIxSbNBvShumGRNELA
UIR3yKyG3we3A3YrUm0Kr1wsy9+/OgQOyxvShrLKXGB1gdFNjbNOVqNHu0SjhZgxry0GYHp0HG6r
So93yiyumZCfeb8OHUALpzKuGZyb3z506ZdRbLf15MVahKWHGtK9XXfD3kT25t8/JUstPgkSBw+M
JN8uFagYEfmEvRnL8YsUYwe7i1mvMmV2ZaWzb/KvlVabpq00JGS6bPJaktBnsFvqIXeLCWqM6L0K
lRNmso46XD4PZxd1mSaaGOnoZBxvHw8+HAW0A6GjAbzxgxMT/MxKihcnF8Z9ZnTi+8Tk9cflRc99
PknMk7xU6ehrvXBoawFDnWTwAjguN1UGx0qTMB5oUddXXuq5pRwlJFg81xAoEr59PrSnKVGHcvQG
iSj4ICvIR1H/XzcO7pVIdOZNAp7QLcYexAI8qN6uVE2yyHtDDV7c9O0TKqLmYcI85BOj3erO8QPg
i5H+8/KLPLsmVkFwzoiBIDPfrhlNdBSNZTzaAwvOmPo26W2KxPwuGhFOQiNAR/5nAk0uT5cXfh/o
TcMgHuBHq6vF4OPtwmDh8gRdpIqgZ4XQpxm2p3hg/CqyrvjPRKQkuPId39/bLCh1iziL0Ydam2bV
HLwhFE2Flr3WUDOiJZclUXPlG55fhZSW5Flwd692i9HkqDuObeVlxQh8xAW2/8GNlbjyMO83JQ+D
F61DaBXvP5tB61T2flt79YCeGeidZj4q+onDLkS9+PflT3VmMbVEb1y5kPS1nNWnYro12VUUth6C
O9pti/3gIRz97GHSy2uGS8sWfxsLTCQ4yYaUsZgqrJ253MGyGCj4jVeWTdX+Qq+ZKkp0U/qAQCGo
6Z7hY38Dycd/wsEopdI1CPWXH/fMJ0QEieNHbMcMbl2WoAA5+wktVc/yw+5ObzvgLvCNXi+vcu6l
kq24VHP4B1nrqOdEc4G9VNF5YSbCgz9n32HuZntbgja+vNKZk7acbcy+bYpXsX4ehgtDaIx27al4
1o/d6AQxPWzEoJk5990RydX23y2nqQkx8tUpgQh965hQFpgpmEgTeHqtjU9EA1SF1OzeCoi5h8tP
9yeBXG0ZAjhxhyO94FeXG+6vqhimXwgOBlEkCfczu1kM62om5tBzNrAq5E1j1cV/UGOH75gRiD33
oP4ikPm+cp+d+Z5sGCGwIDHJ29YRCWTzKCqx4BbA9L6gXcuY0oka7TRlwOsvP/OZL+qaCA5zneGK
RBh8+8i2naWqi6LOi0B33WpDaX3yqy6D8NfQKEIGEo+Y3b8uKQGQc3VKACoYCa3uAJA6eZ5GceNh
MYGSg6X2zF6bnY7s+TYfYKxfXu79GWQ5TBgxV9EZI9qrTGYeaHeFrVN7oRF2HoIXxVHjWa+s8v6b
sQpp72JYptOrW73HFFyx9Ae/9qLWnR+Q23GOaeACrl6kXi4/0HopvpRuK3p1RB6Fa9YqLmiVRLm/
0xig13110xRmA1LVLg6BFf1rwvJnKQ676aA56L6zbGQAA4qsTnUPJ5H8RNLyBeLgsLCygivvb/2V
1ist+/Svo2cg4JAkbYFBRVgOh6Hz1U5qyHdcfnXrmLCsAoVGp0w3qLrW9UkfTwaRojM8g2wExVVL
vZqma3vk7Pa+b414jyqke49nSrMf0Ti8ctjOPCROXSZn2yBPoRR7+5AJVsl4FyEZKQBd3OSa052i
hWxw+SHXR5qHJB2yAbxAdHRo5LxdBTEvJSNuFi9PLLjpGTzUCBlPfGQiUN3Ywfyjs8+y3v/OUQR7
EhrO2/W6WSMb8jXdYzCo99tsTuIvdW2jR3f5uc7se94ceZADSkZ/Fwl60D6TlisBewUPV1jT8YzG
UksjF44N+gZXljvzsUCe8gJph7nQwVbBwCoqcOPwDyibLUhIVRzf8XFt7/JDmcvb+Tvm8Pa46Ck7
hG5jhLe+OESrYopZUHic+MZ9jYo8pMEhi+alKjUwYA7ubhE9lSA85LKZcL+ohCDczqhkgl/txVYL
IgPBE6ezo0Pg6vWJvW0029pxQThXczjhgsC1Ci2ded6Hos5bbYegjnqawerQukk1Ux7UkETuV4SZ
J9RQStGDv4ZPIBiKYXRyM/p60m1RkMnDLS49OthxEJ/Tlfh77gM7OLUZOjMPm4bF2400BgLdGVRL
vVB3Ym+Gb7iJtbSgmQDZ7PJrP3NGaJvy2rFyP9NKimOELNCTn5HNCvvPNg42HnS0YdfJrvxvnPor
bstLjFl9ZJPRgclBWfoj64LBqYcun3WWw6YPXaE5yH5jNOl8CnCq2CJ+Kx7R9sD5OcOv5PKD/kn+
3i1tUapQsdAGXUfbLA3ipqqAW9HbDazbMpfRF/AQ7nOvOdbiteqgaRd2wePcadUXkXXVAVy/eqn8
QnweUEJ47GkZ7i//qjNf+k//F4Q6L+Vduz4bDSOIEokNKgTtU1C3zQ26H8UnEHTxlRdwfilGW0xf
1dLXe7upXDkjZaApvnSroxlZ1KB1rCi/LzQAJv8PT7V06QVNIO73VWDOelHhq060RMgE7hIi2e0u
1cLwGcZ5+3R5rTMb2FzqJ0WLW2I0vXqsaiIFiRtn9sAHzMlrQG73aQRMcN+liAL9FGLSrgSvsyvC
ZFw6Tyb/Wq0YalkUGEk+e8ZQ2nDskZQE9YbTSxfQh02Da87U63YCFyNx0rSYEpC1vavfml4r7Spp
Jy8JA7EbBazHvgRJBTwjAyka/NRdU/1j5v1nTfYkFzEZD+PH1WYJwXFmgcUFnNvFM+AQ+JxAgI/F
kEb/n0st4eevhKctmF8HvTN5s3DiaJ9jPvAhS8AGbbRUF9OVrXn2ZVpYy9rKxNNwnRMgFaycEBiI
5zaDcTsg8H/sZJr+XsDzp2Auy1d0ccsre/Tc0ROwuCQzbMZK69C2gPLKoaNbaUE6ehgRGDy2ZR0h
hwSH+/JxOHfB0rZ3WEw6yl6f8rip4Xnn7ghNXzCkCIrqBE3RgC6ZoPw1kP1gi4VLKQDcK12aaysv
x+bv74j4aaxNOQ8JMnFbZTboJ3dCVHTM3ZMcje5XHzZgCmpV5FeWNs6tvcxwOWxY2zrrsFJZZc8A
PuGr9nVdEMlbvwfROEX9Dpng2NliNRKOu5yyaNgqIMbeBK81RoLfd2/Q0XKMjQ4BINw6uQyQuIYd
jbraNPrOpraqBrOiWQzwogd0f/aXP9i5vUEXiOSHuYR8l4lnYeYbE3JnXpU66WFwNXuHdEBK9qg7
V/b+uYuLhEIX5HHcW+t6Se+ReJbDPHt9XU2HoAibE3Y5xU4PpvkuDIvpePnRzp01pAIZA5LkW7R6
3+4I4MBmECD+6vWu74qD7MzuHmyLHzz1ZiEcL/MXVQkjadrnywv/mRetYz2IEegHhHoy5dXKKiDO
6QhceIU2ihJtiUh+r11cYLzWrpz6KMFBOAecupJoP9RJiLpBBf0FnOVofRmQTcgfYZ0kAmn5CDqT
X8jB2ZVThFS8g7xAcmjgfuunourjTxlKaItWjl92EDjCOrgBgz9/iqteB6M0WQoIKeg1+a0NoGNv
4SS1P+d2ntGLcIAI7WDPVC/TENsgmp1qBJXfoXh3i2qOiW/Q5RdzZgfQrUUjzCWakGWvrvUxzhsF
Z3ckle8WGbPSSLXbOAmHb8Bt4/TQdF1UHf59TcOmRUafn5b/Ou8q8ZQI+1ajA1/Ard9VZT6x7bgZ
9gBefQOyak/T4/9lTSbQ0nJNWrqrBKQO6A6PNWtO0vb5CAaA5pa74WBp4/ix190rG26JUav9BuCC
UKmbtN+Za7zd6QgUmr2PCL0XZHg3bPwWG5uthXD3NeDMmSMl6U1blEhKkResPqCLQizEs2z0JGoP
IQoTuqGh7ZPhVopWa4LMfzjPd3Ezxd8vv9Ez15SUSCyTP/MvhsJvn3Ae4kbpFrM9gcw49hAqmtw9
lj1mv++FJa6ML8/tU/aoYUkDuRv6cW9Xk9mIZi1EKq9q5w5toxYhUBlpYtzZ7YxeiULA/Mo9fCaE
MMKw2KIUrzR5VlvGKcKgNcNqBpGEquZ9myz0YBUmCshj9l1p2r2d2+a4zZ3WvxKzl92x3j2MS5f0
37DwBF4tjRparjeUpx53SnXi8k/3WQtAr3Zk7OEoK08K26pdXsfavCn7qr7yts99W+VSXGNUYNK7
W+1eWsAZybnBrdDmHxyshDwMD37MuLAcL28i49xKNhriS+/HJf9a/vyvHCExUNXKg4rvSpokHsPY
oqkK8UDLd6j0MBHZuHNW3pt2BzcYz5f8W9VU+QmQlvOqZ7kJChFm4w9OQaVuInArrYe0Mn2ky7/z
zHEmXOEaIgVZFO2xtz8TjEpru9k4ezKEuym6FiXwBhbylVWWw7r67vBlYNfTV6TLvc5aNGHgIIgs
pGcQ9dOj32ddeQvsOrjp8AeCqNwPtQmvxohvbYw4UXsK8vkrfdwCd9IxgdoCgD4/6nYE6N+GUPyr
0UF2o6QsTExOZmG3WxTFUPNDrweKCSUmVl9+NkH3iF03tn8orUHUFkloXdxSH6bTyWkqTJeVtJMB
IdPMRiW4bCc+UpSUCPC3XNZ3/TTFP0YZlh9kFAS/RamyducPRgB718eAbYtZKUY1KOXXNyaqdMEu
09SU45AziBtTb7L86+U3+Q5OSLmi6N4bSyXILHJdBKYIxiKWEFiU0V0kfpIVlMN/HWI/n+FXh82T
LhtJzRv1arituhHF0JwPE25ppE2/bUDi2ZUAdGaj09HnKNGfIyldTxMcA4HLtDKkZxag3jeBZXyi
ypdPeA+OHy8//Jm7kpqQeZdDPcqjLxfbX2dKd+t8KEoLb02NuwUpt7ZCSie28RgOWnijz4wZwn8v
aGij0IMERsOS68symCMRIf1vogaRKXUibXCjwyDwoPkyScO+Nm1bztvqoDiggiwE9JZKf51ChM3E
cHE2TC8z4XCbsBaOtcICAOX17DPw7eGQ6eWHy6/1TDxgP9E8VpJZhrEGC1E62n2bh5Kptg3+FKEj
gbW4kw1PdeWSPVc9bapgTm6hQAfXAM9nLiAM6QE7At3hSnZX33TIZjj3+C2CSkWhG6oT8llIqv/7
NUcgBxnIpBQiyRopN0R4pyRTrrykswa8KW1stkPjmt/9maPgLIigBbLJCH/dFY9by/UlCZk3In+/
c9Hywmqt1fZmweTw8jd7N7fkHqAGtJCqcl2Dt7e817/OAjh8mLtYNHt1b8MuV5l1J5022keaNZ/s
yZ7oFGftF9n15i7UnHg343ty5a2eOY8L4oQvR+OWX7L6DQoOAppSse1Z0I4+p7HVImpu+IfCGazP
+IQH1wbD554aULFc+noCcKyz/KK/ntppUlVC9lFLtptjaG9Bl5lzKJquVe6YJeHbN2GPkwwjKqxB
NGDOONtXLryzT+2Q5ZMi8mPWxyWZ9GkMU91GmtOVhwRW7ha3HPSqgBTsCtOOr5X8Z46Iq9O0Ftz5
C357hYGE+J6q2O9sD85T7CAQ4iYo1cp81zpYm9ilXGyvnegZ4APCUY7eYGtPv3+y4nrT0/LdoT/v
HCM0aF4vb8JzP4y+p8RHSqASo6+SB6NAgn7QNYuz68hnmxR3Y3V9cOX5z1yJvOn/u8rqhrAQSMIM
PcLuIkHqlbD3DV968Xkc5PceAeCbZmjNK2nqn0HP6hom0DCxZrILkcZd7Wyk6UnZHaJsWWedtilt
rasPRT6W2KHgCLxpsXGBp5MiGvCYo2cBV6lEYOhexGgK3yV6239FrHU64XLj91+jVJP4PYgcAZ4J
pRREQkBqIbEIXTfY1sOQPPtqwM0oEb3a0h9d2PJaOr4yw9FwQAyCxsKdz2rsXQRi5RgmLRpsJta/
MA6R8ccypo4Nf4czieU/O/4ILqkwl75iABQ/2DUD2g6I7Fry2gj37IE0afXBR4XgoEvx9kDaiGOh
I90oWmHF5B7imOTtWFe2Hp6MBM/XTVNLV9sYU2SfDNVNCDAI0K8QskJfHS9vxzPX7zLaYTdCIQGM
vTonbtQZi+uL8mYmDftYBdijxQJzLzfTr9wBZ0ImS9EZX6Dmy8Tw7WMnVgLNyBFErSAKfyVwnNAt
LvEnDOrpHuLbeOrQIbhhpG9dS6X5m9c7c0E10D7jUmD4ulo5Q/oznmblNTPib7kl+q0co2uzsnOv
khkoVSJZFrZfq/2P/OKURI5tecM8YpYYGBk3W2x+Rqj2079/NG42KA0OcCkyyLfPg1sGHjFmRmR2
8XtOkqj4DuTWvI9a4BSXlzp3kdArxlB6SVYZBL5dSstRGCxL9kc22uZNYGnVi8oycRdRdN+JEbl1
W9VXcqtzL9KluqI/w+HgCny7ZhAjuhbjRurZZtDZe40kLNtGVl/u0VeJrxQH5xejLgCNTdIqVodR
1m6VYd9jeRFu5twMxaJfbsQnJJ7klQPwfinKVp2EEUIe6bG52oZTFFmJ7LmUXZHOt1U9IVftW/PH
cg6v9XKXV/R2xy8VsokpBQ1dUo3VUug9JFyqwvIsePawownyGaKHh8ubQ70/0sZyjYHRXYBn75p3
bh/6oehi0xsCq3KPI1ML8cHqiiG8xfg5T7Hlc7vbZV/9yrGpQL2YsIpYWJO8YGGov7gSXOG2zuIK
2SojFozNkWuzkX3FSw2vhaY16l3st87raCu450Yo8t8z3IaPfQk+/+AXStKhHH3/p0rhMm40Kww+
wRQrsjsHNTRnE3f0HjeQLDRj6/S++pl2iWUeI0QCf9oWWguoZGvWfzj1mj9rjPse8VV1frSo6xZb
Sth+gpcuSowPK7s5hm7Z2S9wzWhxJfNc9c/NmMb5bYJDw4c5t4bk4Pfl/AsHxTo7+QXi/btpABKE
nGYlXgbY8WCQKlC+W5BduXGgJ4fzi0zzwdwEyAT8TBM/7PfFFLcohZAw3yelpjDRy6pWv8GHEU1A
Q8/0TWcvcuqpMjt1JYyfKZYZvBPC7aVgpMOxOhBRq+u4JiSmRxaMQyMyV27wQ69CoiEG1Ya870tz
AEeRxBhahspN0eMU9vBEyDI+z07p1lcypj8p8WozA5yhjDTYzIa9Lif7th9Qi9QZTGThRwc3ZmQ+
YgTJ0LMe63tnsts9/s5IX8SMrgpNurtQhjGSQ6bJjElDPIiu8svlrW8sr2H9o2iUw8yilmAAu7qD
56xAVjIthCfTqUuQDXG0/C7K0eNgt7nBZ3sGw3Ia8whFlgbh83ibufqs3cDNadObrMzG+CCjDI/K
Kz9suZHXP4yhMok+IG9alasfxvgLnOlUIFcVFkWPKplfxvt0Gir3fnL17vusucm06ZvEKbbIOer4
ATDIwmtF4iP2KrJ21E8aWk/mzsQpt0QWom2/M56fHsvI6H9d/rVn7ikBrsdZUNVkH+tqyMLcE0vU
2mRYnukfExxLx+1kIuR45a24718KDXiQxUB/WU2twljfQcRyQt309CF3v6Z9gIEDIM5Hk1QVbRvs
ajIkngcEiMYmRfSowkrBuAIMeB9KiS6g/hEfoX0IVpDf+FcdpsH9Riao4k7mPz7ySR3UYjOB3AiK
8QHStpN7SoFFXikFzr1iAgFTHcDxBvjnt8tG/4uzM+uR2ljD8C+yZLu83rq36Z5hYBggwI0FBLzv
dnn59ecx54Z2W22RiygoiVJd5Vq+5V1KVJyadqL4NUkdC94svpA46BuHdOVt0w0BHACDLUEfe7HA
fgqTH06KcaYLgE08qinuj84tgxcDhHR8/OtdQ6JBKElBGu7Z8ooiqpdDjij2uSgz8zxiCPIytXGw
UfdeWTiSR5saL71XwA6LKVW9k8co6IozYWVw8VUkbiBzVc/35zL/XxbHFeQGaD3dpdRLRnD9efKp
tX3RV/05j3zf/eX2upXs4RUYqF82HMA3OT3rjTFXdqIBlwGiMcHBbT88n6zBsQvoX1olmq+9OqNT
kBvxbGR29iXagU9jgZPf/YmKeSaLmWJUYFL8gH9CwW4+o3/s/0ZgWx0NQp5lgqXJm0yvwMohzU/v
BDhT/Y7lwckKq9F2FpAN6HGj+GUeArMJy1kkHm5OX4Y4h0RZFmv7AEXF4O0Au/hjH030uWagxhs7
rXJ8C5Kw1D6EASGPBxh/9lxOuHC/CcxVki8lT9U3pQ214iHhwmgAcumRfezTBKHYjOg6eJ86MrO8
sNgmZ66tPXsKXCblH5Uvf70KdugK26ja9hzHYnz1MXTBKARhQeAsrX4cqF9jjaJV/fv7q7+yzebW
HGh9+nPwbufz+8fih3mFgJsBfl2DRPUuDVA/RxfI3kF5dV64rNqNC3e+VZYfmxolvUgS3Jkkej0e
JbCOABogObaq5kufa80PhLvCHaoJCI/W7fQDoE21Q/0p39hnK8eW3JI7yCR1YKUX28ws9ab0a3qg
ndEgg4bI2MkMzOF0fz21lQVlBE7RfDugGbaIsKvJifuqtOCoRR2SJa3pq82DFWv62Sp7K2DDFsnk
YVakKPsUGaLp0WzYE68dJqSJh6Oy3/5bBxgEHLnoJOJmeq2D+ymU/qOOHbWx8XtXth23JX21mbt0
SyjCXgTv4jqmiYfcA+1hq3w3pini+7IVSedFtZ+ei6FN3f39dVoblysaPAGQZ11fgkrKWCAcg8j/
WSns8iHt2ujFqAs8gWWiveWZbBBkraNP9wdd+Ta/a+NU/mZ65LK/L+WAovrMHxTOVKKQqOLu5Ejn
MHTFJx+PqfP94VZ2HD5/NGd5X1W60osjXeeJakisK89N0yH9YUsXGwajTLfgGWuhOT3YOdqEZOBy
UVwfqsmsaAdiYnk2wUJP+z4Q0becCtMs7ZuP2CKHtXHW0O+VQDWS6FVFb10/SaMyMT7XjfHb/Xmv
fFubkEbwmQjeAB9e/5zBzxX0ZNXmHGGxiZ13GtkvJfv41HZ68ZggM6YftDQs/r7QMkeKHAsxf9ub
fs+UJGpESwJGoUQI3PdxT0yToHmQhAWH+1NciRuRXqb+QW5LoWWZeozuSK4alc25mEJtZwaW5lW1
6u7UOGqPgyj9k+ar7THiLB1DzPQ+3B9+pVSosanoJnGXUqNYAjriCWx7pJftGemMyd/rdockUY5N
wbsIsWpY6jZCWCCV2O0HEaUGVdZYC/5RQ5R/N270lQjPJoYkgoUvCBphca8OZNlIPcLcGZJu3Ftg
dCzPUIau3jeyqLd67CtHmBscBgPnCija8pkk3wW61TZwu/oCxF4bdg+kWZ3n4qGzRyI/30h712Zn
c0FSzOBrEylf7+UQZ7ZSuHF7RqgZ0nZVC7yEhnwMvuDJ0ehv73/XldeRpizpGQ8VW2s5Gg39EhXF
uoVN1rW7TtEQ5Te14tzFmnK0BxSCB802XyrUoDbuY1NnItcPM+WWOWxmmnOPdvEZgbfEfpFCIILh
l3BUJaE6Rg9dNnmUMVRaYFBHnqfU6V/dOMRIsTCc8R/Ev5V+D4bPp8ruOL51CKbJcVCCLlUsoxy/
R0CvbxtMHqZqiLwRDwVtjxpUWR+aPkW8rgkAy5ycpBhmFfUJRdBA+NqvzMV7Bk3HYLQ92y/tV61s
lNSb0DJ79jvN/JXYmhIezYGuwVlQM/lQBD5KwLLOO4AeTffq9ghQHF2IGsgAtqYi+Hgj5pTS7l2J
6p+VAObFjGxvwkpEXSf0+19FiMDdGdJea+/wfTHzfY3WpL/TrAinOM/MEF3eBVVomRvb7Dfz82r5
iXIRsfhduYVtt8zGCm3UqxDTvTOOI9XHyM5Eu3do8j4hCztJL89w68EVuUMSn9JgD2E0tNoLZKTg
PYrPw3s9H9TXwRSo6/kpXqteUeixc0inOP+OwEhdne7v1Ju3bf69NhEc+BPoRO4izNGwdR9aSyhn
O8vjF7Xuoq+ZnqgbCYm4OX4MwxAuR54KPRnX9fHDfgyjGMv1z8RLEd6PYdC7+6EVGMSiCKj7D4kc
ENxu/IjmzwieXnnABstCfUDDJzCLkP9+waJNkWBJpPkZjDHSuCFJqHhI8gRLKKPrWyy81LQIHiW5
QIJTslmHL5o/zIJ3eWZhJlforXnCNE5pdv5oJd/ywZDjrpGmmh6ouWOiC4G+EQfT7rAXCYWJiDw3
pWp7XJnTLxDI1fiCY42+xT1f+woAVnX+ogpPD/t6eRQz1kxwUT7kFCOElFeNF+FXyDje/9hrXwHS
Mto8JjAKroLrYWSj92aOft25MrDe7EwRvgECipauBTRmS6VmbTDAIbMsAFV+TMavB9Mk4YPap/45
jWVyRFBVRw0vzZ7MdJKH+/O6uW7ZXeDKeLwoZzKxxVBANHBN90P/PEaDsetRw0bOPnUOozrJp8Yx
rJOC2y9GD5b18/7IN/EDI8+lrd9ADYKgxb6WIWVwxeldpEBK4JfliFo2xknDnqowMu+4MB50C786
BLCnA5r/xfn++Gsbhz4zQlWkmzSLFhun1yYUNrrGPZu5j6QfRm07fBiy4/1R1taXaAyvOQA/9JYX
+4ZK/CRNX3HPhl1TPAPpKk8pVjVf4jRyHhSl/1b3drPj3d1KM9c2kWvTa4beO7eeF19WKdxwgsPv
0+eYkEeuBa6NUrYHJynzjZtwZSjkeeeTAcoVFMO81H9k0Ch9Ujuc96vv1MlTrqv5Y1519rEupbG7
v54rX42tSiN9bpOikrUYavQHunkIn1/AKjSfKlyQPFC9cqMwuPLVyJDh2xkmxIYbXIiFZco4GJS2
hHSSX4Eu+1OOR0Z0KOve/TppmeBeM/PwlCWlv7Fj1mY4l+9QSYB8e9MrtRPFcVqiq0tZdOZJFZ3o
96hIJ3J/fyXn7794bumRkqCY/xd9WJw/t52S3JRTcJnKYMBGLnqYMnlwo3Z4AC25xdhfWVE404Tc
lELRa1veM6MYI0MPg+gCNr86pKntHlFtt4DrWvFHUenVWXey+nPbB/rG5pxTrcU8UXGiRjmzwKgu
LeaJw5FLeRsPm9SSmPWh6HZq0zT5YIxCPKZT/SurdX+rPrqyuLNWIUpj8N5dwH7XJ2LMLOwK7DS9
WL5VYiSjGwrJCbYIjWf3TjccMPPL8CmN4kI8+IPWyEtWZ1G+R140+CeFKYwALfWnH41To4gujSgv
D5QRwCTqbocwblM0rSck29RrDCU44aNnCQ+ZLtPhGjPVt5haaemlxhyvvOBN57deYbfIMUTU1f91
srH+YmFlfpYlOn2zqHD0XNEj+mzB6P3sB2r/K0JlpPCCyqEDiyW8/sNV9PRLDgwqOFikGeGzidDL
1zYxjfctZcZnNNex6Z0m1cLeAOXLD/f36+p35NxD6aPTBTnlekkr/Eo65OHDC5Ivif41m7RWw1EQ
kRavyQL8XvrZiG83xCQoG0dy5akCZczAMDKtGbt5PfTUKBEgiSzEc6pL2xMeyAGOdU1gmO/xFqjf
sOF7DLowsw5l3ulPdI30euO43nbVBDnuvKfQvKCEt+yRRJpIux6V9ssYJ23ykpo828c0hGzoNQXX
Eo5j9jTtFHjZ35tMG94NIKHVvW5h6b3TKlu+TlLEysZ9fJuG87Oomwpuf1JD4uHrtbGG3g+alquy
yJtGooxtNyXKp6VWeIPMDc1DwT8yT5omy3aH77yJP2NjYW2Hd5W2kUKsfSforKSqyMdR/VicOqPL
A73EYA/jrNjeYzY1HBDa9Z+RAddAb1swP5U8R0xqqPc42/g/7u/QearLm8ZEmUjTqSTfJjD+KBEM
dbPggojybEswmk8+QfWH+6OsPLZAF4BIgpdgUy7jptGJpWMFLaMEqXvKG5wVAY4Fx76atq7O9aEo
282FDbpzi+AFIFtj+27CE5Ho7qHtBuNFxFq/x2SyOvyXWQFAZVqIFS9bs2XQEcXEQXCJsx65r0jF
vgUnCq+TXbJ1kuafvfxOdJjB8s/c/ZvjXPdpmBcQq85pnliPadDluFcL84NQcL8dooLag5qnO5Xe
w7EdNEB2wk8/3Z/v6nGGSTtzZqg88z5dn5sKzgLyogQynTbaX2iTR8TAVV2+bdQ0bo44mXbZaUiM
EDnuhOvtDUi9YtoXYLa/FIaGVbNuodOxsTZrl+ysrUUFBgw3zJrrX6Um2WRziwQX7iH5HZDHgMh2
Gqgfbb9tHinWW+de76GY3F+N3/XQxSehB0sm8hu6TTXvelzYbKi0k99ewOCDbqmAZH4vDDP7Vgyj
+gVn0uq9HO00f48zGmaSfqV2qheMVjxSj6lJSt22td8PmJR8nGjQ4SiJJ+g3WEcy3+VTp30QSPBj
qplXlfRU0SvGDvCI1u0dKxypKihlfZSFob8pDZeHtepL7InCLrZfQVul5kVUnQOIHfFlZ4dgaPMV
KkaePuIGnf4LmViS+ad2eYBrkrjegJFWt0vdMOTPYxq/j8eq+leJZ8O6ohEFwBo0LPFbysJY4HJY
+A0341h8axyt0DALGSsqPrHI3pEaKsXnxjGLx953G/EaTENyyIxmah4rPJt/VHi2/YyCsP9344Pc
HpGr72Fcf48yGJ0xEezO3ky+6TKyUfW3qx0y8NPDX49kw/OAxAubZ4YIXo/UjSROPXHQBTP6wDMl
jIC8l/Y+jwbz3f2h5h+92GSU4YggyOMpyS/TlLypaO0i436RhVs8tpM/QGOpi40jtHJp0lcgFwJN
MouILpbO9iUtWjHEF6vyu38MP4mQvfSjYw4udyPMvO16CMpPHFMa/S5gsyVszke6MazMIL70ilt9
a3p1+joaRvJJbQLaaWXbv8WdIfumVTIqHyI17EFw96JDqN9w/K/3V3fl6uDdZWVJ61HCXGZmIe4f
nayITyjX4xTbYmOHazzqzxR5D2YR659dM7U2Pun8oi8/KXKYGoQPFYnSZQ2udlMlrwotvFTo/x/w
MoJCSmv1OeiwFQcdGXz8D5NEnEOlTEnrbrmF1MLEBJBZXuIoosY04yBeAy23+WMa+V8y9hRm7FSh
xMYNubZ3HQrjNoV/Mt/ll+YupDDusLrIyyHmI3IHHUDAke/vz+9W64UdRb4ySyTPmoPLd3hE8aC1
9REKJfZHAsXIRH5QjRQ4QOvjEWiXAU4Y6Pr9qHIfkVVZIiuJm7ibH/oM2662VWPtWE2y2vjQa6dq
BtuCCmCzE41fXxOBnsis7kKif11LnnvF7k+977hPyYQP0P01WFlqUBjcE5weoKjLjZyGEnOvsgov
On4OX+1aF8d2UoaNuu7KcUHOkU9pcFnARljce9DjKxcztuBS6Tw4g5j2UefvRjUed36C/UhnAzi5
P7GVNYRAyjNLyY8W0fKq7Yecen4LSTLHm2ZvWBhbWhqYekvPwo1bfeVcIngFpAU0FyMuP5deq7Gi
pn10KcdGeZSx0z0jmY7vXUrU3x5zpdC3pHNWKgwkhXPrkwoUqi+LBS2LGjcvjROiirR+UxF5vza2
Mz7SsFAvYRR2j6aFt/kOgKTSHf5+ZfmQs7YYRwelkuvdKfXJsjPVooxYiuxk2NEXvCCLd3pV/bw/
0NrenPVsKGPwVKLHdD3QmOgqiByOZ0EX8y2ovm9qLfuNNGptEIL+/+vrU6VdzMaHbyWm2edEa0Dw
Do3fhIdQGLV6uj+ZtSPAY+AiKoMw4M0mUUzsnsKWyXStfK0oQ58MBHuORptGmHD1armLapzqNo73
2imYRY2JN1CVYYdeL6GVh24PB4ibRDH8d3XZ48OtgTiF0bpFD/99Wy6eJ9IMYHxcXPChlzXmOA1F
E1hlesl5GPyj3jVV/BYATverRkHqFejp0Hv20AbGXlBvtLHXCtt3ZZA1r6o1hV/iGFV3DM788lsT
+uKHGgTda562jfSy3CzxDXJLeysYv/38Jn2ZOZqgEWra1uKq5QghEpeN6aUUuDIXna8d6GKWG4WD
tVHmvhlKlzP4ark0jtsR7OJrebH6PNrHE6I3KImUf30w2caCqg2f2iK9WGzlsguHsG2r9KJOVnoE
o5Keaqyazklt9fv7u3ltQtT4qTISA3ENLfZVVTux3vR9fLEV29yXaVMeaiy4N9rjt2dmllqgAA42
n2L7shuYjS1WmW0cX/Ae03tPb6up3flWYL/1W98lKSwHrT5I1xjMrQ8252DXm5mOFGHB3CeC9brM
DS2SKbyMo+yiYz45ByKN7uyk3tXDvgRwGHqxNhnubw+/ojlRj7WQQVcH9VuZ6t3HPJ1Kue/jDqIh
r6lFs0k22Y8qazXg6VUQwBQGEBU8ufgZYiepKu5PypDDW1NVYmtXOr3x1nDD6H2lWW3mVbpbI2lb
ZAJbu1ZLIRS1rWPh0YjP3L5H72s80VzDbjxKJzAhJp7Q6a4eGqPGq0vLWsyYFYEfWZMZETbWqvFp
EoUB6MvFjtmLcZiPsJeunUcnN/nH9/fK7R3EUiJcAdqASBnHpOs7KMbmg5qAzvOYt/EpRUDgoBfY
lhd24m5c5msbhkrYjDCDogSq9XqoEtvGXhEDFu4VLXHsFazvRlLjS2rL+rWuKrgfOJ5unIXb55/5
kdYBqGNobXmFICmliSohTNYnXXtoxtmKtEBLqx50BTuFYUvo7bbwBymDhA7ldnVWLZ3P5h8NqLrB
oCs38/iiOYWZ7qMkNH7EteUjFl8oSeLhn+we7dHN+4NGyvZDD7Do2zgft/HHDOMj3IGKgSjFMrqq
4hAld18Sf5Rx7u+kPwYfqEWnj83YZ09Wq1ZnQ687dQ/xcasrtrafSDdpc7DsKLAs7h7oUtao94yN
Q7G7i1Vp41zRG56JMufGNNeuuZlDYZGHUIlfLnWiVKQ4GfvJV6f6MDh5+VC4Wbtxb69sICLVudQ9
k/lxpLn+oOkoJs6tlVx0JdsVWEmefOrvnloNI4ZzW7H4rboK+Y4259DEcJDDljEB5gaJYhZdfAn0
DrWSYAyshxhV3w9OmDf+Yb4Nhr0ZNJ15wI9uhCBeJcqTzHrccKIo3eUKpKgHq1d6a+eHkfsYq0G2
wZH4LWqyuH+pLM8drN/avDeNrIAbD1AZb1kA5ug0AX8BCUNHAMB3i8/uk5aiGXKourJ7G/iDgZut
LnBNiLoy/aBC7voFyTibHi1MYyBaqO3gmWltQH/GfOQwyxLFe1VGzsCCq2VxTql/KRcQuKncOc6M
NPeR8Brwr7ea5KIQm/ytedScdhKWYfoyp55g4a+/ukUlIxo7PoOWu+kHIzNcT8RGufWE3qDt5+x2
PqdIlgMaXy7khC8h7zhAI9fBUOkSgc7UvMKiP4Ztq5LXj7Rly2CHoJepvZhlYSg7kdC+8BpzQMdd
n201vVIZe38X22r+6geT0XtNo5G2DbCGKOk2Br7I4GoLTwdQlR3dTuXOjYM8rXf4EDpvyEfgiI1W
qU47hM2iH0lrdLQiJ+t71k3ivVmMvfC0dlAiT23CKD4k+uBYuI0qZrNvUicqDlpXWTpsfIg9VFns
4VNRC8zGZY+9dFGYfetlkaZ+rcrI/5mVvvWMDy/4MDR1rA8o14jvIHcd69zmbuk++vmEZE1J4dM/
jskkv9RTmCkel3gh92mAc+gh6zCwwX+H6qBX9L1S77FzcT8SYSnJcYLCcB6TVP3X8XO7xwClbr9n
lcQCqlBGbM4GVG1Sj8pGpL2JMdj5pGHv4WJZFzkmccEottLdleoYWQxfmllQZL95ZUcrBOPs1O65
bgbdK6iV7mN8eneBmg1v5zrhs9vEBR2zNn+TKW0HTK+adrbdbalr/L77l0cXtNMsWAuO6ybnoBon
sqQfEe6LMmEc3ECG5b6Km6p+ntyh4mTpYRQ8Jhgmx6esJTrYkaUmEQqUQ421eev27gmYlj8ehejj
z01mV2iPB21ueialeeeJtsnY/VS1Omp3emZR9s7YLh/VzmxSuKVT2B+aoJbpblAkRtNl58jyWLRJ
/z1L7TT2bPLy4o3jTO4ba0I0Zl+HVv0uNpX4M/aaJsFdaiQZ/9nQ8MvbbBx3SmP3safoovkSFZOa
HDNbbbX9MEYkJlNoZP17S6Cz5o3+WOcXOXbFpW8ibI05ceqwTzHFfatCpHQgD7HPNh6qlcCH5GKG
9nDMCQwWMZasNCWehsI96yr820rPsBluybH2vcYeUBIMC0Mi3Y1R1zYdwyKlgh4ZDaZle87HAC9A
Fsk5hwoSrLEFeqNPMiQLy45uVlekOydr/F2LyflO1cv+0db6+iSaUd8I/FbikVlLBVWvmWOC1Mf1
ZWqHYxbT+uCH+IPY91UyPSMD1x7oRZnPbacOR5Rq7aNpbhWCV4IRtJuw8IFmSZt6eYvb4AZcUc6b
XXXzo9/EeNRWSJuoMhCn+3H0SrmSh4qeIZUQPvVNqWLIabUa2I6fnWRoXwzqCfkudvoRoQgx0QO2
smR6iSNppJ5dqXQyIzF00YeuV6avQq9LUaHvasOWDSJfzf8aYQYLhigGiPZsX31TrBmCnoZw6J4d
pU4PSZRNFzFrxN1fg7V9PnfOuN94PW9wXvyLLBvRKII1FSs0twDOfhgTt55fj869DF1iw/U2w2gr
EtRWom7BDGerNtCvNwg6E8q63VahcsZxuBkOApcaotvMNcGu8K8MD7BxaQLWleP3wYyGn9xF7Xv2
Dc1VLFA06MChaBFD1HyzeiDaRDbUt0v5D9KfOs08O1aOzlDTv4/JSd/fX7b1Xz9ns4TbCO8s+zSU
k3vcwQrljEFF/x4cKT1tM04bQAJaZjyNIhBvLaywj2WhqY+DH+ioGsKKxBhKMZ772E13jSKVt64Y
lOPkdOprMDb9A1gU5bMwmuEUpkqy8a1XwmL4qrxo5M7AUJfZf+fidu6GQI65R9JzPGXhqS+N7Gc8
DMmHKFO0jUVaOcqA8B2SK6ont+XGMKlAoreMp0OR+5Fagah2hezqdwGPfvL3STGIPq4fGPYIvy0T
qNYPyeNDSzmPQxfvKUGF+yDS44fJnMzj/Y+/ksQIGKUYrRAKgrRd5EtF0ruFgsMKvp6wqrVJ7/bF
aG4J5699rRnjzI5mOny36xuYGRJOhTk5Qgr0pKym9GBQIjoFBEL7sEBe9/6s1r4Wrx1VcHiMK/XU
qUvqMgaGOWRWtzeJrA4KCg1e0BR/X0TlZke0agYuYISyBCMZvm8PaTBPDd+DJ7c31Nc+caATpDLa
2POrswKoS/mObBP44PUqam1Pm7VL8FQuZfSmU9DgpWrZfM20cEsPbGuoxQcbwKCEQxBzvPQ8OCKS
TGnNtaKPgR9ph7//VjwLaC/OWFawDdezssEA9jii+NgwqpC0ulHUuySL+4fB5hK5P9bKC0FZ5P+q
g4iH2vM9/kd1RKlbPQZT4p4zhPYPjTHFz1gcx3vbnL5WXfjTaBCBuj/kykr+OaSzyOT6fDITYBDu
GdpIKVAL14fXQpJLEpw2WxCCtfnB2wWz8hvtvAy5UESlIT8W/hnpyPxZcfz0Maka4zG3mvho9kHP
IzjZG+HV2gwRZRZz1YW62hLQyj+c2qbzHdibanKxwo7aKzbEWCj1xcbFuHKPwLIDRoooHhHl8h4Z
YYZqDfpF50Iq7X4qkd3qRQslx4iiHam6tbE318bD8ZESHvhxXD8We7NDF6OTeeWibijjI6730799
Y34x2la/RJZ0N/LxlZUkO6PSQxuUcHWpjxBpEeJk9Yw1CcP0iccBpnnU5qeOlHzjJKwOxbf6/X7y
oC225VBESZbBNrhw+fZPIjfHZ6o+1rvOgWt0/wSsALyQuqL66eLSREt92Q8wrTQQk+XzxoAZPA5j
puzKITf2A7iMk6LZI4nIhFSsE5bPtSjbT1mf5DtdK5XHANHHjbxkbea0fa1ZWo8XfdluERXjFy7u
zRPyOIcxz0B5u2hfB1RqN1ApK8cR3Ql2zvzs8fzp19eNrKXf23JQzm1ajE84PAcPWqSoxxpzp0Pd
mO8GpYi/3l/t+WZeJNigAniHaNdTP7UXUhEo46apPo3KOW5yRP3GPHmhF1FvlOBWF/GPURYzK9Ws
sKTTKWdpxRH5OIQ5L3aryKsiCXjp/pTWMknw+Wjo8LVmnYDlMZxNsNuJEiMUe/sbcgvIp2Ebt5c+
DAFCUVe8q6B4P7b+4H7SqsSwd9EkgJJV/l+ripBdQLiYuxWkGTe5tKhJ3mNBaFaOanppLTu9uCjz
bxyZ1eWdNexUuMu3GauixnYQZ2VwaYQ5XJy0Ep5jhu2z62b/oVnHmkIJIEwCTLJ8fnsQhXFVAaJ1
hhAIpu7mD6nMXu9/wdWDgOoL6zX7RC2fiFbEbu34s0BKLQJsa8f6AOXS2CtxV+1kGjW7Lgk3iOdr
a/j74ga+M3sGzHf7H2894CRtsJH5vRhj0FAb1Atop6xm4qfZxgZdHYqSls79xt+WyUjB9ZnGAZvC
gYG3G8ck26WNmp19JWiO91dy3urL4w2oA0duCCS3wG46aHWhoj93brUJ25nOUc923yXHvtHifYas
5RcSMPNji/DJxr25drGg30bwCZJlZnNcr2c/YIHWu1wsfli6p8LIkr0ddeMGGGh1FOrRv8NpACSL
r5YEodabDkcd4LF11mqc8BJdTzbmoq1tSBJHNMxmnjqsv+vJ2J1Gu9U1fLzNzQkrGz2sQNG2ctQ8
q0r7+sG3J/GTBhmN1HrShnJfN6OsT1k6mXPdapClRyegdfeo/QCnnfdG6BXplP2r5lONXmWU6Vut
oLVtRhltLvNQSaEndP2jdX0KBwiyyjmX6niZnDr94ea6OFj2oP2HA4s5lUUXb1aDWVautFGtQZ2k
FDSKzNnPMCovstTuhLq/PCYIPntZUWzp8a59FDRfNKRHCIAwILqeH8hGN6wRkbsofi93BcwNzwhz
eUhM5cVyRugKULL+w9GdNaUxeuGuvalMIbKICTtqCBdbC4zXpKijnSHy+sdoT1/++uQipETRm1HI
Spc7O4snrWxiYG5KrgcB7QSjfhS4gD2jHuPmXoTu6avVGuV0Alq6lfisHKtZgA6QvQN74QYsYcdt
1SNAElzMAfCtp9W4zHhxhrjk/UmujkMNjErYjDNZVi6MwrfCqjGDi6yTsvek2SOZhCDE9/vDrNyC
tMVmZ1iE4ZBrXdwSYVbq42RIipgpDpw0m7sDXdHIo9/rX2otbnduAE0wSsutdH9tgpQWiWeRVpnr
Qdd7VKfZZTV4057rLpPvaWhV0E3wOrw/v7WIh3x4FqPjqucMLibo53GF6h2U1TCMLWgtUdU4e8gK
Q+Yp5ThRxuzz0j5ksZv5HtQUZHIhQfU0SybR2TtR56LcCGbXZg4EDk30WWjkpphdOENgxgXs+8xQ
x+eG6gOMgGErOl+dOQkeycIMBmX+1wtspv2olpBVzjBxtIeByvTFyTGYCiwoHiJVdPCgWfAM+mbw
kKyWZ7V1q33XO9VGtWX1l3BUQTfPvso3NLve7BTJoXXOqTImPK4hEAZ44WZU7XNrtK0HlJm6r6qi
VqOH9nJsHUotN+ujAGrgeIli9fHGT1p5AFzQ9EBX5lyUh3ixNkAr69FM/HMyRumxBqXzJOJBO87g
wf/wtcGk0YQm2gWyt9iA2VT40u0j9rmthgezreKDMlRbBKT5/7KIZlC3n00rsYYlO5z33B8x2jDm
vmiqSjlbCQiqsCqDB4l3HhCg2sfCLP5x/1itrR/IN5YOhSvaoYvhXJJpVE1seiQWFH+1RhqizGXs
6TJJN3jTK2/ZrGI9w4yoq5OJXc+M+kSl4lymnJUx8k+NaGLFM6y6fJLNZAoi0VATWCaH06f7U1wd
d74VCU3QQ11mtwVWcG1SmqRKKDCe6k6pL449Bo9+7GgehgbiMjRiKzC5Ve2bsX5z94nOC2/cMjYM
S+jtGqTmi18quXGIysIxdhHG2jDGsMOzdxA5u0vnBIPwYhHWPzoMdX84Nv5MHlRMn4deTQxlDwnF
Hh9aqBqJ18GCnjV26rE7OGHav4yTq4A9qROQolrUDbGHdiRyfaYY6KxnUxYd28JsPvslrNQdfN/6
i9rCPHnXuFKe2wIQ1ENc1ujZSa6wYCOkXHuSuLJQKHE5mDeKuLYSllFVlpSclbAYvGhAILEaS/dY
2TGV5wwp+3PoJi79nzI63f/oa1czEHoHfj7XM/2J682WmpDIc63y0YzWo0NXifaURf4WimDtsOL4
OKtB8gDQR7sepcjor6s9T59SxemDqdYqONW6Pvml2SGjIpKNuuLvn728Hf4ccHGG6jJMO4gHaPDY
WLbUUZPtRDEFb4MBgCB/cj1jVMJ9CuDN030NmZWITsn9pV2dNCVAbinqjTcKfmVoo6MCL40ro6ze
DopbH6MpwCe6EqYXIDT111c8/B2aCcSjKNDSPr9eZKVqYhmiGXNWc1ntOFYo/8BKwCYt3UqCbq+K
q6H0xa4pYgBGbkwOVDp2/n3Kpn7njp2zo3cnnhv61KxxtiUVNP/+62/KpAAjzC07mqXLe7Eiwqa7
yTcdYp319F3wkIBQDk7kpxKt6qZ4SQKqf67SFPsstaaN73n7BDD+b4cTKtY0ABZPQNKY6E3pXXhB
Gj98Gw5T/uR0VTmdY8CtW6Zsq4ORP1nADqDALSfbyKbXFWy+L0kQpM8CpfKzYvvDu7Ro4433em0o
skKH/voc5i9LjYMRjEZcp4BbLbfct7FT7jWkCg5NYqQbN93aUNS/TGSYHGKRZTNfrfNSDVqYsXij
Ko+jpqT/NkK2e3sUw4e/PX3UwKg1EIIhoM2OuT4NaZcpI88OEGtyT6XhtTBFHxxn/4s9RZLpcH+4
lZCP8SgwAioH+6Et84q6icco6K3ogqa38wH5MB87Tx80spJpB9l1Iwg0Sxy7OBj3gRIlT2XZASRK
NLFRBrl9TSi1wDygEgLAXF22+qy0D2Up+SF+38bv3MJ0d8IiN0W2wN4Zw2h6UaWA/c6l+bKxBnOA
vTyhfw69OCGIHKWm7MbkUk0qloJe15SteVDNJHkzOb1feWU9RdKj9AyBONNqceksxykvXeqreJpG
XcvqVWLr4lh5DfAeQfMCaxCO8I2kwdDRxEJDECR1Pob7HBfSU6tM0THGGXznZmn5KGQT71uJWvow
1eEpLnr1P2z9394kVAzc2+pUY2iNrrBHLklr2js/r9UvWoc4n5XFYuM73D48v5Hq4Kh5AhFnWjx+
Ug0qSkgQqZJy+gcphVzdOajR7JUG/bucSsLGBbK6vgQwBKtoWeIMsngORGigVWEq4cWPu/SohxoV
rmjMhDeL0WJS4hsHs+beKnQtfGtW1GzlrPx3f/etzZpIBjLM/zg7jyY5kW4N/yIi8GYLlGnayI+k
2RCS5pvEe//r74PuRk0RRfRsZjOKzgIyTx7zGsquVcD09YFvQegUrYAth8WX/bfcdOa7YU6LM7Ia
7aNOBnckMLa7IO8XxVTwQTdUDktJkjBziJsKVhCBkcvZx1lK8kdrlKIPGaYiB6na3qVLoYPcApxZ
IugmopVRn2oVHuVB3qNUYY0jKrfFpKRu0Sczpe0Q+k2iax//w2sF3bHiP3+3+V+/1kiQ+Sc46gQN
Zs3fpyrq3EKKkpfRCBnWivioS713yzOq+c2Ngdq0vWXVusnlrrCjwKpNHChGpGKUfPg+myEK8yEq
kjBbUm+mWnaLbP7n/sPu7WR0vtC+hFlCPN9eUMZQ0qZ3yrUakfHgjjDZmc6KgtrQRerM5ZwPSh+g
pGydBSrjz7TLtI/FsETWw/0fskbKTSSllbmy6/CsM6CAvH7rZm1MUTb1IsiYZ7sZAgufqlGSD9Lk
3VWoMoFxY7x6w7K3ecN2ZjMrmuNa+4fO3JcaScKv9x/ld6qyfRZocES9ddJ/g63T6HvUfRFL5KXS
Yri0iWgjxkvcPfdyhfXJTIcgkO3I+sbJzVKwrxNzwGIAXepmPZhfV4rCpXFnh83oKkWFDTYK82Xh
p/D2O78vBsAfU5mm0tGlru18hrVVRxBVSQq2qVFGnu3EuUIpbuq140ljhLvxFLU4t/WxLl8TcpyS
1FPtvolcHgzfsif5UQnT6ofo+vDJLDM798kFUKS+/1Z3gg/SIjQTVRqJt23MER5GVhgSoDJJjOep
7rRzBJb+HxXp1Q8Tqv8H0XVvq5C50FBEJ2Hldb/ekGwVSxpiDoYKLz0w1BDxoR4O7fv7j/U7O9lu
lhU8C0qJavFmHobejxTRBRNBniWZ7UKSi37gSqZ/wU+2ZifkIWqGUJPED7W3lOlZmrX8imZRM3gL
7Nf2RZvL1Dqp+VqTQO+cvkeWCUKgslXJvlpGZjeICg3zN1D+1s9mSDr5okyceB9J7xrhgyXPP5V2
OMejy0zH7q4jimLOqezLFqoHNFTbXWTIvedxQqLhihLsvLizXpaPoPscPGwGJf1UzJVqPstR0le0
YXvRXFSwEn9b/JH03y6Cnw60thHWqa1IkU7wZWrx6eBN7mxd8l88ADVgczeRzFKXtFzmDoauPGsB
6G3zZWzb4np/lZ07ibkhAZNoRXNsG6cGJy4RAGDuUmGv/thUY/1oFnEbZEuav8A+/OKUofLt/po7
RQRlEaEEXAjjxC0muxuqVs1Ltj46C5U35Xr+UDMD9mGQxAcBYO+UsdfRwqLypE+1CcNc+klWL4CG
5rr8VTn2wDdN50/oCzvvQuEU/dtPNbwdegbrBcjQe5O5zaEtAJXkQARCbYZAuUIGznUm0bASktZM
HnRLOfly/33uPOQqE72mTBScN7NBhbFkPfdD+NDFknJaRvWnFWHMZM4V0ozVkh1Ekp3PxyiLdwlz
lMC67dLXVtxCUGI+0Td4VbqTWKM3/9rQvTLWkoMvuBO3AHPSueWe/J0bvo5bQtcqIdcr/qOsUYiQ
S+sBzOCRN+XOK1zNgVckhLOCubcJsA4JuzIZrzYyQ5RzrdKd+GSOTgQE2mmW8lQ1pTD9+99t50X+
RghRa9KuBRvx+tHmZDDwNmLQWo96jebhIp3TChetlGL34C3uLMVcBSjEyoVgwLJ5vqydkwjRMgAr
9VCeLcrX1aULH+86Owxc6s4nW9NcipdVXOym9QEF1JTURcsCC93l4jSECnRMc5GNwTWMoTHdmDLy
V9Nb8d84tWCvpCvDlELTyvT/pWlSPxNxq8XXGpjLpypV0XieRGSf9dlW/oLLY2NR7lSqA/GqhyMk
ISv+UxlU+R/NFlhnJGUyfrKtZIkPNv7ec5FkqXT2aenctFr1qadDMElpUMVO45ucLz+0y+ogIu+t
8ru3Qtdj9Y9WX+8KnZvImAQ1uKEv2bUakbhxtPmoF7a3CqhGWGEkqKQf673wx/RlFrh52tqA0Vhe
dU8xvCyvLbsjd4SjVTbhsK9ZZlTbLIgNoATaZEZn1azl/7C513C08g5Icbb3CfB8mOyQSwIMDyRv
1OgXMX8rzzrg1IOEe/3Br7MbsAIECcRw/1/c6vVrAzUyte2SpIESirjBoh6ZgdDM7Y+DYubC10bD
OqP8e9WsNDoo0m+PMFk+bdPfnUvj5gg75IWmPOlpsBR6ERhI8buaPsxBJPVHxt57TwlqkQGWtQJt
t7gwLJRyhO9RpdDwWsovUZu0/bmxJlt4WQGB/pdqDegV6LkWBt00Q8C9Hxh312fODOmZTPLGvjxu
0pFJNG+5q4ziUV9G8UL/VHbt1oiueTQlL9DY5DOMsvZg5d2XjKgVmH6Khhted6daXQxOnJUXWVm8
iiH1T8T+DeHaanW0b29PB6pAHD9sFljyJg8qxirrW5T8gxgytgutMXqCmddf7r/M2wwPxgAQJOIW
/P5bo2utGJnzFhCmkdQrUO+bjNxHh6AtcVWoia111IXPJo2Xo6HRTkt1JSsg+4J6Hcnldh81sij6
VkvzoESC4ktYNtNzliWmjKOvUvyKOmP40LWF5aOw3z+mmiRSLy2yMsMrcUyPCqC9T0vbDlY1GJpb
Mr0AUZ2gqZHR26w+11FuPURGpPqwjqPPb3/jgCVWlOiaB25ln0AZq11vRnkAMj1DW9iRP8xQ1l0n
q9rPjdMXZwsU5MHQeafzgcAOyk/rIAAZwe0V3w41vdtc5EExlNV5NgUaE4oxvR/pNPu9pf4z171z
SZsOUcasLU70PI5mwXsbmi/NTqNvstYtr6NjLI0hegVWGjQ0yC99bWteAq73INzvPimoBKCkIFFu
J854CglFDo00mJwm+6ABS3NcWZ2cxM2UKlpR5uP8VHYiOtlmnJduUZnjl0UNiyNw8m3WuAJaVSZZ
AK7xOFrfxx+XaKiO0NWVFIHpNsbLq9Ks8WeVQvtEOnMSp0JJ/8thZnpGUMZMiknz2u/4Y8WmR0u4
Jy9YKcR6dbK5XB/HlqG/l46hWbuYOg2p16hD82aL7FVV44+VN89K+1upjTbJAruUlhd9rM1gssvm
oPO9t4O4yHk2UKAr+vn18000SEVeh3za1jGKABJgiM5pLHrHv39Gdz8doBNEngD/3Yj6RvJIteFw
xYW6Wp8N7R+UqH6qvaN6hYN08/3FdkIw0YA4SA92LQ03KV3fyZOwUi0J0lFVk8/MSdKvKo4Z6rvU
tMILRgjlgyz30/X+sjvPCLWPkRZxAV7wtuXT6bPOlNpA873Fb8sdFqoDL0xogcVq2j6qRT8cdH9u
e7+IlyIMiYIt2oE3gu/AOocqbug1m8VId90d61Gtn2ypk0DF2uXwcZHVQTvXRZxF/7YoUnXnfBSd
/vntDw5YdhUupL1/83FRVFJTlo4DG0D0M5TW0q/UZgAmV4qnyOqPRKF2WC48N0B69Kjhu99whQYC
IqMRlGdsrS/cLAorf4hn/amxl+7SWCbWIVGK5NKsth5eOY3XFyn+Z0L5Tlo3HHz2vd223rugq1bw
1vbWRaS913UaOwFWlnQ0s16X8rPROvNfqHPF/tDr7YNTKeLt0oPgnYG4gl9YgVbb3odAxS1Mc6ZW
AgMmX1+KzG/ss5ID94+Hp6Fz3muJVRxcezsBgyQVQ5q1N3A7kAYoBIJhcBiVySHyLVVnvThLecQF
28kdWAWVylVCYVXNex2WIkfNHQolBE8NKfYgZzTnRZlDf87tI4nTvaUg6q27aMUmb3FqBYCW0loQ
cXKWEf5T3TW4PqWdE6LmPOhHxix7IQKKEgQbGvwrov31g2EpPPVtJCVBLk+9ByRZRbw0sa/OEv9c
wFW9PepSn9EeA4xEd2Cbo4hkKfW4UZNAbfP6gTG37eNs3j5QIqanJDTag9x372XShFvb0VTsN4i4
AhGRXpVYbxjbKIjGcDl1qOr4JfJCp/sxZ3epFZnJxH6HcpIp0yzFyKQHUk5SUi2YzKZTq3zt8GE6
eIu3ex5Cmbr21lH5JMptdmPbCsdJqikNUKUnv6TyPKkddMj7D7STZrGMDhmdG2SnZwQE32TjqyyD
wLCnNkl6WcuZU+UIG1q/Zr9HPqy+WEiaupIy6b6pN83BzXl7oay/wcLxi8oe1b1NRjklHVJCMxml
YfRsGKL4dRqk+Snhe3tj5UyGSzwvXVy/0NaZkyMu9Pr3X9f7rA9qH3VaduxNe1zuhInCoE0+orYN
Hu5m85jabXMSzPe8HuSPO1TL/KGz0vh8//XvfmQOJi00bVVv2XzkTmlxY7Vz3n4edacF2fRLW+ja
m3ft78Y409IVaALb4/X5h7VVxDUOlsEUSaFX8q+8sVEsX7SN5N5/oL1XqSBxyTyUzPUG3L3y6CWn
q1gq7MrraFnduTOmyrXkxYE3NclnUJTj2eha44ijtSOQwmNSZ6tUZTB+thVZW+sdJoFtEtRDYX2Y
Sj35lWMGmrjrJGK40JrEnCOLpPiZyVtVX53Oik9cBL1vTm38uV0isCaIO765pcPPYuwC4IjU+gbn
IbRhKCTNIC8UZj2D3ErCjwuykK0vNQ2g4fsfYG9HwSoAPo4OAwTDzY6aRJVZaUowDBHP1lz0sezP
td21b5cA5Kk4rABiV5LVdk/FFoP3JS4Tqv6+Gc4Jko5fbMSBB/Q67Omx7HJqe8jJmUCRUAsPKojf
fujbI4vyEHqzQDZvpfQtfciqzsHEflmWOv2o5t2EZpkmFuErq/Lg13yqBqScCiVGW2xMRnX2NZBs
mqsqiL+5sa1XEb4I+DO7Ugwy0J+M1m6v2bK037pJraBk9NWAnuMcmucqn6f4KsuDFrrLrEfaQQC8
vVYYWq+cC8oh9u62t2mgepuXRZoEjazmQZ5Ok9/ZRnbtFu1of+wGfLDjHBOUdGiBbYKtGjpK3Q5D
EkSAqd6Vg66hVIZK1WlGn+0U1/H0bBsjck4Q3P5ndxGIPAXbpLfvUjSMkKSDo8ecaRORki7uhWEg
IAvOsHuZlkHyrDy3DuLe3lkgR8WLziTzuWmWIEkcFZ0NbCFP6+HBsBrpimaYfdQg2Pt6rIEQJh8P
PY7NG10GeyiRm2O62iimH8mx6bUdjE0nE9YBK/s2k6MBATIOnS9g6DeKWwTtEWLKSJazVN2zgkD8
Q6bTspwGZfAXzZ79+99pd7eAlWRqRp+LLs5mpNSnE9qLqxNTtmjyT9SA5uHUWcWgP2aKVSh+QzO8
djPUBTPXKdLSeh/3hf1OTjsoTPd/y95rRpN3bXOSEN1UHvRshWTPSLpHkIR8W2/CIEoc65zgUHfw
2LtLUcMz4+Wc3ABKdFAkkEGB9ZZgBQdfwd1aeR7R+fIwb2Hue//B9j4qdSWtUz7oLUgkwhpFtqSU
kqozCm8C0vQoErAHThzqvwBhHsF7dz8q+BCYRtQ7SFJv7gi1QlGdlhvON+GoZi4ah9mj1ul6dUXn
eEm9saR7gDqV+DwXUVKfqrAR13SqtKP+zM57Rlx5bf6jZ6aTf71OTFreCob0BnXduExeriw4ygC3
Sq5DMdYHV8buWgRX6gNGsfS5Xq+lZj2fGi+aAHizejWdpDk5Fny6VIGEcv+D7sQdRr30m1iFEfr2
/Yqx0SNoxGwftAIved5W51AOj/goe3cguQ7GonRjuAp/f+Y/2oTaPEHbhUARmKi16i6ClNMvfKWU
vwE22S+aUpRYdYyhWjz25VBxGeI9OP1Aaz1xTqi1V186Z5b7k458/7XE+Fj2xyoZU8XVlBlbVEVH
tdpLqLwbF3OTdAXw2NZJn6vMefvRBgJDMUztjS7KNnPTy4IJM+rFgWRqWPLWtuJmuUivqZkZB0d7
57CxFKGTawcM6rbWyIdYG9QxzoISffFnReo722ugI32Pe2k6a3o4KwfHe2/jwamBNERKDOZ73S1/
fKaoW1DryMm+0VGen/tWty+1JDpEE3vnoJzYyb5x8QB0Sv4LJnP7cNVcLgO0PqZAtojfS4WTPCxN
apYXXr7+DGXOCphr1thRwjM8+IZ7m54ihjwGlBG5//ri/3hMtKSAbuSsHaPjcZoBY546I+4OnnDv
Za7KWFzphEvu29erlNqghN06TXPqvDZdYE0GGu1S8q+56MlBX2Fvq6yQG+B7NNlukABoaibI3HcZ
Pm1mcorVqHqcJPGxUofSLyx7PNAG2lsOGMWaukMKYMe8frQR8aFqBE4XFGWu+y23zV+ih94s6UN6
yTXjaIC19yppGZODoRnFYH2TthhxajW6nmfBgi69n6pj6LMlC7/QpLePjPAJoB1E6xCO/w0GhnoF
LRVQWoEcDuGjUg31KRH50UB594EQe2BoAkjqRuUQeHXf6zZtrm4WljfRm30pK0d3F/R5v9yP8Lfd
Vx4IKg4EbnruN63CdChBR1VZGthNt5wl4iIzsMh+B3Q2v7Rtmz5kdSi/uQvKoshZkC8TJ28QugUI
vroWKYGkJlU2hDJwl1X/3H+yvV0IKYW+JJkWY6/1yf88xjmW6SqU2UADxQsFvXFLp57PYh5qX1KK
g/d4tNpmD+p10XItoII9lLHxVGX5j6RO0/cdR8+r2jk93X+4vR0CmI1cnTYPWuub5Rx1hldRiDSY
B3gGPZADT4pgn4qSE3B/qd0nA5QMVA+F2JsUEh/eBUFjNqMuSc451tTsqrai8+Iklk9NNA3n++vt
hV/2PWx2xBJuaXeaujhWYdN4cVIlO5PKV0G4qirfX2XvBZI7IW7BNX0746p0rHydvkQEzh6ckwEN
9zTTqbyKXm3+w7diwkCFyriFJHHzrWxaxtloEg5FosbnMowjzZemZToh/jzkB4vtfS0LSV0GO3TJ
bpqtpVisRmjEQimSISkq0ejFFkLO8sK8zirbIwTKXvwAdQMyFdIgALr19/xxykCdwDwpuMZmJy++
NHnXugjoxue4auUv6MssJzWWjmCrO4uSJHLDUAnz9bZZFvswb9K1T84LaIMyQzXZzTqz82azE54p
5ZgZ90377f6W2V2VGLkqQ3Fxb1WaJEuFY2otSdAWWB3GVNCXjBHROWsi6xGZnuK8LKXy9n26CnYy
m8TsgKbnpsKpBmcZqqRh0blNX/piiT4mSpz6uTrpB2CxnSNB3U8zDH4RtcX2U6pWpDtDiC/hZEWK
fQ7NrH4nUpCTD6VJaXNQWuxsVOLJiv2AFbmqaLzeOBNuHpkWhdTjaWb9XUd1eBn6ur0Y8Si1LrPW
8eDS2ft8DCEo0VZ57RvYMS9xKYYBi0docZIXx3iJqHokrlqkDucCeLyny1hh398z69nedPfWcmAd
6/5OiDafT63tfjCxaQ/qQqneW8r0QhlrnmMLX04rquPLLIrpMmHW9fn+wnsfkzUpD5C+u+1LKUXT
pwBPaMQh7JV4+PUg/ZuPsJgG0wz/w7dcQeu0/YnbN+2pWSVlQB0+DjSzjDoPjfyq9SqtimiGlVCq
3tsFF/3BvbRzT3ABcq+j2A5aYZv14TmbrxkvdLh11mI6RfZs48F18AH3VkFHjAKLjI8YvvmAiVlD
i+roede5UfnpvLYbq6E4iNo70DPOGyM/C+IPhdX2YRKRjRXS2QD5FJIIb6Du++bUlfS+4RgmXopq
ReG2RV1UrgITyBdCNyJ/iQGayJbWHXQY9n/OCk5dSdOrFdrrwwk5ocxBMJJeaGA9xFDmXoF/xpOy
FOZXXMKrbwU65XhHSfk1Y+7m92ndPYsJ1cj723j/l9BZXdXcdihjkTNlnFyFgjpLjcabJz1+MhIp
ZkubmRO0oeheGqXRz3NpzO9QbpafowZPeVx0urfzXAFpyA7bgfkzmkebt4I1sLkUJb3eJo1+ZWjO
ULUlrYvoqnoZE6n+D1uPrIvIT9i/xQmLrAWCYpiklEqyfDSsOn0XAVU4OLs7gUIj81dwdVjF8rYN
bMQ3zFmgmx4APhtPrWb/mtuoO5MqVwf3y04shPFPkOAYrZTx9aj9mSoMoT1ZhQwZvymrH3pUJtND
brfZiwx7oXLbKC/AvNSYXvT2ZEqX+ztpb3Uav8i7otUEYH2TqIjFrtqMdkUg0XtlAAzcJqnb8qw0
U3RNa928NPgOnFQC2cF33HvDtCGZ6ROIuVvXX/bHc/dCKPOc5bS65XQ+JZZk+5EVphc6VeVBHNmZ
PwMeAB4BFZ+QuN2hKLkQhdtRBOnSdoEsdw02Innu5a2YPlto+LsFdmkXK8Ir0mXI+naWIAX4eglw
4xCYt6N+bCNGzLv5xPOQnmCoLOelW+DZdG3s82UPXuzOjU7E5GdCPaDNu0WD4HleosHYhA9F4qDG
JBnDk42DhtfIzeynzG1P0SiLz/f30Q5jcGVAoukMeoCyctusbMm8S5FxI8i4hkynRVhMhc3FzPPT
Upc4vAygxVCv1tJSgTc8mh8To4ug4BtmOHiTVSlfFUVgW2Db47/yGGW1r6ZYMXhNnUtPaRWKDJ61
ikBtg/uVdRmWSXyIlanTcRPqqsewTBfZRZZDJOeuactvelMq84VaKs1chvDdD8ZFdXRm2NX8hUVt
rPPRUUz158yJ7WthmHPs54oo3xfQA3u/Rxoy+0V7nOIOLYfltHS9Lq5TXQrlq6p282f8Z9sjpMTO
cUQxFmoK411e5nbqmiKZCMExjgIjC+tLjlPDeejRwcukKvlfUjGQmcMigowTy9f7H3Bn10BHoIGD
aAGZ53ZsGIVK3RQjQy61isoAX0nYm1PUf6DrgT7GIBoEUdMj7PzOwVzNyhBcWiUSblRl6wzLnN6B
HZn3ojo5Syb7KXLZX2tVy1DpyarLJIrBay3wZ8NU9t/vP/NOFkO3YDUtBMa0gideh6DSGpIUWigJ
GkLkD21sxWc5W5oDJZC9Vei0AOIjj8GpYRPgqxyPLGdO1xHbUAoXH9/BL7NiOmgv7i/DOGJtR8A4
3aZk7cL1EIFeNMalyN18FvmPIiqPnC12ChS0jQjYBLTfGebrdyZWnRp2PnaPkWM8VzZ+RHGrqW6L
YIJfjsvRPHv3sUhm0Y+BtMMmeb2eNuIU5RQk0UUnVUFid9mnKRuOZi37qzjMQR3u4hsvdIT9jV5w
1dPvQ+XfF7NseCLNYvXtaQV+x8A6ue/IwrfoDSuBxg4SCfGiUe+EOygl9VZptdCWRwmQ+9v3NyvR
LQKNveK+X7+7qFTUJK/BzGUF9mdNBSI7ag6FBvdiFiwbWMCkZaBSNquYXd9XNQikQBea9MJxsvwE
cbenxU5blC0nyyeiFJ6iTG8X2f5tTQXvRkWJ46aFtEgOXLEU2KiyMMCcSxlbukXqP8Aa/Hb/Te4k
K0zIV1QwnAxGmZtdOEa2NjV5HgfCrIbvpVHUPFncfp4ASh98tL0DtirtQwVmqHTjvZk4g2bHHZ7O
+H8yh2icoFOzzDOL5a8u6r7ef67dxfhm9IPXbb/NFSDc25KW6ph996J7dow4cvNets8V7tyniXdx
MCvbOWfrY5m/W/g0uTd7JV50NRu1EomaPJnPJBLzwwKX1L//VDtfi1XIZ8ndoNttU8u4y8ZpVibM
uNV4eTe1uOGYTAOf+nY8QnHubH4TjA2ZJSfsNtkyZbyDMECJAgYtjh4kcpolvrn0zbW0JcfAW9BM
Lg2b9C+nXsyDkL/3nEBHIW0wU6Iu3dxfhVbiG4PPUDCNWZP64Zgrn8JkTCpfjtT5fP+l7tWc4AlA
pjDlpKm5PQNSJsLCrM0iyNAwPCmzFvqpPGVuYnXSebDU8BorzmcKRTyQjcKBlKxEvt2nB0dxZ8uu
bmz4P3D9MCpc//8fdQNa83XYJEMeZGopHgqUcLwJrPrZyB2StCE5ylF2vvBKIlwD3Iox2j62KpeS
XsdWEYzaJDdIi8TRN3mS1Na3lHAmc4nNd20axf4MIfGf++9857gA8gM6AlaF8dr2uqjtkcs81POg
zYH48YFD472Qre5IQ2kn+QOcRt4H8B/jki2HXc2XzpBgaQbZOAiUiQeosdzHp6IF5Fcj6e21TZtf
/8PD0XEE84PQ6U3hK5IKPbRGKQI9lNvHXG/yh2ZM6oPyeu/RqElgwdKGA++zft4/tgs4VL1KpbkI
mAwZv9phUa+hYqXfnarUYNMIpJzQHk6PMOt7X24dKdMYMQAfb0llwFSAL4ZRQVc87U9pY8WIbqrj
AVxsJwAw6YFmwEQICYdtfyyk8Q31KCsDWatK2QXGo31vkrYcsKUUh6ZmOyeBhjQnj960gvHKJnjX
HRnaIIWchNB0+qttje0z05bhW+soUeFbGtBJD5/dXgF/OU+lcbm/YfYAwPwAiFCMLikYtjWKHiop
u8ZmirNMkFOWXk9lF5xY86ONnAQjvtqolutA2IhcKxX5Pxqu9X8tUTv9rDvVTugtd0JxJbjW4cGt
vfMluLE5Qgogrx3IFf7xaAia/DSBlqos7PlsaZl+pfKRD17DTgAkBWEC/jsq3RDCJCD8Jj2wjFyu
rnxjKYcnzBF7rNFW63Uo1wdBaPe1E2kJQkA/bh3JJSMTsItBfvRO2L20iWm8J/ev7TNuq7N9jidZ
WvAPnFLZb5F8NgMtM5tPqK2i4m71UiI/LHmqXcHgI2d5f0vsvXaqnbUdCC0Ng+3Xp1uqorFUJnZE
mRj5Lyme4bZLSHyEo6G/HebNG18vgNVG8Kb5K6l2NpFvoE+gxf8aoe482U0/nDWaD1/e/lDMtqCh
0IIkIm9uuAnGUBirRhakc1r6sxzHVFcIzOXqbB3UI79L3M0khkn5CjalCL9NoXHZNOYorvOgy8Lk
77Folg/dmC2hO6ZO+qCMjn4x6cCYrp7kaO/YpXEaO9o3bz4+DoGFEZtNgXyLVUmUQnKSUsuDWlNG
3YNZ2Kc+WLcV1DarzZFM6O22cWjWk0Gs5d5K9nu9bcq0H2w5Al1urWGzTOfsr9k0fyD0qr35kmMl
JpTkoxBhb5rjA7d6ESI+H6g4aLmGHC4PdZkd4W9uLzlWQYdJY1BCsrINjLTJR22wYwYT6O9+YZ/I
V5K49JcG3s5y5cjsT4OMxvzBV7uNRMDBcHUi8IHru+kZpdzZSZ1MiBIuZvYJJWAVRnPZvpizXovL
oMWKer5/NG6vVVakmKUnDy/gBq5slQ0FmqHHwRgLnLbHLvelylIOIuze62RXwLJYcRA3aZdWEuxa
xvVBW2fi2pSlcprz3n6J8VY7Uwp0n1Y5z7cfRcb2COX+Lvz4zyZTiWIKFWWhmo2TQnXTkKO3OH3k
0SicPzUo2/47Mi19UPomOyNCKNwKznhx8En3XjBRDiDSOs0hKXx9MipbH3knDHPopOeXMHLCR5KX
ozbIbd+PoSG8SDpVJgjlbdgG3zErWD8kQSVJc3+ZY925Slzen4WKlt9Z7QZZhv8eZR8B4Ma9xyS1
ef/2nQTCkE6ryk4i7rx+UGT7RJerEdyBcBAPmiYp/ohY7kHvb++EcDTBbNK/MsiPXq/S85L7DoOa
QLXF4s351L9PGxU9dCF+Jhlgl/sPtRfXCOYmPSyAwzcIuQIVF5x5oA/ICsFNajQNV5rIfuiQHTvY
KHtnBBdHZUXIreXYZqMMuaqx/Syg3VFW+b1jADFHixSGiWVGq8pyJ65LMfd/3X/CHZI2XRHIuytH
mWt/W/P2s1SNcknBLYx6Cj0boI03TaH8JIC8/mvkbdN5cOaViyHS2XGpFfXwVC+L/Q7PLYnxTiHs
X/d/096ZWT/uysAlK95WpDkKiHYzD1HQjrH2MxV28V4f/oOh63pN04UCYgmEelsLSrYEU6NhNGAb
XRhYIzIsjjrMz2YjH0nm/x6Ivc4K+LBI4BEAGVfd4DmphZGccgjsSRpnmLmi5vBU52M+u4tWt2A0
UoFNmrCQ9TonXKGfcRPMxc9GlBHsEbX9OphV/07uurzxO7MetIttseVp0XWL6S5RqSsuEo4aM5gJ
VOzZ7hzjhGNO1V6kXq5OVWvrGe2EOv7Wac44e1o7MAdQpgX0lqPEpeUt4HU1d1KkdjiI/jufc5Xs
ol+KEtWtUCqi0+R6EgiKqXQ+K31mPmcIsx+UpTsnlUXYw/h8EAu3EVBomdqlnRYHkIs6H79wZgLq
Uj8awygf3Jk7MQhwLpiQ9VPeVk1qlFZzvWJe9FFW0JRfxndjp0bP1rKoPwp5Gg4iw+5666yTfboj
5DVYBZL5Fne0lCGSGMfmN3Q4s+tA9/IdCr72wb2597nQ5aAupJa6ZUlIlTOgjhGhU9fIPfM5ZTrB
UO8OVtn7XjwPWsR02m6b3LVYlLaEeRlMc5Y8Kr1Z+aWkKh7UsOqgqF8j5+bwrZLhJACrdDg31Os7
o0SPERcSAA5RY8y/UrQmvZ75/XXqs96rJDt5snCKet8lh6ZVOw+JaiL11DqVp52vvl5Z6RSGixri
ZA5tIOOMrmf6EudJ8z1LpO7v+0FzZ5cAUqKPAOOLV7pVGTIbbUZaeaUTyHN8xsah7LxeZ2ZcpK3U
uE2hqwcF3M5GwZiXqoq5CwS7bQBNNW0pprjKgyWSSs8cCu2yes6c7j/X3juETkB7Yu083zgUmZIB
J3GJ86BpdTrcIooDjHpND1DakVTH3lLkUMC4yS/olW82CrpXvYPRaB6gw7X8wFFQhB4DOfNbDEfv
n/uPtXPdIwgD6MZgWsqFv1lrIDjriYFhaqmO2bMyjXPjhXmrfopDNS7cSVVK1FLL7CAW7y9LEw2r
OIUZz/pN/+je9Ss7uZrB0Tb2VPRuT1ip3CHKjFM06ZLhNaiWBbM8Okd2e3vvlikMqE9w5GSpm+ed
OSX/TyMap970Y/wFPxcazqf5JKsf77/avaXWpit99ZWNuM2kpNRQpzS3uAq6wkBxBoF516r07JSP
GnCH+4vtBRfuG1C4YG9uVSdGLJLn3MSPQx4N82ubTQr6tlprPZhZYzwkS6VdFdhDz0mR6Eek4L0H
pcUMPYuXqluq9vpj6iBnZ70jqzBsaC9lrS8nuY7rcxzb4uCs70WXP5fa7JusHzNRTQpTYztPzkVi
t+eR2+PfRYvxHKqj8O2jVhDQuAr+bv6t5IrXz6ZJbV3FBS4EvTL+G+tD+JS18RFYi3uGP7O5G9aL
ju1Ca4he3CZCI4QSM2YANBVWkaF/zilvltKFLS/By+1V+ZwtcWu5YaimnYeYjtF7EQr+lMsQS7Be
KYrcs5Remi9mbZuVNwtD/oDLjfbVanNhuTBrkgY/gXwyfFnPWvP9vKTNvykUpcS17cb5LFKjKK6O
idzERbNrRZzaqChbV0KgO8gUBVd3J09D2YuKafzXlAsbB5bSlr8pZuGovgAl+WEYxvBjOphLexpz
tah8U50QcHcSMTxJk9N259pJtG92IU2Dr6e9qL0i05bczxjTOH5r1EPvYqIrSRiNLsvLpGqV+VCN
PVj3UQJy7znQXH8ZLYXlx5BOGzEjNFPlolZNC/1xXujTDkjOeXNcppnXhZI1ubPRMZJfgC3iiTjn
RfsC4Qin4Tqzs4rsopx+5ggOonBNbwlkSiGmvyYxpV+IUtbyrnUs5lIuWP/M+AexyQkpiFaJvrdJ
HY8PeaU7l3yAM/IgqWMrTmTzSuJpqWxnp1DOUvMk50LHRUIXqkZcizXJK7UkflnAC2Q+Xk/t/4ge
k/moZlOsnoQkNeCixqQYviQzRY6/2HpevP8/zs5rt3Gka9dXRIA5nFKUZMntdufgE6LTMIdiLPLq
/4e9gY22SJjwN3M2wLhEsmrVCm+YK9F+rFNhPyCvFxX+bI+yeTfZdVz7eWPP31wr836N9jydPImH
ld8nCP3cKZrdOOdSFQUKh+MwvO2zUs8exnYcRh/+aeQG1JUj6X1hZVEwFwPc0cwbzflOxRsv8iOV
W++ITL+TB9rUm82hHm2cDWt6U+1dpg5a4Ud5Lcyg6bzkvpzGtsf4O/O+oUE2uodOltZn4Vlt6TuA
ddwHXRnHq1VrY46yMJzfg8pFI++GuJoEsg9uYSbYm7SF5ncezCmIPvXYBTn4KHHRstjGe4vLQvju
EHW/hYnMnx/mii2wq2PifGhxkVfv6262vvRKGAMAs9LykPcloop2xozan0C5Re8GisnWL1xbKF9K
2ej2IYJefVXqdv5opIjcvyux2Z19crZ0YFN603CRiWg+D1Nrdb5Zd8bXWuizdkJo1a7+w5JSLw46
Zhp7DaSNu5K6kP4fkzzyjtvKuM5kBOMPIobVF8Y7gLjhJ0947q+C2vyjaLXfjaynnetkFdIXAgYS
UFyQJDsrpfQ2c0dHwCDATmdKDu2CtasTJT1OivXz5Ytr1TKiw49aMyUp2pisdXMhS9r6qjU6xdVu
9fy7K73ifWR0NpgjL+2+1ehznvusrTh5k/wCXjetjy//gNWjMnKijqL9SLrKKPEmwstUtnM+CnSj
hVe9l7GccGgMR8q2Jjv9L0uhnQG0myvlFiWRDmUZeSpEwHCEr1mU0Qw9obZOuhLu2VQtv/r2QiGb
Y3SIgs2ao5DEM2BHt2TeK0bxe3Hr+qX1TMpe/0CLNi435KIZdNtVjBK03QDzUz0ZA8e2mWXqHVw3
tX4s8rHzzqbcuiQpeDE+BXK3gIuf38VmVxuTV1JAZTD133iJMZ4HBsTybBuStFV4ibyYQ6kdK1WT
e6dwa5vgfE1bjGkzIJSbjl8pAN/RIuIUtlhHFp3ZqL7OupdS6brXq+EizwguAF1eoGsrOE1pJ2oX
z/RRdQ3Of6YTotxOnlvMSHbe6V/k6bONskAXuSp5o/jWruoa3VbsCklWBtppno7B0jC9nxqv/Tmb
pfvHjk3uK7VwM90vmqZ8yOwmdh8mszaUoIsVNz+FMk++q2GpMrIdKWxf3mGrb778POzWYCIwG13t
MCw7JxO70uIah015wFOde6SdRyPIa+/HEDnG0XVlfgjDco9AtUo1WZlKAXT5AiFFpvP5bqu0JB4j
0ReUIaE8KkZZHPO6Hs5W5sxv9MSa9vorqx22LEjFt9B3qRpuIyHSwyIUMQuWuBpfq0mVHKv6A5SU
fKdJ9TfQ3H50WLQUJgwiaQkub/2f8gvXmwmErsMkUp/DwdfHCMS21EcrCkyja7gXQ+FWPhnLwqoU
pUDSdkqbJz1Lq/cqJk6fdCsxp2CeYMTfDT1i2X6ZWG18Z3jC+Vy0rT1iBFFnT8AF8u+5HoJdmiSP
dxz0SpuPozDmX6VUEPushxBwA4KrWo51XtPoX9jzfeen7SyH901Mp+7otJBKmbLBsPdJe2yaaqD0
vososqRPOeAkBxxGU8/nKhw6P6pwf3lL2Mo+NshAhb42uePXlzfmKsDyteAN0rNGAQ9+pP78FZZl
bMu4RNY+4VmP9hx2n61EyV6Lq1tWoQvGOBMGzioQqE6K+5WaF1c173TiXKI8NIXYU7VcQ8BYhvkU
8YsiZD0dStI0t3MwpdfZCZNznofjkXxHDWSS9nx/LTzEuW4+xkmX4DJnzU9x4xiPI3Pr4OW3usp1
lh/CGJDMDxIhLKjnb9UeQ5VOFnP/JDOnI2ZEBHulZTatGjLIXIU9SXDcOQ5bMYblOAom/qMrah0n
zZsX4Ak9kKj8E1nFcEmVyHV86kvnFJqV+QQ/LH0IEeXeI9xtHXr0fBZkN/gDMuDnD8zWqjlkdXm1
+2m8b9R8AG8WYo02eHvyv5tLIXJMS5XVVuo2qVJT7i3QJcSoXRqcSgRTBbEAmc3uTqKz8RldlQEr
qqw05ej3P38qqojImNDruU6tV50nM6uvdebYR41Rw6EWcXWvOmG5s+jG89FQQh0G3CQTpNtkpDGE
TWY+F1ektrsnA0fKc9L0Xe8n+uzsIeu0jeuBfhlSQbTDN0wvaZxRQQxsmoay0W8GS7vYTVP4VZsj
TphMqg9cPz02We/+NzIqDOoEzF1mq+1dConmrJSzdaEL1i1qlbMfCnVPzWgjs2bcSzcIoSYVrOHN
BbYoB2lScp8klgN8CoHHgmCJSN0Ja4fqE2ZA7bcZ/PBJZmhEobaRT3cvn+bNd7SMSTmyy8TpJkYK
F7hLQ6l9nfXMvld76x0GFShzjgVMKRxOdnKZreWY69AMZmy5ljasbVHOTJyKa+1qyme3ahEesAqU
R+shP87O1MmdBdcoG9qQ0FswmwSjtB5atkNdennRgVkN7fotOKLoWHR1jO6SlaXf8SYaT7noaudg
lN70KezS4QLXqdrJkbY2Pi13KPpUUWt/UF0qeVOYgGwKu03uC9hP6PYOwu+UItmJz5uvGOcs6jRy
McBjzw92kauzcLOxuLq53R2dKPHO6KXkd14dOffd3DjfX95BW49Gb98EGAcihWd8vp4ey3oc7R4+
bBS3T6xkzQeUl83P1jA05s7n3Ho4tg+HjokTeqs3B6bHbDrCwipDawl37UzL5rMmdHGuECY59I6M
/4eHo8rGEZOWJrt2efh/srBcKzMnnHFKqDkp5zksPwyelMcES9Qvr3+N/660PPk/K4Eq0aKZdOja
MWQOgIVl9L3ou+Efu9cw3fpi1BNYIy2ESOv2zOstLjCeRkk4tXXlV+D4HvK2w1UK9tvn/+GpFswo
3VD4bbfJwgTvFTNe0FGpWnbXxOGwB5VLfBuxYVN2St1lp92kzAtk22Bq8Ffv7OYVZrTKVLpE6bWP
o/4wusZ0H9fuvJOKbL29RViT1NzaKPzG1k7MDjgsOtWz8Tmd4+woO2s+1XO71+LZeiAKHMoNKqtl
Nvh8Twy5Rz9JMKhroxxVItrJV8A7ewi2jdyKjUDyyjXAtPt2CIIBt51KgdsYhE10UdU29k13ai/W
YMfH2KU9m4ihPZMQ7oWqrVdJhg6FAxzgmk9e2DmoAi41ZLnSBL6GOt3RhcoOucyq08sbcfNVcsOB
EmFgu6IutLbEZCq28yvpNWznqUNTc3D2wI2btw3ZFIwvamLmgzfXKfrasWydpeQIvf6YtulMo1SN
P07GnJ5ILvPURx+pOxrZTKdu7FsMi51qh5uyRg1z5y2sFOgLXHyrjDXs0fOk+MnxEu/06JjqoS3p
pafmaUiRIgBU4hawghWI9n5Vek1/rqoCReMsw7GVarsofKAE/YWce6/ptbXZiDn8Mnoma7B2M0Rp
GeoMAUrg0vejLRhi2I7yrkiqn2Mo1R8eYm1PAyOHnZtjawMQGigeqNPW9F49dG3F8Or8KtXBfnC6
MfmKVMmeNNVWVs0tD3gHvhpGHjffHzMKvczqorg6iRP9KnoZffOUbvI1CckdCJH0PZntubtvHSMe
adHkWQCht0G2M7HQcTvknKzCUh8KbSpqP/SczvSBZOk/Xz5IWx9wUYDDGcSl332LkLab1p3VgsX4
MVBqjWSsz+hFhOTHTWye0QSK30qhjgHd6Xan1F4C+E2AX7DK1JeQ3On4aM/jYVznEaKcxEMGSuYH
oSm/M5l7/2HFFVMD90OzM8rc2DPP1rv5mk0c6oO3jMC7XBtyv9S76ac362nw8ivdXAYuNDwSUppV
Dk74h94YGxn8/Up5UAR8ZYa4O5nMVmhCgGFhUgL9MFda6XxNlbklNmZDrA/DHUJDtJKwa7cDO8lt
LVBsO9F8q+xt3Y+bril9XHaSPCjwG3v1OBrBKuRbAfhSfnJQbm5q1ckagh85o6iKJ8PKcBF2e/sA
6rR6/W2NtQkWCMRkXEFuRwdqaDZG2iE02fdF9aWrXLpWZQU7MJ/s/yEzWD4igpbLoGIF4B0Y7ht9
TiPORWfiY+1k1mOc1mHgyMHZKdu22kFLU5BQQ1OCk3+TGmADUip2i6qa1Zo93JNJ7/8rsrr62aii
fiNTLTxpeSsg8eOhdoRCOVx0o+w1Hy87Y2f/bsQfdhRuvSDPUKHwvOfHcmqb2lU0kmTdjqOvfTNp
B2usmmueR9Px5aPy8lIApZ4vVWFzPMweMKl4CpND1fciQLSqeKsYFM4vL7URyuENoGRIH8Zb8DfP
l2oNzIDbJSGPMw3MkgM/QcZpcvFkl50Fyuh3U7yHnVhHApBLwAXZrxRw3ODP15R6Irq0bGilyxAH
tjCyPlE3qnuawOs4yjJsRhpAS15+W7IZceRYs0cvcRjc6ZhEifHQjkoZhEppv0nadk9IYGs9HWlD
KMFsWjqyzx9Lz0RlzBptnySuNb+ttfBBH+PsrW4MNvgljHNe/nRbrxHGJ0ANhrJLD/j5eqUtva4V
8FTbcHA+9oqWve1UTeysst6LmERhPMFI0iCjuS2jEpNa3kYU4TqS+v9CMzc8ZX0sHww12xGKW9+5
rEQBurC3qW5u64DMZJ41xcDnoJTUv2YP16SD06nW2Q0lQwF0Sy+Wxew1cTGM3DkGW++SNRfqBxUP
vhTP3yU4DtjGBqC6ClulSyul9iaR9R6SdGuH/LOKfvPFzDCOi0kv2ZFWp76L9Ck71fE0nWyt/64A
fD6/vEG2lsNfcTEvICNcISDTnsQcoVukjqe6O5Sj4qQ+BhbRfWL37bnl/9nRL9v6gsxFyXg14Gar
CbbdGlo4wkq8NpqQvh07QGzQUEDqT4YfFbDbNCWH9DvG7t5eHPtr+fc8a6LnBC6K/bMU/av6Djx/
T0FVXMd06sCGOGRQfocbuHYYmI98qkWmEUVVkChG2F8z2StvQO1jZIUZ5FfyOfsHEqtZ47uySAuE
qsJhZ3+vmQWQchmmcmJJKRcLguebzNUza2TYAMEPLMiHKKuy09gM4Sc0jIY3eEbPd0C8MLHOsRQR
hav6aDYbh2ho3Ye8cuKdg/13T9++MQA9/CKKYqLxzc+xVNBQSTfAtoXQX/q9XYTNIc0M8zoWo9v4
fWyVSYD5YTGdlLGqq8CVKID6iWbk7gFYk1n4btjY7gEwL87TkdbFybs0bVrn0A0pfmROMYO9SmKX
Dr/sGl3deYTlVN4+AXcyOQghAdjocgD+6SbFwo2rxLOLq0ftdzRpIp16FIbghLrNgx6i7uPlCMVN
9ViiwdrsadlunC8Lg030+ReA7KoiwYTXwy9dL6/u0CiPozp0J83KrXNTTd6BntCe3ONGcsthNlBf
pDChk34bITlcShlFGLyI1FMvEz59B2EZX03pVeJgTfOMTVJdgUCArD28FcIqvsCDkq996yB0OWWL
SA8KGKt7tSptfOKZZl5wkv0mGrN4B/3dXsau1l1TN8WjMTegwNQ5X/BY1uXloLZKWJhPLRRhKLmL
RvztcIUHs7EKkfbFU+CCVODGHpkdDQ+MHuSp0LE4pXm6R77+Gz2e7TQEsxcALReUAxXRuqnJpOvN
bqqm3sUzkR18Y+g2JJV2zMzs3rSk9wW5aReRp7xPfLtxxbuhr1Xbx7U+jYMMWa9Henmqchd6E5PD
OcyijyWb961qo4s6m+18T/ag79Ufq/3Jj0aUALFlOruIbi3h+p/jQaNayrxS3Msg4q8pBnNn04my
UwvV/9C1ptjJWjeWIy+2IZwCfl9zejAFbMPFMPWCWqP8EDpte2BCjP/3FCk/XdF8eu1GgIwKOIGm
2iLcebsRXCdSBxP/10tllAYDrSzs3xiD/k3JQ/NdgWjlHUjQbudKXWVDOHLgO4vnK51bk57l81cq
i1oM1EbeBbDRdHFN4R7MCXXBcUTc8OXnW6UkLEWbDpYdw0SARjfBbegrGYWtZMvZ6PgFLupy0Z0J
BuT3y+usPxtUBWhCCxmEF3qrCDdYnCZ6Vc5FjLkbpGauXJweeE84J8mpq4W2s01WQRt9Kj4bgkrM
lGmn3uzKTh9dUeite7H6qHnvZVV3JwBU3EVWXV016Q2+4lTVW1eidT4ZxV77fB0/kOmg2EGLjr72
CtwizNxT505zLoWhho9IO+TfGVv2rGqV1hPChlzKniOi4OW3vN44LIscF5cFCdIqWe+bDtV4OBaX
2FHmcwa++IC8qHdCSzzd2TgbHxSCJkkYzSNGH7cbJyoiVAeNQeHYq58BaOuXMVGdE3bcZTDUMv/y
8pNtLLeYfyDXA1yck3+TRqBWWFSLLvoltZux8KF7td9HN0veyqpAiH+cXo2HAh0Bc46PyFh/meg+
P4NTC4GOToB3ccfS/aiIWvVTNB+/ATtnuqM1/738fBsbZhGcXEp/whr75vlyPX5/1KqadwmXim6E
a/t2ynrt0VAc4Tee1l9m1ehPLy+6yqSXZ0SogEnPwta+TRWhoQBPmRvv0hWmF50jnM5q3ysW2McM
yii7IOKoPFl5qf2oiqbbcypexx6WB56xqLotYejmm6LF2o+2TShveOjT5BrZXchD7nSttlbhryPP
yj3OYVx21j/3k5saRh92rncRjTC/CjREr1USvbrvaLFZGPhYgFrg9t+2U4uolZGnQJ51kpI2vNLq
x77O9rLpjfP9bJWbN+Y2phnR50dUbfLao/BqcMOhofp0Hfau9Y3XBk6YPcmdwNe5DdhRxbY3IxR1
nW4WgdZP+sXo3XAnYG2uwqcB6q3T/77lfsm49kaFjJ75bDFfNJmBlY/mV/sW8nGYVjnMcSBWcCE8
3wJapGmFaBB7NNLyy9yF+blotOQgHHvcyVqpQPlbz3M48vQFk4H2HXHxFjKgF2LUZYJlcju6zqNT
iejbgH7Fozarcer3RobEUFImpvTHqkBkDVyInn8pBwtKfTj0NkjIOAbXa47JHYIeOC6YNCUfYyVP
/8v0CA4IRxq478Ikyx4SG/WwIE579ZdaxXbvQ9XQPzidA0i0pK2Hs2Q6mA+xW+STX5j0n/2MlBYT
ZwV/DwfUbXLwumTQT7nWCf0TSXmh+hYaPMMR+XGHRDMv1DSoBC6BB4xfmXVNTmW/s+esVKl5FCc/
KqPJzeb1mvvbdDO1hr0Qcd9kjTTfuVNPbdRGszf78Sjm6S1JrnVvtQ2KkYN01R+V9NL/4thw3kPx
jcJgVNCb922cT/6YTV5+yHMk584l0f8RjaSwCkbbAX+p9kpmHAZcX76mSlk9tUNfeIfRsgo3yIc6
HHHAdOJPmQuzJuig3x2N0B37u7CX9oMYFNldqz5p8kBpQ+Nb2sHBoFVvLJidOFOOY2/IyLfRYVRO
mZaIN4Uc2+QwZkr2lCBYldyVyH5J32m1xjvhix2XB9dTBPjRBLEH+C8SubFet8Qj/maaCELZ6fXB
zAthXuYWUSf0nNKvFbrwAgfGGIqLksy98K22c23fzuJBCWCUOf0hrfjHdxWrfkS0WMkCEUIWDmzS
NpWPZCt0IDou4LdTAwaKWdFk3DuFI5sHRS+m9n0bGeqfspo145AJVBf8QYhZvNPDLDundoW7RkTP
SvHBujS/ar7zcBjnLEwPoi3hjJiurN7Pjhwd30o90dwpui7+Q4kgjy8NS/IpdMg0vpW4qffOTmtd
fRwGm9YMhUn7hliLhAJIuBo0lpM7PzBHiTNIUkORfgjhlVY7WhXrkLJM+RcSIhF5rYgRumCiTESU
L1zs1vchCrsv3CrDawMXvENAV3grkTqvkTp1PCsMwXFLwxkoe5siIPXkJJa3k8WunmVZhdhFJseI
B3D/88BVDJkSOoqdXQdCL0iZpr+C5snvXk4DVqsQHmktMGsHCMTU8ybVsROhqdDxkuvUReO9ZrTh
0bLLZqek3rq7XC5iqkRS0xWvZ+Lekvi6oAvTj0kAH2pmct+nQROOeyZDW0vRMaBVs4i8MSB//tow
NUR5NMlRg58V/JOo1YCVJNmZurHdYblvLEVSCv2b3tbGZEPV22q0UqFcwrQzDqloilMt7OiN0Q3e
HtZo+do3Vws8JdwCuI3xOr29WjrLxkcOEDieGGZ/tCc1O1qVlf9Qiih/M+KD2Ozk+Bsbg8ufHA3B
+WUmdZOU5lCF9Woow8vstDIocKgIBIFpr2O5ucwyFVoU/NfiXR3o6hy7WDI0cs8gF7138Brc213E
QXx71M1f1tBkd/ZUGEFhR9X9IKafHM48iGa7vBtrvT90TTXsHIuNlJy+NQp1VBuAEG4TR2ZKWNjM
kXtp7RrrgsiLQfYL9dg5bvVkTrZ1JoPdw9Zs7CcWBRO+2OaumbEhIXzOAWJferrMQYh2yGmYI2AB
veLsBMr1dqKJvQxCSGIW8fLls/yTGE+zi6ygVesXLYry3o8jGSZfGhXq9FjGbfKjGsM9TYj107Gd
mMozK2DcSm/v+ZJRCRdXtoN2SeToBg26mcdQB++elmIvQANovz0uLEIxxb/LQ67wIzVyzpMrmCml
5uCKI47R9klXo9A+dDGiDf4ka+e/rMSM/ZTlXer6qlk47smowjo9oObvfNYZ50UBzb8kDOQYwSkF
KyS5Zyun8jNDb0UQ99iY40Rb6Y8J9HqJr3JFhoc8sJmdlHa03nkNhsPnvJy6pxzI9h8tzYovljdF
+tmjO+9d1Ag3gTcGIcs8FAyjuVA9qf+2u8ZqTzhojN8cxAGnuxpVIOcY0gn8XmL+k8Bbztv51Bl5
fpq1cWAa2FSWc1lY4/VJ89LJDewBMZB7pW9JVSLEdszAMvPEO6jK2CNUgQtMeIwrCVRYIzt8KiAN
V7hkFCL1dcgDVpC4Sqf7jek1H9sWwjOphgucAXE/RztUYU9zAVl4w0H9e2hin7SqCn3FsyfdN/Mo
077LorIrQPBtDlElM9KfVtIk4YEsIPsVMQ0zT2Xied+U2oXD4kVlft9qXticGzKd6pCbdhufevj2
P7NCC/NTb8nug5bVfYrvQVJJv4SUlvuV0Rtvxnke53uj9uLowcsUdziE4Lm+WWNik8fGDvLThZfN
97E6jXngIufSHQa1wbvc7MPqd4cfLXZ+FRKBgZaEmQJP26jfuF6eDQcEZibTT2Vk/JnzonjKus64
x1ulGo96HsnWd5w0Endp1qp3mG6qnd97BRiQsVR+6zbSh67WWE/T6Cl32aDnP/umFd+aEncGuA8f
0M6p+jAx7/LQ8D5OmTGlxzYiPz0u0RDmsl2kpR/P6fCHjy4eUqOftXeI/Nv20dWHPn+P+xUmpgPs
xyYQujJ9GhIJ26jIh+GspFNiHM2w6NBlqBPvEZknRcA/HxNmKPbcHQtXT+NL2RthdSDlqZ/yHFK0
byaN1Z1ab1azO8cOzT+VrD0RUDUqoNpiMp8g72cYrDKzwpNQo7o86J3ZJ0HZ9hFbQFVkM/mjJtsP
ITT+xfu7MsQbNaJw8LuytZxgVEMj87EbhHQuZ6W7s4d89u4YTSDcKDGAfRRKbHIa7PHDXIXeQ1uZ
6scpZrZ5V0ddnvjFYOefmcHlE1/TjJqj6Fw3OreO0T5Ba4HYVUNnHH5E+jxqQeEJjcojmyxxjhOI
AUXSNpk/d6KKD7Hm1mPg1kNxJxOtbgKCsP6h02Jrfuspsv3eVLb308GPQLnHDV7t7uM4orxQoqS6
H2M7do9Rl47AfaSRaz5kiO6xyYwcLiM0cuU8KShqwS8Ovc+YrsnxI3JSvEo9ZYdzPgnyjxUpRPcR
MdCkfT/rZRsd+pza9spX0YHUz93XEKUy62yWc/2prhoxBy9ng6trj5xzQRMxqgN+s8oG3QKlbhhm
DPxFcpDQHRFj7c1jnjRw8+fWPg7Vq/kzy5JEE5DGi0zXLbnMqZgNgmEAZl+M46lLsMmo2yYO6E80
F2d2kmAw02mnVF9lHcuioAsXwU4Ge7dJYllXf0WpIQXKNvzS65n5nuJuT4NsdeP9XWWx5wWqQXvv
5sYbNCPB2jiCMiFFcWAYqh2g4IsPvVntCX4tWe2z9PDvUjRYF80vFJ5u7nPKHfrgyChfuVaGxB/7
GrOTJgO6iMhC6Hf4AoFtqvJTZiTRt/9h0/wdWTEXp/txs3aV0MZreyBUmGc5h7buHPrrpjzmToeo
gkwy5cBFoD69vOrGywW7yISScQn9llvgVlHE6G2MiwpGnbhvckyyfeEo6RMCqHsN/a2lmJHwAbEj
4mPedN6g/nalXF7uPJvZYZhQ2taMogx6LCle27CkDYwKKvoH5JzrkZPhhq0pc0wu9FJ7TMh87xuE
F3aS7lXyR3IEnGc5dB5Sn+uaD0xyuQi3obcGUStS0+HoWsxiElGavkcpv1NLrF8gDWZ1kT5gkk43
9qaWGNUYp/kOhn6UsiM6RTXuEV6dDxFM550XuPFsS63MyyO1XaspO0OowIjF366IRHEnsjI7NnnX
nUWl1gfESXbntque39I8J3BRQVNsAld+ntaCrrDsLhmzq9kl+RQItB0VnKqN/H2hpHPzR9cycqPY
0EfGslk8vSslrk9DPGmaP00p0jcWm+uudxaX5pePyDrKEcIha3E2F2Hk26AQmnExxCZWwkruthhZ
aeH7Nuz7D//LKiDk+cAM3m71fDyjoR2SuTQ9e70OFHS235KxDL9fXmW9hTgYC25rkQpj9HQTZKwO
ohu3ByIPbRzimhhGPpre8aeul80O7H9rKfwRCaS09JHtulkqzPAryKBOXMNOTx8mmVvvw2Iepd9l
ckx2jsb6Gy02qfR4mDADQL0FmMCCNbxoROlUtzP1MBpxcjK0Zo+asvFI3D+L6hk3EbrDN02Ryc7m
ii5+iqOu8pS1ZRFIpdAvaJCOO7thvRLOpAsikvErSgu3Tf2hF1ZflyjGmVY1vwnF9Dt3JgzbE+PV
RtnLjoPhu9zfjK9up/NmOs4tEqUZUu2QiIeSDi1cNsXX43oPFrMaKC9L8TA040Akr/AoHZguFTlo
btcKfcaob5zvHozTU47K5teqsu3PPPJwqZMI8q0CDG2nWl8TUZYfAGCRXh0DbSx8nweZYXCsqqq5
gabOEfJclInt+YZQvfro1GEZ+gZzOud9g9viH7ertSzoPKYNWHuGSBTkmYumTRfbjh9pivVqXjc/
jtkKeB0CwNoEA7Erz2gtGpVmlGrXerbNMw155Vxh8LkT0bbyU9ojOkNZRNjY0M/fA8pOE2kdHwLn
Xbi9hZa/tUs788cRCIgfh0wBqnbeg2RsfX4AoyBPlnnpil3c4RaA3Dqy+fikW0dkFojko7DPBvX4
uWMq9xnN6/mQjfFZi/dsm9YXGikdDiO0yIAZr4K4Y4x4/tXkOUKxqs94pil+hJSlHxZGlvm456g7
Xc2tdwyaGW4X8BP6f8vb+Kc1hG+hGiod/AZpWeGXIY6UA445oZ91Y/HQ1+m89D3qnYR8HTZ4yv+/
KAnd80Uh5xMi04QUC6nys4U++P0oFia52FVG34i4QB6ARy6BFw7xzR4CAyx6F2bvdZA6zRB6u49q
mO1dIstfuU3IFy+NRaxz0dFcPus/b9GIe3jSIQ/EgEz/gNFtcWoHqzygnWVqfiUL+5zG4zdFa/fm
Bhu7FZ0icDbckkBkVwWVAEkppim6ikwffkYoX82s12jM9XXwuj6aYZ54X5eO88uYSrW5R8I03QMG
b7xkHWYKvfHFfHYlbqENhoA6XUZ4gNsTuM04OplKtcd73FgFKsoCLCIAaau8spsrSaZLrz9FoeDe
G2VsHZy0dvd25+Y6tBHRDfIWr4CbLQMiQ3Y22nawpRMNO908esxhBO6cgY0tA+ARUyJ6/PYyk3m+
ZTQ3s/WxUJSL3hflgRmth623NtMzEvpbt071Q4ym/LsI5NjrMx6qQ/sv4wYoxu2lrVuxOiSIG1+T
KESqzlLCI8rsbtBHc7wTXTZeJS1ZDjviIzi73sJOImMYdYI3lrkIF7xrRkf7ATku3VllI4bRxeAn
stRfcvbzVzknIumVPoyulYuf5FETkf7HymwPtR+ZN+4JwkotL1VErbNTW20Esv/HxmLOBUTqFnuW
l0NTuToojW6kW+bFWRMk01wHslTiy6tTYvJgl+CCriz4oZsQM2ptkoNjQ0a+TrA7pX4owShGyQl/
I/1/eCwuhGWoBuxr1U/Phgyp89CJUDOMepxV8ti+m+CgMlZOynHPoHPrJTJ0oZwCgwzpfdlE/wTP
sbG8Rkna5JoJLncHfaZgFKEVuImyN+jZ2o9LUQpWzyFjve3RuLrWubk+UwuXYfRAe3E6K8b438tf
ag2rxgEeIDMZC6Aahkc3D1R5jTXaZG1XqqP6mBpZ8x7FKKzXm9E4yrQTAbNeXEhTxT6GyWihzDm9
GgjDb1iEEdBzQ36H6Pz8pcaJ06dqSGY+qoW45IbQzsaImrqI2mlnt2y9VE73osWncQGsdqaSeGpa
Iqaa5XF358p0OsvMTXZYpZtvFR4y6DFmWai33DwRDUUmoDAIrmqt6UFc6c6pmovZd6DBH3q1z4MR
QbFDhQiN30x98V6E5qvJS8tbhQ0C2B7ZthUUMpmmIY/UOoFKW1WnhAYIgMtq9AG95DtvdetUUMcT
O+HDA7y+Oe8xLth13zb4ucsIu7B+cvxGyuZpancRDptLwfIGMkdttcpehGPEpgXH/ArpPj3qqKIF
hkzgQSfGq2GrqKsAsuRw0DyAm3LTP1nExQwv1wo49n3zEeCM8wVhEsQSPDu2d4rT5Q3dJGULnILl
mKGjo3FzwyqcbscskXRR8m44qara+/NCwdabVDmrZe3+fPncb7xG1mO5vxi01bFXlT6NdBXNnL6e
ixjxYb17Y1COvQOuFe7sjo0rD/GYZakFOL4i6A5mPcJZWCiPjMnTwCLXC1BI8EqEE7KC/2Bm6RmB
W+fjy8+4kbXAT+FGAA8DcfW2/6ValVEjHkvmrlfzsdHrhPim5o/G0Kpo3KYtg6lefSzzYnx91kIj
E/FWCCtLp+bmPMiiUDglFhII3SgDK4rjAG/E/CiLXX/grVDDHsUGcRFnpHq4CTWtPaHkleMqzoTX
FL6T2PJY65o8paVtw943dHHq7cq56grAq6CSorfvhWf0X1/9tpfUkJYjDdX1dVUrVhLluoK9Qdg3
D7GStQd6b8x6s/BPpuPmq+JcE0gJy+zlhTdCOgvbEGMW3fPVVsaZ3phqm6opLnTvAaq4+dDVaXJ8
eZWNA0Pzm4iOxhNXh7ts8n8u/jLKBXcU3VudwcwnTe3Hkx5Ni5bGrsjp5gP9s9RNLMArdHAk48dr
J2s78LQ5Dxy13+scbZyOxZnYpCJb9IX/cgr/eSAQrnHdLsV0No7FD2i70Wcd+s65Jue4mGmZpDAI
rZK5rd2Xn/+Ps/PakdvIwvATEWAOt2SH6RmNNBpF64aQLIs5F1M9/X7UlZpNNKFdAwsDtlVdxQon
/OH+Ym7cdldjr86HbsxDq5LaPppZUR6R5XJoP1E85fbQ/IS13dkit1z6ha9PeYbizBLarxFrVZN2
c6cgKgXwM4oBEUT5JRWZ+4XiFS6AY4+cld8B+Tmocxgxcy833lhRJZ9RDSz2QCBbe2mRLKA0jwYx
QinXeyk1JV8fS75Hnn60+h26qs82WIbaN42x//j3aw3FHY67YQEa+n1//PGdKQROhgesAV2h+ltJ
j+0UpwgrQ3JMDrk2/TVSiJVGqWR5V7jqb/qXHgpGoFNnquGJVz/GptkFqWMqhziyrZ3a49YOJiMl
aiTBdm7stfW4CcfYwE3XaEFXABcN4/ejUqGZHvdAXkYnooXRJnY4HUAaZX+/h4k+lqIr18JtzAMe
YZ4s5AQf1UTaQHWa/9QZqRtLr/v3qZPmO1t4Y88gyIKdC28od9D6SdFGw51zkMePQzuIF1SjzF9N
NDb/1IPS792om2MtzFIKyvYtxMy16Ab1NkI6wrGmN2VoWxcNKNqlt6BX3t+dW0PB9SAgt2gA3LyU
ZajSe9C4VmMxxG+lMsqTHRXDx1Rp9PP9oTauVWJcbm54LFTM1+FcVo62WoX0afLJSl8mgMEPAD7+
j+9EWMrK6TCnNr5TSNO5cdWl59TE/8ydaAIBYOd56DtjZ0L6xgGgwcdzSzoDJWZ9tBUk5NIQlYfH
0ZWOAni5dtojnuimd5qA2CSB0RZpH8A1A2ell479IyxNBH7T1lC/CYkxM6lJNYPXtLTsY1dM/Cex
GG3MUZShQ8c3j/h7Yc0WdM6RQNgpChdRqx7tMPzr53QIvNhTkgNuQ2z4qCqM//CzHtOTaoUYECTC
Bblz/ytubBgaK0vsDwlqabtd352guXpvKiAyIKPaHGF0zUcPwcl3cTe+3B9pa3UxjAQOiJIGidTy
z/+4OBU3C7sWOXP0V3SUjcFjnt3Jzs54NFR4tBVFYPTRhBcfFnj3R954HoEJ81Hp6y8cyNUce0e0
YaFXeIoNaXFMWQ+/ybLxnIpI+EWpDjsz3TgZIFxpt5u8SLeYE3rdM6ZNYKB724yOVRXKryDrvZ1w
fOvL/eaLLwX8DViEHscSDGPyGEr4eemgj6/KiDAZwrt7kf/WUDS/8S8CQUqev/501AmtKFIpKLR2
dWiSqD3BEcn9DLL+zrda4r5V4kZXcUHBw7PiMV/W9s9dMkO6V/UQdxYzVcazLYzmq64gYhV4VZic
iikt3kMzraP/4xwsWAL0wAjgbnrbzag5Mkpdxo0BBsKXmv4pwultHzrN6/3duLmYvDrAkoggbuoI
9GUBxFpW8ugoUYrSXGQGqI2awaxVe0H21sZftiC1bCoWN4+cGH+3P+YE7Z+5CGy4st/zMFcDy4vm
N05DAeX+1H6bIq2/Htr+BEbwqdkuq5OGl5gNthMFIGeMra80HfQvDcjZ9yqo1i9WXcQfp7zBnCdx
2nhAiT3Uf1VgJz64EGvUQO0dZQ6Id/DodIamvKBF0M++2+GXN2KAKk596gzfB6tza9qezQTNabKa
4tDqlfVkytLcM9Lb6LBQO2Ai6Bnxf+vyJG/FYKIYkz6WvTvQ6FaKnzV574/KSdshMKXpUv9p9ekg
6RB9Mka3kzuP0tZdggzQUnZamKPr89BZ7uS0jQOzX1rVF8MGWVZl0bSDpdk6daCe6G3z5RYF6OtT
B0lIDNaC7FDauQSomHTnKSk+ed7UPAAWbgMPu+SH+5tl6xxQdF1w4nSwbhJtSebZhSbgi8FRfkA5
0p7rLI0f9Fz0OwWTrWPgLnxiQjCKT+v8QEYUKAi4QMdIVfnmKqb23ejyLELXTFZvxq7c0xrbeuo8
4Di/AYcwBFfLGXv4ddjW4tgdt/U7jsQceAleU7Ximr5aj+Kz0SnzMc/Zu/cX9fZDGhSzIFoC+d8A
RXUGRJWq4qYW3pgfcWAeAU2709HFWjaYevwsm8KKd3bP7XQZlDweOiRKbjcAPdkQwaQpnp1KKMoH
XTF/jHZmBrmMdIyOcutdF1bWQcf6cqcutIGWYGRO5iJWTc9ifTrc2TLaZMRSxKzq7CsN19zyx0RK
WIjYChyhJMN3TtsM8QHhKSP3juV9Druuetvg6aT7HSGsHnRDHu9dvbcCPfS9oCMsTAhjA5KF/rmu
kxSSz1ip8xksRwmOCRn18GBpQ/kfBmOVBbtASd91syh/FJEkIDKFbvyTARqVPp3DIt955G4vE34T
+jaQfckqqahdH3Otmiol7wmm1aIXD8aAvKndwkm8vwdvDzZlBdBbyBNsiTM6ZUrruyLc8sLCehyU
zI2DOk8U3e9Nr9hzldnafKRwIPIoRiyqW9dz6rUicXuFKzqLE+WpyC3V99R8OpJMqudCNeZTH1Xm
k4m8z06osjlPkinwyQiX3pjnQDuB+dgDtQKTAh1gADndNjxjiobm0v0l3ZrkoqcN5RF03029pTG6
tIBJSawXxcUlhgCSBGXoKebBzZUSN7g5dD83YVc/pRLJ1p1tc3t/0nohXEHVb8HjrOPnKI3s1OQL
PjbG3AVznmTvnciJfVmN6dnUs3jnzXO2bjG6qlS3EUdZlHmuvymQpzlpqsWjejDS50QXYwUHuC4F
RIsW+XdsGYuWjwuzIpCVCzk1p2P53cm8zj06bj9VFygac/uKuBuMEWm4sGfjMRnfDoYU7pchGRVx
pGaWFs/S0StuxR6UzYH8zlIeWjubwjPOw0nmd+GseYfYxP7uNDVeZxyLAYwrUq5h2fmUKnoDUsHQ
PI/2kAq8okIb1S9dC5+KbIBqULnS/kI32o18NW7KhS5Tmc9h3cdqAC52qCH1i+o1dxJURcdJMaoj
+ktFcmwl/AjfyVtqZhHvIo4WZj4sICQDnbGBxp/CpJMK0g0geiy3+tmY0G2yhx8WqFv9MFqTQ4ez
HXIOeeLOTlB2EitZ3RItPLdOKceDVDsBK2MaMtuvpTXoh7wLbfek90ms+XmtFhPnNzbrRyXFDf7U
I4bfPBDHGZ+Kslb75wK6R31opkF9UenwJ34f2kN8kGLUjNf7R2BjE5IWoN65lAHYE8ue+SMxmGo8
UvSaNzXD0swv6LUEczOab1N+9087coaP98fb2IOYIFhLidPTkWNYgaMKrZJCaZL0Ma96XQlM702B
omXuh2pk/BxKtXstBrfeeUm3rpRFmnQRdKNTvd74PQIWPM9gCuY0Mg7UrrBeJAY+N6MQO5HC5lCL
NwuXJrpO60Mt6Mg3iZ2DKfBkceKWbgNEZcKnDoP0+yu58eUQjyEJQZhheRmWV+mPL2fB0JdFMtC8
RcnC8PvWTl/JtOyzmFzxw2rUPRT/8gdeZyGojVAOppBJKecmshSOHABGNTCdC6e0fCWMGmwrFe6L
nWt5a2ZwzymELyTOG1Es1e5teiWYh0s1bYORnvOh1xrhU3YcyGDmPbW0rW9G/w0uC0VuYovVvTiF
JmLpLlZBhirrM55RzaHKhu61p4F7vP/RNodC8YvUEV8MSkPXHy3iNR3UMk4fbbUfniI00B+12uiO
82yb/8dOJAsgyTEgw2prx4hyBkqZpxOrWJbmUeky02+iuD3GJpSFv5/VUumi/2ovJYbVrIRtT0Zc
oxY9FxNag8o4pQ9opYUhSSZq7vcH27hB4NwisUcN6Lfq1vUSJqY2o6qxOPsZbhYY0nN7H9hy7yND
UZ8FKtlvqWPsgT9uU1Z6hjCRDMCzZK3re6vOK2RVVeKhYjKTH7SlmmNmao3rt9aEfzjdi5B+jA3V
CpqrZ3+KlN7bDX5vSblgsvjPUUmma4E+5fXUHbXl3eH9fIRl5lCSKhvlreKNSK3WcZO/QWzGLV4j
CMst4v6g8wNsfOpPhaoWxBcJojQ7n2LjoIKKX0yilgIvTezr3zNphT7YSYVK+FSh9ofCpN+mle5b
cZsdbRHu8TE2GmSLLQS0cjYZtRd1tQAeLxM4PEKmWE91X8ze9ND00vXTOnYOmdVkD7ZT1SczktEx
kzKl2NyHj9LFEPX+Jty4C3Gup/gJWH8hwq1+iDZYalK4PJtpnvcPTmgl773CDE/3R9mcL2Vkmke0
zVFTXB2slnYnys8YpKTugrdwC++EcbWJwzsyMN3glhfHq+HvkwcFrYV+StQB5DEpsJ/v/5KNewsA
FmU1OiD8lPV80eurKgethsdpnqIDcoZcJlYmA1zE96pdm5MGssLy0gVZer7Xu6rokjApoNk9mmFj
DL5ada4F01VvfxIj1u9gUKafqqS3Hqx4fjOijE+qV+qXLu72ZP43rpqlTci0uasBrq/3t24TnMia
WVudArc2zocnulv9i90n/ZlkvP1M1WHau7k3hkXAAG4ZzxGcznV5LBKCCh0V1YtWThgSVtKNtcBA
xfTUQlcqA5jsyAd1tYt84/3PvDEy/Dm6hUttjD9rhdKonaizB5F5F9MSzkmvy/Lijc50Vkwouila
P5jLlHu6XBtnCcjsYruyMENuqoEGeiNOXDJogo/DCYxMfrQHahz3p7axg3H7oiVDdYLa45plBUDd
pU+IcnQKdPWgNGl0aE3j1EGh/vu7AZc+ytDcRRTH1uFEJGUMVJELsQZ14U9Gq7+IKNV3RtlA1CAJ
zGwWMCIDrTN0LFgtgakKGq+YlY3BKBrlNdXcjohpjBLFl31tm88qyPmFEVU3CM/GXRW9aSjspH8f
1vDpuKE8xCLYtKt9g7Zs6ISqiB5DksVThWrBpzFzLD925J604Ma8F9YxqGQegCUQWJL6P+Jeot4c
zBsob7vEXLX0Qjnzzmnaj04vZBOkmteIY13L8EOyaEMEZdoN7zzRGj/vb6jtH0K0yIMEu+Smr+k2
Qzz03NCPaDSEmElVSYDrrZH4FMpCGIyddurieg70RJ8PRTLpvh6a9n/3f8XttmY1UOr4zdhE7Wg5
XH+uRlNZNcbXyqVXa/Sd+T0IRbk2osNWsXOCNifMRuOG4AVmy+nXY9VVYcZDZCmXbDEqC4yoSQ0/
qQxcYXPQEw/ICujiXMWqkvpOOFjxqbCi9hENZHiN96e98UgAdmS+FEYh/qGJev1bGM7LhGVF9M66
GNh2VdsfUnTe3hZRPfybKkaCg5M0X+e8nS99hcz1EXNQ0/BLGaPRdf/X3AaH1z9mvTCaSvIsYYzo
pVq+xpaDoteozc6bJq3HIJ81F8EhKGSeG73U6IL9/VVAKASwlROIfiLiRteL0XS10Q8o3z2i6I0C
g0mE/xsZ/QPzBkK/PKu9t/NQhSe0/BaBO8V7ZC2UcucWuL3IF6g50RC0QmfxWrv+GanJZozsPnrM
LEc8FJY9K4HMk67fGec27OTPJo1fcIu0VtbfvhKOFyujBpvEnCBzOSm4TKvqT9KyYx9RNOX9/c+7
dcYWPxFKy57Jq7yqWcQopUnTm7jdilo5dFM9nVs59D5SI94O72JrqIWXB3iG6ZHfXy9h6Q5R6Y7c
KamlJH5EU+8QuRKBvhJxjp3ofXMsMJkgBRf/lt9ijH9cHU5qlUVZZtGjSOMOMjCgSKtTJ7Bl1l67
bXOohR7gkpHSRFndUmUGgGCKbfRuczV+j5iM+amwx+EtZl/e1/sfa2sTLnhoZ8Hr2JTjr1ewCxXc
1+0U9pY5jEezDpWTk+XFTmTubg2zsGOAkhJMUBO5HsYoIqsKxzm8eEk/JScnMVXxPENKj16EpfVf
kjbLtaBwJN3noW7E9wTmTnpGUa/MgrjyKivggZgTMHxe+rGYpy49RQO1Yr8Rs/pzank6/Tqcqg5x
oDbJ8H0RuXluiSzkYZAzlcsutqNfiZm2tc9bhAtNbCRTGlRt7gwH0SlwHKVjJXGgU2z5VUK0JzWw
rOkFe6Ip9KkQ5dO7JqzYzip6mCIYPb0kZ0xbx3mIXLUxgyGO7ZInNTdOaG4UDdJ2vd0eBjFN3pGc
PxvwYgBL9Kzq0v2UatlUvMHGVyBUjSLmcTZTbBY7PLIecqcswIc4dZw+yMw2vtk5ZgB+WPZReMym
oZBnJx+V7qiJCsXOWq1z9w3h/vwQRWh1+ov2y1tDqcBEz6PSf27dvAgvsdG2P0lvvfioqHX2rDei
QWVpLBDOgQ4p+qMAQ47uU5igDtkiaVD5ndpFH0iY0J+IIzxn/U7H6s0vS21GPKprqZslill9p/af
pDsPxcY5AA20NE1VzaICuopdwoR2sI7+zSU1x/yJdx033zwC8iGpNsc75/u2u0EuvBjD8FQju+Et
P+aP8x22bWVEZZs8enaUHOknTD564fJQSFUcURg4lEWOlqAT7w18m0WAnKECsdTSLAiUq3eg16ve
aB03fjTVLPuc4rzwZdTGFB123RUXXIV5i0Ud2Tvz3XiFcWOzKNIseuxQda7n6xpx2DeZSZU3rrp3
LovygOr8u9F05VPqmf/S1lTO7TRQiK/6Zufi3uiZUs6jvAwxCFgBuiDXo3uW1MxC9MkjMqKlh77W
UJ/xZaIu1Qs4iF1rDtUj6pB65yNIUnwDZ9S/9IZHMolca+ZPWmuck7gfH+7fhxtbjkrF0mhyeb9u
ANROERUyaVVQUxUumjyd5I9pPx0mmmI7u3vru+NqyKVLFsCzstpwCfJrukzbGCWixIZSKvsg94r/
VCOq/LT3vCM9473O/Nb0uIJNDUbKAm9aPZhxOhf56EJUhLmvn7hAtEuIKNmbVNH2BL+3hkJOlCSS
7HzRTLj+wpkAfkaAxbbWaLda9H4OQ6sNWGKX8/n+R9uIcMiH6SQv8qWL9cv1UOHouYBTTB6xdA4N
v8q96M3YV4Og7Z6KcwI1TN05PRtD0o5c+pGLLyUF4+shI1xacNxzI1zG6viIx4D1kf5TdPJiRNEy
a1J2DszGZlmavDQvIGTdlraq1BipYCCRnXg6T3Q/fSjbvPoGLtsOJNekb43z/H/cTICTWdmFLAXN
dHUz5cDBHXvyyB2Tpg/aQbffKXNJ8jx1eYDusgimuv5r80a+omZTq0bDCqV4ezWojYShO9jEdJNV
IZQYUZJ0gpAD4fwfn3CJRohRyUmBwV1/Qi3qKpTepHIxMKX2aWjEgZFW7mHRkTtXSa4c7+/SjRiI
ojiUngVJTB14NV6YhUXqiEm5tFlbf3Pcsg/czNrbKMufct12WpjIVN7pplEVWx87JRlk6mSucsm7
Uj+Pc18GlSzdoKta6++PHR1C+Dk2m5KUfnXC52n2+txjKFOPqudRgfBRGN7XNG3cI96ee6pOW0fu
j+HWhNIUDLNNf5jcPfYSP44t7TwbpThYca4fQaftleu3VhIwGo+jRfHfWeuMCSPuZiecvMtsytFH
mK56RLfUDPpBETtY3a2hFvYxZOdFB39dnJpraBwawpeXbs6WuVT1g1lPrGIPm/z+LvzdyFptEHbI
AkCjv3tbh+lazlbmxHjClXr5YCM13gMqSMeLS/P+eVJD4roxa73siI11+rM1+3b0R0rPAJX6mRNp
GrMrH0RpoOadkzzbH9TEk+Ijur2mOJr4yKgB0vRhcygqqVovmKbpZ7fMrC+pKaoxsMDmPMV5aX9w
Kml9QQ2V2N22ZW68pSjnhCee+epnnRsFopqDK55DcqHoh0vgOfvwPnD2SiaAZcGka3FycMCwq/6o
hK7n1yYQeR+Zf+H+6OQg1CMs1uhbglnJ7OfWqJoXty3VMQgTdfia6enYnxHCsT5Tj+ORIkNBJd+I
Ea8zFS3K/MHpZrAHs5P+Kiid0zm6/zE2Yk7KEPy15K88JMu++CPmlLad2kmNonOsZ/ZTPmbhYdZQ
Wl8aRCQfJM0KIJH/cii+O2d3Y8dRdIU5BMEeqZn1NdFpBFAqTrz4YVjVaeTfOORxR71ntqbX+5Pc
KoQtMAJCXJQ0GW952/6YpagVAc7MUC4K5n0PM7ktFDElm4mv2YFKPis+j9cYtLFtvjNL4zvaN837
+z/idr6YuYBPpz1h0pRZF/4KnBB7qwSSWIjaC2xgvEHYOvKjITK581Tf3vOLeM/S5ENcGbLU6los
CrN0IptW9Uhj6IHoVnnIs6b/dX9CW6O4iDO5DLFRZbEkGJ66JHzH1FF7U82jeUHFVt/DfGm3ty5y
SyjzAD6xF4DsKtARU4MWETgr0Hpu/14D4vI9GyZpB8jI5UMAxJoSOsoY4h3ZrPiEu4A8zwm02ERq
9nfIq8m/6dh6gJXV+OOMjcDDyHb+dH8xfqM3ri81yqy0nFDhI7i9qW9Srsl1txzjRwSsu8eKWs3s
q31c/BoUN3ogrUBoUIca+GYuo4G8t5AfC5mNxzpVnIM1OOppcHr73RDb8nL/p21sPLo1SHPQrqHH
Ya12Q9zLZMIXBiF1txvOOAy2D1aIvU1pa/nh74eCNQDkVydfRqjs+py5iksbLEdWRSi9elDzHs+F
sgmPuZHtyshtbD/g6DAxeEbAcq4b/CVhAYg44tEI0vf3gRJq4VeUGbNzaPTjdxv9xTroSV4jv7HC
/h3wl2HwQfuI7zZlDfFGREhfTGY3mEDCqPYcJunpP2ogXrgvu5BlfGRY5XSKI1VQ2lOqJvObweg+
4t6YfHHbYox9gzbvw6xPaX5Io1BbSi/V9M2zAOMeVKvvX+oFi30wbImoeqdoqKIWxYROmRZZtQV5
SjW+C3owlH/zymr9gTfk1zRWsesLhPVtGhJz2gQ63iEh1egq+dDE0tvD72zskAVSSYZNNZqW0PLP
/7geFTpeWRejq1K4yRDokyyPOrDt95NR7UF3ls22OiZLEx5XBDoOWIOsNmPv5ZYReqR/sky/ab0R
n6ViicAtjPagu5364sGGOOBGr/pJKead/Xmbw8AHpOBAuw8xHhqY1xPVQBy4fU5huDUy9VC0njhA
Q26CyPMwFoYXAqyx2ZPm2ZqyQYS/uLcifLg+FNHoFJmCPPjjpKbusaX/chF2t2Dp+jF8LcNwBpQS
FuE5rivqCk3fAhG+fy637tCFtLTEyfQbqIFeTxypnHH2Qj1E9Vpk7DsvLy60gULv14xzg/avR6Gp
9wcaHxcBajJ5wNyJR1HSRleObWnqL2OWup91WVq/zLEakVN0Bor3clT2kAtby0UzAug+taGNukxj
guJy2vBS2NJtQE6AJ0OkOiEGrCle2b5IEt2BuyOn9qG2o1j9pCWd6e4s2cb1ApaanQpcBly1ugoZ
ykQlM8pawhPDm4NRt/MXsxT1X1MySJDYjjAGFqbqOiMTWeZ06LUrl7lO1PFgKV78OkUoggbVXLX6
CX3t+uP9vbDxnLL5HchJkGluqyJRToyZdSK8GBmun4dWqe1zVwyzdwSn431wae5/uj/ixvUCXJX9
v6BvoEWtNl+nhUDPuyi8tFyIDUH1URjUC6Y8K3ZqZ7/rsavrhVgeRTFkTJdm0+oBsrImzJJZKJdx
spVnM/ZyxycZlWqQ1NP0gw0nMQ4AiwQCuS6L+ZKlWvJjpHZTHpSybr+j0W80Pmw777/QRj/aNxVb
e7ay0XrBH2Qa/U5rUi2QmjohfFkoandqB6W0Hme9pmrmdFTQ/9M69FwCPRonYoCwjjzcDKb2tR8T
vEz1eQqBvWV6/clKOoqqJElxgZkKqeRxGJoBCELYix+0W5BK0ifF/DhokuZSW3vli0Kn9OJRzyJh
EYrpvRKVqE+Yl2nawRxMu3rm+p7EezpVoKzdPi3kIdRycN+D2cj3JiG3Erill0HDLUqlfUiyEh17
t2y0+KDorYm9Gq6KZw86av6e0B9Aj17NaEW0rjdZAR4BjgiSXld73K/r/l2jirageurQPI1z9VMP
l+RDj6xT6yuxMjwneVNHiM5wJQdyAt1YFZ77wTBIqABuD85bAyzYZ1frKhfgDKLTh6RyGvMU0zUF
5y7TSR5KKafGL9qBZhfmllEbCNZl8GWEI5PflGHsHtzYdrmPijDvD9jRpP0BNoSaI8giPQgmU5XD
O9EjRfWdrC7/gSmBLxOSqunn+5v99onB8xOKuwvTDfnUdc4+tMJy6f1ZF5Vi8lEoevI1R535pBYD
ipKTNZ2wJ9iLuzYSnMVplF1PHgeneP3GxIJkxrJa+zKjLoZKktmY6FyZ1WzRkwTg79tGG/2XtwZe
Z1QnXT6JHrdz/gRhKet2luD2vF//mOVq/SOcQIaIj6M4sPuzIjqU2BEeK7vRj5O666i3sdpgnKFr
U9eixbwmWjp2wcEadfOicXMGwPvVx96q4gL3SumdJAflWRioi93/xhsTBFdKEMMlszRMliv2jwnC
zBNJXwzGZeDaPIe22hyQNoCbMe4pzW+MRGIOVID/Mcu1/GsibFTKUyxkerDbh0ZY6atQY/Wp6a34
6/1J3bwLv1X1AOpYC4yN92E1qVFJ6kGPvEutK6+SZX3Uxu6j1yVoCEoj2nsUtobTaazxIDDDm7av
VpoVsKQUi1M8ao4yFmZAMKEFXhoagVnIPfvNm5VcOmtLZkLcCSJyLfKKU0hshaoEoxc6xadwECH4
KgWL07qUyp78xE0MswxGwQ5JBF6jm0IrBoGRlSMreLGyJAkfSnBEVpCXenFsdLvrAzk3+O0NuHNE
3JJx/q7rZbkjFre1wMR7v1mQFg/v6ntKnXYEtqbOxaVt/RzNppOfB9CmDbF9Xj7VXKE7kcVvbZ+r
15dpE84YaOyTcd6kZCa3dwGwx7vEmWt3D43W5fJg0EODGAxNYQBUhWdIqSUWHDivL42DJobwZ1eO
+kU4PeTl2M2iT3USj+Ab6i7roNbnYq/mdRPa8TMpwNDWBSFLrX91fBVX8vwoGME2wBg/6qg2/+cM
xl8rkC+jIH0IVQzoJ1H39XnydNhq+Gzg91o207e6mG0wVjM9/giFpE/3z+7WjBaaGJA+yg83h6ky
vDGU9DMuqJ1MR2Li/impE/1wf5StI4TQiQffZpEZWh8horuiIFlhV6djFmR44Zypr9Z+6FFTvT/U
1gEiqQcXAm2Fl3QVx9ljh+MiAPZLp5Vq5DvWYHytebff930RfslBJcTYHUUtoWs4geCzaZvMOxnA
1gECqIfy2ELjZ9LXH1DD1AqjrNm9zOADFztQygaQwbohpZBbKuoFM9K9eW98SEppnFpSAnNR/L4e
c0bUnNBcty+kNO6hLIvmwUD0/3J/dX9DLlcHlQyLOIXLiQtx3VYzW81VUhWztwiCVd0dKtmN7ZH4
Iv1QICggjimJrHvQuqYTWEfZSHjiuZW3LyiYAqGRiVU1AQ4oivWtxRjppQ8xQvGBiEdRoGpSzG89
ZHHit6ETV19FZQnlSfYIYwWz50Q/B9MsiLGVUp6Q2/W6QLWwBzNDBZOtHv8KzK46zcgv9ViFn0Xp
pD/dPss+4IJtuAeUfWb3QTfxCQrGthm+qc4MxmQyx/HfUZjVHrp9Y9MvAshAPxZBB2oG119EHQfX
yUaMyxy3bc+aGnWncjCUUyWy8nT/s9wEM9RDaM3xyqNqyMO4GqrM57i1FUy4Z2LtADCI53dmnB4g
hcizpRekTMiIHe8Pelu4XEalYkmvk378DQqDEm5WW8gmXpDoUU7k5SXpAP2bD5WmaY8JoWQUlPT0
nqehsd7JLiueFQoa74SdpRd78OCQCFO3v3nI8cY7+dzGcbBYdfRqoPHz61bXAA+XJdOaWoCu2NW/
oWLJ93M0Nf/PupNOwFHRSYjXwXNqdI5IGte7KBUadSkCQVUQ5rHZvnEgNPSXVOmqf5s0Q1D8/tpv
3HKEIssDQUKwkKev91ar523dpkN4AZhMq8cT3kFOXhjMdloex7RSH8WUe0ehRdMrRr1/jYLly1N+
ILhkg5s3+w1f3jlDWd8juLT6Sy28JFDSvHjI275GzUrL37Re0R+7ftRPdW7pO12KrdkDyKMf4xGS
QYi8nv2s2WmuNQkRoOu2nxc5h3eWUaksvYNan9aVh0bLO58EcgwmR91FR2/c71hC8pwtojD8guXk
/xHFM9/ZDcs8vJgLexe5vK58Sd081Q6il/rLJHWlJENsm/9SOcZsvMz5p7Fi8wlEx6ghmiyN6UHQ
yPwWhiZBSmkm0csEO7re2SZbV5AH53zh9f8WBbr+oXObYXA9ELqWSdt8m/TUASyQzuThoxGNO4/8
xpED6wa5na7jksOujpwTTZPSRqQBOqhWOqXC+mVPav/P/Z2/sfbkTwAEgOlSrFmvfRlruaooFQ9Q
Ju0HlLe0T/EsxEkNTUUNRPPX9C+IvfTDFkQHirs30X9miLYe29i7jFkZnjuExNOjU/RtsZMZ3spd
MBAYU0MHvEVr4rdN5x+bSupIcYQpgUupCVwzcm22XWoQvfENTy2l+uCF8/Cj003EcXkIxHc9T0wc
XDyT2rNTJvVj6tTJ8Pcb6OpH6dcbCF9PB6fLxsUss51PaMWH73UMg4+NGsqdwO22ErEsAGgFXjLQ
UAQX12M1Rum0Va26l8kM+/MYg3tKIOf6TuXVDwW3TQDRwvA5MgnOpBNFqr7Ms51NvHFiuNhMqvxL
VYSH7fpH1GkjM6XuiPB5bp9NW4GP1lbhI6q9e25+W0MtbDM6lOgQ34T5ZS/b2SrYWZUpol+dGPoj
VuXis2NXH++fmY2TycYFq78QyLmxV+GBZlFJS8DOXTqrM49FGFWvsoudHS2ZjZPJGAsgEuzybXlY
ujQurZaoFykq+VmNRfow4tf0krDUUZB5vf3j/rQ2noGFgrTw/HkKKUlffyuRFsKJ1NK9VB0wZd8Z
m+RbPjnp9DXWCiBXZuXF32Wb969TDkU3GNBQ3TsgW7t2IcXi6IMQALp8qx+BaLPTNeXoXFD+HL/R
mwvPLebEne8ORpn6ISlA7EPmKyUNibZ9AiMgH2cXq5Od83ODxyDRWEpLvMdLl2p9/c4yRPuqV62L
F1P+jHrX8DVrzI6phspxUefi/dxLJbCQEtp5jn+/t6ukALYEZ3bRN0EhcHVoHCx3nDFq7Ivr1I48
mlNnnho8Ul1fH3RjeIPIZd36BmIQD5VnhB9j4YQfU8+Rb+cuC/eO8EYwjFfNgkjmElnIjdfbIiTF
ivM8tC560XYYHfF9/BHiw8FGFuWk1W19dItWfr+/GTfOGBKJDkqCAINvCdJc6IDkm8K+FL39rZFN
+QQXId6pzGxcGShKg3mGE43l0LoHSlqZQ/BmaiLB4r5Qpwbd8Lmff+BXZzfH+zPaHAyQBt0XAN4Y
razWMY0Wh+2ZenRaVJcS6ZbHxSD24HWj+ffROhVocJq0tJd+z+qTtWphh7k9WReqOKAzilqcZtXK
dk7I5j4laIVNzrOISOEqap7UwhjDObUu0pya7OiqZYHyT5Gnr2GjpSJopJa+6ZMqzQIcIeO3fQ20
yS+nEUfkUi1QZP77FYbuvfiN0j2/aWl7TtV1+ZyxU/UqfhooLFX+CO8uO6iDa/Y7T9vWDoW98j/O
znM5bmRN07fS0f9xBt5szJmIBaqKLHp58wdBURI8kAAyE+bq94H6zG6zyFDtmVB0KyiSBZPuM68B
XgHg7WVpkVqlO6/h6B8N2nuJpJeU4ANcn0mJXps1kG4B3EIs5ig9GUoXlyHddlyFNj5kPcebksrt
lwPoG/U/eH0Q1DnPNlwUUpfPJyhShsITLZeCD1DFdTTNx6ico12aDdaZS7327pia7KC/QNOnUWde
DMYqIIgezcBorjTXA+k4n7Nse+UwQW9lK/7RH8Ch8bRkEFEqCeGDs+SKJvousdJOk3SVcopXf0Hq
2AKa+p0YyUfjqFlrzLq7tto57kRR6/dT8+Vhzp1s4L5NRpZo++Tdjhkd87CwvGMAiOpWV5UGWSn9
TGMSHTQ39iLtc/nDa5fc4E/bStjqSyczxwexWmSEiEcbptolvKVNEQbK1SHDAuxqdtS5au7LqUp5
AFg6g/rLluHk6KaIrhsnLIIjBAK9K5shO1BP8vbtAKLw96/z1UtRkEA4bisen3aXndl0QEh6/rE2
/AbWtIlnG5Klh34szTMU0e01PT+MeSp6PkTTATHsqZAEERiNZgzVjo4Ygr2ZzvqwSP1oFbO7r8qA
kmgepkhn9Rg0LOV50N1Gh3txffK/jd/v+6C5n69Ks3SMHPhPcJxxJgIDkQ3vcMyyrk2d4gXcW9PF
6gydiiucl4rYafPpDtmac1iF1144ex3VMCArL9NEDVWu9NwsOJqj1RxsyBWJ6yz1pWXTr//92L5S
B9vAhYwuZ8vGUd3u5e+ZWwfCGM63fwR0jYAqAmD2U13mC0lLaLyvQTBcGF4TvRuG2T/Oc4vdvYKm
ebPW5nQ9hE5/oQpdvg1UNf/8/a25gf1yNJjeCMggJ4jw8Ok6dsuQRwfzeUyrLNKPhF/CfTN5tWUk
juEE/cFdfRTMAkTL7BtYPRKk9GIsS7wprFmHOcfAU8St1yPXVVSgAf03QhjtKG68yvWqByL+sdj3
DR8f62HuilgHVf8TLFvY/VhaX2aH3gLBeiPNtrRv+oju7nuvICOIFcbu4ZXd6Qy40GJ265e8jsY2
8UcX3TjDixbsdHwnKx8B/fTTTjuLci6MwGmsSxla0kkikfpugr63Sn8G2Gw1IA5mxNgSOtlZeTvq
aUCiFHr6vNNoxnMcuZ16rP28rA4g8sFw5Q3CdElmoC+StKFq5I74lp7EiLzucp+XtqZwb0RjHY9D
2V+ppZjSuICTMMfI+CNghxyS/RAWHR2UYewRn6mqxWoS2ylGYk/g0SFIo1l/G7xO+0lh5yrfmb3i
N4cizR+QzuvVVVX0VnqZpb1p73GxA7c9ZtE0fqyU09j+LqA4Hjyu02Blh9Ydg3QvHIDd+zksFqwh
wNCu9SfgGaG4mcvCaq+n0lu6w1CTEnybumY2E+Dtvk7a2Xa7fdEqBKI6ZD+HN2YtjBqd0XX5OvRe
6+5getTvJCr0xjd8u7u7rKsccwervvWm47iOlpCx8jPTva0XvGqS3nXmm40bBZpCS+9boGwvfbD8
kWo3Cnf9J8/vdbVDXhjwmCVzUFgwq20zRikN1V90R0yN4VVqf4TWn/+wHBURcdnzfNP0kDUvfMH0
eQsBt3mkxRH0MdX6Ko+Rh7E+L6ltjPeQtWYrHixcum/o8zh3nvbXCbUot/yukC8VH/OsrpcL6s3T
DbpRXfOwciTk+yLz7DIudbWMsfT8+QqTHJ0eprXTH5GCsaPdYhvTWyv1vGvTrIyP0cIfNIuXhTO4
CJpELXn6pSOt82JzSCu9m+SyoogQWW0QxaoI8jWBZtI9NvRys8R1hfMwUOTQ1z7yewgaLjxj7DTK
WRLh9Fhv5ewvH4KplY9yDJW9i5qSzoUJXkddV+nQOBeVUTjqstCq/QHVSky7FrPwb02kqj6uIm9w
YkE6elilXzwWyIZ8bQJ8bGPfrJHQyowp+lCMuWnR96osFWdazW8MYRALlqUoxjjyaM7FqvcL6+AC
7IwOyBzi+WKQhu/mNKXHmuvAIscrmvYo8ShfLiunESk36Ra3JY6v3+UUWv3OssT8QWWLn+9w6Akf
fPTjWr3zh9kJ3sxW2riJU6TKO9Bdh64wuCKXZGfKMj85I8J6x7r2s+56gBGRGsngy2DZOdCmAfbl
HkirVmx4xMENyK+nMY9SJDEmj8hPOY7xNnBFE1xTb5MfGkmf7zFcqhpDz1Gl+a01lJb/cS6X6pJg
FTh90eUjSN2+nid5PVeZk94HdlEMt6Ungi5BYTK6plMuy31mRMutiMz5my5XamAQBzAdKK3efSPy
SpoPKzJNEVsh2jDspLX7ZNECqRL4qtF85YSjqy9oRI43M4UAP65x0sriDt0XVCSBcsuHopxBUqa6
xxFxhSQSp46lQZ4NZftpwqsRwoOr1gl6ObW5ByXG+s5A1z291Kmo9F5RUcqYdM3iIf9WdG9F11rg
jhfeWO+t/buxr7rpo5WrtN5nbC/3q5JlAN3FML/6IuzvEdSVLvKWo2nB7e4krFbKUkuMuvUaxKGU
wUOAMJoL3wdlshtLoLLxBgaf/LwOBuvDycLhdvCZ24ec8wCw6FCFienD00lQA++XxHdw39q1yBou
n7C/qpZD5gBnu+5Wq8AHJpuL7lNujNK6cGGov8vV0gYHxjaM7jjsF5XgdqbvRdplcwImcJpuxRIA
RUMVJpA7pxjWCqkIFADjuljGJnZ7M6+ToKt1f6gr288OoiWc5oizVL13bATxCUis7uA1uJslRaZB
f+nK9p6UO0srbpVdIwBPFhdTyGPyLtiGxcFSd29nkC/fLEMVP4JgcB7qBu0Y6Ixt+b0Yh+m7WQV+
uRM6G4N4gllg7ia1uO+olJcgU63VhCTD/PvEgTw2u0h1y5fI6tN32p/H625ul59z6M90jetFfdDk
3ewT7SxljPth/2my1xrT3NpYh0PdWO2HwBnFF5FaxTtqyTmGN1Ut9ihfWhhiFDr86lXUjDG4bYtq
1yLd89MP6QtcpWauu6Ol2i7fTTo377vQqPoj+s7F3arCyU8qEOVpLDU+cwmCUvkHhLdFQFLCrE5K
M2jEUQL/LHf0vf3lRna+9ykHEpRiDqECM0bEe/45hXRsUNLCOCqETHg7IIDsxt7goTJc+15249at
qGJYLTk67Yscdqke2c+8KlgpBUs5MmTAA9809FvocspsXhOjLYunVaSruyepwEvIle74VWedJT7N
c9h8pLc4GVCROkR5Wi9np8VZyQiOahH5McRpomPfcKKvk17Ek4uLjbtnK2rML4uee++QDqmFV0O+
mO5e9qK9s4Nm+OKgvschP9nyVhmD/Zl6glwTzxnVHDua/CXubD7vQnRL4e/6cQb2Est6FeFVAFfa
gRs26iGuhrpAFgLZN0TN/a59M63Z7FH6bmqVpKOZHgklg88+yV6VUGJL34ctQrZJuPTj8EAIaXO+
1IWAtRuVUbdbDGN9agNtenGnMFnZDUAUyB0Df3GuZmmH5Q6u/mLtZ6OezQtbe8PlaMnA2xldqfOb
2g7Wt4PuevcCD0nmOLCn+eNQg6dMlLQDleRhVNWMSE/CXQ1Ac4EieZjlES+IO4zc1uXSQz2UnD9L
1w8yy3nKCFzt26YrJitx/QntxHlxGiOHk5uu/vdWjv3w6fdh78tSKFiTrT6GzOemz3qSvGrNanDz
yjo2QeMeK6NU006aFWBGZyEFijMzza5HJKFvShVY/ZkE7JXUA5koBLKIMkGonSbxsMXNmhPNOkZ1
tAVpWfEAG7iJhV+e0yZ55VKAF6n1opBON+w012NDbmpDshcjXD3tMuKoJEjT8XKR4t9W/OGBEMSn
qONaVJdPM9jOMbMun3rv2I6Ot0/RVj9kU5O9+f3IvVID2ATVKNzaVKledHY72ShTdZN3BENsrDFE
GPFxZk9656TTcPCRDn76/QVfe4MAW0nfIIpDqD7JVrU7dM1URwAyiSv3lpb2zdQGKHnV1Tld0Vdm
5SboDp8D6wJcrE7qqbOGKIjtoMvW01n9fkVTep+KJW0vZWqMF6jxhfgcyanlbBRWfs6J4+Wr3doT
24ykMoB2w8mTNtVYtFnXAQiVmXsIzCK9tmuwtW6kzR1iesuZmi7p7yu5JybIVANRQgE0d7IMG8L8
VYe2jcRgbjwKBA5TvBu4i9hfB6dOhkGZVSJbrXXiN6G5xtU4jjd96pjgslpcAPdLBu0WFxPMobnv
Mny0RzyQ4pIeRxm7man73WBypnJUOB1WRL0ZPS7OsKLPtklU7eqgyjC0dW35yc20MX+a2t6uEuG2
3mdtVi4blVFUAJtX4SPcnBK0maiKlziwNzBq1kEK4iaNqAzJgCiMfWVHMr3iU9L1WrjbTk9kbw27
XNCZqRDBncL7FNzJ8nbsg7DYG7oR4cXc1/nDIMzF/TpYzuxgZGWjk05AaWWJoOCHIkzOAZftahEZ
TWxCUEsv/GyYSI5Sa3wbRWO36Utvbll3ZWOp+RKohY3AR9HOtFn6xvAT05Sp2rmFg6BmWJqGdUEZ
ea522sg8/1BEs9XuCIJahVCL33eX/RwQcme2XYo77VsIecBm6MsPATpzRhyisVpcw1vuxT4QrkB0
CJtwrLkc6B8fXFL4+3UGY5+UvnRUIlS5rknmoCAf+yP4Bmo+i/kwN6Gub4Fze+9WLyq7JI9gre51
nlnN3oqyDrtvhN8BldMccC+F7tbHeV6tjynKPhzFjRDZjWEFYxvT3+LscZuuQVelaIrhAhxf/6Ci
DbqFIkkTESfZ8/aDKDHubaxw4HhS7M7jJTXWkC5gJoy91EMhkwDJKGoVyivHpBXR+MZwwoaTgXNM
HgzZ8w6Sqluc963wa5XFTeRPMpaVqvu7Ji364We5Du0n3yx80gfPXcLrwgqzG2REsY0kl6pUAnIn
veqHCpvXqDVCFCjNuhtvmskevcvF8ElcoGo3H6O27n1oHLbHOgAE8ElPyr8SYraji3GxSsjVTbZc
ydobulgUXqovpqa01p30w/qzKmD9IUSo3Tyu58p5pzwRfSHNKd/NUW9fZzQijUTlXlPfiBCUbDx0
rRFdwpBXt7W7QLecqjUoL5HLH9NkrGgUHGRdEjg0gJG7HZ6bSsQsVRO9pd4O76ocTSNAyS1aYmOf
tSLxddM9ui5ueSzBOnpysyafWDercPcEWyb9yCyDnoIugbUmNkQYD9XETr9VZutWN2aNRAM8xiX9
5DbN2qDCHxafiRGDOvFrb30fURb/qdfeXPd9Vs/vq3UW6sKAbi6RJXe2zyznojpUg/bfZqvcGBtm
ICkEtV57J3TddzQ+Pec7KcBq3C5TpN5NLcqusYbibO7rsOgraDxLEFykoSoo9zRYUxw6sBo/jNoX
CwwXgIKxdhqnwVTAW94iede3SU6N0Y4dbAyaYyTa4aIYmyhKJIrcXWIuUWYmhPBNez0XANXQ3TIL
BktJiMdrpJwuzg0n3ReVSKPYNPy+OpDROWR3uEkzqIZ3cKZc0d2w0vla2VqVCY2HuYERLGhpB52c
3utiCGlxRvb4vhy6wN4BK/D9xPLIvug81Tg3Yxr1ORsz177w+mzepaUWyI/RxckTmY3msRqcWe+b
YTBUUi2gm46zneFGYOm0fCDn9r82tsqHM0fEy64Kon5w66lUA+XilHheOK0tWOYIszjHdSuh0Aoe
d7bOonP12e1jnlekuQyALQ49au8vpGCsoCUp6Uv3CDJWlfHkjeN91JbtwHqe2h901dv7ZWy9iypH
XDSO/FL4G4fURjrRKb/8PuB4GQUAnkXM1ETyj9D09JnDFYPpgBrIEYuj7iZKyU8N21ZX1P2CN5T4
SnQUIxWHblNd/P7KrwUAQOZ+IU5e6czJuh/tYByd4zjY4ZtZzRY5xtIcXBW2d5OVGmd6Zq8+6eYB
DUwLFdHT0MrNUTecRO8ct1Av7iLZ7cLeKQ512n1No8b/TIrUUKsc9OH3D/oypkM6nYBuA5pDtTkN
wI1SQ0p0fPvo19mKBJandrNdhVS1zOXMpV6GOFyK8hUCaPA2sCt8PoMpbVRl6WXOEbjDuqubMbuV
bGb3iHOXh8qh5an9wE9+/3yvLJvNapJolbo+kP3txf+t36D9ZezUWppH6fb9MVLpk7eY5+wLXpkt
0FB4fdgw4r502scVOu8KBPbN42xJv09CNTXfsNmVt2i9R/1+DAvvDKP1lWFjtkDd4T8wRKeY1sJX
CKBnznpcKnZQ08sLZJTa4qCMsDmDWHnZI9uMm0FqRMTBFHtPhg3rRVt3nrKOeIOs+3Xw7W+btNgF
nDb3akCRISG/GxAfUGT5yKee2ZFeebfIRPmoX6D6AL7i5PJFXtVBTbvmqFGB2w8aCG/llylh6Vom
anL/BwsCXMoWhv8S3DjF5zQVnbBGmutR24OZiLXqkIEs9NHzdH0GBPZSHA/wAJNzg97wgtnWn0/O
wfOn1lO+eWzSjpVtGsH4uMnX97E15cNTVOOVgzCW04q4LCOjTEj5ZglTdLDulOwrqI6BqbFJnqP2
304uuTWySoQDtxb76Wtwezn6itgLadLCezs4zvLN0nNZ7aZQuE/ConByZqW+sj2w04OLQvgMh5PT
zmBfw/LzgwpSBmiLozbHebesDoaMnlBXm/lhoqCt/n53eLmMqGxuJLItz/NQyns+AF3Uzpa3rs7R
Szu5t6aWntJEmyFCFPDfvxRXAllMtQUn49MdHhylX6Q1J4rVeindtUnVF6jF+Mu+UggFnHmZL7c9
tjyob2TrbEzw0p4/GLrqGMEZoX1cNXh6aof+7Spd78zW8HLIQLGBQYWDBtAKMNvzq5SYcvZ1n5nI
GpnF7eAR4xZ24994C3RibZoiWZzaevz9mL32aBD+wBBi2oXW7MlF0ZFMA7cwzSMGgc316PbVsYvU
OdG41x6N1QlGkQrLBux6/mghNBrbxTXyCIkovLeBOdBkk+NDVWXu+76PzDRecpCqZ+KA1y7LJgdA
hxkSYOnx/LKSradYC2UeLUeYb4yiRLCm9oqDpgnmJlYFPYHooNT9meu+gqaBlMILZTEgTsakeX5h
JpLtanhMR8rXwUaBGejM1kO4fkJRH0xNPw1euhsJQQ+imJEFs2TT7Kp2DM7Zubxck9wJ5Bz685sX
/el5Y0j4J1bTE4Eua3VIKWgfbXP09lY/nsMQvXIphEqo0m2RwcujrQ2kLJqtPeP24i4tQnlXWRLF
ktaw9//upP11pPggsDAP5Gh5/nqhm43diJHJ0aYv0O+M1KMf5nWNdWZFvlwckG43C9kN1MJmczJt
7TmviwZjl6M3l90NWP92t2jbPLOXvRKtEgxAhITUBoL19GmoZbaGJ1zz6M8cBLBpoNcc5qUs7UNY
9kInnlTlt4UKGq3ksa3OLc5fcMqTLAVrna06aLMPvJgjkDNclfmLRVRHGTIekUuGvVK15Px0HmtB
RrtMZgwk3X6LgAVtcnii7hMacdHnyBfOk1nN0+cUW3Sseei13qmekn0y55uc+ET38mvlTLZ+tC1F
PWmgfR+bChjt0UHg4N4hIXqs8tD7Iuwi73cYrRtjEoyB+jp45XrtjJU00K6D47ETCxWbM4v1lZAI
0O52YG1Cxi/sb7wy7MYKsN/RwdiAWtuMOLmR0fcl1U7gmanL30/e02UCJSzcGgQmg77Bv7bv/y2G
HhvHbkMfcp7S+UDjjE69a9QiMZpcHM9cyuaz/j6yv/i1QIMBEIJSZ9N5fi0ExZqQouTMPlTS8Rsp
6N3VRjDbd2sFkD6Jhlleo7iAWYGRFfkX0JOTuoI7hpqepOVtJ+XUDd3n0k2X4K4HApwMYJEf5xQz
+O+DV0c35iRHc47DPvd9CkWTh4Ch9qxqh3CFl9+P+ezRJR+E6pJ589RKstpPM+jlgfllXaIV90JU
Q+Vhrk2UUW3RD/POGP16TIyNbRXjLwal2lyHPrtUszl/8gw7ByXb+DyQbMIw2+XlJNqHaZrGgzdL
vdy5aUPhYkTaNbp0p6hwHno7KzlOM12hcUJQKo6U9IrsoqMe4l+Cy1lw6wsp8374/QicnkAMAOeA
RS8Gd9qX9EgkVWqDdaCORShCBB9QV7tw0lTV15puu76kymh/jrp8zs4xgV+cQVx6Q6Jv1HYiJMBh
z8cesxTbNQxfH51wyKokzAUuSvnUZV/Nrgp0kuMYYlz5EkXpoyUN6yOrE0Xzpl5Bx//bb4FAjaVl
0soByrotwb9N+UCVoOCpth/HMdW7DgmFuLRK/ylyQTD4ohGJG4zZmc371wOeTH7aOSDjwMiB7T5F
zmIUQKFPdOo4gYvTpOR+dG811OEQeZsQNSvdmepvvqSdedvMGcSJPuulvzNKMYLRsbLynCzg6dIP
0BPazhP6WQRB/P/5e8jboixQq1yObttF95kyymNoTs5u7cfqzK52enRxKd72NgHIAOwXeN4a1ijJ
7rTS8lHlpSub+koAt7v4/cC+dhX0YoC1o8+F/PdJPaCpojU1bG0e11o1u3ytYBsP9Tl+yStT2aFu
9cuLh5f3AqTvIfI0hRVbdIEB+qYsbqILGI77oFfWzq42a3roNV3RX0dG799ZbTud2bRfrmPugJoZ
1UL0MejwPh+5bhrB6biLeVRTnV6CsCsuewi4hyJIg2PlDEvS+dl6JjB4kdFug0idhRWM2inp40mc
42gE7uoJcUVsLMHj2GmALa0Bpzk/qHY2j1pUvUuPgvKuZS8jUnyu2V+Dr8slKn/0YvIgMwJwkeik
nLm3F3T8X/eGsgKkBs6WF8dYnUVodeRyPdZWbV935eRvzaOw/xasuNQAYtHNjDocjZrduDUpwABF
a3s09eDmCRDrrE1AgSIJtYipLWK4TI19OUiii8SQWGXGPiJfQ+JI8pIkzSf/k+OM/hwPAumZnbL7
8cEnqZ4TE9DGFzyFR4Gudq9pmFDJf5xY/fdzk5dDnG7hSzzIvmljMzOnn9hYFNQ+ZVAWsSdpD8Q1
uPoHFxX7L6aS4pxx1WmAt70qeAIoxjBML8VAXV+kRSTH9Th4Vnpnem1w05QZLhruWkXfW1B4P/Ew
VsMh6Ab//e9X6Cu7IGVnajDIAVB6fRErwyCzR9bPegSsW3T7YLG9n1WGNkXsVk0wb+Cq9L4vVVkn
I5tju9uChk+1nPFusFxJdfz3N7Tlys93ZcdGoYLa7BYAkZs9X0kGRAI3ktI8iqbrikOPmoNGDgs/
NstBODqWeUUvyALh1ewW1ylA6zKJzmS9r2zE6M8TcLN5UZc/PRpm12izdBmmo+iGEgiDuexNo0rf
EfiJM1vkKzsHip/EXxTzCY5PaZ3umKYE9+t8XOnJ3PeyorXc9CKZMmFetez8u6Yq679e8n88zf8r
+9E9/PU+x//6T75+6sQyFKy0ky//617/GKQafvxx+yjGP9gQvj/Komv/c/uQ//tLzz/iv26LJ6Az
3U95+lPPfokr/etOdo/y8dkX+1YWcnmjfgzL2x+jquWvC3DP20/+/37zjx+/PuX9In7888+nji9a
/uXPf/3z8fs//9wwJwQR//H3T//Xt+8eG37rHYFb/sf/bn4MxRNz468P/Ntv/ngc5T//NBz3HxtG
ndRnkz1CUIIgafrx61uh9Q8Oa6YqUTMxC+WRP/9ou0Hm//zTsv+BA8cm2BdtdVwKXn/+Qd17+5bh
ef+gQu7jYknRbQO++3/+900+G7b/N4x/tKp56GjqjHzyydaxaf3AMIUyRuVwO3hOIifyX7qpZeVf
mnlaoae+4VP5q98ErukjChMX9cYwbAMNzl//ZhZZrYKLvBD1FMW52fnVbRmWiMVepN2M9E8CArwI
gwQTizAaEtXkXi93ALVSNkm7AIFa73FTycP2TBHNOl0JrDiHmvdmj4iuNX+er/xqkU01wHa7WlI9
pQcbwBk30C02t4h8X4B4jFr8wb43BT2znzgapN7narRc/RYEf6/GPalAu7hJauvQv1onco1vXW6Z
MjzmZp33Byzcs/lDFDZltZy5e/tFmsiI0zAkPyaipurAmP89hgVGIYZFLfWV9t2Mj1/b2ncvx1az
6SOrX8pgAEONjVaGwkHQ2+6tX8qcsZIByu0/vWjknt0K1dpb29SKn/a9Vdn3o0Ac6Qr+HQBwOtpd
+RNkelDdWqAu7Ht45gVPPGSR3xqJoUPS6Rh6QqTf2ouayjKucqcB54w++9DGVstbPZPCvCSZgNlB
coq6juOBmbFOnry0F91zgOdXVYik/OcoX6m57Vx7tvtv7pIZ/lXRwja/7PMJ0Yl4zlfXvZS/HssC
/+Fe/vXUZRFo7hc6MIPv15BwznmHs/xODhc0aLaUGj6y70GHPb1Vv1JLg+QjjAhq7P034FsdU73U
klySl7PUot2NSKWYhCO/lgvHXNMOB9RbhZFfWM2gjHdeiYMG68RibexQclKtdTC0Zhu/cOeuReMD
3D+ex983QGVmXy4u4GW58+UyOvoKf4eAac0Kgp5yMVVLxXJ0I5AXdJaacjTGK8TjYZvGBe9UB/dL
0KHkufdSqxFzUqpmqvpDm2ddYB0sHfZhdGOMtTk0EFNBYnq39lD1enlwfZMmcWKuoyEJijnsmicc
VSmuXrJjqAjDLcMt+4ymqxfM0bXlF2Nq7so0GuW9mBBwTZO/XkLLUzXGraFoigN1G1rdZ3us1EJv
vIm0LCLzTSYn4QQXwdww6D6YYF6Tq1q2mBqIAw8alYCc3k2YAA4uOObVsarLwp6Xpb8YZ72U6aEy
S7oBLOXZKtQeBU+DR0oB20nngk2AwmysjNVru6NnLFPY3Fbam5ppH2FbPmTHLFOeYd617pK3075I
HZG538LMRVrz4DS+238zSXW4cTFODL2cqu0Lgj4djjunKeQmsplSzbB8gAaZO+fNQ9U4M04cyNmZ
2Wxf9wjoquwaG761oCBdW3nr31SRI5H21FEG8Og7iZoniwua/rrOk2hWmIJeZlM9Gu8GKZxyOWJG
FDAbQOt7w/BxRYs0UNdu2vla32SyXXhXeJJtE4bCk8yWa0+akWH86xkqe7CAvygrM1r7p6w07uo3
VDl6N9xDBu79+l6TzOVlH9d5AMZKxEwz9MBjZGfyuvmcyixamjcgMmpt3RWhA+3kFjsIo+pgzwC4
My8GD4dGtUfWTQKq9tiyRgxMQ3bn8FBmVcXcTztkNzXpA9MENobhCPFGWUw+72ctXKHaNxXQbkbf
ccmcbVa4WfFVaGxqUPtRBbRREtHkNehzFNVRZN3ltQJwf2H2izuVCYwht7pFVXQ71OwJMu+QUKmB
ER3nbTjUUbIOdufW3zdfgL6/j0ROmW5XOAGksSQ0SDVhElakfuqHK2uW9l2BYDmdPBs8nyWubFq6
ff6Zdgq1qKOH+nM7/IiUNg1S+6lt5/LgiXwuig8pfIOi+dnXobT7743ZWl33EJYUidwbUUWYKiTW
bIimuFw9qCyoOGN1JUTSNmWDLbaYQzPtELepO8zQ7lRB1jZ8BC9PRSzunSVd6OsSHKZQJkYSHjht
nUYvu0ljQ0DcEHe1jz1L+11lQAubNzZKLD00jgg1oXzfW1buOF9cZQEa29tjgdLxvvF7Lk6xbaz6
aOPyWBOPilOq7xgziu2NZRi3ZtGbYnpnVbKw5kPfOSpb91OOdBamHo2m11DdzsAx/JYuNBQHNsZg
YkxKCwIJp5aRW7PYKWkYYf1RhlpRomjpdazlrihtTt7C15Q5D8KTg7V86ebcG3xIDtDX61umrWHi
jeLhZWXfG30/sTLStFtYkqMIVOrsGpkVs3FZjZWv7TuDVj9clTFYR/Tx/BGY5LyTXePp5YBw3+JP
ezzV/EYcDM/VhXPfu0XNGALnbzJ0F4tg0eNXJcPMBv/fUcRC/dteYSDtYP84s30V9EAG7xoBmbu7
WoygmsXbeQgDZm/jQphS16kVlJO+qRaKCaSRf+1oxTDjiVVAv6gQfEhkR5A2sNv+WuR97Vn8PnfE
jkWeCc5wA1dxRhHXNNg02pc9D2Rw2KMAvf1M5XT+NtXDdPsZwwZuZ4KD/fXZix5+7V+D3/Ka3Kma
5mGvldZSAM2ShoOz4uD7kFkoclIev+7afuInLdHMUXXZTayXB4mQrbv+bMO+0LgxrzDuhvKu9eaK
nzSCqOOeJlGzXfZ93ar5vixqKu57gtmOrckYKmtJ39vhatrsKTnMgeamgKZAQNKu/Bbsgu0BoP+O
LDY4iI41346V2NZxpyahnhw8bKxlx6N1ZbSfhC2Nd5E1Naycf20aEPI4P6D99NyT6noEJA7lX/vJ
apq0QPf/fb9/vZ+p0RzdLCYFpTSp2rkNWOe4J7hWUsIIdaeD+X+YO6/tuJFsTT8RasGbWwDpSCa9
REk3WKRMwCMABOzTnw9i9umSqrtr+mLWzE3VUpXIRAYidmzzm1FA8N01CIUP6QMXiOvKKEHXqrEe
tLF1a3HDVBNJgJO/uEDXQmeVGPvuRI+zurUf52Dt7aPrZkIqiA0yN9vHIFOVbt4OIt/eVToMW8BD
eJV+dDSuZIjmfnaqWf2oVgjF7pfByYJu2k8FH6HvqsafvfEmDwx7qvc0Y9alCBfNmcwfluLRvzKc
1zuuT2VW9CwaHwnBdCzRtI9AKGg5PDrb7HCzDDrzVNdQJp8ya12m64Ix0pUPL1Z956AL78pUnVZe
W+5kWadh7XPTC/GJEUX6uNYFC229x9XMtSbCK3rwkse75P35+37sA5whuMvXNoeYuwp43u2ebMjl
5b6fg9ai1DB3QT4NjnUHXVHwF2vbkdv+XzCJeEOPceQXQ1BIxiB04RXzxiehpZ2Ki6nyzHafyQWV
hlu/WkxWdF6bLd4jnOqM/d6op87Cs3EwTcB462JrHLfG6jdrIrh+Ov9q53pLqPMsIPz0y7p9nEi6
tX1L85rsgwLb47lnd0l5uLbFnikIk1EnZZHmuv2iyi63fzU/U4S2YUOTt2UVdeLNnI5t38Rjg752
EDaSUbiKa9EhDb67rGBR+oIvY7jpdpTx4JhYnqZHyPoJzidLgEdow+6lGVpzB+RNsUUA3WuLTtJp
8horhfdLf1Mbr1XeoTBEGuTNhbMP4ID5I6jkEdXz1wlHSX6waa2UJZS2o4EP7se1MNyj56HdNJ+q
Wkg7CKcGyozY0UHYVvny8WNOFUDksVOxfX8gzUrb02Qr7e5J1K7wl3hUaCTrYQdYzKXhvXqp6X3M
8ckN6lNdkddOobHa9fY6yZtaCLzwgbf4MAZJRyh3c9DDJcDPqZu6q9QO0kmgLjmPjr2/7CXAtEHf
7Qa2N1ZZ+tyMujwEbtPJ9ckfF58XVRajjcgCaFx8ro7BoFeJt5WshrxvE28LDqPkw/WdXtNbO/Bp
FL2WSCsexJnb7p9r1FEQsKN0lW/VsebWOi+vfN/bl4MLZ24rdC97qHvfHH1TbrXw+wZeBn/bXtlQ
9B4iGyvDk+ZKyXnbD7TTt5QtSIGZnwcpfZe/yFqWeK/M2xZJ/GTb9mlT1Nwh3nsOrZzsZ2Xwvlr6
zwDap/b2rtaq2jImafoJ+/yyZnXfTgBz63aZpjEU3WDjOo40/nYUsgV6ony8BEiozgzEdkzutkcm
5St5hjTAhnMKU3fYvv77mVjEsvrwFi18uGRkleBO2d2Oq/Gw+PtsIc0z5RacL5vccpptd8+XooZ9
zfv2sgrvq3OXlFuXYH5P28hd9BkIuhxaQ0bgPpo8+cfPvQcNWcJw2Cww7I7LAr75dopxjOXAXHYu
9m4rzyoUIstedHkD0uELvDH407q3auz1ln7GamEhE13CwvtKTiNQZzbq+6vpa2oAzkBZVV6wzyln
6YlcfqxL7O0dcTmYmblV6QtOjLVebgFE/xkjL8eeQNP+b8gbEsl+Ewv2S5LkG3HqMmreY8blPkt+
Fj3vRZSrwXonbxJTs7h3+nsVCB1zOyd0AgBY7y8x97L6KfTitt/zejv1ZA4KMsduaQg7b6W+bCmY
MFAIIci+P6f/89K8vMD154FI3GmL6MxDLNbmEtvWWts2rN3N21G4/MeOxg+LU0y6yduk4bS94ktL
qRlRYe4impLboy7JtN12KGkqCKmzSdeCS8pHTKMMacA7xfmyQS4HA7D49tVcG936+bzKcat6pQUK
H2ZPtmU3TUYzj5TnZ4122UGezAfD58Ns8iteSLqdXpj1233Q+03QtUgX4z7QxY5Vb4twid/cFVtb
y+DWKboeNq6TVvP+T43CSw/ul57bNhj9pUON9IyFkvEmqoGA5e89N9vO3DRjpn5YSCnIc1dh8TWC
DB27APzgdtO8v4ySzcty9lyKhCIA1Ns5ZfS8XRK1aLdA+TePto2Z/vxo4D8RvaXlyFQZ0rH927xN
GQn1NWbYJ7COMv9RaKY3PuIcuWgVscAUEDEg0w7JvilrXlVKnVucW6l5/p6w6ox1CNuX3lElra15
Y7rK/BsUpvvXFgxICp4QuQBGgn95xN4KioJ5iHZ6Xym7y0reXwZGnjXClgBW7mGeKZPc5wYy94R0
q6HBMzgB4knXeQjtElSAeURUUw3uwaeUCKxbmNKVM8V93uAe/mO15Ow47OOfgQun4+1SR3Ntyyoh
nWhPWoV2EyASn+wSMRQ3pWcblqrptSC8XPvcfNtP0cvikBdFve3R96iVD+WWgL83Ji9BBgODbW9e
/nQ5Atl7qQQjGVwknAahSev4fpeQTiJJHdOm2qoGFCe2g3oJtFCftz9dnr57z2O0ddoCnO6Krani
ZpnGn9hSOXl+q03bXhr9dYu+TYH0jge9iDbgcrpEbQdiCD9QCmv7ORsJ1C3e1fp2k7N7tz8NsNva
N6NGeWi8uhz6v9mev/dIN4gfLx8VpU1WEi3GX3ukrLyDVY+sj2mPYWAC46Osumbfl/ZWpwSpmRPk
LzelfC9zVn3mjF2qozwbeHkMwX6u/3t98J6rIa23pYyXn7UzjCzGvyHP/nXKvB0qki5gs0ym/nLu
PXu228AjE7m0Jd63EjOdLVi+d9IvzS5rWIMZqD3LzUMti1NAtjHXBKbce9v5vxrk/NuhzC+DnMP3
Zht99P8/TW6GWm1zIMHY6c8zGHOzPPn3s5sP3SCG1+UvP3GZ2TjWHxuYA2wDzehtpEoEusxsHP8P
sKwQhRlq8iFEn/+d2WiW/gdcW4Z+wK/BRDgbEvIfQxvGQPwMo55//NL/amjz23CRw8UkidEPfAJg
Y4zvfz0F2CMjFj8BelyrWv/cl06/H1bRPit9Tv/OtOP3+dDPzwIsTKjlazGR+vWzFl3PLAhkFjq8
Xh8XiZvdj9jX7i3EDg4DDo5PRd4MESzPv9OY387yn66i92/JZzIU4aQDjfj1k/3ZorVqZtauEG1D
Rok4sKys8E8v/l/cxf9yKQGygPAG/YDK3a8fQmNGWUXDh2SO/9QjfVQn47n4W5zFbzf++3f508f8
9saMsekXOG3WburG7HaohR/ivaI9S3LILJRJPxya2bOXkCZmEzpl8UI1/5DOg/ib29P8l++TWSPw
IFinwHd+/cITxDTIS7zPKdIjK+6j5qxFlF2RczD4p4Eu3d6IzJBQH+Fy8DBFflS95VF/ZYW4pvzN
0OtfvuM/Pc1v8bzG+dUFm2jtMAlq4tZxbrR5tv/Ld8wsEGk64HG8YKx1f4e/2jbFTjLU1s41pbPX
zLK8RQ7IClNrbo7/eTv9/n2QyYcPvmExYCeg9vfb6tpovVSmytednjlG2BYmb1QpL/7Pn2L5v29b
PocUEqwQgYp55+80MJ05Bh0cPqfoZmoim7b4ejSbAbknO02T+mCPQ5oeZGbZb5Y5BWtougw0vihB
QookGkjI8RToKOih6DLpaTj7Kf5reoIN50MxUhnjy4p26h3Tk0JEmSUNaOdBWo+hjqqYEy1QNPpr
ND7mPg8pct0M0SK3eRisHBNVe2GSFKK7UaBNo2EBe64WVuaUY6oQFVmz3Pqp94D72U1ursh8la2O
WAjCLFuhKmZjj07BaMeTPywoRiG5gqAGA4oYWIUqj2iDq/Igi6wPjmk3y/wJwCvt8m5qlQ1OtG2C
WJN18DEB9JLcDTSmg8PAhJ7KbHFGhMW1TMu/VlTLekhH0fi8VsgUcPakXtDvcQyFiZ3U8F8DRhvj
xTHHnaj7/KBI3Tv68j4KYOvqpGakw+Q+9JrXUEbnqSZCaVTG3pp7bNfaNLE+zakxIVGDgsyJbLAa
joKy/wwEkpu8aJT/zW5madwFpcBxM1BCmeE8Mh3habYpFoWqds5g4bSHCaPaZTe5pf8t0POZ8sEL
Zv9aaAvfN8DvI9lD9G71XTGr8tXKLQf+VTWuy75GwQ/Kd4mIWyi7tt5VU89sVFIQ3pudySjKdRf/
vmXyeK+YLT90RuG+4cNnNVFZqvIxGFNjRL41UE6YFRZ8+WRx1zG2tKX/gSJiN8QOvckBZlNVoQZi
p9Mz4w0HBVp3Wp2wSiFQhKnRImE1SrP8yv3pkuwaY/s5w0CyivrUTJ8rofl1yC0K9DsR2a2wK40h
hlmKFr25dPF20hOUiUqJ8rMNtXwTxJo15uGaL38UbrecW+Sivgoh+/u0WleYw9mMMR7yLuPdtMj6
ZSnR4AiFFOIuQ0sLvfm68B/6wAVZbtX9KCMv08aneVTtt6mXmTxRr84NXHCts8PS1dKXtUW+M670
vhlDEm3kDWwgibdKZogNzq2vbgZrzMpodPvxwRyssgsba5luLWHNWcRsYXhiRq+yWMCT+OCXmxnS
4GIXaJYeujSMSB3uBR2JkGyp7CLSslF/WFJ8ssM172TC8LMeMPVj8mcg8SDrO1PrQN62pacdda3s
EJKj+gGMTZn0zQPdoF83QaWfNcADX0xptcaBbebfTe2IirdSakICxyvRyArABYCcz7YRUi3txyAZ
OZeJtJsfzay5r2pdkiwMuiZHm7k08rsakY8PbKnyWypwL0Dgapkot5ccaYmcQHmbC4NlAt1tPIJD
QB3SXnkNURssHGrmgu45cWghRJZrqU/LyFBWqkU5ccaOeazqGXICmM/qe02nkklkbhXsW+SqBhYH
vY3DiOaFe7TbvLoGpbt2iJblpXMsTA536DQS6rthAoDb2RBT7B2IrB5tO3MYaAvDGk5jg675EJmp
bL5giecRBahi72cjtee49P32u65rwxCSpAMUow093zhAJpybrIBexIh0ypa9l3lQX5ALCOzd5ASZ
vmvdxLHDenTQINXor84PMsdShtZfs/THtJJtgm5g7/hXqNt0HZaybTeGCZ4S9sFe2269MRjqfAzW
ajCjVWTjU9rbenpAoEbH4ykbrTZqwZ6Vu7TJu/UsRT7er1pqmqGxGKWFh3J/54ghlzvH6L35WCVJ
R74omVlGJoJt+VFnco6UYFfO1tFuvO2F6aoeYuHaso9WYh+7OUiDJ7x/DahDmWa3tLRqnelZB7OZ
eOtqWggnZh4PZiAQULMVUjaRWBrAjzQsUoVC0FBIdBNAbALAlLoeLtReeqgGMNl7v/C8aVcwE2+P
hfKnZ7twPHTs0nJ6dOlo61GawGa7Xk3WOQYUMPdcBGnpH2t7IEmz1tm5n82pk5H0ZqR7Ur2oJoAz
GQpzwABR+KucxtSujcHERrrKKUrj1iOiMoOUH0gwhb0DIjHe6gZNpp0AJ+fvQKPaMm7AzFLgKuCa
YWFk+CgKpYw2cvXcNREIbfxu1+BnV0eNnoJokk1uqme3MDCs5eK0Xugfz97Rnqc5eNTcTfBXq/E8
28O96+ZoTGUyhZwvBwm+1BhQ0OfeHk9DllkaIyuqjdAZDLQ0jUDlZ8JqzvS7k2hPL2Zz1KVYn5BI
zNIwADfyVOaFraDGmDVJ49LS1RokLBrFzBTUuYGlTn7j++P0A/s4D9fSCtoPM8a0NkJ/rXt18LA0
6q9KI0jteAs7MtT5bm2IPJ35kvI97xbU5T5BUJLLDRamfUMk06SBaplt3bRWnxIGM08Ve8Qi7S8/
853/CzXq/yEk8f8l2PDflaz/sWLFfTQbs9dfKlZ+4B8Fq/cHeiv4uMBN3sxcLNLSS8HqBn/Q0aP5
yoVKvs/k7p8FK/8L0gTMTJoRdCNRUPpnwWqaf0BMg2e3WaRg48HP/RcoQ/DAv1dAuLY5ABlJxHFi
daDU/lp3+NPYmaQWOvPmbha7xEXUBmEYsxtGsHmZOT1rZoFRqVeC5aBz3Lhr3DWGvbw5i7LfuNIT
7wssxpz5PmgWxY3hLmSOYOU2hR64h06oGq1+VJz7bK9LVGrSUOWBI7YBx5yig7TUxt2GwgD7Mctp
DVEUddobXW9sn9NgeWQttSGd85RPbX1Mxs5pqEwKZ52x4VRt2yOw0y7Fx7JpYbEiwgS+yO686cdU
SfUlF53p7X1Vc7UsnrurMQePkyC7nXVrfu6GqgZl3ni7LG/utMHud0U1MONZso/uMDRftQkVUpTz
mtgTy5sOsOaaucyV0EUSpdC3KSQY4DJwbdHJkTW1sGEf1ly71g1fXheFQzdSFMiMAgY/4V9+7fSc
WquohRunnhV5lv3ASDOLmRW2nPGJ4VepRnhaVklS77tx46UPcOxcbJS6W2eY05NKl+5pGKW781Ft
OdGKMAFOO2pvOep7TeSPjda7E67TndpRu5J+88PQlgd8rDe2pND2zAg+lMOI5c0o1r235M0DYP63
AC0CyonSju1Eth+AvnSoT1U1DnvFmyb8LwDGrJB92Rxcff1qMQ+9061B7swMXJLdrXNc+PD0zIab
EfeVTwuH4BE5JTfufG0IS8DXHyi+ii8INwbHTLpyB+VrjlTnT5EhqrINfW8a5megK6n+bVrb4iMs
kywP28kb3CeAWswggyqxrnrgEda3ZASYw4ZsNC3qLTrF5m1OcRXArkWI9oB0o37DCAEQFZl8m16l
g+89abOqjVKRNozlhnVvM2OKrdHwl+HsK2YS996iAr/Z+Rg6Ov4PqQu1LDfCG/rAvEd+R5tQ+JqU
bmRXYOyAFkJxHttD61RWurPFOjwKHR3Ga7/R0ekSWmc8TdIxX73V8yE5rPNxyNP2YfM2eRinHl9r
0/EAG7kbf0IlaeTipfuJbWtFqzZgNY1DKBMmvVLHFCQt47hc/iBvVWENcJTLDxQ6AmFiAbMAnLbf
NTIptf5jn9E3jrwcyFQx1mYkBPKaxmzdC0bSMaihKlK+NpI60im36SLl7GJ/GuR4TRFooZRtlIv0
DmTZcJURy4evJWbtesIQ6+gHGODYiYMBroYyNE1eGaZZ0vY3vWwFKo+4xelxX88JdNKmWIK3IG2T
Y+mMgKemNFEKNTWRHIeE8mxp+w9p1zhftKlJQ78CvxkyhJv2yyAhaDTucvA0zdgFmhEgkVTre7vt
cNwOmG36iQ8xlWyVIWz2CXiHFiaqbk/G5GgxEtpovKVdEgZIkD5kKIZd9Xbl2yhC2Fbu3/WZmV13
9K5PUnQcWIe5lK8D5wBi2H0CzKNdI3hkxcjS+mcfIc9XVHARHpjZ9oxYWQxLMHVztr+CC1E44Zhy
8IvJP/S9kYqw6Lzs2u9G/6A3nX/w0Y8+IdeiA/h0SL4yGdzg/uzfNmCsYjjp+lG3s/x6SiftGs8j
+0Pm6Ai8i034qu/K3bLmJ7iV7RMadDOW43wkctTtk70kPjycn08VfBQdEYupRYAWKK+Dz81U9+nn
G2x6qR+bebVi39x+g+ZO37u5q4908l6LRsuu58nWrjqkF08irednf2FJiL3JnVLMVhBGK6OUNPBU
j5ig9QgyXPvtBP5Fb4KDQwIYehJ1w6zb0s15Me9ab5x2Pj6ojIydFOCc+9nHE+X15+c3CLy+TJ6L
jAOZaKSTrd/+XMNGNPOzPlfq5MMcms+idNIXnaP3TZCgn6k8rG9zrvSHvvTyV6guANm6FUbxYHWf
6jpZ3+ZqrOLKEwPe8uNC6GNg/7kwtPmkhBY8e+BTnzrGph8zmQKrLIKM4sg3qdhq/2Yy3CKqTH/6
AeJenIve964DYw1oxdWB9F/gliAsf5JJPuvFtsauaXLUV9TurqzZlXnK9Ec3RBOiXQJxFTPWQV3Z
ugFbS3pOcdLqpnjuMweZVG+ZD4jD30FIfEKP5HFx6+OMaRPZ7rRLnelglv2p9oa9OSzHwbLepO8j
9ZULFH1FX1+BNGHzS0pHMFghjlz3vlhfxixoIqtou0i6drFfK6M/rOgCxDSh2EwLHYisU4ilir5A
kcmRO+yTrAjRCR9AZwZGCgBwWPmYCNJx6A96WoMnAIMXueCwQk844ti5bPEeCpgRLb169VrDjOZh
q5mm5SMN+4z1b54LM/kydGgGAcuKjVp7MugJ3XKXBEjPLPURfnq1y2HY7RaPUDzgs7ob8dQ9Itzn
fpgbxPTNdO0/LalCGHD0tOsuG7UD1LwU5wxjBjeYnoygXQjctv9j1mkDLd5RpzlSLeXElZWtj1jV
DtdaN2PCa8Xj5FqQyo3iziw07yydOY39SQmAiJl/jey7HhWF2lWVC1RDph+SmnaYhpMP/eH+qlX5
S6vWg3RN6GqgCQ7Kt6j0jeJrZmdLSPO8jsrG7H4o3bdDze51LIySEQF+A3F/Yzmug9buBserdnow
1zEd/kizJ38v7IZKYkRPLXfLG1FKh15JNcdNPeFFXaaEQYrhq1FfZ/TfhxPnNT9o8+LuBgNB5GCL
1VAFgRfXr/mSzVyKynqYgM8fxDQmkQN/+75yVPto9C5lJu2FuPZLn9mbZx5EvVjHokporGi0EGMB
4CZGlNtDZ8qz6yOKjcFDgvQU2SDCvhng9lPBjI8pmUwRboZHRscM8wti9chEetH0h85PupduAVcW
0mMfTkAbgpiE1M9D0XCNuIuprrwg+ZaN/nKbmMZ01msF4AKQX+xLWT1kOlJ6K71P1DxGY5dUYAm4
8lwVJzbuDJ2HzpZvjxj46jVUED3vnitZ2B2hrWniwW3XLzViiAdvcLp4doAP4JA8ncaxcq8WC8mF
bG6166zygQvj5QugLveOE/Hq2zw0ki2Za3c5wkJsU1HcGEGHEzAV2ml0gaTjxjDNFIlaUMWrTZAB
0WABglSLSXMs88w1zBVafiLT6MCYbhrcZKsnYk8i1AUTTp6brOnivCjKPYNnDesnvXuqpwz7YYuM
0fUX5DoLb/kymthx5yX9jkh0nnikOphizxnXHW5R6ffcaZzdVA/5oW3TEmYKc6rdsBgozlUSswAy
9ThZp+VeTmbwwGhjS6Hnfe8W2u3UTMlXfnFxH0yqBDtP/B91tX4Y5+XgJpSwkAby0zoFV9a02LGL
Xt93YVbuN196+kFDSbGVWEjRg7SPWZ6Ay02S6TAb+cSF6HpZnDaJIj/mTvLz5EdQVdnOLT0v5E7+
BDKpRx8/ax7sApHtqW4+tllX7GSqz1d1V6TPASkjlhROdnIbtBksRQKqlsHd5Qu/yPfqH9zoj6sJ
ESbhKguZ9d6OwfCI3U0aTiBfOESTORy7jtskCdLqAZQ22vsguMClz95LGajnnNT+CjL4Ny8Yvuql
S+7lAF9HCMKOysngMhPm6irCJbyR0czf3CkPYkCirx74HzwcqgYMRnuHwAu2CEx5woUu8bGh6xqR
avSRwFcwdAu9jHRErnej8s5VXZs31CLVoZ7R4ZohM31EPMJg9hSU9JDh8kaNFIpU2YxQWQLKnzbT
fq6Jo51tOiFsAbnPdPPVz0u+X67Xr2rbESTxV6iNpzAcmgBIRSYfAM9OcFvK9rpKi5rXZCYxePvx
atBRVM305WlBnoKeXYvyuYXCJOLvZZyUNiBi99Uv+w95bZt73UNLdVGDg4yOq9FdS2iOAvDn0K/y
cbNKiXzhby/1uwXELsxad7gXzTTvVNF+n+jJR0ZLV7Xb+m7wZuonM/WGh1GrVQMNzTWvVo2uuNP6
OZttSD72wFhkTILl7ieyJWjDa3sq6IscAo+x6oz254h1fVS4Qx0xCKgwLjBxKeaqO5aW9lw01snS
fDTn7Uk/Kitz78aipetqrActrcQVqtqI4DY1jRw7xcUaytUejooZlUO/HmhP00LRDaveMVWGjuLY
bGcy8BiJIf0xSS3tZVI0bMdkfljq4dVYZfkBTCttN1s+9pqVPwsoS4fR7sDzJxLkl69/QzXYvQoA
ccRwxkCNaXer3txWXs08gUyrBlISSZnXp8KtlpPRWNCZg/StmLMbnXV9QQ3bCUnXeY8GkNQyC67A
02PxkmAuoxyxxE7Zl7sRUekD3CDcTwA32zcT3r+Pk+2rfavlbbTAPQoLs0AeKVjVscC+ZWfXIrge
E0F6pn3x6nQ4e8E4w6TRxu9J7ncfrYy+o19lAfyQyTkSvwSXpUw+gq2qb8tMx27JdZLzZGhcYYmP
2Ovsl9gBkPMkLKarT+J+8qwasG/v3GGEUSDn2jR9BFdyOjuI8Yc1TdSzY5lVRINdIT+MkwiypTOu
PVV7i4BFdUDfX4f4RhUfpfr6rYa8E+eAeR9QG9EOaGzkIcmKG+KP5FB4t8ObTfOY9M1c4tJA0JCq
J62jWVNv6ZiRKXluFi1Mow5u5gw3DQcbVpPx2Vkn1GH9HHtxBz6Q7i3kOsr+tEyliNp8BtxNzH6p
AfsfJuCrz3Bf9AcxKhsMOD31ZMYMANnINRrFIq6zunjYFGFDoVxrX5vli5+l7tG3pYNrAzCZUrXj
aYK8FPppOxE23AyY3TIn93w7fI/65tZeK9q3A43xpzW3P3eA8MLZLVJ8MwAH39d1ve6ywOzfGhfL
kzpn6EWGlhTo+ZCJDAMNxGRy0WidRIl4vqZf12gBxv5ADUW2ETzYVjkydjcFNTtyRLFkUvKYNgAV
qYVhHOBqQP6XDzeUqGrXeMLDFdzo46GbimeGGs2jVS9cA8x4/XNrleuxKlV3bWHJczsk/vhtmWFS
WvjtHBFYFk+VQ1+1XP16Nze29klZ7oxt52CFZVdLQOdF+1lvbXmVDVoqQ/rB895oCS5osaUf+zR/
AKVztin+Rap/KR3J/IZ2Fua9XgkAmty1DpL2QFv6QwZ1Y1c4S/WpNcv2phDSDy1GgS+t9MqbIScJ
MIz1tTNHucsBvR6GzllvbKf+rgejcS2mdL0BTQr6FATz0WKmRzaBbFrqc+SAkfVHuzbEztFs5m2J
+NrMVr9L8uQNkPlwKLvqjCb3EVej5q7z5vrBcxf3R4KocmhBdLtBdMl50Loko/M7rFkIvUF+qWun
vGHpstgrffvgAaKnl532Dx7J+D0dZevoN4l+LWk6wPKFFRU6SOLFmsth2dYoCT2kLQweaK1p5IPh
ivXUdeI1bZcsXBDgfpzSftPPrr3DRDcvCpxqOgS1p0VAMrVPuF7ZyGOuaQxpo3pap3KmPS4kC5O2
V5J0aA9zh1wZCWdF3eOYbEJrxn4JxmK6A/Y/HhorT0GFJ+1tkQ/JLcyVPiKhrWJoHfaXZuGh+nET
61F66x5N2VaPK2n1Dvtt7YOrKE8YKisEILziUG9dAgia+l7LuW2XQj8Fra6OPFd6Yvo6RfQayrM9
lt1B2Cr7Ab2ifK09yQi7YFTtIeh9GNtq+dxLgo8uEKcKCXz2V9dsLeTRV//VdxqcbGU9QP9S/tHt
62a/0Lb5xKhy2eUZIhjMjZTxDfx6DVEKEeWQ0XDwaEhfv8OXS/9aI9y+c0a/iwAb2N8H2kmxKBYR
wzOdw2HJawgAdGhMUG40UGb5kRZU8jbUeXOb5EpFtfKaG5gpbSSmevrKKPfFAtl5O4msPQ64k7Sh
E8zNlwV0xqM5o5aNtM382c+kIoTY/tuYrem11PTxCHiwqKJ5WtzHHnbW09gnBOFmEySotkK7RhOo
mVH47tuUcajkEmpSquZQAGZCM6Ix/DMUwewaBG/2ZhUT81OuHeGGo1nl96pbvRg1jVwixZ75JA+d
d2u5WrFcg2/M5CF1LXSYKnenmaqIbemB9DDSjEsnN8brQQvak534BrWaaIM7aHreI9022EeyEK+l
iZs0rmhVFnYT08Qx9ceXyhB6nCzc/x09t2dbuMl14A5aXC6auWf0NV01WSZhMNQM/TVN+z7gxAV+
IrtnJjjeY90zX+HyRf8MqNEhMVpiY7GeQTiKw0i/8Sb3iuRB47WRlC7BvTlXBg1O1wevXsqzTPTk
itha3eL7Ye0qp53vOB4q9BahvgUkQrIRwDyCN83Rn2yaqzeMml7A8m6EHvKhUR9j3UF2zGOb+KkJ
53Fg5okzjDvkO/yE+bZWBS/VG8tnZdjQwBwzxuDnAyDgLPJ9mob6IvYGxnThhANkbHAadtZixnhK
9kw48WVKS4aPaI7s61wsADNHQrxEh14u8mpshHrqNJ9tAykQgXyTcFeue4gkUwR01rxqLXOMS7V8
ZLb9qWmDNkqBL0B+3zdUo6GR6OPZMOggJkl15IAzHDe0hGGxMuOVJve1p9fecTZKycIjxhpZyHbB
d0SMK1f5yXVddWR8uByWbiljPSiumi5RZ8okFJqM2X4bvTyPIV9gfjeYD1bTTkcM/fb2aGURIDRx
kN1qf3d12T25Ra/tkDejNWtRSK1LmTNHhTozpfgVaAqLXXDjSJNmRUDrfijOUx3Qe60QL0OkpqaK
zPNPiM5XsZfa+n0OeP+ctZqBaNU6MJEcuuDO9WjxBtn4XGWlERs444WgRKuwVXCxWyiQe2bM6cOo
6B7ok6fFvdWf4VUhdFPSvh0GGM1B7zbnml7S3usm6iiLIrtrWHtfdyKoV//D3pksx41kWfRX+geQ
htmBLQKIifMgitQGRolKjI7ZMX19n8ju6lRGi6R1rXtTZVZZVcEIONyfv3fvudrR+uubsRweCWS6
96vTiHokQY+6k6qvbYmj4GZl+ukYtY6OR8SZj7Ei3K4XVXM95fXBrPOvDWjosdHemjHXQi0zx0gn
7/RaT/o7HXozeKBh2RBMI/YrCSmhnnhUf4733XNBxSde9UyLp0Wd77K6TC89LORsoU451e3S3NYz
/V8Y9JEGP+BubCwWwCRpSVtk/3Gd2OSr1m5KDWEPVmqCuWdyKlJe7o1tEk8w5oU8eFJckkGx7c36
eSJ+Ge+14BrcegT4ZiAz4dZwfUAHw3ho29ornLcC7qPREmvFcOLKzuvH2UFpJTp6sqSbXVZ+Qex3
x8SgStMpai0xI8ecsyj3GuADNt29tOmDOiabCT+99Si0/kURChGQLuyRVieIDLD1i7hGfpAv3hTK
1OsvbG/60i/Q72kJ6FvZ6M+5ZyVsLcW4d5X/WLuUXO1gzVdmmuGq5i66863GOjaOuhcuU3x7Lsfr
ks44IgBXa0jTnbMt8fVb3xy/jczznZiWCASCHTu9CovBjNl7YcepudAfKR/zXeb/IPHeon9X0fTV
/UfqyK+YaW+4aCCeser0IYMGszDPgcAp9K3SRXVla8YbsCoaTU2oo0cx8Kvv/Hat9pOlUvLh5h0n
ZsmexpIQmLt3y+ka4JfVtrSbt3GQh7Q2v8RtbIdI0O/X2K6PeSLzy05ys/WNPDT96tVlYB9gJuw4
BEdGWzhv4GM5lBcxx4dWedXlmudHbknJcRJYwkzN+FEazWNSZK/IWYwjJAZjX0x5uZcgm8OCgvUi
QRm3syjVLnW3QNJTeNO+r/0xQufk3yyW+WbJsXwodHM+1BpBb06KYx25FRqgKiVni/DLDZf37i5Z
zWVXVeoF87HMLqdkQszyyJY+HUo5NYFVqmWHI5PXwgWV16D+IoOyYonrfb6h7joMJ+oGsR4nrtW4
syp5KKf1RSrjsk/UdrXmGaOiOpaFuqkVC5DUjGJrlPnLUtt3/N6H2SIxjAgAi3VHLBSSMLquu77I
HuY+DrGbJRExnfFtlvJfGpW86NqeFIi+uWfSdm/N3VaZ6aFxvFCaqAU5ayJDEnGxtg0wxxjviUpv
EdQ9aQmvegP8sbBS/ql6K0jpCGPN+N5LHaYpbx9LYzep/KrRvYNmeg8GCXmb0Sb0uE+OjlVEwraC
1S/MWwioRsB8TQU+HcoQNuuRSBHgzjj0ntKuenbygfK3al7aWbt1inRjG/2D3RJv2q/GYWISmXJb
jJjzNs/6ml+nqBs1Yk85osK5bL7oqcq4uPjbyrWuLaPpI4PUooPy4+U6iet9PWTxpvMyO8ok5vls
YdaFVPCU2vd9hR531DqvOI7apCiz4mfnVFk4GhUUKSqhq2p8aCrpI2QqLzLV8ZOv8ZXJtcWBiUCk
dszewHtU+iR9Nic6HwOErdeKY+Kl/kXbE2kXLFYlvtIQI+QsgR1WxcN0g3D5ol2p41yumljzgcLR
amie7W4ZbhEN50ctz7IrH0konQSR0009Oaosd0efJSO4V3O3g1nCHWew2DyhlZq+2y0Few/vIWSR
V+Vr5jrc1qmr7Zg9v7EWLdL7DlMapZzWFG+uO9obCSSKgYxO5IC/JiP1FzNddHDM82g9paMtItR4
t67w86jyLU5vShOUX6HApkn25hwkdDOIgnzIPL3Yj4JYDrtXP2xyZQ9wvRGa9QEm6ANPcEM1WNNU
V1VIUCMWCOU4R3OS94aEtKhV2pboxCc7ro6tKIht1fVbV61FZIqm3Mi4fSpTdTuN5hdGoUXgNsz/
NdfOw9ZIukOFwxWxsfejS1qDi7mudmPu1o+qHsURAdn9sBK8HvvWVpF9sLFmYwmUvd6ZzdoQJDLW
xw4hEXok3D2V8TIOXr+Z2ibfODTn0WkVdw5PVOC/DmQGTgcr825hMBp4NGgt9KQbWcZFOHvxdSGT
e1HRtOjFyIQfrB6nzx6Nkx7ECS4r5XzrPeObGmcypZgpRmODiK7Lh6ekVj98Hb9p7DNKcZ1otBMk
k7F1m6JpxZ8FTqEs9R9ukcm95npkRQrmc6JIBaWDGWH2aUNVlhfdMJ7iRd0DlJgXDa66LEqTUnG4
7rTJ2tlpa2zXvr33YoMrt3M/uKK7SWaBKDae3cuutsGeDLS3R8mpzPZpYR7HPnRSdDODTo/DmNnb
1SCVyS8o2xmf00yPuYQKtwb3mnhPhp/31wQkOlfpkF30Va+wGyR7cmFucptlSJj3dRFzwejyAt97
HzG5zCAAWh0dICa4hZnfTDqZLnVPGGEulop0dTJzFAN7okIpFAqPqKRTZOGh9Gha664pQo1rQRCX
46VT2g8jZu9odqa71kIxogv9qSe/PHBwQfMvdXrIRvPVmmlj1PJqSCoga2ZVXumJXVKAAoQ3bC4q
YrG43UhNVHRxudihz5qASc7W02g1cwmmK2kM6+dqNnEbxrBDuMWsZQ1CtVaiuCAdyl2CpiUm54qZ
LGJ8xIhFd+g9wlsu26ZLtYZWRcskqks0LPxOj0E6pI/eveYNsjkeW79+TWnVzXc9raQmyGhGTjv+
IVyfgftnTSCQu6S3nO9xd9Np9fLnSvZ1FzFqb+jXSyH0PVa4rthmcTUmyJEZldQbiQkDto/TacYl
6g8KQncR6UvbTIl1PWCGae5NhmJU06z7IrucnaxW92MX+xSuCSHloUKjVB2rJPXV1mfcTfPe8ZW7
QZA66rsaVgGz5mKtC+0iofe6XE9zzJcD6kFLy7Hs/gS0ybktIHkbiXwPumGa7WcQFat+9BdjJTYt
n21jIFmb9X6TIZ5gHU9ScwNDw5M+GXkGcgJ+0y1qCu/aFsZ3cjBvCeipAnskw7p0q2w3FP1071k2
WhBkrHvwenHOclLJN5lPza1WaKQ8dNWwmkAqOEs3emV4B4Qe9+soHETMxXPSia2bpzTAjXhjSjVu
k8K69Sb5ZpFipqHAkUG+dPYdg/P6iOq58Tbshmp9wtHqeX+OXWeePn90L/yq/zI1g8sGk261JP6R
gmrZyVIAROp2DbEODOsvFyczSD5CuI7IMWMUkq4MYTK6jsLcMrwoD/3IP6xycJqGrFEAtj6yHzHM
T+3q7BvSzS/iweTyRtl7McmlIhUMYJF00jQUpx+JsCmL1ne36zSrPvSzv+wmq/lO9td1avpEiWTt
cWqo8bgdIdOUqKR5LZ000hL2UZwXWA9T3pBpEAZEHMF+PJsuIV26HdK9XJAy5PFBA975dcH2wgx0
/UoK8ltN0REOc7fL+zXeI1PNEWL61SZbnfwr6WZv5uLlB1Wr61p0xa4ep0egO/PFSOfrrm2JHXQm
Qcpppn8jTTrdZGnPKWNBFwi6tUmIPxWqgouR16/C40Lrr+vWnpmTz2l/iId0jiq0a1yqWgYR7XJk
aGftCXxSob+YTWQb07IrIU5TJYhnlebclKt+vkuM2IW/JpONa/o57WP07Cga/CtPdPd25TWPAn5o
kKvVvUPT5+/xL4qQ4Ur7I57KAt26j5+xdWZmM72xJ2Wkuei6nrtEzqQ27cwEuTpDCs5ZLVBo+g+8
7fRdPbLaENO8tQwOaO6vkUXW4HrjmYsOatx3YMhoZjDFxUvhcv/sCbILajPHxDXOG+nNXsQY9mFF
b3rlFzFjXb+lGhRq8ENH5vNTbVuSYgaN1JGBt1pO5vxancyLixMQkLC+Ig8jccYvnfpu8LkcmnT1
jS1q8Rm1wFLn/Rarq350YBt9X0effiAootYhIVcSK6aV9tciMzImjHXzBWWbc4HoUUFyZcCp1u5I
EHO9BEMfF1e211SMw6rLErngptXpuTR+04egl0lk6bV1T82RP2E6SdE8pdORgMX5yAZGYe3FZbHp
GtZBVMXdRGKrMqi6+moCmmmQuZUH1qBm741LHwTEUTl+hC26uuz8IqztdjrOSW3fa47bHz0lzXBO
NffWl/OyZSaRXw9LWt2nTfXDBCJxxUtcbQryTO/qAgCT8Br4cZr9wFhkR+v4p9PlXqih0XVHh61w
tUnchg43hhnRVeHqJnmMBihdhwvPTb5ZZf2FyaMKSV3GdKtrhzzmikyo9/1cMMizF3pTnMN7Iqm0
n1WLxqD2cdYs9S43Kyjp7Tod2CG2joOoB7+MF0ktXzAMlIVNJF5scDKDTEyE/jD6zPb00tgx+WoI
MpwuGnswD6YFQT+GbrkZMwLZvYLffpr67Fbo9kg5XzGPHFIRtItMQgeBwBezGcR14kqBHLnrhw2y
dR37tDkcjLRYAvwf3Zc1L57IFePwVu0bF6DhHgkeKod6ekjZdoGL1/P8ExLgIw0iwpOYtzCpv0/k
SRPf+YL6e3qkBM0DqbNPtKqYtoVqvq6+9GnPlhNqe51HYwzMxCe3Ot0upm6CjxksMzLry8RxMLho
k/hCDqR9BWu+3CJkyHazb0Y5OqDFl2t0auXz2fS3vHylD67cOpLoa4dLkbaVvTUN7bvSPTeiT+Qd
zDnTrzEy2bx1rDAYUPXj1EHMQM+lB33uuHsLdcAUuBgfNgYMluu1Hr4VTjtdqcIodmXeLxE5jfYF
w8j+2ppbOxj16q1iPYaNyoqLtkO2Shx18hOuAEqhNpqGeUtH/3IxedP89mEaa+RsDC32sh0vhSZC
SDDpXloIOqxhNSjGqwwYjp6x1E1o+MJHmuHWACP7fY/yh9H7EYbMXjGSM5ehDGGugCBEEdHnxoOf
DNcEZV9K7Jx0xupx28gEga3dOUVY2kJFyeo3l3neach38jRwUCqFXdUyTU0mCFpEVQdt5sX7noDq
vaLxxvdF+JX5y5M0BmxIIqWdz69E1GuCrJfMYTXn91qvPWkDKeuV6TeB78zgfadl5ah3bmsYZBdQ
CphpMTHPYtlfaGTibRGDgitH6oOnqQrqmkalVegj4gfvpUwhx9uz9sMyloe1wXwx0H7HZTdeTlOu
bbXRWetgWbkeAmD/eWo+H6ZV/DTygcAjwx2HqKBUwNm0roeKH+sqrtTJVPP/gvhzD/eJ4f++hXvb
/ax+pP+xU9lr9Q9Z/Ol/9i9ZvPGHa9iCtUrUkUDf/Lcs3rH/cE/GaUirDjoZ65Qk9d/sXecPgbQJ
+i+WUR+W/i82bhPyrk7KPXJ4ABQeITT/J1G8w5/2i8MZ+7YQjHl1H/sxtS9T5n9q4tvBMIu2mhxi
AeKxOGDqNIcNwjJukn5fjAg7zE7vyWt2uP1NWTu9WB3lH5OzgrzBmIzxTT2TZB8OK8U5UwBdcsdm
vrdzvMWwt5YlqOKZ78hoYLrMlmy2dkQGg+dj43O1aUPDwn0lNR3Z4NClyU3XayCzLc/Gccc4iMTM
2EQew+RyXWlTIUM91FPX/+l7vXwa0W3XQR43g7NfRczMe+xk3SJmU7G+s5dea3YdFQ7UvZhezAOp
jHRU+rGfN/z43Qug55QdL/fcu5bx5Z2bgHTfS2qEt0Jb2ns6j8WLbyQjpJqReVhinvZtxJS5di2q
ad5PunXqUDNc/CnNWjdRmNXih6rN9HlQq3dPl1wuoazFal7Sh9AsqsZqjTcYr+wvZLnCA7RJUPcC
QDnyzTBjVz4hwXa9p77kvkojy3bTyDNG63Gs5OxsEiHQRukrFrAgph+IAsKded0VibcdyWcm7nid
1h6Zdz5OpGCRluIppiOxyF6OFA95Z4pBcuiKtdupqstob9GqPtqm176ZusP+q3MYoC4Ti4eiKi8t
OrBYt5ao8Vd0G2pC2mTkfa+OxCUQLqcaAHpH6oTpFD2tWuTb0tWcXew7xU3VjD2PE2JlEwKnRyqK
jHd4Syntu0tVJFp8MCUq1kXXvNfKnOw3N61I7STXkeZKriVfS33K+TZeJdvIZPKqghnhKMWn9JVA
MDb1UPHxdZlXdBfsnwnVhrwp2t42tmmmkdURQOnPvwxMJ2zKeAbMG00ylApMxW8bVG7G5C11qZAz
n04gJI9GufdCNB0OJET1B3zdicHoVoD5d1O3kSgE2yR9xIPowXWnfkXu1ja8Z5vRUc0zmGJpQ7ai
Z2fWqQdldZyzPoyzpXuW7WyEYL0oljrpend1mtVwUQHAyDtjQJYdKL+etION1PDPbkAvdSw5rdJX
IBTDaXwfW+JC9noHTo8iIkZS42B/XsvKjbeVlBrSQyykyHnXuXIDZyhzBTY1HaBtCnp5m7ZvyeEp
8iTJd2tSZ8965aY/24or8wbCMXYqBNsOAYEWEw6elVXvZyep7oa1s+etVbY0I5aC9R5mwl4H5BI2
joNmrjwLZiYw4hDqlv0nlu2mYZXAhEIq4Jk9dWVavQqDkSvzO6t7KCbLxupodSig8N9766ZSvt1e
ofoa5siUDV07LdFTGYy1SYAr90MKDOkyAzQbPdvPWiV3c+40pIOX+ni30iN+ZgrI+d6Vg3dNVzDu
GLMZwyNShFSGBF4Uj0kCuocxLkI4ajb/viFP9FZftO4qt1YLtgxN1JA/J1WhsAHd4VPDjrJpU64Y
vLQk9bJDZl9JOphfY3KUvYPnq6TcsFO3MsBdS0pGDPb5ZsJskEYuMC4VJFU+3cJlZuIrDYW8QC7A
eBC1mjbWSs2hPzHKyUMDahaEPWQ5c8RkRXmIjZWYomMZq3lEs6tiVj2c2zJCEyz+O0zn/y1uv5Dx
T3mZH5zor2WBNOLtPw796d/6X71up//lvw518QfYA4JgkCfap4P770PdBajPcU/qwgmug87k70Nd
c4w/dAOfC3JI4N2nGK6/vW6O+QejdgNgE/+XpCib/yev28k198uprpmUHKei4zyqpstUGY/0TvfF
7NzAKKfLPxQZI9PM2s5DZ33T+0L7Iqxyfs7AmW5q8GlM+AwXddy8cPNd/J2+niaWemw8UXK24S+/
529YJ3+lSP5NVPn7Lztx839JR0q1XB97nCjIFFN5YdpLc1nMENByLIBXZoVrR+98J6IDoQfGuJQP
g4UkFz7v1tQTFP9LTHq7vZYJaqDS3Mb0ekKr7o2dAEEaAU6y7j/5S0+k/t/9paff9pe/VK+Vy25Z
FJh1DI+humKQodEsq2lbo5W10wsXQjqafWJm0f6ikBzQqX2W6/Tep5+xbiyvj7kVdcVeb02uDaKZ
mGYnTuS1nC5dOkhGgowX0mlqwsaYxguXoc4nRJR/8ln+fkZn/si6wjpgo0PZrzgAcPchKbxLkro/
aPj4Ng7h6veAeBY/gPaf/Nd1AnrT70Mg/kkT+fszrX/+2vQedYajZr7HKym3k1RugOWpvELj9fbJ
A33va52VuB6RflJfJ6Y9RpJerE2bMlOq6kfpZtM+X+M0yu1i3PgJ/SnRyGov13HAErVeF3SzfUeb
Qx9SM82o/nvVuva2zky1gYkef/LQ/8IJ/W7JnYyrvyw5TUORi0Uh35uo/TZEV+SRCwl8W2IA31ur
Xh3pAhTHxKfJKWI3fSQHL48So/Wjmkk2Ly946KWjIYtILz3qk2FeN6uaL6y2WQ567wODb+l60Boa
Pkk9e++5neVcyH6CXUAzfb/GMyljwGrDec7HXdWIh4+fm8WW+ZsX8X8BZhRgvxJObb0vR70E027R
dKw8be+UDb1VCilEDVm903oE4mu1dAd6kPI4Spww+qyMO6/LFnR0qXNTF5zNWjoWXwd0b/ukSdVe
5LQ6RhPzSgy3agfHQItmAK47JzXo1fXKiIpy2bREQESQC8ztOKzVBXai9jA3FIKQlSkOemO+sBOb
QWZRAxJPsES7ln+FmNTbTklnfYJO+v2v7fqnpf3LAskXGIzEsdR7rF500ppMhIgCukBvFrH9+Oc+
I8T9603k5vnPz2g7QZt4AUeExazfZvBwQgKjcE1W6rpJ5Ncp7l7sIa3CCRU3tkVr+eRBn3zgv33Q
Zztuo8VK2J1d7wtCypkxO7nNrME2bG5C6fiTcANBjzAHTRJ6YinsjWoMf9dDqmmD1p0dfb+i4/ws
x+7dP+dsC4Z1jyaydvixYX1dTmtBdwaSsNzDwBNASexj5SUlYiQLeQsj90gzimID2QZRqc348ZPn
8U/X+t/P42w3HiuH11036n3iJxlRkoy1inGBl4ivuLWwYGanC9GikxuaTvRP187H+uit6pPT4Pe1
BB2Kf64HB4KExjW33DN7wMfA9SzExNReVDoCd2z7SfTxF31vbZ9tz/Hi8WaNGOAIi5S7Hqg5h71P
fqHRPn78Cf/M5vn7lzzbXjF+kODXQI8vyJgNsV05eJA0nydoqENr5UZE/Ivx9eMPO+EJfr+cz7fG
OQf0Jbxq77n68iYwCiRBK8RyJAtH87e9M4PUKEj/FExNGH6XiY7BbFDxjEvK9kuiH7jSR4XbdO5B
Q6yYuxO/DuEeTAdHj0SDsnML7laL/sMxh/i1lbGhUDlb+Uux9OolRUmNlGuot6ekeKjuXYrNwHHY
TE+zr7+QGqlf4HbKxC1NfBi4tY8kFJXlyeS/zOZVr0gYteLSVCfQt38oFxTyGyx92hqVEKyx32IW
mkOXEm3nViadmcyy1C12Ftohk6iw5DsejXNrSvMLtLz0KWZXVk4AYF37uthdQQNHkyhDfQTKl0s7
Jy8OdcVFpsgMxdFUGZHjzra1yZlgYUzknugHZGzmLnpn0boRkw1CUWZknTsTVMOjpU5jx6Wq1z+1
ONd+TCDUIzPWPGffLpV113pcd5nOaPZll7v+49L7jhEZdpw1fOhSxWEyShPAUq26Z65kOBnQHIJn
6lt/7SLpWZ1zuazJxtIG/kNu9thTy2OprxrA+Tljmje42H83hqny15zOyKOVyeKm4Dp+aKty2DnJ
ydZG2hxPHvkwLfyxBCnFhduesn2/9JkW0kTuJn7o0dmtRWU8u/pIit1EY7hA2+UWNxj2fO2YDk7/
s3ad8s8pb3zEU6LB4tD0VUSRUEeG54xky2J5hdFTDfG4iR0lCwwhs/covZWnbKBqvq8wZcnAAdBN
CjKC5WdtzWomy71dIBOFctsEYjTk8ySzijbGCgUsshtibYLUTDS59+fUes7JK95bXtFhmsrzV6xS
7g9pa6jbVVIv1Zd20ElBxbynbYXtImvPuX4nd25mVaSONBoezuKU3hWYRJne29C7nhKzrpLNWuLW
2ZN4j3DbMgZ9y8CsssE89FgxSS9WW9BXK72+3mVWPNfZZe8sPnIzpuNdkDXZGIeuR1wDcU26usMO
RM1Qgd0GKJj15oOyNTMJs4FsNPybKGAAF7ghSBojcDsfekVXq5C2ANIzelsD7Bs00V7O7QlhTL6+
+IvTIhIm3rdC1j4PD23joFZ07AVZhK4IWZhwWe3g78BVw241MJJlXW9whbDYyyH5k+FXAxrAmU6N
PSN3oq4mtjAQam33mo+5dMYRhq5kMNwH5sDqudO1ZoiYirAOWToMtmaL09rVrfwO/k0GWRob73dC
0Jg/irITD7Fqqj81q3d/eAnz9zBdRudnu1gYgAwSWmhZtWr8QhqyiYdICP/7MPYDiTm9Vf2sEzv/
ktV9iX+VnqBijoL4PjAse4EsCIT5FR6wulaGZZ4m5ni2tU49ul3GeLs/eWcHvBpYrR0tNgCPmNde
70UA3um6NYis/pwTnA74nRzsP05zTJCtof2WNMHmXLavRIrR+EslqgzAgjLfFhOYI+xrnvUy9sBB
oiqpjxOjt0M7xB2d0Nxom703lzWGiSWf94NdCnMTM1f9Xvhdg/66z5c1IidZu4z7dcJ3tCbyPm7L
mV1zaF50QyzyqCN3v8qUtR5alQ4isBpRP9mk2mNk8BfvEk0ukueia7e2p6ECVUkMa6Ll9eVBtnvG
ZrMbTEhv1MYv1pz+G65i7JvlKZliyfYjPi1m/7Pv/3RqPYsjWU76D5nQXAu4UGKYr0hd+t5SspKq
0bB5YqMHGbI5gSqvFr8mUbR0O/D8BUGeCEFEuoubxAMSAenrRfcH+TqWE7tt2ZuWxPzVZqh8ioL1
DEskjtnD2TM3GbkbjFbT1Ln0Z5v38OMj8J0TXZxVq+D9FW3QjgKKtDB0v1ZyKGNERfVqxeHHH3Eq
gv73jYl1+c/iZFayly3ZmnuaZFjRBrzcSb4s+4//3833vsFZRZqtJoIfYVb7GaFKZFQFswSfxqfC
bEi/vu4fSqdk6GzakFIn397MseUeFcE1gY/galswwQ494FlBbtcOTc4p3dprnj01ozB2uEIkalDi
dXNHQL/DZRJxP12P8CX7a73LP6OPnuWj/k/lI07f75d7AzJbYmCHtdwDHMgvGRogeMqRk+amjRV8
XYyoT+rT2+b3h5Y6aVfG7XxpNKMZffxLvnOHO0cuidTpSNxqM4jhuX6Tj3Z8NQN1f9ZaRul4CUi7
Yli0J6Qh3eVrsnxymTHfKfnEWfGKLLwcU2Vn+xhw/FtuTYOzzVAaG6mYGuCIEkcpbDr8VDijpi+I
x/rXgXqahplakIK5TUHY8ur3gugIpCjRjG+OwQjoRP6DeETcaQNCDAzXAYg592XyqJUy4eaZlrUf
uenovmjDPF6UJ98Rt0grZgOxYZf+e7/rWdFc2U0Oo4USJFWzSdWTnjoZpA5Gap56BwRk7HCRMomP
Cyo9rt5SoPLJJ+/eey/HWTm9doSZutaa7P3KlS9uMi8R/fM5zJu8ufr4671z9/BOy+mXdQuySXSt
1+dUbjA2ck3uZIUSMdWyt9laxCc/4jtfxDvbpxKxZlrSNmT4jWTjJEz16PZTfk8uRebHX+S9N/Ac
/Is71YUtjGbTwlG4ReWDwR5HFD6+2hCh4PjZYOpYsBD6iJ5V7R8m0sd2emLGPz/5E05r/jd7pXe2
mYlGG1Ar6iVv2VAjzVjQ/vtVentKTbtrE9hEio7jl8qoYEw6eJHzVjp34KjwTPfsqfCV5O7jv+Wd
19I7PYlfnmvVJRkLcyj2GmUzaXI6cyod3FNd1toGUWAeCX8Z/72miXc6O375MNo1osiHpN4r4g8Y
92Loqa1ai6wuru8//j7vraCzbQYZTy3mzjp1wXIToUpRUewUY1hMhv7JIn3npPPO3vSGnIixoAtL
2wsbj5UR39QXg/FJLsB7L9rZu+zFeHylAMHTtk63QYzwCFDOv+jLCfrLkkyfvAbvHAPe2ZW4Giev
IuWPzIS5AUw96NN1mWhXCcy8S4mAbTMB79i4yqHEGWPzk5/Oeme5nUY4v66AapZAVPGygh7V2ycM
nXwhF2Y1dsHSXp+J5wA7bcAW4tKLzRRPTxkDfcM8iu8ybrUCj3LXLxj+soK0ubpGe8hFOOjdsdN2
oDxBiGFb5UINADmlbV6y41tOW++WRk63RNaNz2LOMKNPzIQPpkkzPYyFncaBFVNu7nRiwEfw1C1q
UhP21J1RNM0p3L2DYD0P/XiXxap4qhbJWMSuSPX45IG81+0TZ09EVaSMwURNYC/11nZBiXlHrKFG
e5zeKBlcfWh6VnrQ7OZPpewudOe8evj4pTnjwP9PVeKePRZaIR7g10HbZbh/jn2DKEKvvfVlIVbx
qmGZRI6F1GCjUT1Q15L2SzNoJNgeFYHzXUeJi9Ob9lASWmhUr3HfQznqnEXtM8JUtxoNlz1hqEaz
manavhe6J5/tLMUJpnTUHpopGSi1XAa7MLOXmZnq1Cw37eD6w7+3z52nI/jDxDSrLPI9cdQJtK31
r3DD9dIqsWnkWZE/w61JPnmHT8fVb/Z397T6f9nnXAMRdO01GcTh9adlDXfoZHpuh/k1hkRj13tT
+c1O/iUAe3di896Rdp5XoLs5DEWPERUWrEvDU+oO2SvSn5PSQZhZs1U91NvSL17jVeCndwoQ5xRD
tx8vn3f2XPfsDMEqVzZoaou93bNGgNfIEHZthoqkzD4ZyLz3EWcnBxF9ujePVbpnFKcOcWbqmwGd
0QWf9Vkswztbk3t2coB/KAhW1RIgLQRKJHCwI7bg4rLpYFvN7ai4X9vaj3/vJzs7Qyo0ZjRGvGTP
1bzfeJPuHmCygh+adRF9/BHvHCTu2UGSCqA+KBYK/IyivoULo2FKRF0+DMW6iwfsCh9/zl8pUL9b
7Wcblz8gSNc6Ni7U7dVF3izWBotxDGvZtreVZmlXyuuLY6+rG4N99Va4UkbCqJsnVZnGKxm5oEZT
4ycAbW7jtQGladAfkykH+RW4QFv2hKz3QZoUX4mpdLfrUCanHgSKYI3g2QXq5Fbrhh35qzT8Gonp
icgV2kpjcQNR5Qc+2oUGAmb/3NH8PbZzULKIcgNVU1/OLkCmiscbxUSWRoLY14tCYUHue9NFZR1/
EwMIFKSvwyfV+nuv60lm+Ov2AGWDJHDd5JLlNXRTctLXg2Xo3I1b1m6IBM3boeXX9zit4u3YltpL
0rcKYAnAso+f2Ttr3Tmrs+vRlf5qGcm+B1D4zRRr9bCabbkxlW5sRoAnUNVre/z58aeZp1foNyvE
OdsPRTviIFuKZF8OQr8Sbl9HVlyt+6bvusM0m+lucHExpFYPZECMMshmWq7SROwYZ268Ybr/xQdy
tull0W2U0wHgxOUT9dJev7mMWk4jwjx0TCxqdDnQJy1YvD7+49/7qc5qdX/0gUbh89mLee4jMiV0
ohjIfV6l83XIiuxuLekfffxZ766M0/b3y8GxLMBlJC7tvSlpddjWAiEM/sF3MS7jBSzo8TjipLlI
yzQl9FwCpkvzPmwznOof/wXv1LbO2T6bQ6HMtP9k70yW40aybfsr12p8kYbegUFNEIiWZLALNuIE
Rook+r7H17+FyKx3qcgkaZnjsiqzklSi0Dkc7ufsvbbccLWzTGwMkW5h8JQXX//rn61xjJM5tqwr
u1N9FgO+4lMdV5Vwk099tRQTX2F7GAS0kEFFagZmtDJKAedGNr/Zwc738K8G4cmUKytTWHQFq0QY
5kgaWsCHchxh5M3U7+KRPplyjZMpl5peRJKBFGwEFuJHsi+HCyRvP2to6iQWqPhhv7mPnw3KkynX
GjPkRKYINqD5iJazB/DKIODO+qppiBDw1LVlJPIKRpTiTtEQXmdqKy1D8t2YUYuILhGtE0SzkHOx
oWq70VDnIG7T+2f3Wj+Z4RAba82IBX4DQSm69lSq7Qq8fjpShnL/9T345HGeZhKGo5VDCm7DTRPE
9hpRcgeIyzIu9VY3vvmyfbKMmzXfH99GAHTyILSQQ9RRvRO9gg5Hiu2VauAc0YtQxadAoj0tueKb
I352USeTDSLYciqsJtzw+JqFOag4ywuQkToS129WUspnVzUf+8McgzzY7/TEpgAopOBAhTtdd4Q9
XyUViQmjD3RwLPPuluOWsELCYKMOQbkwfGtCf0wUBGbKeGkQ903k+JC4xPW2OJcZdxWZ5d8M8E9e
pFmj//EcW7ts8A1JIbtTg2J5b8CjxMC7yoHMLUQ4leuvB9FnxzmZj0gAJ8rSZ/6ulNGgmZ6OZ1Nu
o1KmWgn7DSjM18f57LmezD12mqERK42Q4ng7bZNuAOfq2dKy6pP0m1v2ycytn8w9Oc3WRpkQJ3Rd
7y2nxtYvmjIbl//sAk4mHDwsqLRTOwO5C9SO3DRj6al8IayRrv0/OsRRdPRhXMZl3mhtgn4pAivu
GKol9nWBSdG0+28+r588BW1+Iz4cgbji1gL0w0UEtnVZ4Eha2Hk1XXV41L95Cp8MqGPd48MhpCCc
CBuz040Piune8+QCIXasbE25BpmXeM3265v1yQdAO5koOPVqaGMtAmiu3pp1sfejGkNzLiVuV3g4
2TEefX2kz27a/Ocfrmgivn3qEUdDlqPdomYwXCJRKhRpAvubQ3ymz5iTKj4eg9TxDIJZF22g/WGB
kwZvJw+htIi6TF3jIEQjP3fEVKo3yzDGslwpurqrUkssE2F9uy7/7OFpv56GFZBQUIB83QSAyYCO
21YDcNxQlCevzNHOq2NUbTuCcgA4Ve1zWufKk9HWYO+6Vtd+NqPU7+x4to3H7DmQxiVsIyxfoT71
9bM4jtS/WMOceoNyiQA5OInxRmuhvEaTfDvqLdIIiITghKol0S76Aukhol4zt8AvjxDDSatZ2bAc
iLg1DBfp1rgPEx5jn+gZzXRRPrS+Yq0bAxhCB355ifZyclO8I8vIj4C+xsEZCUnnZZeCLqqxabRQ
rmSasefd6JsPJji0dUpCOfa86ownWK67RrJdPfRVYi5qV6m+myM++XbNeu2PAwWAUaQWCgMFeYW6
jZSBfYodobuVKzaLk/oO7oS9e1XZ30zcnxzwuKP5MPojLzLrVjbtdWTJeFRD5afeJ/UlTCx5m/oe
KW8W59DFrf3N5/mT1w3V+S9XSL7TkAXzAVVDKq5jZEXvTOsmzOvw59eD6LNF+GmEZk9WX6BDWVgL
skzAVmmymwPlXZmhUr/A8aCc3XSJW6RzNATiBbdJ8uHlm4N/8plSTz4kMpoTU2LRuu6U/uCTlrgY
uwDtJt6TheqDpFM7IwQP4IcgsaRkm5S9fNaX8McL+MwQURJphS/z+evT+eTxHrXxHx7vAHIjLaCx
r+U+9xzV78wVSP56b4cBtugULpUnh+3KzxTzmyN+MsccV2UfjkgvEqi8GqMLlPA1q8hiXS0FShUS
ILWl/Dv8s3GknKxdlRwbnKr2Avyuni3B8EElmb3jhUoOxdc3D/gCg/KvpqOTh4mKOYitIYg2/WTj
ldXbHNBAmco5WSvxMLmD3M6uwwS+fOFJ6YUS5l1Lz5DWwhI4F0TRJkQNB3eRLVjIKhSu/0AawqKP
psypiNXd0ffvFrwLq67yfSq1GfPOQvKT/ilNRk3gRJI84BxWvVVD9swOvr7hNehw75OVWFVXRil1
pFSZ2m2iKcNVW5rGK37sANyn3CX1oqlD8wKWE4BHHETguiJN9S5TWzJyt5Ps/sZH1QEKhxjLFtLG
TwQamOXT0VP3WaNAcqEkQftTxW5HmnQRgYpoSt8xNErkYpQZ6CHKhWEJxwli52iJZOYPIEiQhDQl
4CKUWCzBoUMpsyQrfTMpcrqDMDBjh4NW/6jIn3m2GguRsVRWNq1Q/IAjpzZ5zzxQ2AtyetOYcAyM
EWlHrdiXhd9hO5zIZcdqHbTFohtN4hCHWqjneZ8RtwYaAUO+RygAKSJUIF8h/ijnXkTK5cLUWmgk
6POqlQnM/1kVVY2kwgNCuDDCNAmAR+jKo9GU6i4JsnIZQKgr13KaUcZTIPJGTtz3lbKwsJxvNInL
Cfs2FwuLZV1wlfKlVBaZ10bagjbd8JbLRYNbP+jKm0hEHSody068WV9n/yw9mDeA0O1k48u6lru8
hx7mrWJMSW3R/KrfN7aUvGZFZTwmIxUa7Omx8Bak+kX3FngPqCekXzz0YQCtEgQg5vh26q27Bkdb
tOgmv3iJ2pEpfII+naPkHbutMkTkJMoIeRbIoUp1hTqQeMhkUk0UEgiACH03pP5xVJScF1fprLtC
9cJ3CdVlSBhfmoKLT2tvQ9BPZEBiyVAE6SMKMEfvoVQ6hWV4iWP6Tauvk3jsD+zGM+STbVhGK3br
xoR6PtWHddzroaNpnaYuC+I2dPhyIrzozXBSqGL08nXvB5NYEP1sOSE8xjtfU/gLlpJhHQLBJmuA
yCdZcaC+Jtkyx55pb8tayl7CRjdLcIKN/dQLewUmO0K+Bu7xyrLHEW8nQLJ1JzMsFz6woAWfwW6m
ayb1eZ8UY7yi4lv+GLvQf67lKcQCn0RzhTeIFqpZy/auo5MPfsMSnHrPrLfrQ0XtFhpVwGs8ooUF
LRccDAo+SSTLtip4oKxs9Bc7Cto7yasxLfNWiF2kKgMsZT64AFqEHF0C4W8fCSvsoOCYJOuokHoi
cgd9+9YPaylGi44UA1WNXUU3dGHydRZJxs/OHAtyPGIJRoCXTtTB4zK8A3gnXuFpxSxoo3Tglth1
7S/DhmAjZKY0KVeNXUwQWRuvuPD7AX4Un6X62jcyIJMWNUGDLErbY7qyqrYFNNDTLswDcmBZIsGj
lrCXYkOs1fQOu4CkO0McALlUcqow4CRKKEYEmHAwQzcuYWZgcMnjzkzcCC7rGp1uBS3H9oxpVVJo
3ydk8XbOwAwSYieeFKaaopNwXiU1StYW+Oxy1CTogQn80xzsHbB1XfaKA3YyrBCdLM5jrY+tVWCn
zSvIJMN2JiI2ViNxK3SYCYKm6KZDE550NbEgyzAa7Kajh6SBR+/0mugC/j1roQ6evwH4Hqm7tp0K
fcmlo1gugip5te0OimTaKy1k5tT4YesVMULAj+GJABjvrK2mI8100trgChi+3dkwxT4EDXgrl7Js
WT6Bok2/TbUBppdlh8Y1b32JejmwgXikjOTRHX1Qy/mUtWCW6XC9GEZ3YaXlvS+bYeUqlmWfDark
v8F2ChkJ6AgdolHCSz0V2k8v8LERdVFRYBY3VWPrYz0RKxJFMxg7U4j4I5MNcV0MIBJXuTx3BAZy
SKCBstgkcqQl0CSoGnpqdRZD34YZi+wnVRSoyKWQHwm/UpNNk3qXJYEGlynpIYcwR+gwxZBpnFIt
TIZihOHckSmMesg+M/0cbD4aSA0A8hV5DMSF6k2h/BDgyPOlQVQv9FOvvKw9tbkYwvEOrfSs2AIm
dJDiSSLEwQzq12Qwc/iHaEoBi7Zx+gR5h5PLwxh6fOTp1Y7qezotFIasOxa51DtDaMkSwSFxe4MY
tr8JInt4AmYDHNdqNFLlzdiomkVShj1s1S6xIZJ5kkxnPPflDSQbLLxAO1+w23aHKc/SfaElDZ5r
2Z8KJ8v6MnQHyZM60EeDt5HzetTI5cpnUpYYgnYRhsTTrgvMmj8D3t0fLAwq1UnpchcofOFt4dn2
K2Ju4INkC9n27Aatl/C2eptRCEdM0p4jqSEOt681XPQweNHKnocdUQ/OYKj1zf/awGRDVg0WAbFR
+oBUkFMLyLB4+HpB9Mna/egB/bC2mxKvAOIlrPU0jVRfbPMyGUYUxN70nXjpsyOcbMbrKFU0iebR
2rSkuybStKsoUTI0QqP8TWHhs/XpyVYcHkBCz0ynARCWwIohOpzlQ66scIXma6UFOPn1vfqkgKGc
7LW9CnRbEQzS2o+DRzaxW0npkXKnwWtJEvg2NhvxjejoWK79i1Xqserw4bGYVVLJeB6Cjdfi2Czz
xL8SdtVd0mkynampzY1mtoh/6yi7wING5klF1IAaBMRO8ILc24n9DlmWeZks53MQssp9lPYkxfdE
4BBPKZaWP8eb5xJBOy1YDSTn5lJNQvNKawYCUgS9VpO6NILADDKMROprM+qgi+lCrkplxB1gq8ml
PynhWhNFfOEJ8l9q2OznnVQMy0DI6TYlIWzRJ7A1mCbIWOmjdBnjBHBFixKF1TZ5g1M9fleSmXfU
f3XT5j//cNNKP4lQKBJlUZpZTboVrdF8SAIXE2NNPiPQzMwaMdrGsbSrw0a+CRSFj44FGOrrAfLJ
UFdPWghAjiR78BiIBn6ERZ6QjWJoI0mWLRuLrw9x3FT/xUUe5TAfLrLF6xpowRRvQCvYLtc3rgqf
WrOtCf+nV6EEzqOpx2ZaTss88/wfrYm2mcg1QibVadwloPMdz6r89QRbaZnWtncBwjJcsTfBnujb
V7meJNdxk/+sSIBefX3axz3cX532yd6ONCN46Amtj8mbGrKlNWMB1YjMwKMjeWrEVaWZPwdAX+fJ
qBsbO6RLoYYw9YoZc6gp9rBHjMso9HT7Vg/AW6m1rZx9fXqfzCDq/OcfbqrlD5NOsnO88axCXM9I
fAd6F7x0INIuN1XffH2cT2aQo1L8w3FiX05jH2LnOrDHK1tX83Vs160jCH9xeIigNPBPfH2ozy7p
ZFJMra5VQKR7a7kauvMRBdqCpWG/Ui0ZCx62km9unfLJhvpYsvl4TapfqpWXeuuur20iEpUpuaQz
rlVOhUFrLRSzVF1oEza0d72unzuVjEFzMNu1lRcdO4MxVtw+Moy9HdGT+ebyPzkr+eRV1AK/bgjb
CTZVQkp8FlKYQh6u/v4W/hd28QF2QZzyhxHnPjfPf/yf++f07d//WrfjCbjq+AP/gVyYv+kWs6hQ
dTisJCczPFmyN//+lzRDLiwVBAaVEsMEX8Uj+oNcZf3GxoEYaEODt2Or9qztIyqqCf79L+U3fkAV
sqyogKb4S9bfIVdBjfzlWwG5ipKSAjzLtJQZy3PagjLgFZlx1kF9HvB8w+7RRLbAhq0Xi2owPbiU
eLSeuknR7xA1Koh9LDsKF8ZUBvhkhqa77cNhQIitxNpTHVhgk3gbapj5mXQY40kjkrewVbf2ATyz
B7mhv40dqZEGWJzw13HXFwr6DF/r/Jvc01WxkLIpvm7h8p1jKxSlaw+VcT+AzPOcYsqAc1tJ0RsL
oY+EDyWxApGxnnz5tvcB1jsqJZFHdrXNnu1WqLl17ynNCnkEVyS8uH5UZOH1tEDJElqqSLeeK731
r8vC6+A2t1r85tfBFKCl8WFA90NctcuobwxHqnh5KzmA4DVWs0kBYiTZOgR0iLNS9QzMohgTfbdI
IHs7lc7Bloqaw6Mxe8X/0YB8v+gaHySox34d8p+fjtcBext9TSmo3qUygcdumnbSZYVFMFnVgoxs
R6V41TmxYJflpC0GQDfDOufNzyU1tsUkqxvfh3BBwktAqJNvDOKHYjSev9DZskuuV8c2ClRsTOxc
RBcRrs1vfAehbkiho6xqlDwki28KU8TGdk6IolPl3UiR7gMoqzXShLFEKDdSGviJWwpLXOicn+9i
gjXaha+J6c6v0OM66ICtrWymnjS3m8gmCCRk8oRZBmq04B6yqE9SyX4xq0Ej1NU0mhdlQMgOtU8p
uo0qp8at0ZCjTVkt6Q59nAgov2xn+MK3xJRStWQL2xo7ErGmZd+TVYwmxC4uwP7QJUkauElAwIXy
bqFgSx2P6lLmtKVSQyb1AXU7cm/DlMQRqZfY3CpzdEWHhXSRkzt5GbX6+KrVef7WTab8PuSTfGlW
I41rL1O1ArEsVJhF0aNsWxK+aENO0KWGR0Yk0ktg9k3vVKwwMJVZNQENg1cQhpYTqALyHI99NsID
T0zytZzJ6C8mEtxC2OwZch3wk7jO1KmqnqLesuDNkuKl5moXrhQ9bvQlNRlzZzR8RChQemJyJj9Q
9SXmLba1ppoX1csoecnem+wEF1Qg6m0b+mC0rS5J9SVSEcNYC7VLJtqMrTq5ag2ONdJSaKRFURx0
OdWsRRYGeHIj1SzBDYcdtFG0Tem0zquou67sMY22QpftkTRXCrMLS5qslyKb4N5UOpUiaM5Kbu4H
SaWmQmxyf8m+Ooey5rfJa6NYdXUG2jM4L0ysHI4uD4O8VsxiDJdQamR9UUw8C3aMefFOZTJ4i9XE
e0SpPz1LOY9+Qe/a/JElOE8XjawXIB4l9JHg9TsgqWSBkJmGyxnYMulBKTSPYDhYdCZAPsdqt+/I
Ngwd1uvtk0GxkKQ2DKYuWwyyCNI+A7E2TdKzaKH7uQPUwFdRE+3hTLlXH0LU/c1WY/oLlkHdlLdZ
mSrXjDGtnu1BBeWkJo8jasJRh/97tIniG/CG3lu0IjJUrwxcpyqRD0LgJUBwmeVq0Z4RwmEru1Yu
+mHf6eFAOlkvrJD8t47gX5PQClKUygqNX2ooQbBoVdxR4IWmyjzkZTBHNTRFCWfM1SOI0as0amMK
VGBPz3pZzuM9sWahWFZBLYcu+TJivIj6wNcvMYfKL1IkVNj0SeBZ6ySZCISfQnlW5JnNMFwC1c8x
DmmFHBMkhlkJVEZhXLWJNDbX+UQBcaHXWegRp2Tq4kZXpIDubjDm8k4qQ5rBVZsapudMoam0qqN3
5WgOjkhZiVAlUsJ6WRMfAtS/NyuXYGHS2DNd9PKCEg/jOwg0gBkqEWnVvTDkJnmLE6AsBEpgRV6Z
PFdSvEvLGtcxazlmiRHcMMFK1hXc0ZCgPpWfd1OI5y++kUsvNAeI4iC0mwJWrIW9TKkpbcC3BjVJ
tXqZ2auorMWA7D00CcUZg2BvyHG/q2GFPIZR6hFkPNnRxQR9SlkTSEcKAw1j8mr6Pi9++o0//TTq
uCLPKY6eCiJCz4LAVB48XuifCuXUadE3NvRAJh1RufgUxavo+/YOSH2OPDHs0mahzTV2fEReEDmF
THIiaBSPWD811omP7gY7PzOpvdIBmVL2LmVT1Ut4gxNJSSVTTku2t+Z4hJGU3ACdNGhsujniUHvO
68Q1TmkFWeStamb6uOnrwrjP+z6hUjy0I1zfhLHXEa5HPnPp02zQ+p4crLChKbWK0wrVNmUMbmCJ
cLjcKaFPkqE5eXGwUjo6OYSmD4LAUK9s7+UjdEASug5fVZmzTcjqA23bUky/C0Vfk4glbIyCjUb0
AZ8LSHpOZHvxOYhfrof5mNwvw58YZmGuPgEZpNuTM6EQ0wJ+rFtF5M0/mb6RvgufUi67TbOoVlIL
viHL8+HegK8NCcKTzRd0Cs1BU2fwNBX6JHUStk58xbGG/BS5ZG+7xq5frXCMr+yyzZkw9A5tXQWT
PyVT1khI6QyjfFjztQWIfJZB1btvCc6iXuc3JaJIWufvkJPH9w4w/7uiFzKzU6rv8aiZhF/EVX1p
ZDj9sY3lF5TJm8fMKtmZ48fPD2FtlLEzYe1E3qwr6pZom0JsIN+xSczYqp4njUYpkMAiMkiIx1Jb
l01Gs/E8obVLRHopgZaoejKnCTT51eyHaXTpycGCgbUCvk+L/GQrD50dO1qkqgdLa/UDCmYfXRwu
hMjp5cijWeUXrLmGyDpA5c7MRUgyEj6eImMzD8ZQniGH3aNN2LI2t6BiYk1qTQtxshvTnqI0+Iy6
bestmkVLhxyQRPtW9wkxSuHtK9CjU/+OL4ocbyM7Vu6FKFUCpUmyWQW1SfWa/I5Gd8eAFMmlJtpR
W6lDBlAoyyrzrtHoJqwnVk6PlQhI+9G0ID6QmVdcQfYg4riTJdoNgx8n50zqoB5tvXtNYWO+spod
XxLAFk/WFCOFoEjPowPTBaeCQg+Yat55ga21KGAhm6bXXIXCC+6oHVvewm9Zjjk9jUF54UlxfCAH
gswP21bMH2MbTWeZT8znyiCZ1d4VAsgAiXNeo2zr0CNkiSaNcl+mXX6FlilPN3DHBgilOKpcjW/H
meK1PQRlMiA7WllgG53AK8UWxkqnOo1CiGg/TdGcKxKZO5BilIApumKrrYMabidjmGigUaXvg4G+
8NaW1jE3TirLg0k2DH/lF/S0SM4elEfWCGmAhJ5FomuVdv0QNCbV3dpDdu9AzYyFUzegzzHIkd68
sT0YWqSMe0RsZNVk34zZNNKgtER/0KMyeMg1uyjAgAJeh+ijBkSajv2bJSIAc1nM0snJFAPlDZnj
4Vmsp8F1SycLIG3fi0NaRNgG+Mb7+5A+zGwhK0Z4udmAQ0+iCou1sQjs/UTClEbgTovsoZUeNWJT
tU0kaZOyyNseoHUflwHI0NHYxnDF7iL6A0yw1cg/kBu1d0krjnPoM4/2QDcqBGFQBNSoGLUBtfDj
3u+/G+KPG2Lryw3xbctExNb4I/ZRmX/kP1ti7TfbkmVNmJYNhNmeHaV/bIkN6zdZKMwUjHzxx773
jy2xCfVRBgZpoXIB3GzMleL/vyW2wAbhqgQXaZDp/bdYzrQfT3fEpqHA6NKxyYGSZDvzay3MV9XK
jBTTAgQTKux91EnAsVPJcyeFh8yylUU2IR1N2UNTgFH8ITWz4czwyXiFXxZF3kaPFP8elQUfzzqs
s8mJ9SRWSS4ARQKXZf7lvMZeRmx2VlEXpLANejQyWVUqIWu9PnqKpAk/B+Egrba2RI0EXBepPLhe
b6RnI7T9Z31o2RcarMpbR5tE0BLSUeXCpeuiqnPPdlZKRuBCSExvi0uAG3K+GAvaQ0s+ZdU6a2fm
Rh7WPmErKgIIFxlRh+RdIjiG9LJKf2GRA2emzyf4kS05AsXWrwWlwU4eE9bguLLja5pZEyhDn3zc
pWXVie1oeWSzR9dM+l6UgMVPdjTBfSaRXrGSqyYlUDkYCAz2B+9db1v/zjP6+q7Sci4Hd5X2ULV+
cKMO6gAdpSEtsNVU1kbdkQQrzVDYKEMSSo8eSDW2ozTAA4M91NoWvhie0ZZFD7iYzKcwzArQ9lEw
mAvJJlHPzcmNaV3KEV3uxhqgWmVG1tpTr17RYfBu+hlom7NdmR0+cXJgzQPxVq7D9sDHZ/6Qqpq1
L490XK2x7MdwRuYmwLgr1/a7dF0UMvaIbMbrEqCJ/BCEdburuoTVEW5xiWgXQDzkC8pUBYm9kOD1
hkd2b237cHwhNVW31pHuiwYme/aOzF+CL5Ht+snMAvbhZLyDz4cQXA4zLbjkWq1ldKQIz5MrW1pw
3UA2jqThcYYOgzueJcYdiEG8ulCJo65HDQrwBFqxpRXhmzwjjJMjzXgcw5Tvh+lLDbzymXhsHunH
XpLlplPXMxV50nRmcflIS+Y9gpzsVRB53exIVJ5IPWP1C/aHBEd4PMFzprRSuIMbP7ynlj5I20IS
Pi1cPBbptZ8UBVIhM7GvxyPRmYUahHJdqh6HBNvYjjwmmeBPr/Jum65lP+bqgzyod7DNjfIFbqEZ
nY3q1N2yzO6sh0w3NHQ8Id1FhKD0YjZlJXm3gJv8ZtFKVE8cGaANQQIJDOcbyWRzxwqIvMFyQa8R
unpgqP6+89CzO0JXfNBCNakF64wNc3Teq31/oeSqaF02WeDWWQLSzlXbHIm9XfhTc+WBFzJBG6pA
ASK5RveDGWCANGzmgR4vwjoixrcpIyoL2Rgp7a7zDQDRsoQoxInTTCe6VDF8ljSx353XOeBUVh4l
hgwCCqNoafy+5TRBcXOCpnyt5EF5G9lyHCzLWDcaUKNDfSDVjQ1skzb2a9abuuay6pKeAdrEl3Yo
s+3NWQ1L3Ex2wzoynqf+9y3y4Pd7agVsnId5D10ct9NyCToIEYEgh7w4brmDIWf7XZCz+6OCKl9i
va7NH1h12aqXhjESwcv+XVY1/w0TZv5Og7vVnCIyJh29ybztzxsUbzSr5nJAPVcGYFJW1ZmlefGr
IWsZd+9YRVAjCgqDb6bmvjwWGvJj0QExlvViHEsRmk/kD8jPJIm2Pqvb69I2cUzakYKlFtUaBY30
WNzIm0q1FhLK4EMx0Pwl7kM7ixtSHtyuEzGh6MdSSU34M+KIYwllnKsp9rGwgqI43RvHcgsWDEov
47EMY/uWINBQCC9dlnosdn3cVgKRVd5JhBaRUn8s6ihzfYelB3/X0quSAI1jCWikGATsi7JQVNOW
H34vFlloHRbtXENCJ8fWjlxJmc0WvQwnmetNXme30Ooiwpyd/FiSGqyU8pR9LFUR0D2Wa6uqEILA
Vy8f1GNZi8jRV1Kb5UvcsvDC62MFbDxWw+ShpjIGg5sqWduFVMzsY/WMyhzK/iSslXejN9Datcda
m8fjIhVoNJ5CIs/ZhGq7RGTWwi5jyrRBlI6rniw7Vqm44A7kaVPUa2tTv1WPpT75WPZroAS/hK2p
gi6b64LhsURIBCHlQjukIe+AnePdnI4lxTEsyWDpPIXSKR7Z++5YftSOpUga+OKCtS0Fyr5K2eGS
MiQc71jCBBqTPpoe17eFVWdjyx+bYA0Uai5/HkuhzbEsil8iOEhgax466AYUhUi4V8gZQCp9rUet
TALlWNyQFyfjo6Aeg06iMw2+cXlajPhqUBT9dzH5dhoOAhXuq+7K/Vv2NrVvyfPH1eTxZ/6zmrR/
s2TTnPsXKNuQKv7falJoM0WcnoZNtIBhHQHjf6wmFeM3U7AFIhhEl0kjnp1of6wm5d/wWZj8jM3u
yDKBiIu/02E5gV8ZhmmwGmM9qaoGa1tzbgB9bK3KFCxTgq489/6S8oPz+hQ6V6Fz6Tv7wNlfva3v
du+Pr7vbDzeJtcjo59n/ZC0pg2HW1P/+l36yiP3TUU8WsROsXSPFVOQ+lc79de4cgGc6j/zm5e3c
d4b592/r5Y+H5/3Z/f78+e799u7s9bp3vjuPX9fSfzqNufv0oTcqp+ogTTEXD/RDkV+q4Prr67R/
7e7++e6etDnVgQwrY77O3Hm8vwYv7jzdP96fvbxRLHIe+e9T6kzO4eXyZnv5dNj6zvbGudre3GzP
9zc354v98nx9s13f3OzmXy13u+XZ0+3+fLG73S1+3O4Xt7dnl9eL3fvZ7X537Z6dvX9z/ob69Q0y
T9TYsE1zIbWc/8XTxeP1bnPxdPl09vi4Xh/OLh59Z3l+c75c786XNzeXN5ery/kUd9e312e3y/3u
m568Pd+r/5Mm/OlensIHcpiVRa0d7+XLPGy4ly8vh7cr3znk3M3JuXk7hNzL0An5Jesn52b9dnjj
9h6GeTQ/8DcfCufqR+C8P//Yv7/+eL4OnN3zNaPrx9U7o+v69v3+/ZX4Wv5zf/1+X/JCPF6fn/94
fj17vw2c69dv7u8Js+bP1zTf/w8DkOYJsBODa3JXF+7mwp3/d+U4y+1qtV44C2e54DfOxt383hj/
FOtxdLV8dTNPtFLss4Yk9JAuc4UMw+vX97OXy5Trfbl5852bPfcqc85/7O6fr5733zzJ+a366thM
iR8vuul1P7ZGLloyN6X5QGCiH88R0XQLWieX779+B0/CCH6/x6awTEF0p6JZpwYnwCRtggfec4HC
X4T9eVtrm9TqnU5/L0W6pNTyNA3PoaQts+5G7x50HbO/vpNIGIzv+uHgtwdfC78hqv/lvGvSIteF
SsQTRflfbwLS8EwWfTDPDIcXBFjOTei8vFw9n189/7jav97Kzv3rd6+z8lfT7seDngy3KYC3xjLC
w6ggOY3xAKTHiZWzYby1bJ+YU7ZI1pnSfKOS+1VuxQMwNUGKhq1QBuGTdsp5G2m4gXEtKc8T8uZS
LpvwEqS9745NN/38+mmfHkuQb6Wj0dT4RqJpOKpgPrxQVdc3Vd74louIvbuo+1F77vRevamiML36
B4cyFWgBfNgpxpzM7TkpCbLdkaeYlM10a0x+Ey1GqUGFT1DS3dfHml+Jj6/MfFkGOWKasC1LZbHw
62gROeF/eiWEqze5cWnXhrfExJp8Myj/6igm7wkdMY2FhXwyKRAGC+mXmhNxCC08l16IdSam73xv
fxqF88WYFksf9n6KKWsnF1MYoUavj6KtWg/mKiB85aEn80NbZHQDdmFKVpCTE/TslrFluISr2T+j
zGD5//fvKZB9jMU6ChYG6ck9bQM2Q/koXIpZphtAkXD6emoWf/MolmxYyGAMiomkWZ0C92sjwOHu
tZoL/yVcx9aksh8qgvXfPYpOZxstjGYBpLdO9aiAbbo+MEnKHkraABW7LFqU9t9jQRqsFHX6O7zM
gkQ5m2y6X++YSRckMjr6j1mv2Dviuu1F22iBq/iYlr6+oBP95J+PdfJ22ShkU8XiWGNFQmoQ3+DM
Jdaq2bStt41EvUyk9CFHllDCrUcPvmGcLaXSXClDu1HMfiOSYWkM07Nm6q6QCSemQYnxRbkbor87
Ecy3RZNNw2ZBadin85tMWlfUq5yqlkX5qrG0R80KJCQGVfbNZ/tPL+h8JLKDZI1XhxShk2Vz3Fhp
ouWUjzzYphexocvnkqGJb4bs6aJ1fswMVjYEXAsqr/ksPsyhuYeWaSj1wQ2tTizNiODVpO/UvTlO
HUajwNj+zWdtzW8fF0V9XBYGnd9fDxg2ksy3oxpd5Rx33WV7n11Uj/arvh9Cp3nA/3s/Xk374Hl6
D6/snbekffLNkuQklIWd1MkpnFxzP4BESmjKuPm9divfiEt9n7+ba3+nXfdU366s1pHu5KtodMpt
vdEutYP+zeR7etdPz+BkVuz+H3dnths5sq3nVxF84yv25jwAxxvoZGZqLo01SDdESsoig/M8HRjw
a/j1/CT+mFXqrUyppa6WYG+7DrBPV0sdQQZjWLGG7w80PUC4j3zvIsRtDFHAR+HV6I6y4i31j91p
5FDYpplEJIhXYHnsJl9KyKnJdVV3c3h70kyxx/Kq9FP52+ufdUPUeHpo0Y1uyCxSjZnKTr8zpn6u
eQSKifXqQXJoF4gcDa3yze7JoQ3IiUhLxZWioyD/rCndfl/jE3Y+Wwms9Rw4JK5nZJ6P0ZT9hnpV
YxDGDY7jsjtI9GqeSKdqZiJXQQzOkQgarxwI+wOlxt2NotxMgA8vP1RgoI7yg8oHlKWv6GHNKAFY
WB2lX+Ihq/NbTtAl+vNvkShfGF7yFk3dxN6xLXuXOJuFyDsgRdEhCDk6d33k67dZEi/eGF3WxM7g
TspkGppXlmrpu7gtIkBNraoDmYJDIlPJ2l5YlFS/ARt84U3ohPMaFXpz8jZsL8ye1PRK0qtubtTp
MHMIGc0Q3Qv/xqswXiipOcwW/mG7F2AchmepYTeP4ko7MUicnJSl7Td2mWlv3B0wBQcHITNVIxAy
rb8nu5oGD08Jirab91E01dTFzpWjhZQ8FWOzn/kC0flJE+P1r7R71WEJ2CTE6owf48jmtt2p50MW
T0gHnSOLlh1ZZbkqcIAKRA8kCU3mgowHBYmxOdp/yhsn6EvfTrGwukmJxSbeHLBP3tfQEqQTo5RR
NbRoXhNjmA+dqb6xcb7UC3sJotO85HSR2X5BjYINGaV0YLiJby1DI26OFE7dt5LXdzfHaRwnQT2H
25Kh287OOCKd1ZZZlXTzUFe1WRqT0gY02j9vu8E+ilCXmQVRnyyRiFD5FQ3ieZdVN7CEDvQWCoA+
dNYsjJPrvLMWyFu8URC/Ma9255ZpmtjnWOjkK+/MLV9t+qjhtJwrWuUjRVCX6Z3RK/kZ0lXTXhR5
lyZV2Acj91Mu1opfXVR9AotXNlG/cBGbTO9fn3jTgOw8EQFqQybfTCdcvUu+KfXQzG0FF7zVUSSU
DJS1YygEyxhE/BvL96WuSLHidm3irFStnU0iUJyugS/dzAFdotEKQLe/CHXqBKnI86r2jd4mu2/7
xdiHLAL2DvMBu31nszBy288VBLrmrbBRMYWHNsN7j+ybmSPylafiZNTkg6BXL3NZ7t+wjJ69qkKd
qEWWusn/m5bV9myvS6+0Gzkk5ztJYXpbOnBFt7TaGKQMaADljXd9NutZVSoRKJmwJ6WluweorMSm
Fg9yPidechZL9bdcQ4PWs4ZbdKjeQk8/26qoAkC8VnZ0/he9yx3bUiJNpi9tK5p7VAkvEEttT9Nm
bA5NAMWXlSVajrMu3id93V6+Plef7cybnif7h+Floe/0HEtO05aVE81JPSRBXspPyiZHGCYPbksn
P0gnlZjXe3y2a9EjBjuVChQVMImmnz/ZG4VW9fjVTbbFooRpSyX7rB6zt8hcO59v0v3WTEwAlqDG
/+1CURKUIYBTjvkU1ze0k8QWcXVJlLDXJggARM4s6KO3YPo7U5ROifkyY6Y+bfJYdu5NqUE8zK5L
avjIFrsXcR3tgwCBNdAYgbb6pWGc+jLg3+GO4GSblFC3h7HlEuKRG5/M61ooF16Ye1Mqcv5rH2vT
yyR1qiFJrOs4QLZ78cahJlG4S+ZaqVGCpQThqiS57o2T+tm4MR8c2cG6sOAd6bsnjOgLH70dxs3I
m8ReJlqVflXlIY+XCA5Wb9j6u9cNnB4yvgCOTWaZzCvtTMBhVJu4aMMEeWVbsw+tXMcTkvqaI1zQ
A7F+IQ/CcEgpK4bRPMsBi9+MORkms8JohnBBgW5G+oOwrOA2oRb1TgJKH67tlHQRclrSbhGkoqbs
XhdoSM57zzarY1hGFaVl8DgvfnEa8DI2sSO+EZEkZdfIKTpHwEjiZbQxdEh0lUGmhJn3hqXxbDVp
bE3ceSkusli4z6zEwSla0mHgmziFapIpi8j3vOMCY5NuX0i3CqeP8Wv2L59pyvZyuCrJJFs9e7Na
mlTrjDSZ45IrFl1Ihboh+uyNCb4pTH5ypm26MdFTUtWNMvAuMihS0HxuHT8hZWa0qWAK/E+UXESu
3BbjkdLZ+VUBKcT1A+Evq0kRqbarfkaycb9vFZV/QNap8vVXv+lkK2P066bKlrzL8k/sWhdJOOlp
xxhRIjS6ZSiV2htvvrMP/3hxrEaFewznm6ptL+2+J5knKeglLA1xRaFvcN6FpO78+ruwfUzODF1W
MRu2e5Eqm6yaUgc/JdQRFTip2VeFkv6NuYJFoKpk55kq1up2L1GQGVKcOzFWdhsu7b5T59Awf8p3
/2ng5qURY79wcDTRESyr7V5GqR0KrMiYNa3E3zNN7hD3odbijSHbOZI3HwZctM6Xwf/D9XK7G85N
0B9TN3GVSRdgpeAtgMicK3VQ7+OXiw4tEb11l3i+BU/C2RireBZB4G2QUE9O5VEg4yE4M+e2DS5I
iXr5QI8ovBjDMrn+1SnBBoINib3DWzLLt98vMoyK2sU+mONN5WKkpEV6Eo5xlM9f7+f5KzEXTJx2
GNdkhu56TLtq0OUqwxGb+pH5Le+4BIBlqYRqLhyjVrX16909/2wq7nsS0DSckRpn8vZrxUppVhzX
dJe11lHJLmEsh25wkHlOAcvBBUJymk+7/6vdsk9ymE2xEJzd8rR1P/lw4ZCGmjTEkmvKadEtTIU8
v30oWdlZ3ZSDMVPYs8K5nyTlG57XncsA05SO8XbDsdfwNG3C10867kulrXs5kNgpO+84yKzkMLL8
cH/sh8H1U3KMpDiSPhWKFs6p2ereeO/nRxIeHlnBbMBFQvbvzs2HrI6yj2MJNpQ8UZCpRg+mDFol
bIG2aDiEkVxslTem1PQNtw8LOlUNx+Rk4ia8S2GzW3QYdNPzEHu0pYXUoE7ShYB/Xv+kzycuvTC+
qqLhLGFKbX9SJ6xDMISq5/ZlO3YnpFTjn6sDUkXmUcjEeuMgeNYdVpeKlD0xjGlf2xUq8ZteNxp7
lFy9G+X9Jgm/xJqsH6hFLd7Y2Z4NH/NEY0vDIUlATZF3vplUNU1ZUlPmynVArvRIPMZDJfON4Xu2
EKdeiHIxMTFdOdy2hw8ln4LCHWoWyWRNL1W7EbcFxsSNInQ9mFFpMZVF6ub1L340euWE21xNWRG7
o0hE0tHKhgTCyOvTo9SEtVS1SnTRlaW/fL2rndsiabiyykJn/nFrs0hH335BU/CvRh0EWwDM7QvJ
8n17YVJ9J4ZZGGmyf8qN1tL3a6SZEnKu2xFp9def4NmU4dIxeYNwLNMStYDbTxBXekmsKjYo/eGo
lXLAbzNHTuovWWHrv3rRmfqaMiune9xUDr/d1yA1YZLZieEGYZMfNZGUnaq6eOu++NIbsZ51m6Hh
vXanZji0aSLhR3STTI6KhaRL1Hf5eHVlt1B86y0H4fPuphVO0hclCQQpJ4zA012710ti1pyObtiY
7XEYqZXrpb1yZiVwZH71W9HV5Kwh+o/7ztrZTfxIS4N4qHkzqZhIg0ah3wyFZOTLgqLRNy4Kz1f4
dmc7U1MReeTpwHBcv2u7Za6m3QxN2LfEzV4aPRzv2CsE5ll208+fHD1swoNKWRMy5dQjxG5YlxbE
Qcs+0UrbqP/G+FlsyBYGCzf7TZrZk87I9iU63TB+geYZS72O5YUsdOlERR/+V880A+8Bh7lpTKEF
ooDb7zV6iKeS0K+7itVUF8Go2XMIcvJRA+VqTp1t8sYyfuFr4a2Q8TupOhwVeWccG6ctNcRndRcS
knXdJjKKg1aSzV+fgC/2YuqkHTj47p45aCvFybMuRFReCD08S8MYMGoThr96EZ7GDm8/oXh84lzv
t8euD2q4nFbMNLeyHvFv5C6VbnyLl/7M6jC4Ltl4edh84ersXoRpekRjEooiNAfrgS+YLxrTJ5Gn
qIiXqmnVvjF4L0x14njIx+B/4eph7GwUueeXEsEE8jMkoGyuPFbAFDo8kGvc6gRGX/9Uz49ORSdR
QtYZSfaK3YiCaGPLKHx6M3rNcc0wqMMZ0nIOpERQqKXpnLWd7L/hkOFaP73Fll1FrjaOBc4UpOFJ
2Jie68kaq9twVEcq8XFgF/V1rnhFd1Broj4hnUejgCJH8W2WqpV0o6UZ5Fsz6fD0D7m9SKQxtJaR
k5bWzMpqcemHQLJnla70JJsh3+E2pQFWsNH85CoCYarNTGqcKJM2Sy1eYqKCBW0LPbjyWApIltZ1
dmznUly6vu3DG81Nk6qYBhmTz2phVDdJHY4IO/t53rqoPapLRC49MmlqXb/X+Y9Po1wfbUqILKCV
sW05wVz384j4Z2PV7TLwsuE6gdN4WAZThkVGifeRHMrW2kGO+jBNNK/ejwovPDEE9bD7/N3x3aAy
wjNSWZLU9Quk6lESivxFXVDADJGKuuemwVU8o94zO6nyktrpQBSStRxKSy2olAj9GwBHeTM3fOr9
Z5UcaseDSanWUec1Np6wtrVzlxLL7GsEbBeEY+g111x2o5sGUmY8Szgeo5kvKcplk+XhMI8GjvsZ
Rp74ZlDcMU7KcdmwVMa+evAVibphihuia8eOteEwBQf/tZTG9IKMJj2aJULSr1stE1/Rda3FcZND
qYZCCMB6VlQEL2J/yphXlZyKVtVD5XUm54V0blRj+A2F7wFuQpDZzaIAs0IoIJxAIdJEVyIRX4Kf
UUHg3Ldq30OTOda6idXiU5Ksj3l3IKl52SOHrWsdlcqBuBkUM7jRpEKiOLfqVeNQmsoq5g3ZFuuK
3K8T7HwGbajK7FQ2ir6cefLon0h+VycLLbRspOj1WJ2hIWklbs3dWnORHkYODnHs+s4CSBPwypH+
tS2HctUNlXGKcoB5WxBHt44z6BMddRVWcR6pDYWCiWO2ykwGVn/pexJARVX3YGSq1QA7bgSRqMwQ
nwC+ZQ1tYi/aKtcODTEG0hxsyRS5lxGDcf2IzlwtsrXDqsmTu0jt43Ona7OHJoidrwE1z70LcGw4
9vMyuVVyvfpK3E76LKjIufdTEtBm3pjZoWtiRxcLy2rlw0DoGGKmaPVhAadRJ7ivNVrvpkErn9UU
y5luZWjKtV2jgU7Zr1OfV63ILRcDzzZh42UV1+HAjI81JtD3APCCN+99qaJ+pfOySUFb869advjr
dnCGb5INcXoGBgzOKNLlXT6Ldbvu3IDy8AXl6Uay5Gbsh8uMWCwVdW0wfoNODcprGKVq31FB+JNP
GsEt0rqNXLyuj1+SuC2OfW7KgMm1XH8YrJbCfkvprejAdNpiUWq94bklthuFHI43IPTrl86lhBB9
cyTjKvuKp2w0lmmLGBoAQvNWSsO+PiRTIj2WPZGL+WBq9YWw7VhfVl7tH0ZjEYZzAo927fax3CBx
Ri5Re9ipWBTLsRrj08pCN54q0v6SAtDRnNlhCzGzZAiqmZ7UpTwHUhdfSwUlk1Kr62dqV6ksyiFp
Ye1Sy2W6dSzs21Hpi08JqJZsNqCY7CyIkGbGMimV5KjVEGVy80oanIUAemDPNau3UMimhK6cgfNO
wznFLinJjtghjJ3RGndglbuSwp2x/8IhZFr7TTUgn9crUtovFUk1RvB5SZ8uezsKz1WK9OV5Byzl
ulFaEBq5NgQU39dl86kaEyrIW+ggkZuj1KK78AaraKaz6BW3y0citF1SKDIl6HV5bMmB/yBqw05m
FuWGN01VVeejlvsXWZpKtypOhu+jGRbsGn3c4F1UEvQyBieKFjJaDYMrdC9dC1HosDWyMQ7OCpls
WOJNw3AVTtW2pD2H/n3eieR7ztQCjYBR3h4oQ0DFaR+YDu9dt1/UuqmOfENSYwqx+vBaLypzhQFf
iKVG0dMncg2U716fpGdS6Bj9wh6GbNUVLGrUFirtzkkyag0bbtQ5NO0ovg0mDj6pNFCZ/R6XAkpK
FNEd1VBT7zVojJTcj1J/R2ZULy8dxvvUCDPHY+gSZq1JNvWSqjBFXnh9SZsKMj/AL+CbR/tqItqL
IPSkC6Ky0mqQx+7TdN++BYnfckYkmvIlbe2kIZAqGiIZJmSQZS96fL+B0RMF0ceCWGMcBfqRlibN
PcYUOJS+YbKZdtpeychi3UNh4UTou65kgcZKsfLNdmBrDMEEuoaSqBzNaSzYlqsgBcDQGIrL/dj7
UvwAZYw/sBmoFyYXmlxTHpcNlZbO8z7OQzeiHvG81CuQxoBPDvsJxxGUkRe7DahXCmY3xI68VOtr
Djbzzgk0iB5lpfRf/BbMR74hfmicRKlrTSAQqS/NWwRDoYP4UV4CMNlQQwxNam+VCBYHcKgJK9Lq
EEbId4hPog13JEAmqkZKuisZnQ2bhGLR6HO0IZY4tQS9BLwVJBO5YOdz1UBvvsQb1knu8aQzY8NA
QVkYHkq+YaN0wVAYM7mHjjQfMGbVJQW1WTCzgZwjiB4p0E4c0aro2Zt50rns78YXzx6N4cCUmql+
jdTBhS8FGcyJDclF2lBdvM7ztZk2wV60DfeltIMs2y9QtkVwagOI0SZWTLXBxtR+4JRzysR5AX2D
lhnEhJnRN8iZtHCaz/3EoamIC5dzyYfpz7BUTk/hONQaKkXVr8VEstHbIbzF61aeSRWcm34i3kiB
4pcuPhdAOGS8e8o+5354WqQSqBw0zCNpVk4UHW8D1FHVRgxLL0L4fakKM5QpFsij64gIrTxvSwmq
jKp0ERJLIFnvmjpW7/JayQCKIPBYMfC9zaYD4wdcOaZQVVN1uG9Gbcc8rCi9X8YbPBBZYYpnzwUG
H7gfAgW1uFedSLdmTl9EqFC0WZbdONy/xFzifMnmMhm3VwL0P0htw4e7MwQKNFFNMPb7ddr6686W
S7JbR3BXS6lJEMFVeiqauCDE435VR6wYxD5U5cTyMgFAnuJEll0x7YdN1gTo2mt6LjGb7fI+bA2E
XYgxxujyankTo4kZDpTSiEQKj1q8y/q8B6YPWJ2y5MTCMVHFxhFO0oqXjkM5PG4qXySQV8oO6Lor
pCZ3LgGmK9JC7+rU+tYXiX9tRZMYI67hMvLn0MFM/5D4jTR+sUHAm2c18cTxME+LMT6y0pis0wiS
8xhAfLHV+FhCiEZaNE1GnWRPsX90AXG1PfJD2E9zX4OzctRia6tHRmJE9YMeYGSCYCqlCFIVXkHY
8FnSUI/b1OGw3zW2IN+QAKDjLSRZyP48aPNWHOkRVSo3IH5yrz8giFRQ3k6x5uAckeyTVCfoe2H4
sZ3ozVWMfdMc920w6BdazTkpzwSpPeWCtrVwOWTUxX8ek5jUts5obeegY4vQLzVMHg8lessJrzIA
J8lnu4P+G3L5liP/qwUbWZ7VlrDlb2HaV+EkD93EgsPT4MrAbxr2YaUXLfS2JKhlrgTkJ82iPIGT
pnGOKi66IAiyYKQlAH05DAzQwRyX++h/A5JXCj7cSTMmgXlkCYgFyF3XnoxaG9yZz4oSjeO5HuAB
BK0Q9znpfx05+cKa+akVtGvb81CTD0XepcsCop1MYngdSF8stRLxWUEqM6KsQGMQHwDO5cmgYgbN
WbaNX4nbOif+TcV/x7VFcS0dvKRrDH4J80lPhoXfkHxwDW9Batw49TQJ/VJzkE6R9Mj1gnLrVmI3
8LPsW9UokLda5Drh6HtjiaVnGtOFrKrZ0rS89+mYzycO87yRMKccyytg82NdVJ9yOW3ZXCnwiItl
myXteFx7+BC+O4Dk4gWoeE1dmRB+7NPMTOr2MrdjQ9uvS+qKsRqrov1CLYU1Hf9ozg5fB6VuKQy3
rMYrz5IxJRwxKyTgHG4aBzBea0dk9YMc2RGmWk2oH4+EEXzKQvIE3TTT4sMMSc7xUA0l9BPdVqmS
YR5IRRovRRBE4YlTBaKisCW02nNF7qF+1Kbe3MCDzoYzRO8Ne6aVpdw8UMhhpAvbaNuvfagC27Kt
Ti/mul0iueTH4HIIgKHCrQ3CzNxgIP14Uchhl+43RaBMQh+1xY3C0Q2kUce+7KkLV0RvB4uw9Ioc
k64YW+u7l1mK94nqZcy7dhi1z9DhRAcXCvtm2dSR8C8TFTj+vFbHXjrG4U6JBTg/GQ0+SQ+prC/C
Vr2u+YjpssOQhEHhIclypzixbh5Yhd9p4Crr2sr2x6LPgF1VtlLOBqOqk9MotD1xOhYe2UODrEbt
AnrkmF8Rp+iLm0bSjOjYaPOw/tzpWRqaMMC4v81AJJbKvkOSmjj0m4h9ToDckZZ1V+bfPeAE3xRr
HLOZJ5WNdWhCqUjABKpGeND6nX/pOEGVgIInMOkWstbFx75URJkrcp8qNkTz/CPCzVrtOknDNQpP
mqScVwhoDDNF7bmz5rbo2XLSzjPnjYl1xL/hFQ/jOmO1Ul4rOOmdEJg/4ZJQlG7WD+1dP0Spcx6R
Y+jdiVFJg6OQm6V9TA27HX3tI5waxyKUh/QkQBvC+NTy4OMnSVchQiRZZXD7dOKySWF0BXrsAmnW
QH7JPfO/6nLdPA8SytnLWR/2moVtN/rJF0rqpfx2DIt+LfrOQEov9ejn0gaF5QEtwCu+SKAYHFl2
CSIMB6VhD5+bQMuK74Mvawj0Cuhlyrkpx8kXpWW6LPpG9s71POWuLhDLWDR5SN0GAxZ+91lSDgCY
0NaWQdrn5cwK6gbM/xDZx2A27PrYKWWu77Hm6EdeH4YOnHKjOTGN0mApVKmdLgojQBeHNBT1O+QE
0rpwMHAyVFFe3Butb3MRq6z+PLTIpGP1xEM3y8zIg7xXZX6wpD2y7BB5ML5xxc3G/bHp489QcoNx
kQy2nrh2UVTeTDdq/WQI/UxbZG2mVvvVVO804wISN/sI/CIcDPhGDRZlG1nfxzLcbwfYDPuNmbcn
WaPY8Sx3guaWsznpEMzovGoBMrYAsxKF0bGVilLMGyBn3UKoebFQila+0yqRqgdZOK3zUi7AUtmh
BQac6OswF5RsXfNF8CJgNniXdRDjrwuMDikkiAvtPaRX86G3/DR2pbYfL/M6Qc2Npy5OrVKzmLCj
anyty7CBX2uQ/Ff0iTK6tVDFqvBw0y4L0fYITdlxmn8qJTk3/ZmQe9kH1CiGBwsUEJu5JjwTMBf0
gZWBpvGJ6njdiBZv48gLQw7bKzwkhbKAQ1RexbY26qBpR9G7nZI3X0ZJi0nx7Uglnnck0N2UtgNI
zOz0UnUHEVUFQLdc/g5eZtAXvULMwh06uR6Bbim4XaUyzNd8uNiaDYMEZYhSM/8W8VMJx4BegvWl
6D78piDtBHFXrTk8fSdPb7MKRPAS4ZMB/RezlW66dAwl0A9ZpCgHtdGoCjIoPlZIyCWxcasqVZRZ
27cKQ9xXKOlkaZbfWVqYJXNP8oKF0/TJulJFxR02a74hg9JYSFJpEg+sSRjmAVeGz5MYZTSzK5yh
8yrVmblOb4prGZ4w/MwabrOrDu33IMXBAyApGnO4Ib7+UGpoH7kxc+dM83oyGE0sY7yXNvx8ZFzS
5hhOu/IgGWEz6Q5azbWCOt9FHw0a9kWBu+8AVqmDVkyT5MqRGndBOnc6P3tIQXFmXFZL8S2t8SFx
38Hon0uhPKZY8cgOLQJEl288O1KKiJsC9gaiQl5kI67dxKp1PGolQFrEXBBaQT8I3xkbS80FOHGy
G6CXZebqHhQgUHGTiIikIQYDWSYxx3nZSWy2So9VO2Md2yr7bGfgzCyHDrq8nQjAf+PgPfRNwX7e
gpufyI6hlM8cw9bOMYawZgHj9cBSWrlaQ/ukZz1L/MQVNuc2SXElGRl1rfjRYaR3kj0zE7TSFmU+
KS4ljWq4hh0a33qUq6u5l0xsXz1qOmkORAcHcVG0ZfCpbT0RLTy2tO5U2HHM7oO4W+dGZa5id0V5
foKtCPotSFobiRS5Gr/qWkEk1hpKlIUFmx6XzLopmrlPCZk9eZestd94XYAYDbfXA8cglnqslyWl
bcLPqtUwVj2+xjaHw1XrNbh9WIcVUB6Cax3lMJAV3QBPCx4ZQ4+vcjkekk+SFNgR2hOOuGUyxigM
ceRCfeZStK8FedgctoVZSwvEtUCpAF1BsQsukq/OLXgy/n7nZPm48DzbK5dNpUMvJaiYIm2LEEU1
CzWUzzjirJatKJ1Y0E1fZgEWbKZ8cspElWeFX5f6jFJ3qIgNobR0IUmlqOeWU5uTYIselAeSl+rO
YZNJxroRNdowSYCjag5wy7/sarW/cpLkCDdUkc9pnpzGQngVZaJOGSszvTEGdS6jXFEuctVphwl3
VHpztdBbb25HoykvWmMQ35O2gCHa96MWHMaU8/lgq0TS9lcl5G1YXKT54TaqNOuTZ3ODcUl5lNd2
4sElzjEXj3MYZ9W+NtYohlncvpR5rantZd1Y2meWB2I2JVHik6jMFISIpLj5RFkrfgwpiVoCXJK8
yIww9+dKJ1g+eL0+h2CUVeaCLd94VEeJhZMNuIQCjZQrt3LCON4XCvJMbh+mFjGRMcQTrmSW0c/K
QCCvY8cerl28JdJVGaKrzuGeyfcKGvc2esB9GRyOXR33+4LoB9JLbZqf9WibjacEfeWGG0MzgDtQ
W+cYNbZiPE46DHKXy6+cHuS1kYCHhsSJtWNX9mc7dySOP+wpMR/JRqz9SwIbQXJectv4JCys/7ml
S3iKAIneQ9HSfTepi/g7KNXx2iBKNc4aoJyoshQiPhGIjZBT1utTqb0RfMOjR2EzcKL0wPJsQ3Cg
Mcj4lIbqrG+aUZux52MgyX0QHZd1XDiLxDYxe43eOmLnHL+BBQYmiQQbpdLYeF27j0tVOqh7rQlm
We+UOK7gygU/cv9+Cat4lq/Tq7pcr+vTVf4f0396n+VDKfyg/ud/bP3trF2XJD6t9/jFam/ZpA+r
WmTp7n+z1UT1z82P/XU2Ef63/rJgE66Hi2ZdDpcEA2K6+/ng068++ykt/cg2nH66AbRcZ3/vl15v
6CeR8XrIUSG4p0C9np5vl6+jEIb7x7OGNi/zWgMxI1Y3D7QsafpvZOgSmKSOcfOHwF1MScDjz01+
bk6JIpSab/6QfECPT4bozwbh2WO9MFCv/85rr7DefLbDh//2XyYixfvGQJF/I02LP1POyNOXN7Tf
yHDkDwHVzZ8fXf0bvfwUh33Xy+u/Td9dIdVq+9Ut9TcHUTfSqokhT3+Io/97fXfzxxPtrMZfmftI
dGiOBbKBTIOnn91yftOoR3OgOv149x+D/G/02ZUpvv6u7y6Zv2Eak1RkU3W2+bM7CMZvMnWxBgSd
HxsDP/+rE+AvjNQf+6gbiPhhs4OKdfVkG37zFx73jucN/Nw3ps1BJbv1D8DX5jenHfVH2z+2kOnv
/9zaYDeb25MfThv+k79u/W717Jd/vvvTvp7+q603ffEVHv/lgViXq/IeF/Jmq/v5Uj9kaX7/7sPV
FFW9Sp+i01jD/3rQZ8fGH/Pl1ZbHdXm3EuF2w+S0vLvhMlmnYvXY0PRxmMPvbXW2Sv149bCugse2
Nl/9AwbiFOGfZFVuNfsRDxw0ux+NhfXuYcDvtBaP7WxOxQ94VneV3GUP299MJ1H0vU97VYq9k1Ua
bU0GnbP1vQ2z6NLtRj9g4h5gDe0dT/9z9fvl4zNOQ7wpsXjvIx+mD1m6rrYHGUmpx45eNAD/0kqm
5d1WP2BZHK3y7a2BbPr3P+vxgI7zuLudkQ74/qY/ZWUd8P3K9dbMIPfv/W1fZYRVXmr7A5b08Wpc
4U7f2SyUiYH33jl3ssqqx1Y2E1kjP/29jZ6u7lfZsyUy2afvbpm1l8U7c3kqznl3w6v4QbTr7bEw
P2DLOF3Fq2F3TZsf8OU+rfNV/Pjim09nfcCnO1+Vq/t1vHdYxav0YXs4JvzKe8f5fBU9M1Uo+/mA
hrEdRZ4LNtDHxqZBoajo8a9/f/u8Eqm/ytk2HpvatKx8wOy4DlZiGuithuHQvnucr1eheD7SpB58
RNOi2973Aed8QLNNGU1m4e42R5r++xv/PN6tXxiOCfv13hn9RaxrVDAeG9pMjY/Y6s4q+Irt3iH+
rSbf+8fegohlVjc/V+bT7kiylj/gRX52eNykqyoQJV0+/qN4qVN489rjU7xjaeXlqo6Hl/YbjXKk
D1i8p+LhIV7vLVZV/fi40zeiROLV1tlF/pJp9XPUrgIRZRzQjNof//hjD33aKbdsy5oIMu+ddJtT
ZcUHIsryv/7H/6yi1bDa2y+H1cOKJzhY3WXJ6vGrbe2HlgxETMdd8t4nuBZJVkon66re2hUpYEOc
5SMmxppLQfQ43at/zMUqG7gvib2Lyc2bPb7B9C2hflNA9AGdzrPoIWMAr1cR10iRrLZ7oexl0m59
79AdrxoCztFjQ9MbgKcBojLV/r238fOVFAvpPhArqaqax/ae9PEB3/6Km/YLLX/AHnSyyutgx6z5
MTRvHgIveVb+cE67f+JZenSw/PrPf36oaWBVMjH+JUW0aWraEP+f9yy5yB0/bC2Bj9i69gnspLs2
z+Ryfu/MP1334n5rX6Ci9v3NXq2oyN47xwNHnAlTbe9UFOgUZFveNnXyib/3BT5Dklk/7F3Vq3rH
iJ0QGO9t3aWBchXv/Z6sS3G/9VkBwdiv3dw5Qf7SWeiuSnF3t942DiFRAQyZsCd/+gY/2v+/t4B/
2AJbe8HfWMBPn//nf/70Xy0m1+2jX3urr8efPP7L13yys1VQMiEfB3Ozr3/Avku6S9nwGX58oqnV
jzjo9vFbMJ2pWXja8oYU8Kdz4S9OtcNyZ5YpH7AAD6tytd6+UysfMLg8a7E1ABPE6r0DcJSVDztD
oH7AEBw33UpsGcrKxPd879OerO9W0OUeG9pM2484TM6SnTGYKoXf+7AXhPPLx2Y2jzqxxt/b6tWq
eRB7v5eru233lToVar+7cdIjtrf0j3DF/jyQpmfeWySCm9rOuaR+wGh/5QqxR+xmyx4GEPH+QblZ
4094bGb6jhvU2XuH+lO2x6T7r9Xerg0Dx+Oxs79/H97PaHbvqrl7wBHCOb21FGGJf8S2fN2kdy9d
uLmCQGabOKDvHaPf75q906bampE/W/+AMfrPy8XV4vLLYv7f96bJsy4ZsN35b8FcR/5vgkbCy4Ah
NrHKXn+tlw7r/0MXCOyv/y9D0w1zeLXrrv+AGUAg53sWRy+4pQC5kTQ/EVDBBQHbNqbsiH/X747i
OWShR7PvtYsjtmPKWzzLMNhOR8jusb3f+J1/j5SF3RsIvMvdz/Tzlf+iPfh7ypl9T5Hf9p6Dw+2d
7e6EbjZJJDsT6teedNGUWb7lM6N8SH+26f5aoz8imy9d7Ta+iXc98O8vreLpyvjOof0RMX3hmTVF
m7g826v218bjbFoJ2xYRgi4o1ICTNHQNdhJUmWc7w6/1cY6ZiDrfTi+Tj1DHI6SjpgMDRZ7oz9tv
0vwrf/OvXqyZM6udiWja4IsQvFKB5UHuQznpNYvpr3Y0W0HouH/BBQFmgsTAiZPD+6E95bxqoP3V
7k7XVZbjNk+2B5HDm5RxGzoYgCGYb0g+fsAgnq7+N3dXs9w2coRfhbfsViVVBrQyrUuqTIikvBIV
lUgrVb4NyVkSa4qjgIAU6p4nycmH3HLMTS+WrwGOFj2ACRrTJXn3SHm30Rj09H9/vVgmemopkUPY
PToC+DjEgdYJnQC/a2+18NC3ek6DdC51utQJOYr4fwspoMcC6uoE29OAwQuMX6CqnBwf2X+u8RyL
x76ed4Lv/od0TmotxnFzIu8Vv0RuKA7xF0o65vfgD6yQHeAqoKL/S290sEswN1gDYm9WfvHsj5pr
dihVsoacV1qNV1zu9mR7GuNZGa8i71N6B3LbAwRPrPK09ZlOHvUCM8+8LY7WKQowr5z0IVpt/cli
myQyyuwL0oo7X3ZPNXVzsnwDQb/5kv2QYHsxb+V421i1KlrW92V8+xiudy4HggZvbqNHPUOR0BLK
raHA2Q7iSm2nu88DOlCOByoxui5nsdczOJQ4cskzXT4J2iLgKw7DeIrY18kkSnQ6DTGftN7orWWR
Pt1JJXzKfvMyDzyGoU6Q2OJkJc4B9T5+urR3wvd0o8RgcImJb/BGgO5ZhlavhB1CvtXNl98PaKpz
lENAkPPedFO14twSMrov1Z914ghYQLjV3mSR2hypLU/KAjTXn/KFSu8daZDoTr+I02XmuiZBNVjP
vvmyjbFnC62QXIBpXaPvGV/E0OupXiMv6pQJCVjXm3r2T41BgCxZWFqkfQDMbX+294CwTmWOM7GE
croEQ+/L8sisldMWQCDi3mRJt1syObMS7XBfCRhzmF1fjpEjelBcV0iY5iuqWMzZSUiUEK7Qq58t
nFYgiTaRa7TGOf4URvss/+3ll260O9WEbKEA4VxrYi8A620JJaKO8Z3TS4B8hADD9woBXcJkAuOT
AoQf9Jwbj1CilD5+iFOMurliHEqYvI+fqV2DOZfI2Pkfxa40e47O9LnhYWM1lZ59s3m6gXM1g9xF
mIe3zJKSw25C+7P9TYFGhoHSi4QLtERUM8bEIjeqYVfgtNHJqzvmFzgvrJ4M6GuJnosieY+hGY35
L849gZILGKtzswFwkv1y9CEx542Flif2T+0/5tO/6N7UhWZYFBW8A9YfBsexgyHE9Hjj414vtVa0
wPmm1sr805GiBbT8pz4KDAItYHoVPzoaxf87RgaDF51rp4AmMVrVX3XGanWvkI2zbJIE0nZTX5dm
mKEl5RYTVpZUIdr2V3upxqDnnGoulhLRRQOD/dme8CUOOFGLjHEc7O2+PDB8v0K3Lm9YD5qzAnXS
uUdmLSpKkbXyapqmiq/vdePV7++isr1aoLuWfVyBFMp7GnpkRBs1aXNesWfSDea4GFnal+h7J3tw
gpmVlJg562EICjPMlju6jhJjYdFSMS9VwjO71nfZdIUiKvwFVP86AKtbMNMrEeWf6lszQz8eHtP8
PAEJxPi/Tgxv4GzuqGoWwshgiohPIB8LBArPve6/UKPJ+vmMyvKzt4B9oM6N1J3u3Ohkzszx3pL/
gZRPf42RZkmZxL8VsJj9xfYuLR+DxChy/x+wwwAxxHTBMEO0w3TKWwGd0geInTO0L+HW99NlbO64
upYYI5vg2g8BmMEpvxNwH4aY7GPKtbm9rfkSDoEfwz5Zs6N+ANGKIGAQxApee/8pevpvqjvzP324
NzGfxw4kjNe5Xm/ZURBmkLdJvIinrlcQSETpmL4EMjszLojqRPh1TuEngSB0hGGyhdrA/7Uc5l61
hBlBUcGkfBAVe2LtY9pLG43ZPjAdHNDGQl8XCWQdogJZtxEM6cxNdAsI70hl0L4xnw4CAqDEMRBl
NxkbSJi5kXkk/YtBPctmLmsS9fjLGC4+oyphMnKq3F7kS9J9Ra2wx3/pxZuNyhjX1RbL7JvThNdP
X7I1ADc5YQFdcY3IhI+eYne6fUr7+zzW29lSr1bOGItE4XjXzZo7nJZRkjmsY7Q/ffhGupTXQkKJ
6vGYplpV50IDd8pymTMdCCjPMQotTu9/KDGlN86cwTc0UFrm2x/xxPAoLSQsUd/bN376t+lMzO3T
l7wF6yp5+s96FvPu7/BI4Kwx0hM7DcJIuPq/wEStH10FHUoM7n1cVC64RMEeeYLPaHDrDNSGuUWh
RPEbeIux49OHIglS5GEw38FcAuwT9v96nyoxSChRpP4U307V9IFrDInBy0KHVu93V8Dn6gHRZgJn
jo33YgrA/5TfT7ccbxF7T1HzeIOd8l2Ub6Com+OpV8zD1vTa++Zly29DGnl/GaT8X/fLFRLBbPMz
CMHLvloRJrM8uWVgX8vn+ySb8ihUQEpxsig75Haop5IpjKglmlt8+6O9BUWWGksmeJ5aAiONuEXx
iNdiBHxMytIATgFFE0ZaYnA6Uls0mdQVRSU6pSJHOiRC0lNzCwvEp+ckbIWlW5+DlQBYBJ6MC1Mj
0X+E0uIcKC8Zd9YkgqYzACwwWx9I4GX9DDl2vl8gMZ4/Ugn5Jm4kLZGlpz6QDQUgLCEdSCTmr9Aj
nRoqZ3M3UGJEvwAEOo/TdJNr00t9H3MNIoHGVzzlIpvxpEAo0Q4yQTNZPFfznP2JmWKM0ar/3BZI
dORO4IkX5xNBLs2mThmGEsnV4qBuYrTwA6eJelGo6lZohQoaqEQes0fpsM2ycxMni7hWyQN7wJ5n
e3P6cbz3CQLRKVZ2KyeJHkp0ZUTonAAAsD2CXKQkcmRjxb2ikJY1eIfohO7Vx1AXQjCe48RWTAHy
OXoYXJh0+fRlpW+3liSdyrFMDgcvMFJ4Am+NRAAiUdsrrldhBTo/DPJRmR/LL3GEEdbGKKrOx3+Z
PpNimNx63fswFrLf0p+/h5nJZEGizwt3exFND6w894Cv7cxSSDQ59hL1yINviQQbfU+Wh5Aof0Vm
ZdzirQSib38Gn5I3wUkAFA7gAM+WVHl3yrgSaZOBwhb1rzV4nlg90N7KDTPs1mCRKKBQ/cmOUVlC
OxwTjUBiVpDw0RFGMzUevBMwFFc6yex7k23I1/r4GrePSeYyG0rckBu0bz8CBJN9OOAZ2Bf4mjy8
nhmoQ//4AxqFAtsTeFjq1rCPI+Fp9DAg6qaNBBzdMalbU+tISyz9iAxFHz+ca7RNrxc/1sUhElFB
3sRPUGRwlUgR1z1HYpwtMsbiXrGgU2KmbRD/GtsrTDpIYqHEACM7BBxocW3zMYp4llQ33eyFiD3Q
ednZQsykbSubdCSarHf080IFfWyyjM/QU7TIyAF6ETAMSESx+Z4qbFHJcT3wmM40xrN2Epq/w2h2
imBwZf/GJAvwVFYovqbXm9vBzoF4PkWIZSnlJk6i8hktEyAlIoe7ex3+AAHOL/VDJ1KrmtkciYGl
y9hpUZHoa7xRazRkcndCIla+RCsQpypxZ+mAP2l0WjlTpO+O7LdsL3ZXcTpDjqPWuAA0S+AB6g5F
FXqFaudrIIPnv3IbdwSEGkZqA5z9+j0/Vcy8b9cwRdrgTK+QnP9z5/0GybkNGoWKjCPdWJRHsKsC
C8+XzE8Blpn/R5mYz/BNmaSGEq7EBK38nFuJzWGTDPOyDrMCkvl3fN64yMAOshRLXey5kuoFtJr9
2f5yVZzMUAKdNqI1TpS9t5fWMkp8HyPZ1O0CPA2LSDGP9RNWbdt/bv8eu1naAncf8P5rk3T+lmEr
DfzFWjeu28WT39BKVCCNAk6wucX9FQOfGkBC38Cn/DZ07K9f369DQ3zZt2xZ6h9qgyoCu5sSa9au
s43bDiZRZJw8/Q/9VVtt71yuSpohucry0t91eLxM9rcOtvJl5aLu3UurjRkz9mwO+vdd5YM+QR2M
JSO8u6SQUU3Hv6XfDYuOy3x/H3e8DjXzO3vL8qHVfMydnpytEH799f8AAAD//w==</cx:binary>
              </cx:geoCache>
            </cx:geography>
          </cx:layoutPr>
        </cx:series>
      </cx:plotAreaRegion>
    </cx:plotArea>
    <cx:legend pos="b" align="ctr" overlay="0"/>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title pos="t" align="ctr" overlay="0">
      <cx:tx>
        <cx:txData>
          <cx:v>Customer Satisfaction score</cx:v>
        </cx:txData>
      </cx:tx>
      <cx:txPr>
        <a:bodyPr spcFirstLastPara="1" vertOverflow="ellipsis" horzOverflow="overflow" wrap="square" lIns="0" tIns="0" rIns="0" bIns="0" anchor="ctr" anchorCtr="1"/>
        <a:lstStyle/>
        <a:p>
          <a:pPr algn="ctr" rtl="0">
            <a:defRPr/>
          </a:pPr>
          <a:r>
            <a:rPr lang="en-US" sz="1400" b="1" i="0" u="none" strike="noStrike" baseline="0">
              <a:solidFill>
                <a:srgbClr val="002060"/>
              </a:solidFill>
              <a:latin typeface="Aptos Narrow" panose="02110004020202020204"/>
            </a:rPr>
            <a:t>Customer Satisfaction score</a:t>
          </a:r>
        </a:p>
      </cx:txPr>
    </cx:title>
    <cx:plotArea>
      <cx:plotAreaRegion>
        <cx:series layoutId="funnel" uniqueId="{2A8ABA98-7B78-436A-A84E-EA57A5A08272}">
          <cx:tx>
            <cx:txData>
              <cx:f>_xlchart.v2.8</cx:f>
              <cx:v>score</cx:v>
            </cx:txData>
          </cx:tx>
          <cx:spPr>
            <a:solidFill>
              <a:schemeClr val="tx2">
                <a:lumMod val="90000"/>
                <a:lumOff val="10000"/>
              </a:schemeClr>
            </a:solidFill>
            <a:ln w="22225">
              <a:solidFill>
                <a:schemeClr val="bg1"/>
              </a:solidFill>
            </a:ln>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2.xml"/><Relationship Id="rId7"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7.xml"/><Relationship Id="rId5" Type="http://schemas.openxmlformats.org/officeDocument/2006/relationships/chart" Target="../charts/chart4.xml"/><Relationship Id="rId10" Type="http://schemas.microsoft.com/office/2007/relationships/hdphoto" Target="../media/hdphoto1.wdp"/><Relationship Id="rId4" Type="http://schemas.openxmlformats.org/officeDocument/2006/relationships/chart" Target="../charts/chart3.xml"/><Relationship Id="rId9"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211181</xdr:colOff>
      <xdr:row>4</xdr:row>
      <xdr:rowOff>96890</xdr:rowOff>
    </xdr:from>
    <xdr:to>
      <xdr:col>21</xdr:col>
      <xdr:colOff>485501</xdr:colOff>
      <xdr:row>34</xdr:row>
      <xdr:rowOff>37018</xdr:rowOff>
    </xdr:to>
    <xdr:sp macro="" textlink="">
      <xdr:nvSpPr>
        <xdr:cNvPr id="2" name="Rectangle: Rounded Corners 1">
          <a:extLst>
            <a:ext uri="{FF2B5EF4-FFF2-40B4-BE49-F238E27FC236}">
              <a16:creationId xmlns:a16="http://schemas.microsoft.com/office/drawing/2014/main" id="{36F94125-9333-490C-AED4-D458A7275A71}"/>
            </a:ext>
          </a:extLst>
        </xdr:cNvPr>
        <xdr:cNvSpPr/>
      </xdr:nvSpPr>
      <xdr:spPr>
        <a:xfrm>
          <a:off x="5610495" y="793576"/>
          <a:ext cx="9048206" cy="5165271"/>
        </a:xfrm>
        <a:prstGeom prst="roundRect">
          <a:avLst>
            <a:gd name="adj" fmla="val 4350"/>
          </a:avLst>
        </a:prstGeom>
        <a:solidFill>
          <a:schemeClr val="bg2"/>
        </a:solidFill>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endParaRPr lang="ar-EG" sz="1100"/>
        </a:p>
      </xdr:txBody>
    </xdr:sp>
    <xdr:clientData/>
  </xdr:twoCellAnchor>
  <xdr:twoCellAnchor>
    <xdr:from>
      <xdr:col>5</xdr:col>
      <xdr:colOff>69667</xdr:colOff>
      <xdr:row>24</xdr:row>
      <xdr:rowOff>21779</xdr:rowOff>
    </xdr:from>
    <xdr:to>
      <xdr:col>6</xdr:col>
      <xdr:colOff>584561</xdr:colOff>
      <xdr:row>34</xdr:row>
      <xdr:rowOff>74030</xdr:rowOff>
    </xdr:to>
    <xdr:sp macro="" textlink="">
      <xdr:nvSpPr>
        <xdr:cNvPr id="3" name="Rectangle: Rounded Corners 2">
          <a:extLst>
            <a:ext uri="{FF2B5EF4-FFF2-40B4-BE49-F238E27FC236}">
              <a16:creationId xmlns:a16="http://schemas.microsoft.com/office/drawing/2014/main" id="{7D241338-18FF-588E-E3A2-70386AB6C88D}"/>
            </a:ext>
          </a:extLst>
        </xdr:cNvPr>
        <xdr:cNvSpPr/>
      </xdr:nvSpPr>
      <xdr:spPr>
        <a:xfrm>
          <a:off x="3444238" y="4201893"/>
          <a:ext cx="1189809" cy="1793966"/>
        </a:xfrm>
        <a:prstGeom prst="roundRect">
          <a:avLst>
            <a:gd name="adj" fmla="val 10215"/>
          </a:avLst>
        </a:prstGeom>
        <a:solidFill>
          <a:schemeClr val="lt1"/>
        </a:solid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endParaRPr lang="ar-EG" sz="1100"/>
        </a:p>
      </xdr:txBody>
    </xdr:sp>
    <xdr:clientData/>
  </xdr:twoCellAnchor>
  <xdr:twoCellAnchor>
    <xdr:from>
      <xdr:col>10</xdr:col>
      <xdr:colOff>138246</xdr:colOff>
      <xdr:row>23</xdr:row>
      <xdr:rowOff>165470</xdr:rowOff>
    </xdr:from>
    <xdr:to>
      <xdr:col>14</xdr:col>
      <xdr:colOff>296741</xdr:colOff>
      <xdr:row>34</xdr:row>
      <xdr:rowOff>2698</xdr:rowOff>
    </xdr:to>
    <xdr:sp macro="" textlink="">
      <xdr:nvSpPr>
        <xdr:cNvPr id="4" name="Rectangle: Rounded Corners 3">
          <a:extLst>
            <a:ext uri="{FF2B5EF4-FFF2-40B4-BE49-F238E27FC236}">
              <a16:creationId xmlns:a16="http://schemas.microsoft.com/office/drawing/2014/main" id="{7C09C8B0-7D63-49D9-B3B2-8E040E36CD89}"/>
            </a:ext>
          </a:extLst>
        </xdr:cNvPr>
        <xdr:cNvSpPr/>
      </xdr:nvSpPr>
      <xdr:spPr>
        <a:xfrm>
          <a:off x="6887389" y="4171413"/>
          <a:ext cx="2858152" cy="1753114"/>
        </a:xfrm>
        <a:prstGeom prst="roundRect">
          <a:avLst>
            <a:gd name="adj" fmla="val 6619"/>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endParaRPr lang="ar-EG" sz="1100"/>
        </a:p>
      </xdr:txBody>
    </xdr:sp>
    <xdr:clientData/>
  </xdr:twoCellAnchor>
  <xdr:twoCellAnchor>
    <xdr:from>
      <xdr:col>10</xdr:col>
      <xdr:colOff>130626</xdr:colOff>
      <xdr:row>13</xdr:row>
      <xdr:rowOff>89270</xdr:rowOff>
    </xdr:from>
    <xdr:to>
      <xdr:col>14</xdr:col>
      <xdr:colOff>296741</xdr:colOff>
      <xdr:row>23</xdr:row>
      <xdr:rowOff>100670</xdr:rowOff>
    </xdr:to>
    <xdr:sp macro="" textlink="">
      <xdr:nvSpPr>
        <xdr:cNvPr id="5" name="Rectangle: Rounded Corners 4">
          <a:extLst>
            <a:ext uri="{FF2B5EF4-FFF2-40B4-BE49-F238E27FC236}">
              <a16:creationId xmlns:a16="http://schemas.microsoft.com/office/drawing/2014/main" id="{CEBD82C9-6FD1-470C-9A0B-48BF57115D72}"/>
            </a:ext>
          </a:extLst>
        </xdr:cNvPr>
        <xdr:cNvSpPr/>
      </xdr:nvSpPr>
      <xdr:spPr>
        <a:xfrm>
          <a:off x="6879769" y="2353499"/>
          <a:ext cx="2865772" cy="1753114"/>
        </a:xfrm>
        <a:prstGeom prst="roundRect">
          <a:avLst>
            <a:gd name="adj" fmla="val 6410"/>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endParaRPr lang="ar-EG" sz="1100"/>
        </a:p>
      </xdr:txBody>
    </xdr:sp>
    <xdr:clientData/>
  </xdr:twoCellAnchor>
  <xdr:twoCellAnchor>
    <xdr:from>
      <xdr:col>10</xdr:col>
      <xdr:colOff>121662</xdr:colOff>
      <xdr:row>4</xdr:row>
      <xdr:rowOff>142610</xdr:rowOff>
    </xdr:from>
    <xdr:to>
      <xdr:col>21</xdr:col>
      <xdr:colOff>397648</xdr:colOff>
      <xdr:row>8</xdr:row>
      <xdr:rowOff>37019</xdr:rowOff>
    </xdr:to>
    <xdr:sp macro="" textlink="">
      <xdr:nvSpPr>
        <xdr:cNvPr id="8" name="Rectangle: Rounded Corners 7">
          <a:extLst>
            <a:ext uri="{FF2B5EF4-FFF2-40B4-BE49-F238E27FC236}">
              <a16:creationId xmlns:a16="http://schemas.microsoft.com/office/drawing/2014/main" id="{237FC629-2AD0-46FB-B00A-272FA8C64EC6}"/>
            </a:ext>
          </a:extLst>
        </xdr:cNvPr>
        <xdr:cNvSpPr/>
      </xdr:nvSpPr>
      <xdr:spPr>
        <a:xfrm>
          <a:off x="6870805" y="839296"/>
          <a:ext cx="7700043" cy="59109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r>
            <a:rPr lang="en-US" sz="2800" b="1">
              <a:solidFill>
                <a:srgbClr val="002060"/>
              </a:solidFill>
            </a:rPr>
            <a:t>SALES PROFIT &amp; CUSTOMER METRICS DASHBOARD</a:t>
          </a:r>
          <a:endParaRPr lang="ar-EG" sz="2800" b="1">
            <a:solidFill>
              <a:srgbClr val="002060"/>
            </a:solidFill>
          </a:endParaRPr>
        </a:p>
      </xdr:txBody>
    </xdr:sp>
    <xdr:clientData/>
  </xdr:twoCellAnchor>
  <xdr:twoCellAnchor>
    <xdr:from>
      <xdr:col>18</xdr:col>
      <xdr:colOff>584561</xdr:colOff>
      <xdr:row>13</xdr:row>
      <xdr:rowOff>119750</xdr:rowOff>
    </xdr:from>
    <xdr:to>
      <xdr:col>21</xdr:col>
      <xdr:colOff>416921</xdr:colOff>
      <xdr:row>33</xdr:row>
      <xdr:rowOff>173090</xdr:rowOff>
    </xdr:to>
    <xdr:sp macro="" textlink="">
      <xdr:nvSpPr>
        <xdr:cNvPr id="11" name="Rectangle: Rounded Corners 10">
          <a:extLst>
            <a:ext uri="{FF2B5EF4-FFF2-40B4-BE49-F238E27FC236}">
              <a16:creationId xmlns:a16="http://schemas.microsoft.com/office/drawing/2014/main" id="{7B0C067E-D458-4A5C-BC97-033016356EBD}"/>
            </a:ext>
          </a:extLst>
        </xdr:cNvPr>
        <xdr:cNvSpPr/>
      </xdr:nvSpPr>
      <xdr:spPr>
        <a:xfrm>
          <a:off x="12733018" y="2383979"/>
          <a:ext cx="1857103" cy="3536768"/>
        </a:xfrm>
        <a:prstGeom prst="roundRect">
          <a:avLst>
            <a:gd name="adj" fmla="val 9229"/>
          </a:avLst>
        </a:prstGeom>
        <a:ln cap="flat">
          <a:solidFill>
            <a:schemeClr val="accent1"/>
          </a:solidFill>
          <a:miter lim="800000"/>
        </a:ln>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endParaRPr lang="ar-EG" sz="1100"/>
        </a:p>
      </xdr:txBody>
    </xdr:sp>
    <xdr:clientData/>
  </xdr:twoCellAnchor>
  <xdr:twoCellAnchor>
    <xdr:from>
      <xdr:col>10</xdr:col>
      <xdr:colOff>145866</xdr:colOff>
      <xdr:row>8</xdr:row>
      <xdr:rowOff>81651</xdr:rowOff>
    </xdr:from>
    <xdr:to>
      <xdr:col>12</xdr:col>
      <xdr:colOff>645101</xdr:colOff>
      <xdr:row>13</xdr:row>
      <xdr:rowOff>34438</xdr:rowOff>
    </xdr:to>
    <xdr:sp macro="" textlink="">
      <xdr:nvSpPr>
        <xdr:cNvPr id="16" name="Rectangle: Rounded Corners 15">
          <a:extLst>
            <a:ext uri="{FF2B5EF4-FFF2-40B4-BE49-F238E27FC236}">
              <a16:creationId xmlns:a16="http://schemas.microsoft.com/office/drawing/2014/main" id="{C83E8C95-5FA9-42D0-9CBE-681B982AF22A}"/>
            </a:ext>
          </a:extLst>
        </xdr:cNvPr>
        <xdr:cNvSpPr/>
      </xdr:nvSpPr>
      <xdr:spPr>
        <a:xfrm>
          <a:off x="6895009" y="1475022"/>
          <a:ext cx="1849063" cy="823645"/>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r>
            <a:rPr lang="en-US" sz="1800" b="1">
              <a:solidFill>
                <a:schemeClr val="tx2"/>
              </a:solidFill>
            </a:rPr>
            <a:t>Sales</a:t>
          </a:r>
          <a:endParaRPr lang="ar-EG" sz="1200" b="1">
            <a:solidFill>
              <a:schemeClr val="tx2"/>
            </a:solidFill>
          </a:endParaRPr>
        </a:p>
      </xdr:txBody>
    </xdr:sp>
    <xdr:clientData/>
  </xdr:twoCellAnchor>
  <xdr:twoCellAnchor>
    <xdr:from>
      <xdr:col>18</xdr:col>
      <xdr:colOff>462641</xdr:colOff>
      <xdr:row>8</xdr:row>
      <xdr:rowOff>96891</xdr:rowOff>
    </xdr:from>
    <xdr:to>
      <xdr:col>21</xdr:col>
      <xdr:colOff>429641</xdr:colOff>
      <xdr:row>13</xdr:row>
      <xdr:rowOff>48590</xdr:rowOff>
    </xdr:to>
    <xdr:sp macro="" textlink="">
      <xdr:nvSpPr>
        <xdr:cNvPr id="19" name="Rectangle: Rounded Corners 18">
          <a:extLst>
            <a:ext uri="{FF2B5EF4-FFF2-40B4-BE49-F238E27FC236}">
              <a16:creationId xmlns:a16="http://schemas.microsoft.com/office/drawing/2014/main" id="{F1372EB8-DBAB-478C-86F3-493D389B1419}"/>
            </a:ext>
          </a:extLst>
        </xdr:cNvPr>
        <xdr:cNvSpPr/>
      </xdr:nvSpPr>
      <xdr:spPr>
        <a:xfrm>
          <a:off x="12611098" y="1490262"/>
          <a:ext cx="1991743" cy="822557"/>
        </a:xfrm>
        <a:prstGeom prst="roundRect">
          <a:avLst/>
        </a:prstGeom>
        <a:solidFill>
          <a:schemeClr val="lt1"/>
        </a:solidFill>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r>
            <a:rPr lang="en-US" sz="1400" b="1">
              <a:solidFill>
                <a:schemeClr val="tx2"/>
              </a:solidFill>
              <a:latin typeface="+mn-lt"/>
              <a:ea typeface="+mn-ea"/>
              <a:cs typeface="+mn-cs"/>
            </a:rPr>
            <a:t>No of Customers</a:t>
          </a:r>
          <a:endParaRPr lang="ar-EG" sz="1400" b="1">
            <a:solidFill>
              <a:schemeClr val="tx2"/>
            </a:solidFill>
            <a:latin typeface="+mn-lt"/>
            <a:ea typeface="+mn-ea"/>
            <a:cs typeface="+mn-cs"/>
          </a:endParaRPr>
        </a:p>
      </xdr:txBody>
    </xdr:sp>
    <xdr:clientData/>
  </xdr:twoCellAnchor>
  <xdr:twoCellAnchor>
    <xdr:from>
      <xdr:col>15</xdr:col>
      <xdr:colOff>576941</xdr:colOff>
      <xdr:row>8</xdr:row>
      <xdr:rowOff>107777</xdr:rowOff>
    </xdr:from>
    <xdr:to>
      <xdr:col>18</xdr:col>
      <xdr:colOff>401261</xdr:colOff>
      <xdr:row>13</xdr:row>
      <xdr:rowOff>59476</xdr:rowOff>
    </xdr:to>
    <xdr:sp macro="" textlink="">
      <xdr:nvSpPr>
        <xdr:cNvPr id="20" name="Rectangle: Rounded Corners 19">
          <a:extLst>
            <a:ext uri="{FF2B5EF4-FFF2-40B4-BE49-F238E27FC236}">
              <a16:creationId xmlns:a16="http://schemas.microsoft.com/office/drawing/2014/main" id="{C95A6CEF-3667-4FA7-BF89-277A7724A8A0}"/>
            </a:ext>
          </a:extLst>
        </xdr:cNvPr>
        <xdr:cNvSpPr/>
      </xdr:nvSpPr>
      <xdr:spPr>
        <a:xfrm>
          <a:off x="10700655" y="1501148"/>
          <a:ext cx="1849063" cy="822557"/>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r>
            <a:rPr lang="en-US" sz="1600" b="1">
              <a:solidFill>
                <a:schemeClr val="tx2"/>
              </a:solidFill>
              <a:latin typeface="+mn-lt"/>
              <a:ea typeface="+mn-ea"/>
              <a:cs typeface="+mn-cs"/>
            </a:rPr>
            <a:t>Target Sales</a:t>
          </a:r>
          <a:endParaRPr lang="ar-EG" sz="1600" b="1">
            <a:solidFill>
              <a:schemeClr val="tx2"/>
            </a:solidFill>
            <a:latin typeface="+mn-lt"/>
            <a:ea typeface="+mn-ea"/>
            <a:cs typeface="+mn-cs"/>
          </a:endParaRPr>
        </a:p>
      </xdr:txBody>
    </xdr:sp>
    <xdr:clientData/>
  </xdr:twoCellAnchor>
  <xdr:twoCellAnchor>
    <xdr:from>
      <xdr:col>13</xdr:col>
      <xdr:colOff>23946</xdr:colOff>
      <xdr:row>8</xdr:row>
      <xdr:rowOff>89271</xdr:rowOff>
    </xdr:from>
    <xdr:to>
      <xdr:col>15</xdr:col>
      <xdr:colOff>523181</xdr:colOff>
      <xdr:row>13</xdr:row>
      <xdr:rowOff>42058</xdr:rowOff>
    </xdr:to>
    <xdr:sp macro="" textlink="">
      <xdr:nvSpPr>
        <xdr:cNvPr id="21" name="Rectangle: Rounded Corners 20">
          <a:extLst>
            <a:ext uri="{FF2B5EF4-FFF2-40B4-BE49-F238E27FC236}">
              <a16:creationId xmlns:a16="http://schemas.microsoft.com/office/drawing/2014/main" id="{75FE37C6-D3B5-4934-A2F7-3B03222B661D}"/>
            </a:ext>
          </a:extLst>
        </xdr:cNvPr>
        <xdr:cNvSpPr/>
      </xdr:nvSpPr>
      <xdr:spPr>
        <a:xfrm>
          <a:off x="8797832" y="1482642"/>
          <a:ext cx="1849063" cy="823645"/>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r>
            <a:rPr lang="en-US" sz="2000" b="1">
              <a:solidFill>
                <a:schemeClr val="tx2"/>
              </a:solidFill>
              <a:latin typeface="+mn-lt"/>
              <a:ea typeface="+mn-ea"/>
              <a:cs typeface="+mn-cs"/>
            </a:rPr>
            <a:t>Profit</a:t>
          </a:r>
          <a:endParaRPr lang="ar-EG" sz="1600" b="1">
            <a:solidFill>
              <a:schemeClr val="tx2"/>
            </a:solidFill>
            <a:latin typeface="+mn-lt"/>
            <a:ea typeface="+mn-ea"/>
            <a:cs typeface="+mn-cs"/>
          </a:endParaRPr>
        </a:p>
      </xdr:txBody>
    </xdr:sp>
    <xdr:clientData/>
  </xdr:twoCellAnchor>
  <xdr:twoCellAnchor>
    <xdr:from>
      <xdr:col>10</xdr:col>
      <xdr:colOff>160210</xdr:colOff>
      <xdr:row>13</xdr:row>
      <xdr:rowOff>63721</xdr:rowOff>
    </xdr:from>
    <xdr:to>
      <xdr:col>14</xdr:col>
      <xdr:colOff>332205</xdr:colOff>
      <xdr:row>23</xdr:row>
      <xdr:rowOff>71341</xdr:rowOff>
    </xdr:to>
    <xdr:graphicFrame macro="">
      <xdr:nvGraphicFramePr>
        <xdr:cNvPr id="24" name="Chart 23">
          <a:extLst>
            <a:ext uri="{FF2B5EF4-FFF2-40B4-BE49-F238E27FC236}">
              <a16:creationId xmlns:a16="http://schemas.microsoft.com/office/drawing/2014/main" id="{433C8118-1D8B-4017-AF14-150B339CC2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554081</xdr:colOff>
      <xdr:row>14</xdr:row>
      <xdr:rowOff>14159</xdr:rowOff>
    </xdr:from>
    <xdr:to>
      <xdr:col>21</xdr:col>
      <xdr:colOff>340721</xdr:colOff>
      <xdr:row>33</xdr:row>
      <xdr:rowOff>119750</xdr:rowOff>
    </xdr:to>
    <mc:AlternateContent xmlns:mc="http://schemas.openxmlformats.org/markup-compatibility/2006">
      <mc:Choice xmlns:cx4="http://schemas.microsoft.com/office/drawing/2016/5/10/chartex" Requires="cx4">
        <xdr:graphicFrame macro="">
          <xdr:nvGraphicFramePr>
            <xdr:cNvPr id="25" name="Chart 24">
              <a:extLst>
                <a:ext uri="{FF2B5EF4-FFF2-40B4-BE49-F238E27FC236}">
                  <a16:creationId xmlns:a16="http://schemas.microsoft.com/office/drawing/2014/main" id="{5E6D4BDB-7CD6-4ADF-92D9-83112E5013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624161" y="2467799"/>
              <a:ext cx="1798320" cy="3435531"/>
            </a:xfrm>
            <a:prstGeom prst="rect">
              <a:avLst/>
            </a:prstGeom>
            <a:solidFill>
              <a:prstClr val="white"/>
            </a:solidFill>
            <a:ln w="1">
              <a:solidFill>
                <a:prstClr val="green"/>
              </a:solidFill>
            </a:ln>
          </xdr:spPr>
          <xdr:txBody>
            <a:bodyPr vertOverflow="clip" horzOverflow="clip"/>
            <a:lstStyle/>
            <a:p>
              <a:r>
                <a:rPr lang="ar-E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363581</xdr:colOff>
      <xdr:row>13</xdr:row>
      <xdr:rowOff>89270</xdr:rowOff>
    </xdr:from>
    <xdr:to>
      <xdr:col>18</xdr:col>
      <xdr:colOff>525341</xdr:colOff>
      <xdr:row>23</xdr:row>
      <xdr:rowOff>100670</xdr:rowOff>
    </xdr:to>
    <xdr:sp macro="" textlink="">
      <xdr:nvSpPr>
        <xdr:cNvPr id="28" name="Rectangle: Rounded Corners 27">
          <a:extLst>
            <a:ext uri="{FF2B5EF4-FFF2-40B4-BE49-F238E27FC236}">
              <a16:creationId xmlns:a16="http://schemas.microsoft.com/office/drawing/2014/main" id="{5A6D6A61-4AFE-4EB7-9BA0-5923A9A636D5}"/>
            </a:ext>
          </a:extLst>
        </xdr:cNvPr>
        <xdr:cNvSpPr/>
      </xdr:nvSpPr>
      <xdr:spPr>
        <a:xfrm>
          <a:off x="9812381" y="2353499"/>
          <a:ext cx="2861417" cy="1753114"/>
        </a:xfrm>
        <a:prstGeom prst="roundRect">
          <a:avLst>
            <a:gd name="adj" fmla="val 5546"/>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r>
            <a:rPr lang="en-US" sz="1400" b="1">
              <a:solidFill>
                <a:srgbClr val="002060"/>
              </a:solidFill>
            </a:rPr>
            <a:t>customer</a:t>
          </a:r>
          <a:r>
            <a:rPr lang="en-US" sz="1400" b="1" baseline="0">
              <a:solidFill>
                <a:srgbClr val="002060"/>
              </a:solidFill>
            </a:rPr>
            <a:t> count by Month</a:t>
          </a:r>
          <a:endParaRPr lang="ar-EG" sz="1400" b="1">
            <a:solidFill>
              <a:srgbClr val="002060"/>
            </a:solidFill>
          </a:endParaRPr>
        </a:p>
      </xdr:txBody>
    </xdr:sp>
    <xdr:clientData/>
  </xdr:twoCellAnchor>
  <xdr:twoCellAnchor>
    <xdr:from>
      <xdr:col>14</xdr:col>
      <xdr:colOff>363581</xdr:colOff>
      <xdr:row>23</xdr:row>
      <xdr:rowOff>150230</xdr:rowOff>
    </xdr:from>
    <xdr:to>
      <xdr:col>18</xdr:col>
      <xdr:colOff>525341</xdr:colOff>
      <xdr:row>33</xdr:row>
      <xdr:rowOff>161630</xdr:rowOff>
    </xdr:to>
    <xdr:sp macro="" textlink="">
      <xdr:nvSpPr>
        <xdr:cNvPr id="29" name="Rectangle: Rounded Corners 28">
          <a:extLst>
            <a:ext uri="{FF2B5EF4-FFF2-40B4-BE49-F238E27FC236}">
              <a16:creationId xmlns:a16="http://schemas.microsoft.com/office/drawing/2014/main" id="{A659E62B-F4AA-49B9-81EE-6942ED7ED244}"/>
            </a:ext>
          </a:extLst>
        </xdr:cNvPr>
        <xdr:cNvSpPr/>
      </xdr:nvSpPr>
      <xdr:spPr>
        <a:xfrm>
          <a:off x="9812381" y="4156173"/>
          <a:ext cx="2861417" cy="1753114"/>
        </a:xfrm>
        <a:prstGeom prst="roundRect">
          <a:avLst>
            <a:gd name="adj" fmla="val 6619"/>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l"/>
          <a:endParaRPr lang="ar-EG" sz="1100"/>
        </a:p>
      </xdr:txBody>
    </xdr:sp>
    <xdr:clientData/>
  </xdr:twoCellAnchor>
  <xdr:twoCellAnchor>
    <xdr:from>
      <xdr:col>10</xdr:col>
      <xdr:colOff>130626</xdr:colOff>
      <xdr:row>10</xdr:row>
      <xdr:rowOff>142610</xdr:rowOff>
    </xdr:from>
    <xdr:to>
      <xdr:col>12</xdr:col>
      <xdr:colOff>69667</xdr:colOff>
      <xdr:row>12</xdr:row>
      <xdr:rowOff>150230</xdr:rowOff>
    </xdr:to>
    <xdr:sp macro="" textlink="PivotTable!A6">
      <xdr:nvSpPr>
        <xdr:cNvPr id="30" name="TextBox 29">
          <a:extLst>
            <a:ext uri="{FF2B5EF4-FFF2-40B4-BE49-F238E27FC236}">
              <a16:creationId xmlns:a16="http://schemas.microsoft.com/office/drawing/2014/main" id="{3E1F68DB-8B43-FF5E-391A-4BB8D19F0E84}"/>
            </a:ext>
          </a:extLst>
        </xdr:cNvPr>
        <xdr:cNvSpPr txBox="1"/>
      </xdr:nvSpPr>
      <xdr:spPr>
        <a:xfrm>
          <a:off x="6879769" y="1884324"/>
          <a:ext cx="1288869" cy="355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indent="0"/>
          <a:fld id="{6713E8F1-53E2-4836-A08E-D6F813DFEC87}" type="TxLink">
            <a:rPr lang="en-US" sz="1400" b="1" i="0" u="none" strike="noStrike">
              <a:solidFill>
                <a:schemeClr val="tx2"/>
              </a:solidFill>
              <a:latin typeface="Arial"/>
              <a:ea typeface="+mn-ea"/>
              <a:cs typeface="Arial"/>
            </a:rPr>
            <a:pPr marL="0" indent="0"/>
            <a:t>$157,361</a:t>
          </a:fld>
          <a:endParaRPr lang="ar-EG" sz="1400" b="1" i="0" u="none" strike="noStrike">
            <a:solidFill>
              <a:schemeClr val="tx2"/>
            </a:solidFill>
            <a:latin typeface="Arial"/>
            <a:ea typeface="+mn-ea"/>
            <a:cs typeface="Arial"/>
          </a:endParaRPr>
        </a:p>
      </xdr:txBody>
    </xdr:sp>
    <xdr:clientData/>
  </xdr:twoCellAnchor>
  <xdr:twoCellAnchor>
    <xdr:from>
      <xdr:col>13</xdr:col>
      <xdr:colOff>62046</xdr:colOff>
      <xdr:row>10</xdr:row>
      <xdr:rowOff>150230</xdr:rowOff>
    </xdr:from>
    <xdr:to>
      <xdr:col>14</xdr:col>
      <xdr:colOff>363581</xdr:colOff>
      <xdr:row>12</xdr:row>
      <xdr:rowOff>157850</xdr:rowOff>
    </xdr:to>
    <xdr:sp macro="" textlink="PivotTable!B6">
      <xdr:nvSpPr>
        <xdr:cNvPr id="31" name="TextBox 30">
          <a:extLst>
            <a:ext uri="{FF2B5EF4-FFF2-40B4-BE49-F238E27FC236}">
              <a16:creationId xmlns:a16="http://schemas.microsoft.com/office/drawing/2014/main" id="{0D6FCE65-BE2E-4453-B938-1F51101E579E}"/>
            </a:ext>
          </a:extLst>
        </xdr:cNvPr>
        <xdr:cNvSpPr txBox="1"/>
      </xdr:nvSpPr>
      <xdr:spPr>
        <a:xfrm>
          <a:off x="8835932" y="1891944"/>
          <a:ext cx="976449" cy="355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indent="0"/>
          <a:fld id="{8E688ED1-5A98-4812-B7B1-9AEE1D2A46F3}" type="TxLink">
            <a:rPr lang="en-US" sz="1400" b="1" i="0" u="none" strike="noStrike">
              <a:solidFill>
                <a:schemeClr val="tx2"/>
              </a:solidFill>
              <a:latin typeface="Arial"/>
              <a:ea typeface="+mn-ea"/>
              <a:cs typeface="Arial"/>
            </a:rPr>
            <a:pPr marL="0" indent="0"/>
            <a:t>$113,301</a:t>
          </a:fld>
          <a:endParaRPr lang="ar-EG" sz="1400" b="1" i="0" u="none" strike="noStrike">
            <a:solidFill>
              <a:schemeClr val="tx2"/>
            </a:solidFill>
            <a:latin typeface="Arial"/>
            <a:ea typeface="+mn-ea"/>
            <a:cs typeface="Arial"/>
          </a:endParaRPr>
        </a:p>
      </xdr:txBody>
    </xdr:sp>
    <xdr:clientData/>
  </xdr:twoCellAnchor>
  <xdr:twoCellAnchor>
    <xdr:from>
      <xdr:col>19</xdr:col>
      <xdr:colOff>295001</xdr:colOff>
      <xdr:row>10</xdr:row>
      <xdr:rowOff>104510</xdr:rowOff>
    </xdr:from>
    <xdr:to>
      <xdr:col>20</xdr:col>
      <xdr:colOff>317861</xdr:colOff>
      <xdr:row>12</xdr:row>
      <xdr:rowOff>112130</xdr:rowOff>
    </xdr:to>
    <xdr:sp macro="" textlink="PivotTable!D6">
      <xdr:nvSpPr>
        <xdr:cNvPr id="32" name="TextBox 31">
          <a:extLst>
            <a:ext uri="{FF2B5EF4-FFF2-40B4-BE49-F238E27FC236}">
              <a16:creationId xmlns:a16="http://schemas.microsoft.com/office/drawing/2014/main" id="{E53EC5FB-4F2F-415B-B123-8C0DBFE377ED}"/>
            </a:ext>
          </a:extLst>
        </xdr:cNvPr>
        <xdr:cNvSpPr txBox="1"/>
      </xdr:nvSpPr>
      <xdr:spPr>
        <a:xfrm>
          <a:off x="13118372" y="1846224"/>
          <a:ext cx="697775" cy="355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indent="0"/>
          <a:fld id="{B802D46E-A507-49B4-8DE4-78AF2FDBD1ED}" type="TxLink">
            <a:rPr lang="en-US" sz="1600" b="1" i="0" u="none" strike="noStrike">
              <a:solidFill>
                <a:schemeClr val="tx2"/>
              </a:solidFill>
              <a:latin typeface="Arial"/>
              <a:ea typeface="+mn-ea"/>
              <a:cs typeface="Arial"/>
            </a:rPr>
            <a:pPr marL="0" indent="0"/>
            <a:t>9360</a:t>
          </a:fld>
          <a:endParaRPr lang="ar-EG" sz="1600" b="1" i="0" u="none" strike="noStrike">
            <a:solidFill>
              <a:schemeClr val="tx2"/>
            </a:solidFill>
            <a:latin typeface="Arial"/>
            <a:ea typeface="+mn-ea"/>
            <a:cs typeface="Arial"/>
          </a:endParaRPr>
        </a:p>
      </xdr:txBody>
    </xdr:sp>
    <xdr:clientData/>
  </xdr:twoCellAnchor>
  <xdr:twoCellAnchor>
    <xdr:from>
      <xdr:col>16</xdr:col>
      <xdr:colOff>46806</xdr:colOff>
      <xdr:row>10</xdr:row>
      <xdr:rowOff>134990</xdr:rowOff>
    </xdr:from>
    <xdr:to>
      <xdr:col>17</xdr:col>
      <xdr:colOff>348341</xdr:colOff>
      <xdr:row>12</xdr:row>
      <xdr:rowOff>142610</xdr:rowOff>
    </xdr:to>
    <xdr:sp macro="" textlink="PivotTable!C6">
      <xdr:nvSpPr>
        <xdr:cNvPr id="33" name="TextBox 32">
          <a:extLst>
            <a:ext uri="{FF2B5EF4-FFF2-40B4-BE49-F238E27FC236}">
              <a16:creationId xmlns:a16="http://schemas.microsoft.com/office/drawing/2014/main" id="{4197CA0A-DBDA-4530-841B-3D9886C9F2F8}"/>
            </a:ext>
          </a:extLst>
        </xdr:cNvPr>
        <xdr:cNvSpPr txBox="1"/>
      </xdr:nvSpPr>
      <xdr:spPr>
        <a:xfrm>
          <a:off x="10845435" y="1876704"/>
          <a:ext cx="976449" cy="355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indent="0"/>
          <a:fld id="{993C043A-878F-4DEC-B456-0977177E531E}" type="TxLink">
            <a:rPr lang="en-US" sz="1400" b="1" i="0" u="none" strike="noStrike">
              <a:solidFill>
                <a:schemeClr val="tx2"/>
              </a:solidFill>
              <a:latin typeface="Arial"/>
              <a:ea typeface="+mn-ea"/>
              <a:cs typeface="Arial"/>
            </a:rPr>
            <a:pPr marL="0" indent="0"/>
            <a:t>$166,999</a:t>
          </a:fld>
          <a:endParaRPr lang="ar-EG" sz="1400" b="1" i="0" u="none" strike="noStrike">
            <a:solidFill>
              <a:schemeClr val="tx2"/>
            </a:solidFill>
            <a:latin typeface="Arial"/>
            <a:ea typeface="+mn-ea"/>
            <a:cs typeface="Arial"/>
          </a:endParaRPr>
        </a:p>
      </xdr:txBody>
    </xdr:sp>
    <xdr:clientData/>
  </xdr:twoCellAnchor>
  <xdr:twoCellAnchor>
    <xdr:from>
      <xdr:col>11</xdr:col>
      <xdr:colOff>256901</xdr:colOff>
      <xdr:row>8</xdr:row>
      <xdr:rowOff>29399</xdr:rowOff>
    </xdr:from>
    <xdr:to>
      <xdr:col>12</xdr:col>
      <xdr:colOff>561701</xdr:colOff>
      <xdr:row>13</xdr:row>
      <xdr:rowOff>37018</xdr:rowOff>
    </xdr:to>
    <xdr:graphicFrame macro="">
      <xdr:nvGraphicFramePr>
        <xdr:cNvPr id="34" name="Chart 33">
          <a:extLst>
            <a:ext uri="{FF2B5EF4-FFF2-40B4-BE49-F238E27FC236}">
              <a16:creationId xmlns:a16="http://schemas.microsoft.com/office/drawing/2014/main" id="{9886B921-212A-4AC2-A52B-3BF89010D3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238395</xdr:colOff>
      <xdr:row>8</xdr:row>
      <xdr:rowOff>70766</xdr:rowOff>
    </xdr:from>
    <xdr:to>
      <xdr:col>21</xdr:col>
      <xdr:colOff>547550</xdr:colOff>
      <xdr:row>13</xdr:row>
      <xdr:rowOff>78385</xdr:rowOff>
    </xdr:to>
    <xdr:graphicFrame macro="">
      <xdr:nvGraphicFramePr>
        <xdr:cNvPr id="36" name="Chart 35">
          <a:extLst>
            <a:ext uri="{FF2B5EF4-FFF2-40B4-BE49-F238E27FC236}">
              <a16:creationId xmlns:a16="http://schemas.microsoft.com/office/drawing/2014/main" id="{04192E3F-E1EC-4BD3-B3D5-1D4B6038E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218801</xdr:colOff>
      <xdr:row>8</xdr:row>
      <xdr:rowOff>29399</xdr:rowOff>
    </xdr:from>
    <xdr:to>
      <xdr:col>15</xdr:col>
      <xdr:colOff>523601</xdr:colOff>
      <xdr:row>13</xdr:row>
      <xdr:rowOff>37018</xdr:rowOff>
    </xdr:to>
    <xdr:graphicFrame macro="">
      <xdr:nvGraphicFramePr>
        <xdr:cNvPr id="37" name="Chart 36">
          <a:extLst>
            <a:ext uri="{FF2B5EF4-FFF2-40B4-BE49-F238E27FC236}">
              <a16:creationId xmlns:a16="http://schemas.microsoft.com/office/drawing/2014/main" id="{CBEFCA95-C49F-49B1-8BEB-6CFDB57CA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363581</xdr:colOff>
      <xdr:row>14</xdr:row>
      <xdr:rowOff>106303</xdr:rowOff>
    </xdr:from>
    <xdr:to>
      <xdr:col>18</xdr:col>
      <xdr:colOff>493121</xdr:colOff>
      <xdr:row>23</xdr:row>
      <xdr:rowOff>67754</xdr:rowOff>
    </xdr:to>
    <xdr:graphicFrame macro="">
      <xdr:nvGraphicFramePr>
        <xdr:cNvPr id="42" name="Chart 41">
          <a:extLst>
            <a:ext uri="{FF2B5EF4-FFF2-40B4-BE49-F238E27FC236}">
              <a16:creationId xmlns:a16="http://schemas.microsoft.com/office/drawing/2014/main" id="{5A795294-14ED-4BC6-886A-B0A9B7AE1A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100146</xdr:colOff>
      <xdr:row>23</xdr:row>
      <xdr:rowOff>74030</xdr:rowOff>
    </xdr:from>
    <xdr:to>
      <xdr:col>14</xdr:col>
      <xdr:colOff>333101</xdr:colOff>
      <xdr:row>34</xdr:row>
      <xdr:rowOff>29398</xdr:rowOff>
    </xdr:to>
    <mc:AlternateContent xmlns:mc="http://schemas.openxmlformats.org/markup-compatibility/2006">
      <mc:Choice xmlns:cx2="http://schemas.microsoft.com/office/drawing/2015/10/21/chartex" Requires="cx2">
        <xdr:graphicFrame macro="">
          <xdr:nvGraphicFramePr>
            <xdr:cNvPr id="43" name="Chart 42">
              <a:extLst>
                <a:ext uri="{FF2B5EF4-FFF2-40B4-BE49-F238E27FC236}">
                  <a16:creationId xmlns:a16="http://schemas.microsoft.com/office/drawing/2014/main" id="{26985595-9027-43E9-B015-A11D60A776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6805746" y="4105010"/>
              <a:ext cx="2915195" cy="1883228"/>
            </a:xfrm>
            <a:prstGeom prst="rect">
              <a:avLst/>
            </a:prstGeom>
            <a:solidFill>
              <a:prstClr val="white"/>
            </a:solidFill>
            <a:ln w="1">
              <a:solidFill>
                <a:prstClr val="green"/>
              </a:solidFill>
            </a:ln>
          </xdr:spPr>
          <xdr:txBody>
            <a:bodyPr vertOverflow="clip" horzOverflow="clip"/>
            <a:lstStyle/>
            <a:p>
              <a:r>
                <a:rPr lang="ar-E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386441</xdr:colOff>
      <xdr:row>23</xdr:row>
      <xdr:rowOff>142162</xdr:rowOff>
    </xdr:from>
    <xdr:to>
      <xdr:col>18</xdr:col>
      <xdr:colOff>569321</xdr:colOff>
      <xdr:row>33</xdr:row>
      <xdr:rowOff>173090</xdr:rowOff>
    </xdr:to>
    <xdr:graphicFrame macro="">
      <xdr:nvGraphicFramePr>
        <xdr:cNvPr id="46" name="Chart 45">
          <a:extLst>
            <a:ext uri="{FF2B5EF4-FFF2-40B4-BE49-F238E27FC236}">
              <a16:creationId xmlns:a16="http://schemas.microsoft.com/office/drawing/2014/main" id="{6AE563FB-8B85-4F49-87BF-B5B13054B0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8</xdr:col>
      <xdr:colOff>264521</xdr:colOff>
      <xdr:row>17</xdr:row>
      <xdr:rowOff>130955</xdr:rowOff>
    </xdr:from>
    <xdr:to>
      <xdr:col>10</xdr:col>
      <xdr:colOff>107046</xdr:colOff>
      <xdr:row>33</xdr:row>
      <xdr:rowOff>88372</xdr:rowOff>
    </xdr:to>
    <mc:AlternateContent xmlns:mc="http://schemas.openxmlformats.org/markup-compatibility/2006" xmlns:a14="http://schemas.microsoft.com/office/drawing/2010/main">
      <mc:Choice Requires="a14">
        <xdr:graphicFrame macro="">
          <xdr:nvGraphicFramePr>
            <xdr:cNvPr id="48" name="Month 1">
              <a:extLst>
                <a:ext uri="{FF2B5EF4-FFF2-40B4-BE49-F238E27FC236}">
                  <a16:creationId xmlns:a16="http://schemas.microsoft.com/office/drawing/2014/main" id="{DB41A234-9685-4CB0-89D5-408F36896723}"/>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663835" y="3091869"/>
              <a:ext cx="1192354" cy="274416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264521</xdr:colOff>
      <xdr:row>8</xdr:row>
      <xdr:rowOff>142611</xdr:rowOff>
    </xdr:from>
    <xdr:to>
      <xdr:col>10</xdr:col>
      <xdr:colOff>107046</xdr:colOff>
      <xdr:row>17</xdr:row>
      <xdr:rowOff>113270</xdr:rowOff>
    </xdr:to>
    <mc:AlternateContent xmlns:mc="http://schemas.openxmlformats.org/markup-compatibility/2006" xmlns:a14="http://schemas.microsoft.com/office/drawing/2010/main">
      <mc:Choice Requires="a14">
        <xdr:graphicFrame macro="">
          <xdr:nvGraphicFramePr>
            <xdr:cNvPr id="49" name="Country 1">
              <a:extLst>
                <a:ext uri="{FF2B5EF4-FFF2-40B4-BE49-F238E27FC236}">
                  <a16:creationId xmlns:a16="http://schemas.microsoft.com/office/drawing/2014/main" id="{9EDDBE85-8C87-4DD9-A16D-D41EF919F26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663835" y="1535982"/>
              <a:ext cx="1192354" cy="1538202"/>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19</xdr:col>
      <xdr:colOff>40979</xdr:colOff>
      <xdr:row>13</xdr:row>
      <xdr:rowOff>160092</xdr:rowOff>
    </xdr:from>
    <xdr:ext cx="1608774" cy="342851"/>
    <xdr:sp macro="" textlink="">
      <xdr:nvSpPr>
        <xdr:cNvPr id="57" name="TextBox 56">
          <a:extLst>
            <a:ext uri="{FF2B5EF4-FFF2-40B4-BE49-F238E27FC236}">
              <a16:creationId xmlns:a16="http://schemas.microsoft.com/office/drawing/2014/main" id="{5B6950F9-E970-B075-0B93-5B14BA780481}"/>
            </a:ext>
          </a:extLst>
        </xdr:cNvPr>
        <xdr:cNvSpPr txBox="1"/>
      </xdr:nvSpPr>
      <xdr:spPr>
        <a:xfrm>
          <a:off x="12864350" y="2424321"/>
          <a:ext cx="1608774"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1" anchor="t">
          <a:spAutoFit/>
        </a:bodyPr>
        <a:lstStyle/>
        <a:p>
          <a:r>
            <a:rPr lang="en-US" sz="1600" b="1">
              <a:solidFill>
                <a:srgbClr val="002060"/>
              </a:solidFill>
            </a:rPr>
            <a:t>Sales</a:t>
          </a:r>
          <a:r>
            <a:rPr lang="en-US" sz="1600" b="1" baseline="0">
              <a:solidFill>
                <a:srgbClr val="002060"/>
              </a:solidFill>
            </a:rPr>
            <a:t> By Country</a:t>
          </a:r>
          <a:endParaRPr lang="ar-EG" sz="1600" b="1">
            <a:solidFill>
              <a:srgbClr val="002060"/>
            </a:solidFill>
          </a:endParaRPr>
        </a:p>
      </xdr:txBody>
    </xdr:sp>
    <xdr:clientData/>
  </xdr:oneCellAnchor>
  <xdr:twoCellAnchor editAs="oneCell">
    <xdr:from>
      <xdr:col>8</xdr:col>
      <xdr:colOff>292335</xdr:colOff>
      <xdr:row>4</xdr:row>
      <xdr:rowOff>131546</xdr:rowOff>
    </xdr:from>
    <xdr:to>
      <xdr:col>10</xdr:col>
      <xdr:colOff>121661</xdr:colOff>
      <xdr:row>8</xdr:row>
      <xdr:rowOff>95945</xdr:rowOff>
    </xdr:to>
    <xdr:pic>
      <xdr:nvPicPr>
        <xdr:cNvPr id="2052" name="Picture 2051">
          <a:extLst>
            <a:ext uri="{FF2B5EF4-FFF2-40B4-BE49-F238E27FC236}">
              <a16:creationId xmlns:a16="http://schemas.microsoft.com/office/drawing/2014/main" id="{11C3DEE8-52F2-C1D4-B8F6-5A5924D184CC}"/>
            </a:ext>
          </a:extLst>
        </xdr:cNvPr>
        <xdr:cNvPicPr>
          <a:picLocks noChangeAspect="1"/>
        </xdr:cNvPicPr>
      </xdr:nvPicPr>
      <xdr:blipFill>
        <a:blip xmlns:r="http://schemas.openxmlformats.org/officeDocument/2006/relationships" r:embed="rId9" cstate="print">
          <a:duotone>
            <a:schemeClr val="accent1">
              <a:shade val="45000"/>
              <a:satMod val="135000"/>
            </a:schemeClr>
            <a:prstClr val="white"/>
          </a:duotone>
          <a:extLst>
            <a:ext uri="{BEBA8EAE-BF5A-486C-A8C5-ECC9F3942E4B}">
              <a14:imgProps xmlns:a14="http://schemas.microsoft.com/office/drawing/2010/main">
                <a14:imgLayer r:embed="rId10">
                  <a14:imgEffect>
                    <a14:colorTemperature colorTemp="4700"/>
                  </a14:imgEffect>
                  <a14:imgEffect>
                    <a14:saturation sat="400000"/>
                  </a14:imgEffect>
                  <a14:imgEffect>
                    <a14:brightnessContrast bright="-40000" contrast="20000"/>
                  </a14:imgEffect>
                </a14:imgLayer>
              </a14:imgProps>
            </a:ext>
            <a:ext uri="{28A0092B-C50C-407E-A947-70E740481C1C}">
              <a14:useLocalDpi xmlns:a14="http://schemas.microsoft.com/office/drawing/2010/main" val="0"/>
            </a:ext>
          </a:extLst>
        </a:blip>
        <a:stretch>
          <a:fillRect/>
        </a:stretch>
      </xdr:blipFill>
      <xdr:spPr>
        <a:xfrm>
          <a:off x="5691649" y="828232"/>
          <a:ext cx="1179155" cy="661084"/>
        </a:xfrm>
        <a:prstGeom prst="rect">
          <a:avLst/>
        </a:prstGeom>
      </xdr:spPr>
    </xdr:pic>
    <xdr:clientData/>
  </xdr:twoCellAnchor>
  <xdr:twoCellAnchor>
    <xdr:from>
      <xdr:col>17</xdr:col>
      <xdr:colOff>217712</xdr:colOff>
      <xdr:row>8</xdr:row>
      <xdr:rowOff>107777</xdr:rowOff>
    </xdr:from>
    <xdr:to>
      <xdr:col>18</xdr:col>
      <xdr:colOff>362492</xdr:colOff>
      <xdr:row>13</xdr:row>
      <xdr:rowOff>23956</xdr:rowOff>
    </xdr:to>
    <xdr:graphicFrame macro="">
      <xdr:nvGraphicFramePr>
        <xdr:cNvPr id="6" name="Chart 5">
          <a:extLst>
            <a:ext uri="{FF2B5EF4-FFF2-40B4-BE49-F238E27FC236}">
              <a16:creationId xmlns:a16="http://schemas.microsoft.com/office/drawing/2014/main" id="{FC3E7531-3D40-41E8-85C4-6E1AB23A51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0.13703</cdr:x>
      <cdr:y>0.02987</cdr:y>
    </cdr:from>
    <cdr:to>
      <cdr:x>0.99937</cdr:x>
      <cdr:y>0.19915</cdr:y>
    </cdr:to>
    <cdr:sp macro="" textlink="">
      <cdr:nvSpPr>
        <cdr:cNvPr id="3" name="TextBox 2">
          <a:extLst xmlns:a="http://schemas.openxmlformats.org/drawingml/2006/main">
            <a:ext uri="{FF2B5EF4-FFF2-40B4-BE49-F238E27FC236}">
              <a16:creationId xmlns:a16="http://schemas.microsoft.com/office/drawing/2014/main" id="{41BE91EE-420E-85DE-2525-CE729C7BD85B}"/>
            </a:ext>
          </a:extLst>
        </cdr:cNvPr>
        <cdr:cNvSpPr txBox="1"/>
      </cdr:nvSpPr>
      <cdr:spPr>
        <a:xfrm xmlns:a="http://schemas.openxmlformats.org/drawingml/2006/main">
          <a:off x="391756" y="53788"/>
          <a:ext cx="2465295" cy="304800"/>
        </a:xfrm>
        <a:prstGeom xmlns:a="http://schemas.openxmlformats.org/drawingml/2006/main" prst="rect">
          <a:avLst/>
        </a:prstGeom>
      </cdr:spPr>
      <cdr:txBody>
        <a:bodyPr xmlns:a="http://schemas.openxmlformats.org/drawingml/2006/main" vertOverflow="clip" wrap="none" rtlCol="1"/>
        <a:lstStyle xmlns:a="http://schemas.openxmlformats.org/drawingml/2006/main"/>
        <a:p xmlns:a="http://schemas.openxmlformats.org/drawingml/2006/main">
          <a:r>
            <a:rPr lang="en-US" sz="1400" b="1" kern="1200">
              <a:solidFill>
                <a:srgbClr val="002060"/>
              </a:solidFill>
            </a:rPr>
            <a:t>Sales</a:t>
          </a:r>
          <a:r>
            <a:rPr lang="en-US" sz="1400" b="1" kern="1200" baseline="0">
              <a:solidFill>
                <a:srgbClr val="002060"/>
              </a:solidFill>
            </a:rPr>
            <a:t> &amp; Target &amp; Profit by Month</a:t>
          </a:r>
          <a:endParaRPr lang="ar-EG" sz="1400" b="1" kern="1200">
            <a:solidFill>
              <a:srgbClr val="002060"/>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0.39063</cdr:x>
      <cdr:y>0.40517</cdr:y>
    </cdr:from>
    <cdr:to>
      <cdr:x>0.66406</cdr:x>
      <cdr:y>0.56897</cdr:y>
    </cdr:to>
    <cdr:sp macro="" textlink="">
      <cdr:nvSpPr>
        <cdr:cNvPr id="2" name="TextBox 1">
          <a:extLst xmlns:a="http://schemas.openxmlformats.org/drawingml/2006/main">
            <a:ext uri="{FF2B5EF4-FFF2-40B4-BE49-F238E27FC236}">
              <a16:creationId xmlns:a16="http://schemas.microsoft.com/office/drawing/2014/main" id="{74860EA2-69C7-B5ED-3B48-C2161F0DB887}"/>
            </a:ext>
          </a:extLst>
        </cdr:cNvPr>
        <cdr:cNvSpPr txBox="1"/>
      </cdr:nvSpPr>
      <cdr:spPr>
        <a:xfrm xmlns:a="http://schemas.openxmlformats.org/drawingml/2006/main">
          <a:off x="381000" y="358140"/>
          <a:ext cx="266700" cy="144780"/>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endParaRPr lang="ar-EG" sz="1100" kern="1200"/>
        </a:p>
      </cdr:txBody>
    </cdr:sp>
  </cdr:relSizeAnchor>
  <cdr:relSizeAnchor xmlns:cdr="http://schemas.openxmlformats.org/drawingml/2006/chartDrawing">
    <cdr:from>
      <cdr:x>0.28906</cdr:x>
      <cdr:y>0.34483</cdr:y>
    </cdr:from>
    <cdr:to>
      <cdr:x>0.85156</cdr:x>
      <cdr:y>1</cdr:y>
    </cdr:to>
    <cdr:sp macro="" textlink="PivotTable!$B$13">
      <cdr:nvSpPr>
        <cdr:cNvPr id="3" name="TextBox 2">
          <a:extLst xmlns:a="http://schemas.openxmlformats.org/drawingml/2006/main">
            <a:ext uri="{FF2B5EF4-FFF2-40B4-BE49-F238E27FC236}">
              <a16:creationId xmlns:a16="http://schemas.microsoft.com/office/drawing/2014/main" id="{5539F2B3-B086-1F5B-75DE-A650FD0FBAA6}"/>
            </a:ext>
          </a:extLst>
        </cdr:cNvPr>
        <cdr:cNvSpPr txBox="1"/>
      </cdr:nvSpPr>
      <cdr:spPr>
        <a:xfrm xmlns:a="http://schemas.openxmlformats.org/drawingml/2006/main">
          <a:off x="281940" y="304800"/>
          <a:ext cx="548640" cy="579120"/>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fld id="{15BF6183-BE96-4591-AB00-91C72D056B7E}" type="TxLink">
            <a:rPr lang="en-US" sz="1400" b="1" i="0" u="none" strike="noStrike" kern="1200">
              <a:solidFill>
                <a:schemeClr val="tx2">
                  <a:lumMod val="90000"/>
                  <a:lumOff val="10000"/>
                </a:schemeClr>
              </a:solidFill>
              <a:latin typeface="Arial"/>
              <a:cs typeface="Arial"/>
            </a:rPr>
            <a:pPr/>
            <a:t>86%</a:t>
          </a:fld>
          <a:endParaRPr lang="ar-EG" sz="1400" b="1" kern="1200">
            <a:solidFill>
              <a:schemeClr val="tx2">
                <a:lumMod val="90000"/>
                <a:lumOff val="10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0.39063</cdr:x>
      <cdr:y>0.40517</cdr:y>
    </cdr:from>
    <cdr:to>
      <cdr:x>0.66406</cdr:x>
      <cdr:y>0.56897</cdr:y>
    </cdr:to>
    <cdr:sp macro="" textlink="">
      <cdr:nvSpPr>
        <cdr:cNvPr id="2" name="TextBox 1">
          <a:extLst xmlns:a="http://schemas.openxmlformats.org/drawingml/2006/main">
            <a:ext uri="{FF2B5EF4-FFF2-40B4-BE49-F238E27FC236}">
              <a16:creationId xmlns:a16="http://schemas.microsoft.com/office/drawing/2014/main" id="{74860EA2-69C7-B5ED-3B48-C2161F0DB887}"/>
            </a:ext>
          </a:extLst>
        </cdr:cNvPr>
        <cdr:cNvSpPr txBox="1"/>
      </cdr:nvSpPr>
      <cdr:spPr>
        <a:xfrm xmlns:a="http://schemas.openxmlformats.org/drawingml/2006/main">
          <a:off x="381000" y="358140"/>
          <a:ext cx="266700" cy="144780"/>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endParaRPr lang="ar-EG" sz="1100" kern="1200"/>
        </a:p>
      </cdr:txBody>
    </cdr:sp>
  </cdr:relSizeAnchor>
  <cdr:relSizeAnchor xmlns:cdr="http://schemas.openxmlformats.org/drawingml/2006/chartDrawing">
    <cdr:from>
      <cdr:x>0.28906</cdr:x>
      <cdr:y>0.34483</cdr:y>
    </cdr:from>
    <cdr:to>
      <cdr:x>0.85156</cdr:x>
      <cdr:y>1</cdr:y>
    </cdr:to>
    <cdr:sp macro="" textlink="PivotTable!$B$26">
      <cdr:nvSpPr>
        <cdr:cNvPr id="3" name="TextBox 2">
          <a:extLst xmlns:a="http://schemas.openxmlformats.org/drawingml/2006/main">
            <a:ext uri="{FF2B5EF4-FFF2-40B4-BE49-F238E27FC236}">
              <a16:creationId xmlns:a16="http://schemas.microsoft.com/office/drawing/2014/main" id="{5539F2B3-B086-1F5B-75DE-A650FD0FBAA6}"/>
            </a:ext>
          </a:extLst>
        </cdr:cNvPr>
        <cdr:cNvSpPr txBox="1"/>
      </cdr:nvSpPr>
      <cdr:spPr>
        <a:xfrm xmlns:a="http://schemas.openxmlformats.org/drawingml/2006/main">
          <a:off x="281940" y="304800"/>
          <a:ext cx="548640" cy="579120"/>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fld id="{96D2C381-AF96-4BFD-A3DA-38BBD25564FF}" type="TxLink">
            <a:rPr lang="en-US" sz="1400" b="1" i="0" u="none" strike="noStrike" kern="1200">
              <a:solidFill>
                <a:schemeClr val="tx2">
                  <a:lumMod val="90000"/>
                  <a:lumOff val="10000"/>
                </a:schemeClr>
              </a:solidFill>
              <a:latin typeface="Arial"/>
              <a:cs typeface="Arial"/>
            </a:rPr>
            <a:pPr/>
            <a:t>84%</a:t>
          </a:fld>
          <a:endParaRPr lang="ar-EG" sz="1800" b="1" kern="1200">
            <a:solidFill>
              <a:schemeClr val="tx2">
                <a:lumMod val="90000"/>
                <a:lumOff val="10000"/>
              </a:schemeClr>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0.39063</cdr:x>
      <cdr:y>0.40517</cdr:y>
    </cdr:from>
    <cdr:to>
      <cdr:x>0.66406</cdr:x>
      <cdr:y>0.56897</cdr:y>
    </cdr:to>
    <cdr:sp macro="" textlink="">
      <cdr:nvSpPr>
        <cdr:cNvPr id="2" name="TextBox 1">
          <a:extLst xmlns:a="http://schemas.openxmlformats.org/drawingml/2006/main">
            <a:ext uri="{FF2B5EF4-FFF2-40B4-BE49-F238E27FC236}">
              <a16:creationId xmlns:a16="http://schemas.microsoft.com/office/drawing/2014/main" id="{74860EA2-69C7-B5ED-3B48-C2161F0DB887}"/>
            </a:ext>
          </a:extLst>
        </cdr:cNvPr>
        <cdr:cNvSpPr txBox="1"/>
      </cdr:nvSpPr>
      <cdr:spPr>
        <a:xfrm xmlns:a="http://schemas.openxmlformats.org/drawingml/2006/main">
          <a:off x="381000" y="358140"/>
          <a:ext cx="266700" cy="144780"/>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endParaRPr lang="ar-EG" sz="1100" kern="1200"/>
        </a:p>
      </cdr:txBody>
    </cdr:sp>
  </cdr:relSizeAnchor>
  <cdr:relSizeAnchor xmlns:cdr="http://schemas.openxmlformats.org/drawingml/2006/chartDrawing">
    <cdr:from>
      <cdr:x>0.28906</cdr:x>
      <cdr:y>0.31897</cdr:y>
    </cdr:from>
    <cdr:to>
      <cdr:x>0.85156</cdr:x>
      <cdr:y>0.97414</cdr:y>
    </cdr:to>
    <cdr:sp macro="" textlink="PivotTable!$B$22">
      <cdr:nvSpPr>
        <cdr:cNvPr id="3" name="TextBox 2">
          <a:extLst xmlns:a="http://schemas.openxmlformats.org/drawingml/2006/main">
            <a:ext uri="{FF2B5EF4-FFF2-40B4-BE49-F238E27FC236}">
              <a16:creationId xmlns:a16="http://schemas.microsoft.com/office/drawing/2014/main" id="{5539F2B3-B086-1F5B-75DE-A650FD0FBAA6}"/>
            </a:ext>
          </a:extLst>
        </cdr:cNvPr>
        <cdr:cNvSpPr txBox="1"/>
      </cdr:nvSpPr>
      <cdr:spPr>
        <a:xfrm xmlns:a="http://schemas.openxmlformats.org/drawingml/2006/main">
          <a:off x="281938" y="281942"/>
          <a:ext cx="548640" cy="579118"/>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fld id="{A9D00B97-F1D9-457D-B38A-B193CD66B08F}" type="TxLink">
            <a:rPr lang="en-US" sz="1400" b="1" i="0" u="none" strike="noStrike" kern="1200">
              <a:solidFill>
                <a:schemeClr val="tx2">
                  <a:lumMod val="90000"/>
                  <a:lumOff val="10000"/>
                </a:schemeClr>
              </a:solidFill>
              <a:latin typeface="Arial"/>
              <a:cs typeface="Arial"/>
            </a:rPr>
            <a:pPr/>
            <a:t>85%</a:t>
          </a:fld>
          <a:endParaRPr lang="ar-EG" sz="1800" b="1" kern="1200">
            <a:solidFill>
              <a:schemeClr val="tx2">
                <a:lumMod val="90000"/>
                <a:lumOff val="10000"/>
              </a:schemeClr>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0.13655</cdr:x>
      <cdr:y>0</cdr:y>
    </cdr:from>
    <cdr:to>
      <cdr:x>0.97191</cdr:x>
      <cdr:y>0.2261</cdr:y>
    </cdr:to>
    <cdr:sp macro="" textlink="">
      <cdr:nvSpPr>
        <cdr:cNvPr id="2" name="TextBox 1">
          <a:extLst xmlns:a="http://schemas.openxmlformats.org/drawingml/2006/main">
            <a:ext uri="{FF2B5EF4-FFF2-40B4-BE49-F238E27FC236}">
              <a16:creationId xmlns:a16="http://schemas.microsoft.com/office/drawing/2014/main" id="{9600F605-017C-7F04-6FAE-CD605DB42D0A}"/>
            </a:ext>
          </a:extLst>
        </cdr:cNvPr>
        <cdr:cNvSpPr txBox="1"/>
      </cdr:nvSpPr>
      <cdr:spPr>
        <a:xfrm xmlns:a="http://schemas.openxmlformats.org/drawingml/2006/main">
          <a:off x="392207" y="0"/>
          <a:ext cx="2399403" cy="412376"/>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endParaRPr lang="ar-EG" sz="1400" b="1" kern="1200">
            <a:solidFill>
              <a:srgbClr val="002060"/>
            </a:solidFill>
          </a:endParaRPr>
        </a:p>
      </cdr:txBody>
    </cdr:sp>
  </cdr:relSizeAnchor>
  <cdr:relSizeAnchor xmlns:cdr="http://schemas.openxmlformats.org/drawingml/2006/chartDrawing">
    <cdr:from>
      <cdr:x>0.13421</cdr:x>
      <cdr:y>0</cdr:y>
    </cdr:from>
    <cdr:to>
      <cdr:x>0.80917</cdr:x>
      <cdr:y>0.20724</cdr:y>
    </cdr:to>
    <cdr:pic>
      <cdr:nvPicPr>
        <cdr:cNvPr id="3" name="chart">
          <a:extLst xmlns:a="http://schemas.openxmlformats.org/drawingml/2006/main">
            <a:ext uri="{FF2B5EF4-FFF2-40B4-BE49-F238E27FC236}">
              <a16:creationId xmlns:a16="http://schemas.microsoft.com/office/drawing/2014/main" id="{380C95D6-CE03-2F9C-79CC-885E1F03F712}"/>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85482" y="0"/>
          <a:ext cx="1938696" cy="377985"/>
        </a:xfrm>
        <a:prstGeom xmlns:a="http://schemas.openxmlformats.org/drawingml/2006/main" prst="rect">
          <a:avLst/>
        </a:prstGeom>
      </cdr:spPr>
    </cdr:pic>
  </cdr:relSizeAnchor>
</c:userShapes>
</file>

<file path=xl/drawings/drawing7.xml><?xml version="1.0" encoding="utf-8"?>
<c:userShapes xmlns:c="http://schemas.openxmlformats.org/drawingml/2006/chart">
  <cdr:relSizeAnchor xmlns:cdr="http://schemas.openxmlformats.org/drawingml/2006/chartDrawing">
    <cdr:from>
      <cdr:x>0.35514</cdr:x>
      <cdr:y>0.34615</cdr:y>
    </cdr:from>
    <cdr:to>
      <cdr:x>0.99065</cdr:x>
      <cdr:y>0.67308</cdr:y>
    </cdr:to>
    <cdr:sp macro="" textlink="PivotTable!$B$41">
      <cdr:nvSpPr>
        <cdr:cNvPr id="3" name="TextBox 2">
          <a:extLst xmlns:a="http://schemas.openxmlformats.org/drawingml/2006/main">
            <a:ext uri="{FF2B5EF4-FFF2-40B4-BE49-F238E27FC236}">
              <a16:creationId xmlns:a16="http://schemas.microsoft.com/office/drawing/2014/main" id="{ACA86A31-45DF-6636-D00B-121574B21F31}"/>
            </a:ext>
          </a:extLst>
        </cdr:cNvPr>
        <cdr:cNvSpPr txBox="1"/>
      </cdr:nvSpPr>
      <cdr:spPr>
        <a:xfrm xmlns:a="http://schemas.openxmlformats.org/drawingml/2006/main">
          <a:off x="289560" y="274320"/>
          <a:ext cx="518160" cy="259080"/>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fld id="{F95276B6-2F7E-4F10-ACD5-966763F9E77C}" type="TxLink">
            <a:rPr lang="en-US" sz="1200" b="1" i="0" u="none" strike="noStrike" kern="1200">
              <a:solidFill>
                <a:schemeClr val="tx2">
                  <a:lumMod val="90000"/>
                  <a:lumOff val="10000"/>
                </a:schemeClr>
              </a:solidFill>
              <a:latin typeface="Arial"/>
              <a:cs typeface="Arial"/>
            </a:rPr>
            <a:pPr/>
            <a:t>94%</a:t>
          </a:fld>
          <a:endParaRPr lang="ar-EG" sz="1200" b="1" kern="1200">
            <a:solidFill>
              <a:schemeClr val="tx2">
                <a:lumMod val="90000"/>
                <a:lumOff val="10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fotech" refreshedDate="45866.698851851848" createdVersion="8" refreshedVersion="8" minRefreshableVersion="3" recordCount="63" xr:uid="{0BC698D5-5C9B-4529-B2CB-AD37407F1E8F}">
  <cacheSource type="worksheet">
    <worksheetSource name="Table2"/>
  </cacheSource>
  <cacheFields count="14">
    <cacheField name="Date" numFmtId="14">
      <sharedItems containsSemiMixedTypes="0" containsNonDate="0" containsDate="1" containsString="0" minDate="2023-01-02T00:00:00" maxDate="2023-12-16T00:00:00"/>
    </cacheField>
    <cacheField name="Region" numFmtId="0">
      <sharedItems count="4">
        <s v="East"/>
        <s v="West"/>
        <s v="South"/>
        <s v="North"/>
      </sharedItems>
    </cacheField>
    <cacheField name="Sales" numFmtId="164">
      <sharedItems containsSemiMixedTypes="0" containsString="0" containsNumber="1" containsInteger="1" minValue="1000" maxValue="6500"/>
    </cacheField>
    <cacheField name="Profit" numFmtId="164">
      <sharedItems containsSemiMixedTypes="0" containsString="0" containsNumber="1" minValue="385.71428571428601" maxValue="5214.2857142857101"/>
    </cacheField>
    <cacheField name="Target Sales" numFmtId="164">
      <sharedItems containsSemiMixedTypes="0" containsString="0" containsNumber="1" minValue="285.71428571428572" maxValue="6714.2857142857101"/>
    </cacheField>
    <cacheField name="No of Customers" numFmtId="0">
      <sharedItems containsSemiMixedTypes="0" containsString="0" containsNumber="1" containsInteger="1" minValue="15" maxValue="310"/>
    </cacheField>
    <cacheField name="Sales Completion Rate" numFmtId="0">
      <sharedItems containsSemiMixedTypes="0" containsString="0" containsNumber="1" minValue="0.7" maxValue="0.99"/>
    </cacheField>
    <cacheField name="Profit Completion Rate" numFmtId="0">
      <sharedItems containsSemiMixedTypes="0" containsString="0" containsNumber="1" minValue="0.7" maxValue="0.99"/>
    </cacheField>
    <cacheField name="Customer Completion Rate" numFmtId="0">
      <sharedItems containsSemiMixedTypes="0" containsString="0" containsNumber="1" minValue="0.7" maxValue="0.99"/>
    </cacheField>
    <cacheField name="Country" numFmtId="0">
      <sharedItems count="5">
        <s v="Argentina"/>
        <s v="Colombia"/>
        <s v="Brazil"/>
        <s v="Ecuador"/>
        <s v="Peru"/>
      </sharedItems>
    </cacheField>
    <cacheField name="Customer Satisfaction" numFmtId="0">
      <sharedItems count="5">
        <s v="Speed"/>
        <s v="Quality"/>
        <s v="Hygiene"/>
        <s v="Service"/>
        <s v="Availability"/>
      </sharedItems>
    </cacheField>
    <cacheField name="Score" numFmtId="0">
      <sharedItems containsSemiMixedTypes="0" containsString="0" containsNumber="1" containsInteger="1" minValue="2" maxValue="9"/>
    </cacheField>
    <cacheField name="Month" numFmtId="0">
      <sharedItems count="12">
        <s v="May"/>
        <s v="Feb"/>
        <s v="Oct"/>
        <s v="Nov"/>
        <s v="Mar"/>
        <s v="Apr"/>
        <s v="Aug"/>
        <s v="Jun"/>
        <s v="Jul"/>
        <s v="Sep"/>
        <s v="Dec"/>
        <s v="Jan"/>
      </sharedItems>
    </cacheField>
    <cacheField name="Quarter" numFmtId="0">
      <sharedItems count="4">
        <s v="Q2"/>
        <s v="Q1"/>
        <s v="Q4"/>
        <s v="Q3"/>
      </sharedItems>
    </cacheField>
  </cacheFields>
  <extLst>
    <ext xmlns:x14="http://schemas.microsoft.com/office/spreadsheetml/2009/9/main" uri="{725AE2AE-9491-48be-B2B4-4EB974FC3084}">
      <x14:pivotCacheDefinition pivotCacheId="4507460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d v="2023-05-14T00:00:00"/>
    <x v="0"/>
    <n v="2581"/>
    <n v="2957.1428571428601"/>
    <n v="5857"/>
    <n v="80"/>
    <n v="0.89"/>
    <n v="0.85"/>
    <n v="0.72"/>
    <x v="0"/>
    <x v="0"/>
    <n v="8"/>
    <x v="0"/>
    <x v="0"/>
  </r>
  <r>
    <d v="2023-02-26T00:00:00"/>
    <x v="1"/>
    <n v="3944"/>
    <n v="2957.1428571428601"/>
    <n v="5857"/>
    <n v="30"/>
    <n v="0.94"/>
    <n v="0.95"/>
    <n v="0.86"/>
    <x v="1"/>
    <x v="1"/>
    <n v="4"/>
    <x v="1"/>
    <x v="1"/>
  </r>
  <r>
    <d v="2023-02-27T00:00:00"/>
    <x v="2"/>
    <n v="3293"/>
    <n v="2957.1428571428601"/>
    <n v="5857"/>
    <n v="15"/>
    <n v="0.82"/>
    <n v="0.8"/>
    <n v="0.76"/>
    <x v="2"/>
    <x v="2"/>
    <n v="3"/>
    <x v="1"/>
    <x v="1"/>
  </r>
  <r>
    <d v="2023-02-28T00:00:00"/>
    <x v="2"/>
    <n v="2019"/>
    <n v="2957.1428571428601"/>
    <n v="5857"/>
    <n v="40"/>
    <n v="0.79"/>
    <n v="0.79"/>
    <n v="0.79"/>
    <x v="3"/>
    <x v="0"/>
    <n v="2"/>
    <x v="1"/>
    <x v="1"/>
  </r>
  <r>
    <d v="2023-10-29T00:00:00"/>
    <x v="1"/>
    <n v="2980"/>
    <n v="2958"/>
    <n v="5857"/>
    <n v="100"/>
    <n v="0.96"/>
    <n v="0.79"/>
    <n v="0.7"/>
    <x v="4"/>
    <x v="3"/>
    <n v="7"/>
    <x v="2"/>
    <x v="2"/>
  </r>
  <r>
    <d v="2023-10-30T00:00:00"/>
    <x v="1"/>
    <n v="2209"/>
    <n v="2957.1428571428601"/>
    <n v="5857"/>
    <n v="15"/>
    <n v="0.79"/>
    <n v="0.79"/>
    <n v="0.77"/>
    <x v="4"/>
    <x v="0"/>
    <n v="9"/>
    <x v="2"/>
    <x v="2"/>
  </r>
  <r>
    <d v="2023-10-31T00:00:00"/>
    <x v="3"/>
    <n v="2440"/>
    <n v="2957.1428571428601"/>
    <n v="5857"/>
    <n v="20"/>
    <n v="0.75"/>
    <n v="0.72"/>
    <n v="0.93"/>
    <x v="4"/>
    <x v="1"/>
    <n v="5"/>
    <x v="2"/>
    <x v="2"/>
  </r>
  <r>
    <d v="2023-11-01T00:00:00"/>
    <x v="3"/>
    <n v="2000"/>
    <n v="1328.57142857143"/>
    <n v="4428.5714285714303"/>
    <n v="90"/>
    <n v="0.92"/>
    <n v="0.99"/>
    <n v="0.74"/>
    <x v="2"/>
    <x v="1"/>
    <n v="6"/>
    <x v="3"/>
    <x v="2"/>
  </r>
  <r>
    <d v="2023-11-02T00:00:00"/>
    <x v="3"/>
    <n v="1431"/>
    <n v="1328.57142857143"/>
    <n v="4428.5714285714303"/>
    <n v="30"/>
    <n v="0.7"/>
    <n v="0.99"/>
    <n v="0.95"/>
    <x v="2"/>
    <x v="3"/>
    <n v="8"/>
    <x v="3"/>
    <x v="2"/>
  </r>
  <r>
    <d v="2023-11-03T00:00:00"/>
    <x v="1"/>
    <n v="3000"/>
    <n v="1328.57142857143"/>
    <n v="4428.5714285714303"/>
    <n v="15"/>
    <n v="0.91"/>
    <n v="0.98"/>
    <n v="0.89"/>
    <x v="2"/>
    <x v="3"/>
    <n v="4"/>
    <x v="3"/>
    <x v="2"/>
  </r>
  <r>
    <d v="2023-05-14T00:00:00"/>
    <x v="1"/>
    <n v="4000"/>
    <n v="1328.57142857143"/>
    <n v="4428.5714285714303"/>
    <n v="40"/>
    <n v="0.74"/>
    <n v="0.85"/>
    <n v="0.7"/>
    <x v="2"/>
    <x v="0"/>
    <n v="3"/>
    <x v="0"/>
    <x v="0"/>
  </r>
  <r>
    <d v="2023-10-26T00:00:00"/>
    <x v="0"/>
    <n v="1000"/>
    <n v="1328.57142857143"/>
    <n v="4428.5714285714303"/>
    <n v="100"/>
    <n v="0.9"/>
    <n v="0.9"/>
    <n v="0.72"/>
    <x v="2"/>
    <x v="1"/>
    <n v="2"/>
    <x v="2"/>
    <x v="2"/>
  </r>
  <r>
    <d v="2023-03-10T00:00:00"/>
    <x v="0"/>
    <n v="2000"/>
    <n v="1328.57142857143"/>
    <n v="4428.5714285714303"/>
    <n v="15"/>
    <n v="0.95"/>
    <n v="0.97"/>
    <n v="0.81"/>
    <x v="2"/>
    <x v="2"/>
    <n v="7"/>
    <x v="4"/>
    <x v="1"/>
  </r>
  <r>
    <d v="2023-04-28T00:00:00"/>
    <x v="2"/>
    <n v="2000"/>
    <n v="1328.57142857143"/>
    <n v="4428.5714285714303"/>
    <n v="20"/>
    <n v="0.99"/>
    <n v="0.79"/>
    <n v="0.75"/>
    <x v="2"/>
    <x v="3"/>
    <n v="9"/>
    <x v="5"/>
    <x v="0"/>
  </r>
  <r>
    <d v="2023-10-19T00:00:00"/>
    <x v="2"/>
    <n v="4000"/>
    <n v="1328.57142857143"/>
    <n v="1428.57142857143"/>
    <n v="45"/>
    <n v="0.86"/>
    <n v="0.97"/>
    <n v="0.89"/>
    <x v="0"/>
    <x v="4"/>
    <n v="5"/>
    <x v="2"/>
    <x v="2"/>
  </r>
  <r>
    <d v="2023-08-22T00:00:00"/>
    <x v="0"/>
    <n v="6000"/>
    <n v="1328.57142857143"/>
    <n v="1428.57142857143"/>
    <n v="43"/>
    <n v="0.83"/>
    <n v="0.72"/>
    <n v="0.74"/>
    <x v="1"/>
    <x v="0"/>
    <n v="6"/>
    <x v="6"/>
    <x v="3"/>
  </r>
  <r>
    <d v="2023-08-09T00:00:00"/>
    <x v="1"/>
    <n v="6500"/>
    <n v="1328.57142857143"/>
    <n v="1428.57142857143"/>
    <n v="43"/>
    <n v="0.74"/>
    <n v="0.78"/>
    <n v="0.94"/>
    <x v="2"/>
    <x v="1"/>
    <n v="8"/>
    <x v="6"/>
    <x v="3"/>
  </r>
  <r>
    <d v="2023-06-01T00:00:00"/>
    <x v="3"/>
    <n v="1200"/>
    <n v="1328.57142857143"/>
    <n v="1428.57142857143"/>
    <n v="43"/>
    <n v="0.8"/>
    <n v="0.84"/>
    <n v="0.81"/>
    <x v="3"/>
    <x v="1"/>
    <n v="4"/>
    <x v="7"/>
    <x v="0"/>
  </r>
  <r>
    <d v="2023-03-01T00:00:00"/>
    <x v="3"/>
    <n v="3000"/>
    <n v="1328.57142857143"/>
    <n v="1428.5714285714287"/>
    <n v="43"/>
    <n v="0.89"/>
    <n v="0.99"/>
    <n v="0.97"/>
    <x v="0"/>
    <x v="0"/>
    <n v="3"/>
    <x v="4"/>
    <x v="1"/>
  </r>
  <r>
    <d v="2023-11-27T00:00:00"/>
    <x v="3"/>
    <n v="2000"/>
    <n v="1328.57142857143"/>
    <n v="1428.5714285714287"/>
    <n v="40"/>
    <n v="0.71"/>
    <n v="0.87"/>
    <n v="0.94"/>
    <x v="1"/>
    <x v="4"/>
    <n v="2"/>
    <x v="3"/>
    <x v="2"/>
  </r>
  <r>
    <d v="2023-10-14T00:00:00"/>
    <x v="3"/>
    <n v="2000"/>
    <n v="1328.57142857143"/>
    <n v="1428.5714285714287"/>
    <n v="43"/>
    <n v="0.9"/>
    <n v="0.72"/>
    <n v="0.94"/>
    <x v="2"/>
    <x v="0"/>
    <n v="7"/>
    <x v="2"/>
    <x v="2"/>
  </r>
  <r>
    <d v="2023-06-21T00:00:00"/>
    <x v="0"/>
    <n v="3000"/>
    <n v="5214.2857142857101"/>
    <n v="6714.2857142857101"/>
    <n v="100"/>
    <n v="0.89"/>
    <n v="0.85"/>
    <n v="0.87"/>
    <x v="3"/>
    <x v="1"/>
    <n v="9"/>
    <x v="7"/>
    <x v="0"/>
  </r>
  <r>
    <d v="2023-07-23T00:00:00"/>
    <x v="2"/>
    <n v="4500"/>
    <n v="5214.2857142857101"/>
    <n v="6714.2857142857101"/>
    <n v="100"/>
    <n v="0.89"/>
    <n v="0.8"/>
    <n v="0.88"/>
    <x v="0"/>
    <x v="2"/>
    <n v="5"/>
    <x v="8"/>
    <x v="3"/>
  </r>
  <r>
    <d v="2023-07-20T00:00:00"/>
    <x v="0"/>
    <n v="5500"/>
    <n v="1214.2857142857099"/>
    <n v="6714.2857142857101"/>
    <n v="100"/>
    <n v="0.98"/>
    <n v="0.99"/>
    <n v="0.81"/>
    <x v="2"/>
    <x v="0"/>
    <n v="6"/>
    <x v="8"/>
    <x v="3"/>
  </r>
  <r>
    <d v="2023-07-22T00:00:00"/>
    <x v="1"/>
    <n v="1000"/>
    <n v="5214.2857142857101"/>
    <n v="6714.2857142857101"/>
    <n v="100"/>
    <n v="0.81"/>
    <n v="0.91"/>
    <n v="0.95"/>
    <x v="3"/>
    <x v="4"/>
    <n v="8"/>
    <x v="8"/>
    <x v="3"/>
  </r>
  <r>
    <d v="2023-04-02T00:00:00"/>
    <x v="0"/>
    <n v="2000"/>
    <n v="5214.2857142857101"/>
    <n v="6714.2857142857101"/>
    <n v="100"/>
    <n v="0.97"/>
    <n v="0.85"/>
    <n v="0.85"/>
    <x v="0"/>
    <x v="0"/>
    <n v="4"/>
    <x v="5"/>
    <x v="0"/>
  </r>
  <r>
    <d v="2023-02-22T00:00:00"/>
    <x v="0"/>
    <n v="2000"/>
    <n v="5214.2857142857101"/>
    <n v="6714.2857142857101"/>
    <n v="100"/>
    <n v="0.89"/>
    <n v="0.94"/>
    <n v="0.8"/>
    <x v="1"/>
    <x v="0"/>
    <n v="3"/>
    <x v="1"/>
    <x v="1"/>
  </r>
  <r>
    <d v="2023-09-10T00:00:00"/>
    <x v="0"/>
    <n v="2000"/>
    <n v="5214.2857142857101"/>
    <n v="6714.2857142857101"/>
    <n v="100"/>
    <n v="0.88"/>
    <n v="0.94"/>
    <n v="0.7"/>
    <x v="2"/>
    <x v="2"/>
    <n v="2"/>
    <x v="9"/>
    <x v="3"/>
  </r>
  <r>
    <d v="2023-12-15T00:00:00"/>
    <x v="0"/>
    <n v="2000"/>
    <n v="2957.1428571428601"/>
    <n v="2857.1428571428573"/>
    <n v="90"/>
    <n v="0.75"/>
    <n v="0.77"/>
    <n v="0.84"/>
    <x v="3"/>
    <x v="3"/>
    <n v="7"/>
    <x v="10"/>
    <x v="2"/>
  </r>
  <r>
    <d v="2023-03-12T00:00:00"/>
    <x v="0"/>
    <n v="1700"/>
    <n v="2957.1428571428601"/>
    <n v="2857.1428571428573"/>
    <n v="80"/>
    <n v="0.73"/>
    <n v="0.96"/>
    <n v="0.93"/>
    <x v="3"/>
    <x v="4"/>
    <n v="4"/>
    <x v="4"/>
    <x v="1"/>
  </r>
  <r>
    <d v="2023-09-10T00:00:00"/>
    <x v="0"/>
    <n v="1600"/>
    <n v="2957.1428571428601"/>
    <n v="2857.1428571428573"/>
    <n v="90"/>
    <n v="0.93"/>
    <n v="0.74"/>
    <n v="0.93"/>
    <x v="2"/>
    <x v="0"/>
    <n v="5"/>
    <x v="9"/>
    <x v="3"/>
  </r>
  <r>
    <d v="2023-01-02T00:00:00"/>
    <x v="1"/>
    <n v="1200"/>
    <n v="2957.1428571428601"/>
    <n v="2857.1428571428573"/>
    <n v="110"/>
    <n v="0.85"/>
    <n v="0.7"/>
    <n v="0.99"/>
    <x v="3"/>
    <x v="1"/>
    <n v="6"/>
    <x v="11"/>
    <x v="1"/>
  </r>
  <r>
    <d v="2023-10-28T00:00:00"/>
    <x v="2"/>
    <n v="2500"/>
    <n v="2957.1428571428601"/>
    <n v="2857.1428571428573"/>
    <n v="90"/>
    <n v="0.92"/>
    <n v="0.99"/>
    <n v="0.88"/>
    <x v="0"/>
    <x v="2"/>
    <n v="8"/>
    <x v="2"/>
    <x v="2"/>
  </r>
  <r>
    <d v="2023-06-26T00:00:00"/>
    <x v="2"/>
    <n v="2100"/>
    <n v="2957.1428571428601"/>
    <n v="2857.1428571428573"/>
    <n v="100"/>
    <n v="0.75"/>
    <n v="0.97"/>
    <n v="0.83"/>
    <x v="1"/>
    <x v="3"/>
    <n v="4"/>
    <x v="7"/>
    <x v="0"/>
  </r>
  <r>
    <d v="2023-11-13T00:00:00"/>
    <x v="2"/>
    <n v="2150"/>
    <n v="2957.1428571428601"/>
    <n v="2857.1428571428573"/>
    <n v="90"/>
    <n v="0.77"/>
    <n v="0.97"/>
    <n v="0.78"/>
    <x v="0"/>
    <x v="4"/>
    <n v="3"/>
    <x v="3"/>
    <x v="2"/>
  </r>
  <r>
    <d v="2023-06-30T00:00:00"/>
    <x v="2"/>
    <n v="2200"/>
    <n v="757.142857142857"/>
    <n v="857.14285714285711"/>
    <n v="228"/>
    <n v="0.79"/>
    <n v="0.75"/>
    <n v="0.93"/>
    <x v="1"/>
    <x v="0"/>
    <n v="2"/>
    <x v="7"/>
    <x v="0"/>
  </r>
  <r>
    <d v="2023-04-14T00:00:00"/>
    <x v="1"/>
    <n v="1800"/>
    <n v="757.142857142857"/>
    <n v="857.14285714285711"/>
    <n v="220"/>
    <n v="0.81"/>
    <n v="0.98"/>
    <n v="0.86"/>
    <x v="2"/>
    <x v="1"/>
    <n v="7"/>
    <x v="5"/>
    <x v="0"/>
  </r>
  <r>
    <d v="2023-12-06T00:00:00"/>
    <x v="3"/>
    <n v="1800"/>
    <n v="757.142857142857"/>
    <n v="857.14285714285711"/>
    <n v="228"/>
    <n v="0.86"/>
    <n v="0.82"/>
    <n v="0.86"/>
    <x v="3"/>
    <x v="2"/>
    <n v="9"/>
    <x v="10"/>
    <x v="2"/>
  </r>
  <r>
    <d v="2023-05-08T00:00:00"/>
    <x v="0"/>
    <n v="1414"/>
    <n v="757.142857142857"/>
    <n v="857.14285714285711"/>
    <n v="238"/>
    <n v="0.72"/>
    <n v="0.95"/>
    <n v="0.9"/>
    <x v="4"/>
    <x v="3"/>
    <n v="5"/>
    <x v="0"/>
    <x v="0"/>
  </r>
  <r>
    <d v="2023-04-03T00:00:00"/>
    <x v="2"/>
    <n v="2100"/>
    <n v="757.142857142857"/>
    <n v="857.14285714285711"/>
    <n v="228"/>
    <n v="0.71"/>
    <n v="0.8"/>
    <n v="0.76"/>
    <x v="4"/>
    <x v="4"/>
    <n v="5"/>
    <x v="5"/>
    <x v="0"/>
  </r>
  <r>
    <d v="2023-06-01T00:00:00"/>
    <x v="2"/>
    <n v="2500"/>
    <n v="757.142857142857"/>
    <n v="857.14285714285711"/>
    <n v="230"/>
    <n v="0.97"/>
    <n v="0.95"/>
    <n v="0.85"/>
    <x v="4"/>
    <x v="0"/>
    <n v="8"/>
    <x v="7"/>
    <x v="0"/>
  </r>
  <r>
    <d v="2023-11-03T00:00:00"/>
    <x v="3"/>
    <n v="2200"/>
    <n v="757.142857142857"/>
    <n v="857.14285714285711"/>
    <n v="228"/>
    <n v="0.95"/>
    <n v="0.85"/>
    <n v="0.91"/>
    <x v="2"/>
    <x v="1"/>
    <n v="4"/>
    <x v="3"/>
    <x v="2"/>
  </r>
  <r>
    <d v="2023-05-14T00:00:00"/>
    <x v="0"/>
    <n v="2500"/>
    <n v="914.28571428571399"/>
    <n v="714.28571428571433"/>
    <n v="250"/>
    <n v="0.97"/>
    <n v="0.7"/>
    <n v="0.93"/>
    <x v="2"/>
    <x v="2"/>
    <n v="3"/>
    <x v="0"/>
    <x v="0"/>
  </r>
  <r>
    <d v="2023-10-26T00:00:00"/>
    <x v="2"/>
    <n v="2200"/>
    <n v="914.28571428571399"/>
    <n v="714.28571428571433"/>
    <n v="240"/>
    <n v="0.9"/>
    <n v="0.98"/>
    <n v="0.96"/>
    <x v="2"/>
    <x v="3"/>
    <n v="2"/>
    <x v="2"/>
    <x v="2"/>
  </r>
  <r>
    <d v="2023-10-27T00:00:00"/>
    <x v="0"/>
    <n v="2500"/>
    <n v="914.28571428571399"/>
    <n v="714.28571428571433"/>
    <n v="270"/>
    <n v="0.9"/>
    <n v="0.95"/>
    <n v="0.98"/>
    <x v="2"/>
    <x v="4"/>
    <n v="3"/>
    <x v="2"/>
    <x v="2"/>
  </r>
  <r>
    <d v="2023-01-28T00:00:00"/>
    <x v="1"/>
    <n v="2000"/>
    <n v="914.28571428571399"/>
    <n v="714.28571428571433"/>
    <n v="259"/>
    <n v="0.96"/>
    <n v="0.81"/>
    <n v="0.85"/>
    <x v="2"/>
    <x v="0"/>
    <n v="9"/>
    <x v="11"/>
    <x v="1"/>
  </r>
  <r>
    <d v="2023-01-29T00:00:00"/>
    <x v="1"/>
    <n v="2500"/>
    <n v="914.28571428571399"/>
    <n v="714.28571428571433"/>
    <n v="260"/>
    <n v="0.98"/>
    <n v="0.84"/>
    <n v="0.89"/>
    <x v="2"/>
    <x v="0"/>
    <n v="5"/>
    <x v="11"/>
    <x v="1"/>
  </r>
  <r>
    <d v="2023-01-30T00:00:00"/>
    <x v="1"/>
    <n v="2500"/>
    <n v="914.28571428571399"/>
    <n v="714.28571428571433"/>
    <n v="260"/>
    <n v="0.76"/>
    <n v="0.7"/>
    <n v="0.86"/>
    <x v="2"/>
    <x v="2"/>
    <n v="6"/>
    <x v="11"/>
    <x v="1"/>
  </r>
  <r>
    <d v="2023-01-31T00:00:00"/>
    <x v="0"/>
    <n v="2500"/>
    <n v="914.28571428571399"/>
    <n v="714.28571428571433"/>
    <n v="261"/>
    <n v="0.91"/>
    <n v="0.77"/>
    <n v="0.75"/>
    <x v="0"/>
    <x v="3"/>
    <n v="8"/>
    <x v="11"/>
    <x v="1"/>
  </r>
  <r>
    <d v="2023-11-01T00:00:00"/>
    <x v="0"/>
    <n v="2500"/>
    <n v="914.28571428571399"/>
    <n v="714.28571428571433"/>
    <n v="242"/>
    <n v="0.79"/>
    <n v="0.81"/>
    <n v="0.74"/>
    <x v="1"/>
    <x v="4"/>
    <n v="4"/>
    <x v="3"/>
    <x v="2"/>
  </r>
  <r>
    <d v="2023-11-02T00:00:00"/>
    <x v="0"/>
    <n v="2250"/>
    <n v="914.28571428571399"/>
    <n v="714.28571428571433"/>
    <n v="250"/>
    <n v="0.85"/>
    <n v="0.82"/>
    <n v="0.73"/>
    <x v="2"/>
    <x v="0"/>
    <n v="3"/>
    <x v="3"/>
    <x v="2"/>
  </r>
  <r>
    <d v="2023-11-03T00:00:00"/>
    <x v="0"/>
    <n v="2500"/>
    <n v="914.28571428571399"/>
    <n v="714.28571428571433"/>
    <n v="242"/>
    <n v="0.88"/>
    <n v="0.84"/>
    <n v="0.75"/>
    <x v="3"/>
    <x v="1"/>
    <n v="2"/>
    <x v="3"/>
    <x v="2"/>
  </r>
  <r>
    <d v="2023-05-14T00:00:00"/>
    <x v="0"/>
    <n v="2500"/>
    <n v="914.28571428571399"/>
    <n v="714.28571428571433"/>
    <n v="242"/>
    <n v="0.81"/>
    <n v="0.92"/>
    <n v="0.91"/>
    <x v="0"/>
    <x v="2"/>
    <n v="7"/>
    <x v="0"/>
    <x v="0"/>
  </r>
  <r>
    <d v="2023-10-26T00:00:00"/>
    <x v="2"/>
    <n v="2500"/>
    <n v="914.28571428571399"/>
    <n v="714.28571428571433"/>
    <n v="242"/>
    <n v="0.84"/>
    <n v="0.73"/>
    <n v="0.99"/>
    <x v="1"/>
    <x v="3"/>
    <n v="9"/>
    <x v="2"/>
    <x v="2"/>
  </r>
  <r>
    <d v="2023-03-10T00:00:00"/>
    <x v="2"/>
    <n v="2500"/>
    <n v="914.28571428571399"/>
    <n v="714.28571428571433"/>
    <n v="240"/>
    <n v="0.93"/>
    <n v="0.79"/>
    <n v="0.72"/>
    <x v="2"/>
    <x v="4"/>
    <n v="5"/>
    <x v="4"/>
    <x v="1"/>
  </r>
  <r>
    <d v="2023-04-28T00:00:00"/>
    <x v="2"/>
    <n v="2500"/>
    <n v="914.28571428571399"/>
    <n v="714.28571428571433"/>
    <n v="242"/>
    <n v="0.84"/>
    <n v="0.79"/>
    <n v="0.8"/>
    <x v="3"/>
    <x v="0"/>
    <n v="6"/>
    <x v="5"/>
    <x v="0"/>
  </r>
  <r>
    <d v="2023-01-19T00:00:00"/>
    <x v="2"/>
    <n v="2200"/>
    <n v="385.71428571428601"/>
    <n v="285.71428571428572"/>
    <n v="285"/>
    <n v="0.85"/>
    <n v="0.91"/>
    <n v="0.84"/>
    <x v="0"/>
    <x v="1"/>
    <n v="8"/>
    <x v="11"/>
    <x v="1"/>
  </r>
  <r>
    <d v="2023-08-22T00:00:00"/>
    <x v="1"/>
    <n v="2150"/>
    <n v="385.71428571428601"/>
    <n v="285.71428571428572"/>
    <n v="275"/>
    <n v="0.86"/>
    <n v="0.75"/>
    <n v="0.96"/>
    <x v="2"/>
    <x v="2"/>
    <n v="4"/>
    <x v="6"/>
    <x v="3"/>
  </r>
  <r>
    <d v="2023-08-09T00:00:00"/>
    <x v="3"/>
    <n v="2400"/>
    <n v="385.71428571428601"/>
    <n v="285.71428571428572"/>
    <n v="285"/>
    <n v="0.96"/>
    <n v="0.77"/>
    <n v="0.92"/>
    <x v="3"/>
    <x v="3"/>
    <n v="3"/>
    <x v="6"/>
    <x v="3"/>
  </r>
  <r>
    <d v="2023-06-01T00:00:00"/>
    <x v="2"/>
    <n v="2450"/>
    <n v="385.71428571428601"/>
    <n v="285.71428571428572"/>
    <n v="290"/>
    <n v="0.99"/>
    <n v="0.97"/>
    <n v="0.73"/>
    <x v="0"/>
    <x v="4"/>
    <n v="2"/>
    <x v="7"/>
    <x v="0"/>
  </r>
  <r>
    <d v="2023-03-01T00:00:00"/>
    <x v="1"/>
    <n v="2500"/>
    <n v="385.71428571428601"/>
    <n v="285.71428571428572"/>
    <n v="310"/>
    <n v="0.77"/>
    <n v="0.72"/>
    <n v="0.85"/>
    <x v="1"/>
    <x v="0"/>
    <n v="7"/>
    <x v="4"/>
    <x v="1"/>
  </r>
  <r>
    <d v="2023-11-27T00:00:00"/>
    <x v="3"/>
    <n v="2450"/>
    <n v="385.71428571428601"/>
    <n v="285.71428571428572"/>
    <n v="270"/>
    <n v="0.77"/>
    <n v="0.96"/>
    <n v="0.78"/>
    <x v="2"/>
    <x v="1"/>
    <n v="9"/>
    <x v="3"/>
    <x v="2"/>
  </r>
  <r>
    <d v="2023-10-14T00:00:00"/>
    <x v="2"/>
    <n v="2400"/>
    <n v="385.71428571428601"/>
    <n v="285.71428571428572"/>
    <n v="285"/>
    <n v="0.78"/>
    <n v="0.8"/>
    <n v="0.85"/>
    <x v="3"/>
    <x v="2"/>
    <n v="5"/>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274FAB-A21A-4838-AFFD-3E3A6BDA0E24}" name="PivotTable23"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2:B15" firstHeaderRow="1" firstDataRow="1" firstDataCol="1"/>
  <pivotFields count="14">
    <pivotField numFmtId="14" showAll="0"/>
    <pivotField showAll="0"/>
    <pivotField numFmtId="164" showAll="0"/>
    <pivotField numFmtId="164" showAll="0"/>
    <pivotField numFmtId="164" showAll="0"/>
    <pivotField showAll="0"/>
    <pivotField dataField="1" showAll="0"/>
    <pivotField dataField="1" showAll="0"/>
    <pivotField dataField="1" showAll="0"/>
    <pivotField showAll="0">
      <items count="6">
        <item x="0"/>
        <item x="2"/>
        <item x="1"/>
        <item x="3"/>
        <item x="4"/>
        <item t="default"/>
      </items>
    </pivotField>
    <pivotField showAll="0"/>
    <pivotField showAll="0"/>
    <pivotField showAll="0">
      <items count="13">
        <item x="11"/>
        <item x="1"/>
        <item x="4"/>
        <item x="5"/>
        <item x="0"/>
        <item x="7"/>
        <item x="8"/>
        <item x="6"/>
        <item x="9"/>
        <item x="2"/>
        <item x="3"/>
        <item x="10"/>
        <item t="default"/>
      </items>
    </pivotField>
    <pivotField showAll="0">
      <items count="5">
        <item x="1"/>
        <item x="0"/>
        <item x="3"/>
        <item x="2"/>
        <item t="default"/>
      </items>
    </pivotField>
  </pivotFields>
  <rowFields count="1">
    <field x="-2"/>
  </rowFields>
  <rowItems count="3">
    <i>
      <x/>
    </i>
    <i i="1">
      <x v="1"/>
    </i>
    <i i="2">
      <x v="2"/>
    </i>
  </rowItems>
  <colItems count="1">
    <i/>
  </colItems>
  <dataFields count="3">
    <dataField name="Average of Sales Completion Rate" fld="6" subtotal="average" baseField="0" baseItem="1" numFmtId="9"/>
    <dataField name="Average of Profit Completion Rate" fld="7" subtotal="average" baseField="0" baseItem="1" numFmtId="9"/>
    <dataField name="Average of Customer Completion Rate" fld="8" subtotal="average" baseField="0" baseItem="1" numFmtId="9"/>
  </dataFields>
  <formats count="2">
    <format dxfId="1">
      <pivotArea outline="0" collapsedLevelsAreSubtotals="1" fieldPosition="0">
        <references count="1">
          <reference field="4294967294" count="1" selected="0">
            <x v="2"/>
          </reference>
        </references>
      </pivotArea>
    </format>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324314-E5B1-4F77-9DDD-4E8684AA416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B6" firstHeaderRow="1" firstDataRow="1" firstDataCol="0"/>
  <pivotFields count="14">
    <pivotField numFmtId="14" showAll="0"/>
    <pivotField showAll="0"/>
    <pivotField numFmtId="164" showAll="0"/>
    <pivotField dataField="1" numFmtId="164" showAll="0"/>
    <pivotField numFmtId="164" showAll="0"/>
    <pivotField showAll="0"/>
    <pivotField showAll="0"/>
    <pivotField showAll="0"/>
    <pivotField showAll="0"/>
    <pivotField showAll="0">
      <items count="6">
        <item x="0"/>
        <item x="2"/>
        <item x="1"/>
        <item x="3"/>
        <item x="4"/>
        <item t="default"/>
      </items>
    </pivotField>
    <pivotField showAll="0"/>
    <pivotField showAll="0"/>
    <pivotField showAll="0">
      <items count="13">
        <item x="11"/>
        <item x="1"/>
        <item x="4"/>
        <item x="5"/>
        <item x="0"/>
        <item x="7"/>
        <item x="8"/>
        <item x="6"/>
        <item x="9"/>
        <item x="2"/>
        <item x="3"/>
        <item x="10"/>
        <item t="default"/>
      </items>
    </pivotField>
    <pivotField showAll="0">
      <items count="5">
        <item x="1"/>
        <item x="0"/>
        <item x="3"/>
        <item x="2"/>
        <item t="default"/>
      </items>
    </pivotField>
  </pivotFields>
  <rowItems count="1">
    <i/>
  </rowItems>
  <colItems count="1">
    <i/>
  </colItems>
  <dataFields count="1">
    <dataField name="Sum of Profit" fld="3"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CBABFD-3D6C-4EC9-85AB-2E604CF92A9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E4:H17" firstHeaderRow="0" firstDataRow="1" firstDataCol="1"/>
  <pivotFields count="14">
    <pivotField numFmtId="14" showAll="0"/>
    <pivotField showAll="0"/>
    <pivotField dataField="1" numFmtId="164" showAll="0"/>
    <pivotField dataField="1" numFmtId="164" showAll="0"/>
    <pivotField dataField="1" numFmtId="164" showAll="0"/>
    <pivotField showAll="0"/>
    <pivotField showAll="0"/>
    <pivotField showAll="0"/>
    <pivotField showAll="0"/>
    <pivotField showAll="0">
      <items count="6">
        <item x="0"/>
        <item x="2"/>
        <item x="1"/>
        <item x="3"/>
        <item x="4"/>
        <item t="default"/>
      </items>
    </pivotField>
    <pivotField showAll="0"/>
    <pivotField showAll="0"/>
    <pivotField axis="axisRow" showAll="0">
      <items count="13">
        <item x="11"/>
        <item x="1"/>
        <item x="4"/>
        <item x="5"/>
        <item x="0"/>
        <item x="7"/>
        <item x="8"/>
        <item x="6"/>
        <item x="9"/>
        <item x="2"/>
        <item x="3"/>
        <item x="10"/>
        <item t="default"/>
      </items>
    </pivotField>
    <pivotField showAll="0">
      <items count="5">
        <item x="1"/>
        <item x="0"/>
        <item x="3"/>
        <item x="2"/>
        <item t="default"/>
      </items>
    </pivotField>
  </pivotFields>
  <rowFields count="1">
    <field x="12"/>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Sales" fld="2" baseField="0" baseItem="0" numFmtId="164"/>
    <dataField name="Sum of Target Sales" fld="4" baseField="12" baseItem="7" numFmtId="164"/>
    <dataField name="Sum of Profit" fld="3" baseField="0" baseItem="0" numFmtId="164"/>
  </dataFields>
  <chartFormats count="9">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2"/>
          </reference>
        </references>
      </pivotArea>
    </chartFormat>
    <chartFormat chart="18" format="6" series="1">
      <pivotArea type="data" outline="0" fieldPosition="0">
        <references count="1">
          <reference field="4294967294" count="1" selected="0">
            <x v="0"/>
          </reference>
        </references>
      </pivotArea>
    </chartFormat>
    <chartFormat chart="18" format="7" series="1">
      <pivotArea type="data" outline="0" fieldPosition="0">
        <references count="1">
          <reference field="4294967294" count="1" selected="0">
            <x v="2"/>
          </reference>
        </references>
      </pivotArea>
    </chartFormat>
    <chartFormat chart="18"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E1964E-3BFB-4BD5-9EE7-3CDA90FCE54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C6" firstHeaderRow="1" firstDataRow="1" firstDataCol="0"/>
  <pivotFields count="14">
    <pivotField numFmtId="14" showAll="0"/>
    <pivotField showAll="0"/>
    <pivotField numFmtId="164" showAll="0"/>
    <pivotField numFmtId="164" showAll="0"/>
    <pivotField dataField="1" numFmtId="164" showAll="0"/>
    <pivotField showAll="0"/>
    <pivotField showAll="0"/>
    <pivotField showAll="0"/>
    <pivotField showAll="0"/>
    <pivotField showAll="0">
      <items count="6">
        <item x="0"/>
        <item x="2"/>
        <item x="1"/>
        <item x="3"/>
        <item x="4"/>
        <item t="default"/>
      </items>
    </pivotField>
    <pivotField showAll="0"/>
    <pivotField showAll="0"/>
    <pivotField showAll="0">
      <items count="13">
        <item x="11"/>
        <item x="1"/>
        <item x="4"/>
        <item x="5"/>
        <item x="0"/>
        <item x="7"/>
        <item x="8"/>
        <item x="6"/>
        <item x="9"/>
        <item x="2"/>
        <item x="3"/>
        <item x="10"/>
        <item t="default"/>
      </items>
    </pivotField>
    <pivotField showAll="0">
      <items count="5">
        <item x="1"/>
        <item x="0"/>
        <item x="3"/>
        <item x="2"/>
        <item t="default"/>
      </items>
    </pivotField>
  </pivotFields>
  <rowItems count="1">
    <i/>
  </rowItems>
  <colItems count="1">
    <i/>
  </colItems>
  <dataFields count="1">
    <dataField name="Sum of Target Sales" fld="4"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ECDCDE-3D4C-4EEC-95CF-5253C5999F6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M13:N19" firstHeaderRow="1" firstDataRow="1" firstDataCol="1"/>
  <pivotFields count="14">
    <pivotField numFmtId="14" showAll="0"/>
    <pivotField showAll="0"/>
    <pivotField numFmtId="164" showAll="0"/>
    <pivotField numFmtId="164" showAll="0"/>
    <pivotField numFmtId="164" showAll="0"/>
    <pivotField showAll="0"/>
    <pivotField showAll="0"/>
    <pivotField showAll="0"/>
    <pivotField showAll="0"/>
    <pivotField showAll="0">
      <items count="6">
        <item x="0"/>
        <item x="2"/>
        <item x="1"/>
        <item x="3"/>
        <item x="4"/>
        <item t="default"/>
      </items>
    </pivotField>
    <pivotField axis="axisRow" showAll="0">
      <items count="6">
        <item x="4"/>
        <item x="2"/>
        <item x="1"/>
        <item x="3"/>
        <item x="0"/>
        <item t="default"/>
      </items>
    </pivotField>
    <pivotField dataField="1" showAll="0"/>
    <pivotField showAll="0">
      <items count="13">
        <item x="11"/>
        <item x="1"/>
        <item x="4"/>
        <item x="5"/>
        <item x="0"/>
        <item x="7"/>
        <item x="8"/>
        <item x="6"/>
        <item x="9"/>
        <item x="2"/>
        <item x="3"/>
        <item x="10"/>
        <item t="default"/>
      </items>
    </pivotField>
    <pivotField showAll="0">
      <items count="5">
        <item x="1"/>
        <item x="0"/>
        <item x="3"/>
        <item x="2"/>
        <item t="default"/>
      </items>
    </pivotField>
  </pivotFields>
  <rowFields count="1">
    <field x="10"/>
  </rowFields>
  <rowItems count="6">
    <i>
      <x/>
    </i>
    <i>
      <x v="1"/>
    </i>
    <i>
      <x v="2"/>
    </i>
    <i>
      <x v="3"/>
    </i>
    <i>
      <x v="4"/>
    </i>
    <i t="grand">
      <x/>
    </i>
  </rowItems>
  <colItems count="1">
    <i/>
  </colItems>
  <dataFields count="1">
    <dataField name="Sum of Score" fld="11" baseField="0" baseItem="0"/>
  </dataFields>
  <chartFormats count="12">
    <chartFormat chart="18" format="12" series="1">
      <pivotArea type="data" outline="0" fieldPosition="0">
        <references count="1">
          <reference field="4294967294" count="1" selected="0">
            <x v="0"/>
          </reference>
        </references>
      </pivotArea>
    </chartFormat>
    <chartFormat chart="18" format="13">
      <pivotArea type="data" outline="0" fieldPosition="0">
        <references count="2">
          <reference field="4294967294" count="1" selected="0">
            <x v="0"/>
          </reference>
          <reference field="10" count="1" selected="0">
            <x v="0"/>
          </reference>
        </references>
      </pivotArea>
    </chartFormat>
    <chartFormat chart="18" format="14">
      <pivotArea type="data" outline="0" fieldPosition="0">
        <references count="2">
          <reference field="4294967294" count="1" selected="0">
            <x v="0"/>
          </reference>
          <reference field="10" count="1" selected="0">
            <x v="1"/>
          </reference>
        </references>
      </pivotArea>
    </chartFormat>
    <chartFormat chart="18" format="15">
      <pivotArea type="data" outline="0" fieldPosition="0">
        <references count="2">
          <reference field="4294967294" count="1" selected="0">
            <x v="0"/>
          </reference>
          <reference field="10" count="1" selected="0">
            <x v="2"/>
          </reference>
        </references>
      </pivotArea>
    </chartFormat>
    <chartFormat chart="18" format="16">
      <pivotArea type="data" outline="0" fieldPosition="0">
        <references count="2">
          <reference field="4294967294" count="1" selected="0">
            <x v="0"/>
          </reference>
          <reference field="10" count="1" selected="0">
            <x v="3"/>
          </reference>
        </references>
      </pivotArea>
    </chartFormat>
    <chartFormat chart="18" format="17">
      <pivotArea type="data" outline="0" fieldPosition="0">
        <references count="2">
          <reference field="4294967294" count="1" selected="0">
            <x v="0"/>
          </reference>
          <reference field="10" count="1" selected="0">
            <x v="4"/>
          </reference>
        </references>
      </pivotArea>
    </chartFormat>
    <chartFormat chart="19" format="18" series="1">
      <pivotArea type="data" outline="0" fieldPosition="0">
        <references count="1">
          <reference field="4294967294" count="1" selected="0">
            <x v="0"/>
          </reference>
        </references>
      </pivotArea>
    </chartFormat>
    <chartFormat chart="19" format="19">
      <pivotArea type="data" outline="0" fieldPosition="0">
        <references count="2">
          <reference field="4294967294" count="1" selected="0">
            <x v="0"/>
          </reference>
          <reference field="10" count="1" selected="0">
            <x v="0"/>
          </reference>
        </references>
      </pivotArea>
    </chartFormat>
    <chartFormat chart="19" format="20">
      <pivotArea type="data" outline="0" fieldPosition="0">
        <references count="2">
          <reference field="4294967294" count="1" selected="0">
            <x v="0"/>
          </reference>
          <reference field="10" count="1" selected="0">
            <x v="1"/>
          </reference>
        </references>
      </pivotArea>
    </chartFormat>
    <chartFormat chart="19" format="21">
      <pivotArea type="data" outline="0" fieldPosition="0">
        <references count="2">
          <reference field="4294967294" count="1" selected="0">
            <x v="0"/>
          </reference>
          <reference field="10" count="1" selected="0">
            <x v="2"/>
          </reference>
        </references>
      </pivotArea>
    </chartFormat>
    <chartFormat chart="19" format="22">
      <pivotArea type="data" outline="0" fieldPosition="0">
        <references count="2">
          <reference field="4294967294" count="1" selected="0">
            <x v="0"/>
          </reference>
          <reference field="10" count="1" selected="0">
            <x v="3"/>
          </reference>
        </references>
      </pivotArea>
    </chartFormat>
    <chartFormat chart="19" format="23">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73398B-A96E-4FFC-A1BE-4249961900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D6" firstHeaderRow="1" firstDataRow="1" firstDataCol="0"/>
  <pivotFields count="14">
    <pivotField numFmtId="14" showAll="0"/>
    <pivotField showAll="0"/>
    <pivotField numFmtId="164" showAll="0"/>
    <pivotField numFmtId="164" showAll="0"/>
    <pivotField numFmtId="164" showAll="0"/>
    <pivotField dataField="1" showAll="0"/>
    <pivotField showAll="0"/>
    <pivotField showAll="0"/>
    <pivotField showAll="0"/>
    <pivotField showAll="0">
      <items count="6">
        <item x="0"/>
        <item x="2"/>
        <item x="1"/>
        <item x="3"/>
        <item x="4"/>
        <item t="default"/>
      </items>
    </pivotField>
    <pivotField showAll="0"/>
    <pivotField showAll="0"/>
    <pivotField showAll="0">
      <items count="13">
        <item x="11"/>
        <item x="1"/>
        <item x="4"/>
        <item x="5"/>
        <item x="0"/>
        <item x="7"/>
        <item x="8"/>
        <item x="6"/>
        <item x="9"/>
        <item x="2"/>
        <item x="3"/>
        <item x="10"/>
        <item t="default"/>
      </items>
    </pivotField>
    <pivotField showAll="0">
      <items count="5">
        <item x="1"/>
        <item x="0"/>
        <item x="3"/>
        <item x="2"/>
        <item t="default"/>
      </items>
    </pivotField>
  </pivotFields>
  <rowItems count="1">
    <i/>
  </rowItems>
  <colItems count="1">
    <i/>
  </colItems>
  <dataFields count="1">
    <dataField name="Sum of No of Custome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4EB860-DC46-43BE-8DB1-F977A2CE703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pivotFields count="14">
    <pivotField numFmtId="14" showAll="0"/>
    <pivotField showAll="0"/>
    <pivotField dataField="1" numFmtId="164" showAll="0"/>
    <pivotField numFmtId="164" showAll="0"/>
    <pivotField numFmtId="164" showAll="0"/>
    <pivotField showAll="0"/>
    <pivotField showAll="0"/>
    <pivotField showAll="0"/>
    <pivotField showAll="0"/>
    <pivotField showAll="0">
      <items count="6">
        <item x="0"/>
        <item x="2"/>
        <item x="1"/>
        <item x="3"/>
        <item x="4"/>
        <item t="default"/>
      </items>
    </pivotField>
    <pivotField showAll="0"/>
    <pivotField showAll="0"/>
    <pivotField showAll="0">
      <items count="13">
        <item x="11"/>
        <item x="1"/>
        <item x="4"/>
        <item x="5"/>
        <item x="0"/>
        <item x="7"/>
        <item x="8"/>
        <item x="6"/>
        <item x="9"/>
        <item x="2"/>
        <item x="3"/>
        <item x="10"/>
        <item t="default"/>
      </items>
    </pivotField>
    <pivotField showAll="0">
      <items count="5">
        <item x="1"/>
        <item x="0"/>
        <item x="3"/>
        <item x="2"/>
        <item t="default"/>
      </items>
    </pivotField>
  </pivotFields>
  <rowItems count="1">
    <i/>
  </rowItems>
  <colItems count="1">
    <i/>
  </colItems>
  <dataFields count="1">
    <dataField name="Sum of Sales" fld="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004B83-BF34-4196-92FF-09C12F7572F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M5:O10" firstHeaderRow="0" firstDataRow="1" firstDataCol="1"/>
  <pivotFields count="14">
    <pivotField numFmtId="14"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dataField="1" numFmtId="164" showAll="0"/>
    <pivotField dataField="1" numFmtId="164" showAll="0"/>
    <pivotField numFmtId="164" showAll="0"/>
    <pivotField showAll="0"/>
    <pivotField showAll="0"/>
    <pivotField showAll="0"/>
    <pivotField showAll="0"/>
    <pivotField showAll="0">
      <items count="6">
        <item x="0"/>
        <item x="2"/>
        <item x="1"/>
        <item x="3"/>
        <item x="4"/>
        <item t="default"/>
      </items>
    </pivotField>
    <pivotField showAll="0"/>
    <pivotField showAll="0"/>
    <pivotField showAll="0">
      <items count="13">
        <item x="11"/>
        <item x="1"/>
        <item x="4"/>
        <item x="5"/>
        <item x="0"/>
        <item x="7"/>
        <item x="8"/>
        <item x="6"/>
        <item x="9"/>
        <item x="2"/>
        <item x="3"/>
        <item x="10"/>
        <item t="default"/>
      </items>
    </pivotField>
    <pivotField showAll="0">
      <items count="5">
        <item x="1"/>
        <item x="0"/>
        <item x="3"/>
        <item x="2"/>
        <item t="default"/>
      </items>
    </pivotField>
  </pivotFields>
  <rowFields count="1">
    <field x="1"/>
  </rowFields>
  <rowItems count="5">
    <i>
      <x v="3"/>
    </i>
    <i>
      <x v="1"/>
    </i>
    <i>
      <x/>
    </i>
    <i>
      <x v="2"/>
    </i>
    <i t="grand">
      <x/>
    </i>
  </rowItems>
  <colFields count="1">
    <field x="-2"/>
  </colFields>
  <colItems count="2">
    <i>
      <x/>
    </i>
    <i i="1">
      <x v="1"/>
    </i>
  </colItems>
  <dataFields count="2">
    <dataField name="Sum of Sales" fld="2" showDataAs="percentOfTotal" baseField="1" baseItem="0" numFmtId="10"/>
    <dataField name="Sum of Profit" fld="3" showDataAs="percentOfTotal" baseField="1" baseItem="0" numFmtId="10"/>
  </dataFields>
  <chartFormats count="4">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38" format="8" series="1">
      <pivotArea type="data" outline="0" fieldPosition="0">
        <references count="1">
          <reference field="4294967294" count="1" selected="0">
            <x v="0"/>
          </reference>
        </references>
      </pivotArea>
    </chartFormat>
    <chartFormat chart="3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17D09A1-1ACC-47CC-B23A-E62EE0AEFD5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5:S11" firstHeaderRow="0" firstDataRow="1" firstDataCol="1"/>
  <pivotFields count="14">
    <pivotField numFmtId="14" showAll="0"/>
    <pivotField showAll="0"/>
    <pivotField dataField="1" numFmtId="164" showAll="0"/>
    <pivotField numFmtId="164" showAll="0"/>
    <pivotField numFmtId="164" showAll="0"/>
    <pivotField showAll="0"/>
    <pivotField showAll="0"/>
    <pivotField showAll="0"/>
    <pivotField showAll="0"/>
    <pivotField axis="axisRow" showAll="0">
      <items count="6">
        <item x="0"/>
        <item x="2"/>
        <item x="1"/>
        <item x="3"/>
        <item x="4"/>
        <item t="default"/>
      </items>
    </pivotField>
    <pivotField showAll="0"/>
    <pivotField showAll="0"/>
    <pivotField showAll="0">
      <items count="13">
        <item x="11"/>
        <item x="1"/>
        <item x="4"/>
        <item x="5"/>
        <item x="0"/>
        <item x="7"/>
        <item x="8"/>
        <item x="6"/>
        <item x="9"/>
        <item x="2"/>
        <item x="3"/>
        <item x="10"/>
        <item t="default"/>
      </items>
    </pivotField>
    <pivotField showAll="0">
      <items count="5">
        <item x="1"/>
        <item x="0"/>
        <item x="3"/>
        <item x="2"/>
        <item t="default"/>
      </items>
    </pivotField>
  </pivotFields>
  <rowFields count="1">
    <field x="9"/>
  </rowFields>
  <rowItems count="6">
    <i>
      <x/>
    </i>
    <i>
      <x v="1"/>
    </i>
    <i>
      <x v="2"/>
    </i>
    <i>
      <x v="3"/>
    </i>
    <i>
      <x v="4"/>
    </i>
    <i t="grand">
      <x/>
    </i>
  </rowItems>
  <colFields count="1">
    <field x="-2"/>
  </colFields>
  <colItems count="2">
    <i>
      <x/>
    </i>
    <i i="1">
      <x v="1"/>
    </i>
  </colItems>
  <dataFields count="2">
    <dataField name="Sum of Sales" fld="2" baseField="0" baseItem="0" numFmtId="164"/>
    <dataField name="Sum of Sales2" fld="2" showDataAs="percentOfTotal" baseField="9"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D5883C5-17A5-403D-9369-0915AF301CC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J5:K18" firstHeaderRow="1" firstDataRow="1" firstDataCol="1"/>
  <pivotFields count="14">
    <pivotField numFmtId="14" showAll="0"/>
    <pivotField showAll="0"/>
    <pivotField numFmtId="164" showAll="0"/>
    <pivotField numFmtId="164" showAll="0"/>
    <pivotField numFmtId="164" showAll="0"/>
    <pivotField dataField="1" showAll="0"/>
    <pivotField showAll="0"/>
    <pivotField showAll="0"/>
    <pivotField showAll="0"/>
    <pivotField showAll="0">
      <items count="6">
        <item x="0"/>
        <item x="2"/>
        <item x="1"/>
        <item x="3"/>
        <item x="4"/>
        <item t="default"/>
      </items>
    </pivotField>
    <pivotField showAll="0"/>
    <pivotField showAll="0"/>
    <pivotField axis="axisRow" showAll="0">
      <items count="13">
        <item x="11"/>
        <item x="1"/>
        <item x="4"/>
        <item x="5"/>
        <item x="0"/>
        <item x="7"/>
        <item x="8"/>
        <item x="6"/>
        <item x="9"/>
        <item x="2"/>
        <item x="3"/>
        <item x="10"/>
        <item t="default"/>
      </items>
    </pivotField>
    <pivotField showAll="0">
      <items count="5">
        <item x="1"/>
        <item x="0"/>
        <item x="3"/>
        <item x="2"/>
        <item t="default"/>
      </items>
    </pivotField>
  </pivotFields>
  <rowFields count="1">
    <field x="12"/>
  </rowFields>
  <rowItems count="13">
    <i>
      <x/>
    </i>
    <i>
      <x v="1"/>
    </i>
    <i>
      <x v="2"/>
    </i>
    <i>
      <x v="3"/>
    </i>
    <i>
      <x v="4"/>
    </i>
    <i>
      <x v="5"/>
    </i>
    <i>
      <x v="6"/>
    </i>
    <i>
      <x v="7"/>
    </i>
    <i>
      <x v="8"/>
    </i>
    <i>
      <x v="9"/>
    </i>
    <i>
      <x v="10"/>
    </i>
    <i>
      <x v="11"/>
    </i>
    <i t="grand">
      <x/>
    </i>
  </rowItems>
  <colItems count="1">
    <i/>
  </colItems>
  <dataFields count="1">
    <dataField name="Sum of No of Customers" fld="5" baseField="0" baseItem="0"/>
  </dataFields>
  <chartFormats count="7">
    <chartFormat chart="2"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12" count="1" selected="0">
            <x v="11"/>
          </reference>
        </references>
      </pivotArea>
    </chartFormat>
    <chartFormat chart="9" format="6">
      <pivotArea type="data" outline="0" fieldPosition="0">
        <references count="2">
          <reference field="4294967294" count="1" selected="0">
            <x v="0"/>
          </reference>
          <reference field="12" count="1" selected="0">
            <x v="9"/>
          </reference>
        </references>
      </pivotArea>
    </chartFormat>
    <chartFormat chart="9" format="7">
      <pivotArea type="data" outline="0" fieldPosition="0">
        <references count="2">
          <reference field="4294967294" count="1" selected="0">
            <x v="0"/>
          </reference>
          <reference field="12" count="1" selected="0">
            <x v="1"/>
          </reference>
        </references>
      </pivotArea>
    </chartFormat>
    <chartFormat chart="9" format="8">
      <pivotArea type="data" outline="0" fieldPosition="0">
        <references count="2">
          <reference field="4294967294" count="1" selected="0">
            <x v="0"/>
          </reference>
          <reference field="12" count="1" selected="0">
            <x v="6"/>
          </reference>
        </references>
      </pivotArea>
    </chartFormat>
    <chartFormat chart="9" format="9">
      <pivotArea type="data" outline="0" fieldPosition="0">
        <references count="2">
          <reference field="4294967294" count="1" selected="0">
            <x v="0"/>
          </reference>
          <reference field="1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AFCADC1-DCA0-4356-84A9-ABC9F2F33E5C}" sourceName="Month">
  <pivotTables>
    <pivotTable tabId="2" name="PivotTable7"/>
    <pivotTable tabId="2" name="PivotTable2"/>
    <pivotTable tabId="2" name="PivotTable23"/>
    <pivotTable tabId="2" name="PivotTable3"/>
    <pivotTable tabId="2" name="PivotTable5"/>
    <pivotTable tabId="2" name="PivotTable6"/>
    <pivotTable tabId="2" name="PivotTable8"/>
    <pivotTable tabId="2" name="PivotTable9"/>
    <pivotTable tabId="2" name="PivotTable1"/>
    <pivotTable tabId="2" name="PivotTable4"/>
  </pivotTables>
  <data>
    <tabular pivotCacheId="450746007">
      <items count="12">
        <i x="11" s="1"/>
        <i x="1" s="1"/>
        <i x="4" s="1"/>
        <i x="5" s="1"/>
        <i x="0" s="1"/>
        <i x="7" s="1"/>
        <i x="8" s="1"/>
        <i x="6" s="1"/>
        <i x="9" s="1"/>
        <i x="2" s="1"/>
        <i x="3"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4D233F6-1E0C-496A-9F12-B3D90669D4F7}" sourceName="Country">
  <pivotTables>
    <pivotTable tabId="2" name="PivotTable9"/>
    <pivotTable tabId="2" name="PivotTable2"/>
    <pivotTable tabId="2" name="PivotTable23"/>
    <pivotTable tabId="2" name="PivotTable3"/>
    <pivotTable tabId="2" name="PivotTable5"/>
    <pivotTable tabId="2" name="PivotTable6"/>
    <pivotTable tabId="2" name="PivotTable7"/>
    <pivotTable tabId="2" name="PivotTable8"/>
    <pivotTable tabId="2" name="PivotTable1"/>
    <pivotTable tabId="2" name="PivotTable4"/>
  </pivotTables>
  <data>
    <tabular pivotCacheId="450746007">
      <items count="5">
        <i x="0" s="1"/>
        <i x="2"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3A3C2223-2199-4509-8CD8-62FF0D997C43}" cache="Slicer_Month" caption="Month" style="SlicerStyleLight1 2" rowHeight="180000"/>
  <slicer name="Country 1" xr10:uid="{F020AF56-3049-465B-B986-95D679B8BF3F}" cache="Slicer_Country" caption="Country" style="SlicerStyleLight1 2"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25D305-44B6-45A6-B6B4-98A25EF4B0C8}" name="Table2" displayName="Table2" ref="A1:N64" totalsRowShown="0">
  <autoFilter ref="A1:N64" xr:uid="{6025D305-44B6-45A6-B6B4-98A25EF4B0C8}"/>
  <tableColumns count="14">
    <tableColumn id="1" xr3:uid="{3F2DC1E7-F794-4C4F-BD60-9B71D62664BD}" name="Date" dataDxfId="7"/>
    <tableColumn id="2" xr3:uid="{C560EEB4-C860-4185-AA38-19819B3F1F78}" name="Region"/>
    <tableColumn id="3" xr3:uid="{5EC809C6-83DE-4B47-8F89-BCDD190C0C88}" name="Sales" dataDxfId="6"/>
    <tableColumn id="4" xr3:uid="{6C9B79C9-7F3D-4EAC-A6D0-2748287AEFA5}" name="Profit" dataDxfId="5"/>
    <tableColumn id="5" xr3:uid="{E8DDF521-3D55-4C8D-8D29-E840D24A3CC1}" name="Target Sales" dataDxfId="4"/>
    <tableColumn id="6" xr3:uid="{C1FCDF84-5474-41DE-BD99-1E37897EE93E}" name="No of Customers"/>
    <tableColumn id="7" xr3:uid="{25F63A35-9256-4B7C-A8E2-193A1F8D8464}" name="Sales Completion Rate"/>
    <tableColumn id="8" xr3:uid="{33F045D9-36F1-4E90-B1A0-A136DE188D30}" name="Profit Completion Rate"/>
    <tableColumn id="9" xr3:uid="{C77C7735-CC74-4286-A072-B63A96146531}" name="Customer Completion Rate"/>
    <tableColumn id="10" xr3:uid="{14974724-95F5-48C5-A7AE-CE08E158FCF0}" name="Country"/>
    <tableColumn id="11" xr3:uid="{E915E219-C2C9-440C-954F-31A7B56E9D77}" name="Customer Satisfaction"/>
    <tableColumn id="12" xr3:uid="{AA3584D8-2395-4B38-ABAE-DC33C4A204CC}" name="Score"/>
    <tableColumn id="13" xr3:uid="{7D7F604F-96B3-4A6C-BAE9-5BFC78515C91}" name="Month" dataDxfId="3">
      <calculatedColumnFormula>TEXT(Table2[[#This Row],[Date]],"[$-409]mmm")</calculatedColumnFormula>
    </tableColumn>
    <tableColumn id="14" xr3:uid="{8554EABC-15C7-452B-9692-6DCCC0E0FDB4}" name="Quarter" dataDxfId="2">
      <calculatedColumnFormula>"Q"&amp;ROUNDUP(MONTH(Table2[[#This Row],[Date]])/3,0)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0EBB-4236-4385-B112-7436EAEB5F65}">
  <dimension ref="A1:L64"/>
  <sheetViews>
    <sheetView workbookViewId="0">
      <selection activeCell="Q16" sqref="Q16"/>
    </sheetView>
  </sheetViews>
  <sheetFormatPr defaultRowHeight="13.8" x14ac:dyDescent="0.25"/>
  <cols>
    <col min="1" max="1" width="10.09765625" style="1" bestFit="1" customWidth="1"/>
  </cols>
  <sheetData>
    <row r="1" spans="1:12" x14ac:dyDescent="0.25">
      <c r="A1" s="1" t="s">
        <v>0</v>
      </c>
      <c r="B1" t="s">
        <v>1</v>
      </c>
      <c r="C1" t="s">
        <v>2</v>
      </c>
      <c r="D1" t="s">
        <v>3</v>
      </c>
      <c r="E1" t="s">
        <v>4</v>
      </c>
      <c r="F1" t="s">
        <v>5</v>
      </c>
      <c r="G1" t="s">
        <v>6</v>
      </c>
      <c r="H1" t="s">
        <v>7</v>
      </c>
      <c r="I1" t="s">
        <v>8</v>
      </c>
      <c r="J1" t="s">
        <v>9</v>
      </c>
      <c r="K1" t="s">
        <v>10</v>
      </c>
      <c r="L1" t="s">
        <v>11</v>
      </c>
    </row>
    <row r="2" spans="1:12" x14ac:dyDescent="0.25">
      <c r="A2" s="1">
        <v>45060</v>
      </c>
      <c r="B2" t="s">
        <v>12</v>
      </c>
      <c r="C2">
        <v>2581</v>
      </c>
      <c r="D2">
        <v>2957.1428571428601</v>
      </c>
      <c r="E2">
        <v>5857</v>
      </c>
      <c r="F2">
        <v>80</v>
      </c>
      <c r="G2">
        <v>0.89</v>
      </c>
      <c r="H2">
        <v>0.85</v>
      </c>
      <c r="I2">
        <v>0.72</v>
      </c>
      <c r="J2" t="s">
        <v>13</v>
      </c>
      <c r="K2" t="s">
        <v>14</v>
      </c>
      <c r="L2">
        <v>8</v>
      </c>
    </row>
    <row r="3" spans="1:12" x14ac:dyDescent="0.25">
      <c r="A3" s="1">
        <v>44983</v>
      </c>
      <c r="B3" t="s">
        <v>15</v>
      </c>
      <c r="C3">
        <v>3944</v>
      </c>
      <c r="D3">
        <v>2957.1428571428601</v>
      </c>
      <c r="E3">
        <v>5857</v>
      </c>
      <c r="F3">
        <v>30</v>
      </c>
      <c r="G3">
        <v>0.94</v>
      </c>
      <c r="H3">
        <v>0.95</v>
      </c>
      <c r="I3">
        <v>0.86</v>
      </c>
      <c r="J3" t="s">
        <v>16</v>
      </c>
      <c r="K3" t="s">
        <v>17</v>
      </c>
      <c r="L3">
        <v>4</v>
      </c>
    </row>
    <row r="4" spans="1:12" x14ac:dyDescent="0.25">
      <c r="A4" s="1">
        <v>44984</v>
      </c>
      <c r="B4" t="s">
        <v>18</v>
      </c>
      <c r="C4">
        <v>3293</v>
      </c>
      <c r="D4">
        <v>2957.1428571428601</v>
      </c>
      <c r="E4">
        <v>5857</v>
      </c>
      <c r="F4">
        <v>15</v>
      </c>
      <c r="G4">
        <v>0.82</v>
      </c>
      <c r="H4">
        <v>0.8</v>
      </c>
      <c r="I4">
        <v>0.76</v>
      </c>
      <c r="J4" t="s">
        <v>19</v>
      </c>
      <c r="K4" t="s">
        <v>20</v>
      </c>
      <c r="L4">
        <v>3</v>
      </c>
    </row>
    <row r="5" spans="1:12" x14ac:dyDescent="0.25">
      <c r="A5" s="1">
        <v>44985</v>
      </c>
      <c r="B5" t="s">
        <v>18</v>
      </c>
      <c r="C5">
        <v>2019</v>
      </c>
      <c r="D5">
        <v>2957.1428571428601</v>
      </c>
      <c r="E5">
        <v>5857</v>
      </c>
      <c r="F5">
        <v>40</v>
      </c>
      <c r="G5">
        <v>0.79</v>
      </c>
      <c r="H5">
        <v>0.79</v>
      </c>
      <c r="I5">
        <v>0.79</v>
      </c>
      <c r="J5" t="s">
        <v>21</v>
      </c>
      <c r="K5" t="s">
        <v>14</v>
      </c>
      <c r="L5">
        <v>2</v>
      </c>
    </row>
    <row r="6" spans="1:12" x14ac:dyDescent="0.25">
      <c r="A6" s="1">
        <v>45228</v>
      </c>
      <c r="B6" t="s">
        <v>15</v>
      </c>
      <c r="C6">
        <v>2980</v>
      </c>
      <c r="D6">
        <v>2958</v>
      </c>
      <c r="E6">
        <v>5857</v>
      </c>
      <c r="F6">
        <v>100</v>
      </c>
      <c r="G6">
        <v>0.96</v>
      </c>
      <c r="H6">
        <v>0.79</v>
      </c>
      <c r="I6">
        <v>0.7</v>
      </c>
      <c r="J6" t="s">
        <v>22</v>
      </c>
      <c r="K6" t="s">
        <v>23</v>
      </c>
      <c r="L6">
        <v>7</v>
      </c>
    </row>
    <row r="7" spans="1:12" x14ac:dyDescent="0.25">
      <c r="A7" s="1">
        <v>45229</v>
      </c>
      <c r="B7" t="s">
        <v>15</v>
      </c>
      <c r="C7">
        <v>2209</v>
      </c>
      <c r="D7">
        <v>2957.1428571428601</v>
      </c>
      <c r="E7">
        <v>5857</v>
      </c>
      <c r="F7">
        <v>15</v>
      </c>
      <c r="G7">
        <v>0.79</v>
      </c>
      <c r="H7">
        <v>0.79</v>
      </c>
      <c r="I7">
        <v>0.77</v>
      </c>
      <c r="J7" t="s">
        <v>22</v>
      </c>
      <c r="K7" t="s">
        <v>14</v>
      </c>
      <c r="L7">
        <v>9</v>
      </c>
    </row>
    <row r="8" spans="1:12" x14ac:dyDescent="0.25">
      <c r="A8" s="1">
        <v>45230</v>
      </c>
      <c r="B8" t="s">
        <v>24</v>
      </c>
      <c r="C8">
        <v>2440</v>
      </c>
      <c r="D8">
        <v>2957.1428571428601</v>
      </c>
      <c r="E8">
        <v>5857</v>
      </c>
      <c r="F8">
        <v>20</v>
      </c>
      <c r="G8">
        <v>0.75</v>
      </c>
      <c r="H8">
        <v>0.72</v>
      </c>
      <c r="I8">
        <v>0.93</v>
      </c>
      <c r="J8" t="s">
        <v>22</v>
      </c>
      <c r="K8" t="s">
        <v>17</v>
      </c>
      <c r="L8">
        <v>5</v>
      </c>
    </row>
    <row r="9" spans="1:12" x14ac:dyDescent="0.25">
      <c r="A9" s="1">
        <v>45231</v>
      </c>
      <c r="B9" t="s">
        <v>24</v>
      </c>
      <c r="C9">
        <v>2000</v>
      </c>
      <c r="D9">
        <v>1328.57142857143</v>
      </c>
      <c r="E9">
        <v>4428.5714285714303</v>
      </c>
      <c r="F9">
        <v>90</v>
      </c>
      <c r="G9">
        <v>0.92</v>
      </c>
      <c r="H9">
        <v>0.99</v>
      </c>
      <c r="I9">
        <v>0.74</v>
      </c>
      <c r="J9" t="s">
        <v>19</v>
      </c>
      <c r="K9" t="s">
        <v>17</v>
      </c>
      <c r="L9">
        <v>6</v>
      </c>
    </row>
    <row r="10" spans="1:12" x14ac:dyDescent="0.25">
      <c r="A10" s="1">
        <v>45232</v>
      </c>
      <c r="B10" t="s">
        <v>24</v>
      </c>
      <c r="C10">
        <v>1431</v>
      </c>
      <c r="D10">
        <v>1328.57142857143</v>
      </c>
      <c r="E10">
        <v>4428.5714285714303</v>
      </c>
      <c r="F10">
        <v>30</v>
      </c>
      <c r="G10">
        <v>0.7</v>
      </c>
      <c r="H10">
        <v>0.99</v>
      </c>
      <c r="I10">
        <v>0.95</v>
      </c>
      <c r="J10" t="s">
        <v>19</v>
      </c>
      <c r="K10" t="s">
        <v>23</v>
      </c>
      <c r="L10">
        <v>8</v>
      </c>
    </row>
    <row r="11" spans="1:12" x14ac:dyDescent="0.25">
      <c r="A11" s="1">
        <v>45233</v>
      </c>
      <c r="B11" t="s">
        <v>15</v>
      </c>
      <c r="C11">
        <v>3000</v>
      </c>
      <c r="D11">
        <v>1328.57142857143</v>
      </c>
      <c r="E11">
        <v>4428.5714285714303</v>
      </c>
      <c r="F11">
        <v>15</v>
      </c>
      <c r="G11">
        <v>0.91</v>
      </c>
      <c r="H11">
        <v>0.98</v>
      </c>
      <c r="I11">
        <v>0.89</v>
      </c>
      <c r="J11" t="s">
        <v>19</v>
      </c>
      <c r="K11" t="s">
        <v>23</v>
      </c>
      <c r="L11">
        <v>4</v>
      </c>
    </row>
    <row r="12" spans="1:12" x14ac:dyDescent="0.25">
      <c r="A12" s="1">
        <v>45060</v>
      </c>
      <c r="B12" t="s">
        <v>15</v>
      </c>
      <c r="C12">
        <v>4000</v>
      </c>
      <c r="D12">
        <v>1328.57142857143</v>
      </c>
      <c r="E12">
        <v>4428.5714285714303</v>
      </c>
      <c r="F12">
        <v>40</v>
      </c>
      <c r="G12">
        <v>0.74</v>
      </c>
      <c r="H12">
        <v>0.85</v>
      </c>
      <c r="I12">
        <v>0.7</v>
      </c>
      <c r="J12" t="s">
        <v>19</v>
      </c>
      <c r="K12" t="s">
        <v>14</v>
      </c>
      <c r="L12">
        <v>3</v>
      </c>
    </row>
    <row r="13" spans="1:12" x14ac:dyDescent="0.25">
      <c r="A13" s="1">
        <v>45225</v>
      </c>
      <c r="B13" t="s">
        <v>12</v>
      </c>
      <c r="C13">
        <v>1000</v>
      </c>
      <c r="D13">
        <v>1328.57142857143</v>
      </c>
      <c r="E13">
        <v>4428.5714285714303</v>
      </c>
      <c r="F13">
        <v>100</v>
      </c>
      <c r="G13">
        <v>0.9</v>
      </c>
      <c r="H13">
        <v>0.9</v>
      </c>
      <c r="I13">
        <v>0.72</v>
      </c>
      <c r="J13" t="s">
        <v>19</v>
      </c>
      <c r="K13" t="s">
        <v>17</v>
      </c>
      <c r="L13">
        <v>2</v>
      </c>
    </row>
    <row r="14" spans="1:12" x14ac:dyDescent="0.25">
      <c r="A14" s="1">
        <v>44995</v>
      </c>
      <c r="B14" t="s">
        <v>12</v>
      </c>
      <c r="C14">
        <v>2000</v>
      </c>
      <c r="D14">
        <v>1328.57142857143</v>
      </c>
      <c r="E14">
        <v>4428.5714285714303</v>
      </c>
      <c r="F14">
        <v>15</v>
      </c>
      <c r="G14">
        <v>0.95</v>
      </c>
      <c r="H14">
        <v>0.97</v>
      </c>
      <c r="I14">
        <v>0.81</v>
      </c>
      <c r="J14" t="s">
        <v>19</v>
      </c>
      <c r="K14" t="s">
        <v>20</v>
      </c>
      <c r="L14">
        <v>7</v>
      </c>
    </row>
    <row r="15" spans="1:12" x14ac:dyDescent="0.25">
      <c r="A15" s="1">
        <v>45044</v>
      </c>
      <c r="B15" t="s">
        <v>18</v>
      </c>
      <c r="C15">
        <v>2000</v>
      </c>
      <c r="D15">
        <v>1328.57142857143</v>
      </c>
      <c r="E15">
        <v>4428.5714285714303</v>
      </c>
      <c r="F15">
        <v>20</v>
      </c>
      <c r="G15">
        <v>0.99</v>
      </c>
      <c r="H15">
        <v>0.79</v>
      </c>
      <c r="I15">
        <v>0.75</v>
      </c>
      <c r="J15" t="s">
        <v>19</v>
      </c>
      <c r="K15" t="s">
        <v>23</v>
      </c>
      <c r="L15">
        <v>9</v>
      </c>
    </row>
    <row r="16" spans="1:12" x14ac:dyDescent="0.25">
      <c r="A16" s="1">
        <v>45218</v>
      </c>
      <c r="B16" t="s">
        <v>18</v>
      </c>
      <c r="C16">
        <v>4000</v>
      </c>
      <c r="D16">
        <v>1328.57142857143</v>
      </c>
      <c r="E16">
        <v>1428.57142857143</v>
      </c>
      <c r="F16">
        <v>45</v>
      </c>
      <c r="G16">
        <v>0.86</v>
      </c>
      <c r="H16">
        <v>0.97</v>
      </c>
      <c r="I16">
        <v>0.89</v>
      </c>
      <c r="J16" t="s">
        <v>13</v>
      </c>
      <c r="K16" t="s">
        <v>25</v>
      </c>
      <c r="L16">
        <v>5</v>
      </c>
    </row>
    <row r="17" spans="1:12" x14ac:dyDescent="0.25">
      <c r="A17" s="1">
        <v>45160</v>
      </c>
      <c r="B17" t="s">
        <v>12</v>
      </c>
      <c r="C17">
        <v>6000</v>
      </c>
      <c r="D17">
        <v>1328.57142857143</v>
      </c>
      <c r="E17">
        <v>1428.57142857143</v>
      </c>
      <c r="F17">
        <v>43</v>
      </c>
      <c r="G17">
        <v>0.83</v>
      </c>
      <c r="H17">
        <v>0.72</v>
      </c>
      <c r="I17">
        <v>0.74</v>
      </c>
      <c r="J17" t="s">
        <v>16</v>
      </c>
      <c r="K17" t="s">
        <v>14</v>
      </c>
      <c r="L17">
        <v>6</v>
      </c>
    </row>
    <row r="18" spans="1:12" x14ac:dyDescent="0.25">
      <c r="A18" s="1">
        <v>45147</v>
      </c>
      <c r="B18" t="s">
        <v>15</v>
      </c>
      <c r="C18">
        <v>6500</v>
      </c>
      <c r="D18">
        <v>1328.57142857143</v>
      </c>
      <c r="E18">
        <v>1428.57142857143</v>
      </c>
      <c r="F18">
        <v>43</v>
      </c>
      <c r="G18">
        <v>0.74</v>
      </c>
      <c r="H18">
        <v>0.78</v>
      </c>
      <c r="I18">
        <v>0.94</v>
      </c>
      <c r="J18" t="s">
        <v>19</v>
      </c>
      <c r="K18" t="s">
        <v>17</v>
      </c>
      <c r="L18">
        <v>8</v>
      </c>
    </row>
    <row r="19" spans="1:12" x14ac:dyDescent="0.25">
      <c r="A19" s="1">
        <v>45078</v>
      </c>
      <c r="B19" t="s">
        <v>24</v>
      </c>
      <c r="C19">
        <v>1200</v>
      </c>
      <c r="D19">
        <v>1328.57142857143</v>
      </c>
      <c r="E19">
        <v>1428.57142857143</v>
      </c>
      <c r="F19">
        <v>43</v>
      </c>
      <c r="G19">
        <v>0.8</v>
      </c>
      <c r="H19">
        <v>0.84</v>
      </c>
      <c r="I19">
        <v>0.81</v>
      </c>
      <c r="J19" t="s">
        <v>21</v>
      </c>
      <c r="K19" t="s">
        <v>17</v>
      </c>
      <c r="L19">
        <v>4</v>
      </c>
    </row>
    <row r="20" spans="1:12" x14ac:dyDescent="0.25">
      <c r="A20" s="1">
        <v>44986</v>
      </c>
      <c r="B20" t="s">
        <v>24</v>
      </c>
      <c r="C20">
        <v>3000</v>
      </c>
      <c r="D20">
        <v>1328.57142857143</v>
      </c>
      <c r="E20">
        <v>1428.5714285714287</v>
      </c>
      <c r="F20">
        <v>43</v>
      </c>
      <c r="G20">
        <v>0.89</v>
      </c>
      <c r="H20">
        <v>0.99</v>
      </c>
      <c r="I20">
        <v>0.97</v>
      </c>
      <c r="J20" t="s">
        <v>13</v>
      </c>
      <c r="K20" t="s">
        <v>14</v>
      </c>
      <c r="L20">
        <v>3</v>
      </c>
    </row>
    <row r="21" spans="1:12" x14ac:dyDescent="0.25">
      <c r="A21" s="1">
        <v>45257</v>
      </c>
      <c r="B21" t="s">
        <v>24</v>
      </c>
      <c r="C21">
        <v>2000</v>
      </c>
      <c r="D21">
        <v>1328.57142857143</v>
      </c>
      <c r="E21">
        <v>1428.5714285714287</v>
      </c>
      <c r="F21">
        <v>40</v>
      </c>
      <c r="G21">
        <v>0.71</v>
      </c>
      <c r="H21">
        <v>0.87</v>
      </c>
      <c r="I21">
        <v>0.94</v>
      </c>
      <c r="J21" t="s">
        <v>16</v>
      </c>
      <c r="K21" t="s">
        <v>25</v>
      </c>
      <c r="L21">
        <v>2</v>
      </c>
    </row>
    <row r="22" spans="1:12" x14ac:dyDescent="0.25">
      <c r="A22" s="1">
        <v>45213</v>
      </c>
      <c r="B22" t="s">
        <v>24</v>
      </c>
      <c r="C22">
        <v>2000</v>
      </c>
      <c r="D22">
        <v>1328.57142857143</v>
      </c>
      <c r="E22">
        <v>1428.5714285714287</v>
      </c>
      <c r="F22">
        <v>43</v>
      </c>
      <c r="G22">
        <v>0.9</v>
      </c>
      <c r="H22">
        <v>0.72</v>
      </c>
      <c r="I22">
        <v>0.94</v>
      </c>
      <c r="J22" t="s">
        <v>19</v>
      </c>
      <c r="K22" t="s">
        <v>14</v>
      </c>
      <c r="L22">
        <v>7</v>
      </c>
    </row>
    <row r="23" spans="1:12" x14ac:dyDescent="0.25">
      <c r="A23" s="1">
        <v>45098</v>
      </c>
      <c r="B23" t="s">
        <v>12</v>
      </c>
      <c r="C23">
        <v>3000</v>
      </c>
      <c r="D23">
        <v>5214.2857142857101</v>
      </c>
      <c r="E23">
        <v>6714.2857142857101</v>
      </c>
      <c r="F23">
        <v>100</v>
      </c>
      <c r="G23">
        <v>0.89</v>
      </c>
      <c r="H23">
        <v>0.85</v>
      </c>
      <c r="I23">
        <v>0.87</v>
      </c>
      <c r="J23" t="s">
        <v>21</v>
      </c>
      <c r="K23" t="s">
        <v>17</v>
      </c>
      <c r="L23">
        <v>9</v>
      </c>
    </row>
    <row r="24" spans="1:12" x14ac:dyDescent="0.25">
      <c r="A24" s="1">
        <v>45130</v>
      </c>
      <c r="B24" t="s">
        <v>18</v>
      </c>
      <c r="C24">
        <v>4500</v>
      </c>
      <c r="D24">
        <v>5214.2857142857101</v>
      </c>
      <c r="E24">
        <v>6714.2857142857101</v>
      </c>
      <c r="F24">
        <v>100</v>
      </c>
      <c r="G24">
        <v>0.89</v>
      </c>
      <c r="H24">
        <v>0.8</v>
      </c>
      <c r="I24">
        <v>0.88</v>
      </c>
      <c r="J24" t="s">
        <v>13</v>
      </c>
      <c r="K24" t="s">
        <v>20</v>
      </c>
      <c r="L24">
        <v>5</v>
      </c>
    </row>
    <row r="25" spans="1:12" x14ac:dyDescent="0.25">
      <c r="A25" s="1">
        <v>45127</v>
      </c>
      <c r="B25" t="s">
        <v>12</v>
      </c>
      <c r="C25">
        <v>5500</v>
      </c>
      <c r="D25">
        <v>1214.2857142857099</v>
      </c>
      <c r="E25">
        <v>6714.2857142857101</v>
      </c>
      <c r="F25">
        <v>100</v>
      </c>
      <c r="G25">
        <v>0.98</v>
      </c>
      <c r="H25">
        <v>0.99</v>
      </c>
      <c r="I25">
        <v>0.81</v>
      </c>
      <c r="J25" t="s">
        <v>19</v>
      </c>
      <c r="K25" t="s">
        <v>14</v>
      </c>
      <c r="L25">
        <v>6</v>
      </c>
    </row>
    <row r="26" spans="1:12" x14ac:dyDescent="0.25">
      <c r="A26" s="1">
        <v>45129</v>
      </c>
      <c r="B26" t="s">
        <v>15</v>
      </c>
      <c r="C26">
        <v>1000</v>
      </c>
      <c r="D26">
        <v>5214.2857142857101</v>
      </c>
      <c r="E26">
        <v>6714.2857142857101</v>
      </c>
      <c r="F26">
        <v>100</v>
      </c>
      <c r="G26">
        <v>0.81</v>
      </c>
      <c r="H26">
        <v>0.91</v>
      </c>
      <c r="I26">
        <v>0.95</v>
      </c>
      <c r="J26" t="s">
        <v>21</v>
      </c>
      <c r="K26" t="s">
        <v>25</v>
      </c>
      <c r="L26">
        <v>8</v>
      </c>
    </row>
    <row r="27" spans="1:12" x14ac:dyDescent="0.25">
      <c r="A27" s="1">
        <v>45018</v>
      </c>
      <c r="B27" t="s">
        <v>12</v>
      </c>
      <c r="C27">
        <v>2000</v>
      </c>
      <c r="D27">
        <v>5214.2857142857101</v>
      </c>
      <c r="E27">
        <v>6714.2857142857101</v>
      </c>
      <c r="F27">
        <v>100</v>
      </c>
      <c r="G27">
        <v>0.97</v>
      </c>
      <c r="H27">
        <v>0.85</v>
      </c>
      <c r="I27">
        <v>0.85</v>
      </c>
      <c r="J27" t="s">
        <v>13</v>
      </c>
      <c r="K27" t="s">
        <v>14</v>
      </c>
      <c r="L27">
        <v>4</v>
      </c>
    </row>
    <row r="28" spans="1:12" x14ac:dyDescent="0.25">
      <c r="A28" s="1">
        <v>44979</v>
      </c>
      <c r="B28" t="s">
        <v>12</v>
      </c>
      <c r="C28">
        <v>2000</v>
      </c>
      <c r="D28">
        <v>5214.2857142857101</v>
      </c>
      <c r="E28">
        <v>6714.2857142857101</v>
      </c>
      <c r="F28">
        <v>100</v>
      </c>
      <c r="G28">
        <v>0.89</v>
      </c>
      <c r="H28">
        <v>0.94</v>
      </c>
      <c r="I28">
        <v>0.8</v>
      </c>
      <c r="J28" t="s">
        <v>16</v>
      </c>
      <c r="K28" t="s">
        <v>14</v>
      </c>
      <c r="L28">
        <v>3</v>
      </c>
    </row>
    <row r="29" spans="1:12" x14ac:dyDescent="0.25">
      <c r="A29" s="1">
        <v>45179</v>
      </c>
      <c r="B29" t="s">
        <v>12</v>
      </c>
      <c r="C29">
        <v>2000</v>
      </c>
      <c r="D29">
        <v>5214.2857142857101</v>
      </c>
      <c r="E29">
        <v>6714.2857142857101</v>
      </c>
      <c r="F29">
        <v>100</v>
      </c>
      <c r="G29">
        <v>0.88</v>
      </c>
      <c r="H29">
        <v>0.94</v>
      </c>
      <c r="I29">
        <v>0.7</v>
      </c>
      <c r="J29" t="s">
        <v>19</v>
      </c>
      <c r="K29" t="s">
        <v>20</v>
      </c>
      <c r="L29">
        <v>2</v>
      </c>
    </row>
    <row r="30" spans="1:12" x14ac:dyDescent="0.25">
      <c r="A30" s="1">
        <v>45275</v>
      </c>
      <c r="B30" t="s">
        <v>12</v>
      </c>
      <c r="C30">
        <v>2000</v>
      </c>
      <c r="D30">
        <v>2957.1428571428601</v>
      </c>
      <c r="E30">
        <v>2857.1428571428573</v>
      </c>
      <c r="F30">
        <v>90</v>
      </c>
      <c r="G30">
        <v>0.75</v>
      </c>
      <c r="H30">
        <v>0.77</v>
      </c>
      <c r="I30">
        <v>0.84</v>
      </c>
      <c r="J30" t="s">
        <v>21</v>
      </c>
      <c r="K30" t="s">
        <v>23</v>
      </c>
      <c r="L30">
        <v>7</v>
      </c>
    </row>
    <row r="31" spans="1:12" x14ac:dyDescent="0.25">
      <c r="A31" s="1">
        <v>44997</v>
      </c>
      <c r="B31" t="s">
        <v>12</v>
      </c>
      <c r="C31">
        <v>1700</v>
      </c>
      <c r="D31">
        <v>2957.1428571428601</v>
      </c>
      <c r="E31">
        <v>2857.1428571428573</v>
      </c>
      <c r="F31">
        <v>80</v>
      </c>
      <c r="G31">
        <v>0.73</v>
      </c>
      <c r="H31">
        <v>0.96</v>
      </c>
      <c r="I31">
        <v>0.93</v>
      </c>
      <c r="J31" t="s">
        <v>21</v>
      </c>
      <c r="K31" t="s">
        <v>25</v>
      </c>
      <c r="L31">
        <v>4</v>
      </c>
    </row>
    <row r="32" spans="1:12" x14ac:dyDescent="0.25">
      <c r="A32" s="1">
        <v>45179</v>
      </c>
      <c r="B32" t="s">
        <v>12</v>
      </c>
      <c r="C32">
        <v>1600</v>
      </c>
      <c r="D32">
        <v>2957.1428571428601</v>
      </c>
      <c r="E32">
        <v>2857.1428571428573</v>
      </c>
      <c r="F32">
        <v>90</v>
      </c>
      <c r="G32">
        <v>0.93</v>
      </c>
      <c r="H32">
        <v>0.74</v>
      </c>
      <c r="I32">
        <v>0.93</v>
      </c>
      <c r="J32" t="s">
        <v>19</v>
      </c>
      <c r="K32" t="s">
        <v>14</v>
      </c>
      <c r="L32">
        <v>5</v>
      </c>
    </row>
    <row r="33" spans="1:12" x14ac:dyDescent="0.25">
      <c r="A33" s="1">
        <v>44928</v>
      </c>
      <c r="B33" t="s">
        <v>15</v>
      </c>
      <c r="C33">
        <v>1200</v>
      </c>
      <c r="D33">
        <v>2957.1428571428601</v>
      </c>
      <c r="E33">
        <v>2857.1428571428573</v>
      </c>
      <c r="F33">
        <v>110</v>
      </c>
      <c r="G33">
        <v>0.85</v>
      </c>
      <c r="H33">
        <v>0.7</v>
      </c>
      <c r="I33">
        <v>0.99</v>
      </c>
      <c r="J33" t="s">
        <v>21</v>
      </c>
      <c r="K33" t="s">
        <v>17</v>
      </c>
      <c r="L33">
        <v>6</v>
      </c>
    </row>
    <row r="34" spans="1:12" x14ac:dyDescent="0.25">
      <c r="A34" s="1">
        <v>45227</v>
      </c>
      <c r="B34" t="s">
        <v>18</v>
      </c>
      <c r="C34">
        <v>2500</v>
      </c>
      <c r="D34">
        <v>2957.1428571428601</v>
      </c>
      <c r="E34">
        <v>2857.1428571428573</v>
      </c>
      <c r="F34">
        <v>90</v>
      </c>
      <c r="G34">
        <v>0.92</v>
      </c>
      <c r="H34">
        <v>0.99</v>
      </c>
      <c r="I34">
        <v>0.88</v>
      </c>
      <c r="J34" t="s">
        <v>13</v>
      </c>
      <c r="K34" t="s">
        <v>20</v>
      </c>
      <c r="L34">
        <v>8</v>
      </c>
    </row>
    <row r="35" spans="1:12" x14ac:dyDescent="0.25">
      <c r="A35" s="1">
        <v>45103</v>
      </c>
      <c r="B35" t="s">
        <v>18</v>
      </c>
      <c r="C35">
        <v>2100</v>
      </c>
      <c r="D35">
        <v>2957.1428571428601</v>
      </c>
      <c r="E35">
        <v>2857.1428571428573</v>
      </c>
      <c r="F35">
        <v>100</v>
      </c>
      <c r="G35">
        <v>0.75</v>
      </c>
      <c r="H35">
        <v>0.97</v>
      </c>
      <c r="I35">
        <v>0.83</v>
      </c>
      <c r="J35" t="s">
        <v>16</v>
      </c>
      <c r="K35" t="s">
        <v>23</v>
      </c>
      <c r="L35">
        <v>4</v>
      </c>
    </row>
    <row r="36" spans="1:12" x14ac:dyDescent="0.25">
      <c r="A36" s="1">
        <v>45243</v>
      </c>
      <c r="B36" t="s">
        <v>18</v>
      </c>
      <c r="C36">
        <v>2150</v>
      </c>
      <c r="D36">
        <v>2957.1428571428601</v>
      </c>
      <c r="E36">
        <v>2857.1428571428573</v>
      </c>
      <c r="F36">
        <v>90</v>
      </c>
      <c r="G36">
        <v>0.77</v>
      </c>
      <c r="H36">
        <v>0.97</v>
      </c>
      <c r="I36">
        <v>0.78</v>
      </c>
      <c r="J36" t="s">
        <v>13</v>
      </c>
      <c r="K36" t="s">
        <v>25</v>
      </c>
      <c r="L36">
        <v>3</v>
      </c>
    </row>
    <row r="37" spans="1:12" x14ac:dyDescent="0.25">
      <c r="A37" s="1">
        <v>45107</v>
      </c>
      <c r="B37" t="s">
        <v>18</v>
      </c>
      <c r="C37">
        <v>2200</v>
      </c>
      <c r="D37">
        <v>757.142857142857</v>
      </c>
      <c r="E37">
        <v>857.14285714285711</v>
      </c>
      <c r="F37">
        <v>228</v>
      </c>
      <c r="G37">
        <v>0.79</v>
      </c>
      <c r="H37">
        <v>0.75</v>
      </c>
      <c r="I37">
        <v>0.93</v>
      </c>
      <c r="J37" t="s">
        <v>16</v>
      </c>
      <c r="K37" t="s">
        <v>14</v>
      </c>
      <c r="L37">
        <v>2</v>
      </c>
    </row>
    <row r="38" spans="1:12" x14ac:dyDescent="0.25">
      <c r="A38" s="1">
        <v>45030</v>
      </c>
      <c r="B38" t="s">
        <v>15</v>
      </c>
      <c r="C38">
        <v>1800</v>
      </c>
      <c r="D38">
        <v>757.142857142857</v>
      </c>
      <c r="E38">
        <v>857.14285714285711</v>
      </c>
      <c r="F38">
        <v>220</v>
      </c>
      <c r="G38">
        <v>0.81</v>
      </c>
      <c r="H38">
        <v>0.98</v>
      </c>
      <c r="I38">
        <v>0.86</v>
      </c>
      <c r="J38" t="s">
        <v>19</v>
      </c>
      <c r="K38" t="s">
        <v>17</v>
      </c>
      <c r="L38">
        <v>7</v>
      </c>
    </row>
    <row r="39" spans="1:12" x14ac:dyDescent="0.25">
      <c r="A39" s="1">
        <v>45266</v>
      </c>
      <c r="B39" t="s">
        <v>24</v>
      </c>
      <c r="C39">
        <v>1800</v>
      </c>
      <c r="D39">
        <v>757.142857142857</v>
      </c>
      <c r="E39">
        <v>857.14285714285711</v>
      </c>
      <c r="F39">
        <v>228</v>
      </c>
      <c r="G39">
        <v>0.86</v>
      </c>
      <c r="H39">
        <v>0.82</v>
      </c>
      <c r="I39">
        <v>0.86</v>
      </c>
      <c r="J39" t="s">
        <v>21</v>
      </c>
      <c r="K39" t="s">
        <v>20</v>
      </c>
      <c r="L39">
        <v>9</v>
      </c>
    </row>
    <row r="40" spans="1:12" x14ac:dyDescent="0.25">
      <c r="A40" s="1">
        <v>45054</v>
      </c>
      <c r="B40" t="s">
        <v>12</v>
      </c>
      <c r="C40">
        <v>1414</v>
      </c>
      <c r="D40">
        <v>757.142857142857</v>
      </c>
      <c r="E40">
        <v>857.14285714285711</v>
      </c>
      <c r="F40">
        <v>238</v>
      </c>
      <c r="G40">
        <v>0.72</v>
      </c>
      <c r="H40">
        <v>0.95</v>
      </c>
      <c r="I40">
        <v>0.9</v>
      </c>
      <c r="J40" t="s">
        <v>22</v>
      </c>
      <c r="K40" t="s">
        <v>23</v>
      </c>
      <c r="L40">
        <v>5</v>
      </c>
    </row>
    <row r="41" spans="1:12" x14ac:dyDescent="0.25">
      <c r="A41" s="1">
        <v>45019</v>
      </c>
      <c r="B41" t="s">
        <v>18</v>
      </c>
      <c r="C41">
        <v>2100</v>
      </c>
      <c r="D41">
        <v>757.142857142857</v>
      </c>
      <c r="E41">
        <v>857.14285714285711</v>
      </c>
      <c r="F41">
        <v>228</v>
      </c>
      <c r="G41">
        <v>0.71</v>
      </c>
      <c r="H41">
        <v>0.8</v>
      </c>
      <c r="I41">
        <v>0.76</v>
      </c>
      <c r="J41" t="s">
        <v>22</v>
      </c>
      <c r="K41" t="s">
        <v>25</v>
      </c>
      <c r="L41">
        <v>5</v>
      </c>
    </row>
    <row r="42" spans="1:12" x14ac:dyDescent="0.25">
      <c r="A42" s="1">
        <v>45078</v>
      </c>
      <c r="B42" t="s">
        <v>18</v>
      </c>
      <c r="C42">
        <v>2500</v>
      </c>
      <c r="D42">
        <v>757.142857142857</v>
      </c>
      <c r="E42">
        <v>857.14285714285711</v>
      </c>
      <c r="F42">
        <v>230</v>
      </c>
      <c r="G42">
        <v>0.97</v>
      </c>
      <c r="H42">
        <v>0.95</v>
      </c>
      <c r="I42">
        <v>0.85</v>
      </c>
      <c r="J42" t="s">
        <v>22</v>
      </c>
      <c r="K42" t="s">
        <v>14</v>
      </c>
      <c r="L42">
        <v>8</v>
      </c>
    </row>
    <row r="43" spans="1:12" x14ac:dyDescent="0.25">
      <c r="A43" s="1">
        <v>45233</v>
      </c>
      <c r="B43" t="s">
        <v>24</v>
      </c>
      <c r="C43">
        <v>2200</v>
      </c>
      <c r="D43">
        <v>757.142857142857</v>
      </c>
      <c r="E43">
        <v>857.14285714285711</v>
      </c>
      <c r="F43">
        <v>228</v>
      </c>
      <c r="G43">
        <v>0.95</v>
      </c>
      <c r="H43">
        <v>0.85</v>
      </c>
      <c r="I43">
        <v>0.91</v>
      </c>
      <c r="J43" t="s">
        <v>19</v>
      </c>
      <c r="K43" t="s">
        <v>17</v>
      </c>
      <c r="L43">
        <v>4</v>
      </c>
    </row>
    <row r="44" spans="1:12" x14ac:dyDescent="0.25">
      <c r="A44" s="1">
        <v>45060</v>
      </c>
      <c r="B44" t="s">
        <v>12</v>
      </c>
      <c r="C44">
        <v>2500</v>
      </c>
      <c r="D44">
        <v>914.28571428571399</v>
      </c>
      <c r="E44">
        <v>714.28571428571433</v>
      </c>
      <c r="F44">
        <v>250</v>
      </c>
      <c r="G44">
        <v>0.97</v>
      </c>
      <c r="H44">
        <v>0.7</v>
      </c>
      <c r="I44">
        <v>0.93</v>
      </c>
      <c r="J44" t="s">
        <v>19</v>
      </c>
      <c r="K44" t="s">
        <v>20</v>
      </c>
      <c r="L44">
        <v>3</v>
      </c>
    </row>
    <row r="45" spans="1:12" x14ac:dyDescent="0.25">
      <c r="A45" s="1">
        <v>45225</v>
      </c>
      <c r="B45" t="s">
        <v>18</v>
      </c>
      <c r="C45">
        <v>2200</v>
      </c>
      <c r="D45">
        <v>914.28571428571399</v>
      </c>
      <c r="E45">
        <v>714.28571428571433</v>
      </c>
      <c r="F45">
        <v>240</v>
      </c>
      <c r="G45">
        <v>0.9</v>
      </c>
      <c r="H45">
        <v>0.98</v>
      </c>
      <c r="I45">
        <v>0.96</v>
      </c>
      <c r="J45" t="s">
        <v>19</v>
      </c>
      <c r="K45" t="s">
        <v>23</v>
      </c>
      <c r="L45">
        <v>2</v>
      </c>
    </row>
    <row r="46" spans="1:12" x14ac:dyDescent="0.25">
      <c r="A46" s="1">
        <v>45226</v>
      </c>
      <c r="B46" t="s">
        <v>12</v>
      </c>
      <c r="C46">
        <v>2500</v>
      </c>
      <c r="D46">
        <v>914.28571428571399</v>
      </c>
      <c r="E46">
        <v>714.28571428571433</v>
      </c>
      <c r="F46">
        <v>270</v>
      </c>
      <c r="G46">
        <v>0.9</v>
      </c>
      <c r="H46">
        <v>0.95</v>
      </c>
      <c r="I46">
        <v>0.98</v>
      </c>
      <c r="J46" t="s">
        <v>19</v>
      </c>
      <c r="K46" t="s">
        <v>25</v>
      </c>
      <c r="L46">
        <v>3</v>
      </c>
    </row>
    <row r="47" spans="1:12" x14ac:dyDescent="0.25">
      <c r="A47" s="1">
        <v>44954</v>
      </c>
      <c r="B47" t="s">
        <v>15</v>
      </c>
      <c r="C47">
        <v>2000</v>
      </c>
      <c r="D47">
        <v>914.28571428571399</v>
      </c>
      <c r="E47">
        <v>714.28571428571433</v>
      </c>
      <c r="F47">
        <v>259</v>
      </c>
      <c r="G47">
        <v>0.96</v>
      </c>
      <c r="H47">
        <v>0.81</v>
      </c>
      <c r="I47">
        <v>0.85</v>
      </c>
      <c r="J47" t="s">
        <v>19</v>
      </c>
      <c r="K47" t="s">
        <v>14</v>
      </c>
      <c r="L47">
        <v>9</v>
      </c>
    </row>
    <row r="48" spans="1:12" x14ac:dyDescent="0.25">
      <c r="A48" s="1">
        <v>44955</v>
      </c>
      <c r="B48" t="s">
        <v>15</v>
      </c>
      <c r="C48">
        <v>2500</v>
      </c>
      <c r="D48">
        <v>914.28571428571399</v>
      </c>
      <c r="E48">
        <v>714.28571428571433</v>
      </c>
      <c r="F48">
        <v>260</v>
      </c>
      <c r="G48">
        <v>0.98</v>
      </c>
      <c r="H48">
        <v>0.84</v>
      </c>
      <c r="I48">
        <v>0.89</v>
      </c>
      <c r="J48" t="s">
        <v>19</v>
      </c>
      <c r="K48" t="s">
        <v>14</v>
      </c>
      <c r="L48">
        <v>5</v>
      </c>
    </row>
    <row r="49" spans="1:12" x14ac:dyDescent="0.25">
      <c r="A49" s="1">
        <v>44956</v>
      </c>
      <c r="B49" t="s">
        <v>15</v>
      </c>
      <c r="C49">
        <v>2500</v>
      </c>
      <c r="D49">
        <v>914.28571428571399</v>
      </c>
      <c r="E49">
        <v>714.28571428571433</v>
      </c>
      <c r="F49">
        <v>260</v>
      </c>
      <c r="G49">
        <v>0.76</v>
      </c>
      <c r="H49">
        <v>0.7</v>
      </c>
      <c r="I49">
        <v>0.86</v>
      </c>
      <c r="J49" t="s">
        <v>19</v>
      </c>
      <c r="K49" t="s">
        <v>20</v>
      </c>
      <c r="L49">
        <v>6</v>
      </c>
    </row>
    <row r="50" spans="1:12" x14ac:dyDescent="0.25">
      <c r="A50" s="1">
        <v>44957</v>
      </c>
      <c r="B50" t="s">
        <v>12</v>
      </c>
      <c r="C50">
        <v>2500</v>
      </c>
      <c r="D50">
        <v>914.28571428571399</v>
      </c>
      <c r="E50">
        <v>714.28571428571433</v>
      </c>
      <c r="F50">
        <v>261</v>
      </c>
      <c r="G50">
        <v>0.91</v>
      </c>
      <c r="H50">
        <v>0.77</v>
      </c>
      <c r="I50">
        <v>0.75</v>
      </c>
      <c r="J50" t="s">
        <v>13</v>
      </c>
      <c r="K50" t="s">
        <v>23</v>
      </c>
      <c r="L50">
        <v>8</v>
      </c>
    </row>
    <row r="51" spans="1:12" x14ac:dyDescent="0.25">
      <c r="A51" s="1">
        <v>45231</v>
      </c>
      <c r="B51" t="s">
        <v>12</v>
      </c>
      <c r="C51">
        <v>2500</v>
      </c>
      <c r="D51">
        <v>914.28571428571399</v>
      </c>
      <c r="E51">
        <v>714.28571428571433</v>
      </c>
      <c r="F51">
        <v>242</v>
      </c>
      <c r="G51">
        <v>0.79</v>
      </c>
      <c r="H51">
        <v>0.81</v>
      </c>
      <c r="I51">
        <v>0.74</v>
      </c>
      <c r="J51" t="s">
        <v>16</v>
      </c>
      <c r="K51" t="s">
        <v>25</v>
      </c>
      <c r="L51">
        <v>4</v>
      </c>
    </row>
    <row r="52" spans="1:12" x14ac:dyDescent="0.25">
      <c r="A52" s="1">
        <v>45232</v>
      </c>
      <c r="B52" t="s">
        <v>12</v>
      </c>
      <c r="C52">
        <v>2250</v>
      </c>
      <c r="D52">
        <v>914.28571428571399</v>
      </c>
      <c r="E52">
        <v>714.28571428571433</v>
      </c>
      <c r="F52">
        <v>250</v>
      </c>
      <c r="G52">
        <v>0.85</v>
      </c>
      <c r="H52">
        <v>0.82</v>
      </c>
      <c r="I52">
        <v>0.73</v>
      </c>
      <c r="J52" t="s">
        <v>19</v>
      </c>
      <c r="K52" t="s">
        <v>14</v>
      </c>
      <c r="L52">
        <v>3</v>
      </c>
    </row>
    <row r="53" spans="1:12" x14ac:dyDescent="0.25">
      <c r="A53" s="1">
        <v>45233</v>
      </c>
      <c r="B53" t="s">
        <v>12</v>
      </c>
      <c r="C53">
        <v>2500</v>
      </c>
      <c r="D53">
        <v>914.28571428571399</v>
      </c>
      <c r="E53">
        <v>714.28571428571433</v>
      </c>
      <c r="F53">
        <v>242</v>
      </c>
      <c r="G53">
        <v>0.88</v>
      </c>
      <c r="H53">
        <v>0.84</v>
      </c>
      <c r="I53">
        <v>0.75</v>
      </c>
      <c r="J53" t="s">
        <v>21</v>
      </c>
      <c r="K53" t="s">
        <v>17</v>
      </c>
      <c r="L53">
        <v>2</v>
      </c>
    </row>
    <row r="54" spans="1:12" x14ac:dyDescent="0.25">
      <c r="A54" s="1">
        <v>45060</v>
      </c>
      <c r="B54" t="s">
        <v>12</v>
      </c>
      <c r="C54">
        <v>2500</v>
      </c>
      <c r="D54">
        <v>914.28571428571399</v>
      </c>
      <c r="E54">
        <v>714.28571428571433</v>
      </c>
      <c r="F54">
        <v>242</v>
      </c>
      <c r="G54">
        <v>0.81</v>
      </c>
      <c r="H54">
        <v>0.92</v>
      </c>
      <c r="I54">
        <v>0.91</v>
      </c>
      <c r="J54" t="s">
        <v>13</v>
      </c>
      <c r="K54" t="s">
        <v>20</v>
      </c>
      <c r="L54">
        <v>7</v>
      </c>
    </row>
    <row r="55" spans="1:12" x14ac:dyDescent="0.25">
      <c r="A55" s="1">
        <v>45225</v>
      </c>
      <c r="B55" t="s">
        <v>18</v>
      </c>
      <c r="C55">
        <v>2500</v>
      </c>
      <c r="D55">
        <v>914.28571428571399</v>
      </c>
      <c r="E55">
        <v>714.28571428571433</v>
      </c>
      <c r="F55">
        <v>242</v>
      </c>
      <c r="G55">
        <v>0.84</v>
      </c>
      <c r="H55">
        <v>0.73</v>
      </c>
      <c r="I55">
        <v>0.99</v>
      </c>
      <c r="J55" t="s">
        <v>16</v>
      </c>
      <c r="K55" t="s">
        <v>23</v>
      </c>
      <c r="L55">
        <v>9</v>
      </c>
    </row>
    <row r="56" spans="1:12" x14ac:dyDescent="0.25">
      <c r="A56" s="1">
        <v>44995</v>
      </c>
      <c r="B56" t="s">
        <v>18</v>
      </c>
      <c r="C56">
        <v>2500</v>
      </c>
      <c r="D56">
        <v>914.28571428571399</v>
      </c>
      <c r="E56">
        <v>714.28571428571433</v>
      </c>
      <c r="F56">
        <v>240</v>
      </c>
      <c r="G56">
        <v>0.93</v>
      </c>
      <c r="H56">
        <v>0.79</v>
      </c>
      <c r="I56">
        <v>0.72</v>
      </c>
      <c r="J56" t="s">
        <v>19</v>
      </c>
      <c r="K56" t="s">
        <v>25</v>
      </c>
      <c r="L56">
        <v>5</v>
      </c>
    </row>
    <row r="57" spans="1:12" x14ac:dyDescent="0.25">
      <c r="A57" s="1">
        <v>45044</v>
      </c>
      <c r="B57" t="s">
        <v>18</v>
      </c>
      <c r="C57">
        <v>2500</v>
      </c>
      <c r="D57">
        <v>914.28571428571399</v>
      </c>
      <c r="E57">
        <v>714.28571428571433</v>
      </c>
      <c r="F57">
        <v>242</v>
      </c>
      <c r="G57">
        <v>0.84</v>
      </c>
      <c r="H57">
        <v>0.79</v>
      </c>
      <c r="I57">
        <v>0.8</v>
      </c>
      <c r="J57" t="s">
        <v>21</v>
      </c>
      <c r="K57" t="s">
        <v>14</v>
      </c>
      <c r="L57">
        <v>6</v>
      </c>
    </row>
    <row r="58" spans="1:12" x14ac:dyDescent="0.25">
      <c r="A58" s="1">
        <v>44945</v>
      </c>
      <c r="B58" t="s">
        <v>18</v>
      </c>
      <c r="C58">
        <v>2200</v>
      </c>
      <c r="D58">
        <v>385.71428571428601</v>
      </c>
      <c r="E58">
        <v>285.71428571428572</v>
      </c>
      <c r="F58">
        <v>285</v>
      </c>
      <c r="G58">
        <v>0.85</v>
      </c>
      <c r="H58">
        <v>0.91</v>
      </c>
      <c r="I58">
        <v>0.84</v>
      </c>
      <c r="J58" t="s">
        <v>13</v>
      </c>
      <c r="K58" t="s">
        <v>17</v>
      </c>
      <c r="L58">
        <v>8</v>
      </c>
    </row>
    <row r="59" spans="1:12" x14ac:dyDescent="0.25">
      <c r="A59" s="1">
        <v>45160</v>
      </c>
      <c r="B59" t="s">
        <v>15</v>
      </c>
      <c r="C59">
        <v>2150</v>
      </c>
      <c r="D59">
        <v>385.71428571428601</v>
      </c>
      <c r="E59">
        <v>285.71428571428572</v>
      </c>
      <c r="F59">
        <v>275</v>
      </c>
      <c r="G59">
        <v>0.86</v>
      </c>
      <c r="H59">
        <v>0.75</v>
      </c>
      <c r="I59">
        <v>0.96</v>
      </c>
      <c r="J59" t="s">
        <v>19</v>
      </c>
      <c r="K59" t="s">
        <v>20</v>
      </c>
      <c r="L59">
        <v>4</v>
      </c>
    </row>
    <row r="60" spans="1:12" x14ac:dyDescent="0.25">
      <c r="A60" s="1">
        <v>45147</v>
      </c>
      <c r="B60" t="s">
        <v>24</v>
      </c>
      <c r="C60">
        <v>2400</v>
      </c>
      <c r="D60">
        <v>385.71428571428601</v>
      </c>
      <c r="E60">
        <v>285.71428571428572</v>
      </c>
      <c r="F60">
        <v>285</v>
      </c>
      <c r="G60">
        <v>0.96</v>
      </c>
      <c r="H60">
        <v>0.77</v>
      </c>
      <c r="I60">
        <v>0.92</v>
      </c>
      <c r="J60" t="s">
        <v>21</v>
      </c>
      <c r="K60" t="s">
        <v>23</v>
      </c>
      <c r="L60">
        <v>3</v>
      </c>
    </row>
    <row r="61" spans="1:12" x14ac:dyDescent="0.25">
      <c r="A61" s="1">
        <v>45078</v>
      </c>
      <c r="B61" t="s">
        <v>18</v>
      </c>
      <c r="C61">
        <v>2450</v>
      </c>
      <c r="D61">
        <v>385.71428571428601</v>
      </c>
      <c r="E61">
        <v>285.71428571428572</v>
      </c>
      <c r="F61">
        <v>290</v>
      </c>
      <c r="G61">
        <v>0.99</v>
      </c>
      <c r="H61">
        <v>0.97</v>
      </c>
      <c r="I61">
        <v>0.73</v>
      </c>
      <c r="J61" t="s">
        <v>13</v>
      </c>
      <c r="K61" t="s">
        <v>25</v>
      </c>
      <c r="L61">
        <v>2</v>
      </c>
    </row>
    <row r="62" spans="1:12" x14ac:dyDescent="0.25">
      <c r="A62" s="1">
        <v>44986</v>
      </c>
      <c r="B62" t="s">
        <v>15</v>
      </c>
      <c r="C62">
        <v>2500</v>
      </c>
      <c r="D62">
        <v>385.71428571428601</v>
      </c>
      <c r="E62">
        <v>285.71428571428572</v>
      </c>
      <c r="F62">
        <v>310</v>
      </c>
      <c r="G62">
        <v>0.77</v>
      </c>
      <c r="H62">
        <v>0.72</v>
      </c>
      <c r="I62">
        <v>0.85</v>
      </c>
      <c r="J62" t="s">
        <v>16</v>
      </c>
      <c r="K62" t="s">
        <v>14</v>
      </c>
      <c r="L62">
        <v>7</v>
      </c>
    </row>
    <row r="63" spans="1:12" x14ac:dyDescent="0.25">
      <c r="A63" s="1">
        <v>45257</v>
      </c>
      <c r="B63" t="s">
        <v>24</v>
      </c>
      <c r="C63">
        <v>2450</v>
      </c>
      <c r="D63">
        <v>385.71428571428601</v>
      </c>
      <c r="E63">
        <v>285.71428571428572</v>
      </c>
      <c r="F63">
        <v>270</v>
      </c>
      <c r="G63">
        <v>0.77</v>
      </c>
      <c r="H63">
        <v>0.96</v>
      </c>
      <c r="I63">
        <v>0.78</v>
      </c>
      <c r="J63" t="s">
        <v>19</v>
      </c>
      <c r="K63" t="s">
        <v>17</v>
      </c>
      <c r="L63">
        <v>9</v>
      </c>
    </row>
    <row r="64" spans="1:12" x14ac:dyDescent="0.25">
      <c r="A64" s="1">
        <v>45213</v>
      </c>
      <c r="B64" t="s">
        <v>18</v>
      </c>
      <c r="C64">
        <v>2400</v>
      </c>
      <c r="D64">
        <v>385.71428571428601</v>
      </c>
      <c r="E64">
        <v>285.71428571428572</v>
      </c>
      <c r="F64">
        <v>285</v>
      </c>
      <c r="G64">
        <v>0.78</v>
      </c>
      <c r="H64">
        <v>0.8</v>
      </c>
      <c r="I64">
        <v>0.85</v>
      </c>
      <c r="J64" t="s">
        <v>21</v>
      </c>
      <c r="K64" t="s">
        <v>20</v>
      </c>
      <c r="L64">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D4890-DF7B-4452-9C5D-6CCF2BA2EED3}">
  <dimension ref="A1:N64"/>
  <sheetViews>
    <sheetView topLeftCell="C1" workbookViewId="0">
      <selection activeCell="K1" sqref="K1"/>
    </sheetView>
  </sheetViews>
  <sheetFormatPr defaultRowHeight="13.8" x14ac:dyDescent="0.25"/>
  <cols>
    <col min="1" max="1" width="11.69921875" customWidth="1"/>
    <col min="3" max="4" width="11" style="2" bestFit="1" customWidth="1"/>
    <col min="5" max="5" width="13.5" style="2" customWidth="1"/>
    <col min="6" max="6" width="17.296875" customWidth="1"/>
    <col min="7" max="7" width="22.5" customWidth="1"/>
    <col min="8" max="8" width="22.3984375" customWidth="1"/>
    <col min="9" max="9" width="26.296875" customWidth="1"/>
    <col min="10" max="10" width="9.59765625" customWidth="1"/>
    <col min="11" max="11" width="21.8984375" customWidth="1"/>
    <col min="12" max="12" width="8" customWidth="1"/>
    <col min="13" max="13" width="8.796875" customWidth="1"/>
  </cols>
  <sheetData>
    <row r="1" spans="1:14" x14ac:dyDescent="0.25">
      <c r="A1" s="1" t="s">
        <v>0</v>
      </c>
      <c r="B1" t="s">
        <v>1</v>
      </c>
      <c r="C1" s="2" t="s">
        <v>2</v>
      </c>
      <c r="D1" s="2" t="s">
        <v>3</v>
      </c>
      <c r="E1" s="2" t="s">
        <v>4</v>
      </c>
      <c r="F1" t="s">
        <v>5</v>
      </c>
      <c r="G1" t="s">
        <v>6</v>
      </c>
      <c r="H1" t="s">
        <v>7</v>
      </c>
      <c r="I1" t="s">
        <v>8</v>
      </c>
      <c r="J1" t="s">
        <v>9</v>
      </c>
      <c r="K1" t="s">
        <v>10</v>
      </c>
      <c r="L1" t="s">
        <v>11</v>
      </c>
      <c r="M1" t="s">
        <v>32</v>
      </c>
      <c r="N1" t="s">
        <v>33</v>
      </c>
    </row>
    <row r="2" spans="1:14" x14ac:dyDescent="0.25">
      <c r="A2" s="1">
        <v>45060</v>
      </c>
      <c r="B2" t="s">
        <v>12</v>
      </c>
      <c r="C2" s="2">
        <v>2581</v>
      </c>
      <c r="D2" s="2">
        <v>2957.1428571428601</v>
      </c>
      <c r="E2" s="2">
        <v>5857</v>
      </c>
      <c r="F2">
        <v>80</v>
      </c>
      <c r="G2">
        <v>0.89</v>
      </c>
      <c r="H2">
        <v>0.85</v>
      </c>
      <c r="I2">
        <v>0.72</v>
      </c>
      <c r="J2" t="s">
        <v>13</v>
      </c>
      <c r="K2" t="s">
        <v>14</v>
      </c>
      <c r="L2">
        <v>8</v>
      </c>
      <c r="M2" t="str">
        <f>TEXT(Table2[[#This Row],[Date]],"[$-409]mmm")</f>
        <v>May</v>
      </c>
      <c r="N2" t="str">
        <f>"Q"&amp;ROUNDUP(MONTH(Table2[[#This Row],[Date]])/3,0)</f>
        <v>Q2</v>
      </c>
    </row>
    <row r="3" spans="1:14" x14ac:dyDescent="0.25">
      <c r="A3" s="1">
        <v>44983</v>
      </c>
      <c r="B3" t="s">
        <v>15</v>
      </c>
      <c r="C3" s="2">
        <v>3944</v>
      </c>
      <c r="D3" s="2">
        <v>2957.1428571428601</v>
      </c>
      <c r="E3" s="2">
        <v>5857</v>
      </c>
      <c r="F3">
        <v>30</v>
      </c>
      <c r="G3">
        <v>0.94</v>
      </c>
      <c r="H3">
        <v>0.95</v>
      </c>
      <c r="I3">
        <v>0.86</v>
      </c>
      <c r="J3" t="s">
        <v>16</v>
      </c>
      <c r="K3" t="s">
        <v>17</v>
      </c>
      <c r="L3">
        <v>4</v>
      </c>
      <c r="M3" s="2" t="str">
        <f>TEXT(Table2[[#This Row],[Date]],"[$-409]mmm")</f>
        <v>Feb</v>
      </c>
      <c r="N3" t="str">
        <f>"Q"&amp;ROUNDUP(MONTH(Table2[[#This Row],[Date]])/3,0)</f>
        <v>Q1</v>
      </c>
    </row>
    <row r="4" spans="1:14" x14ac:dyDescent="0.25">
      <c r="A4" s="1">
        <v>44984</v>
      </c>
      <c r="B4" t="s">
        <v>18</v>
      </c>
      <c r="C4" s="2">
        <v>3293</v>
      </c>
      <c r="D4" s="2">
        <v>2957.1428571428601</v>
      </c>
      <c r="E4" s="2">
        <v>5857</v>
      </c>
      <c r="F4">
        <v>15</v>
      </c>
      <c r="G4">
        <v>0.82</v>
      </c>
      <c r="H4">
        <v>0.8</v>
      </c>
      <c r="I4">
        <v>0.76</v>
      </c>
      <c r="J4" t="s">
        <v>19</v>
      </c>
      <c r="K4" t="s">
        <v>20</v>
      </c>
      <c r="L4">
        <v>3</v>
      </c>
      <c r="M4" t="str">
        <f>TEXT(Table2[[#This Row],[Date]],"[$-409]mmm")</f>
        <v>Feb</v>
      </c>
      <c r="N4" t="str">
        <f>"Q"&amp;ROUNDUP(MONTH(Table2[[#This Row],[Date]])/3,0)</f>
        <v>Q1</v>
      </c>
    </row>
    <row r="5" spans="1:14" x14ac:dyDescent="0.25">
      <c r="A5" s="1">
        <v>44985</v>
      </c>
      <c r="B5" t="s">
        <v>18</v>
      </c>
      <c r="C5" s="2">
        <v>2019</v>
      </c>
      <c r="D5" s="2">
        <v>2957.1428571428601</v>
      </c>
      <c r="E5" s="2">
        <v>5857</v>
      </c>
      <c r="F5">
        <v>40</v>
      </c>
      <c r="G5">
        <v>0.79</v>
      </c>
      <c r="H5">
        <v>0.79</v>
      </c>
      <c r="I5">
        <v>0.79</v>
      </c>
      <c r="J5" t="s">
        <v>21</v>
      </c>
      <c r="K5" t="s">
        <v>14</v>
      </c>
      <c r="L5">
        <v>2</v>
      </c>
      <c r="M5" t="str">
        <f>TEXT(Table2[[#This Row],[Date]],"[$-409]mmm")</f>
        <v>Feb</v>
      </c>
      <c r="N5" t="str">
        <f>"Q"&amp;ROUNDUP(MONTH(Table2[[#This Row],[Date]])/3,0)</f>
        <v>Q1</v>
      </c>
    </row>
    <row r="6" spans="1:14" x14ac:dyDescent="0.25">
      <c r="A6" s="1">
        <v>45228</v>
      </c>
      <c r="B6" t="s">
        <v>15</v>
      </c>
      <c r="C6" s="2">
        <v>2980</v>
      </c>
      <c r="D6" s="2">
        <v>2958</v>
      </c>
      <c r="E6" s="2">
        <v>5857</v>
      </c>
      <c r="F6">
        <v>100</v>
      </c>
      <c r="G6">
        <v>0.96</v>
      </c>
      <c r="H6">
        <v>0.79</v>
      </c>
      <c r="I6">
        <v>0.7</v>
      </c>
      <c r="J6" t="s">
        <v>22</v>
      </c>
      <c r="K6" t="s">
        <v>23</v>
      </c>
      <c r="L6">
        <v>7</v>
      </c>
      <c r="M6" t="str">
        <f>TEXT(Table2[[#This Row],[Date]],"[$-409]mmm")</f>
        <v>Oct</v>
      </c>
      <c r="N6" t="str">
        <f>"Q"&amp;ROUNDUP(MONTH(Table2[[#This Row],[Date]])/3,0)</f>
        <v>Q4</v>
      </c>
    </row>
    <row r="7" spans="1:14" x14ac:dyDescent="0.25">
      <c r="A7" s="1">
        <v>45229</v>
      </c>
      <c r="B7" t="s">
        <v>15</v>
      </c>
      <c r="C7" s="2">
        <v>2209</v>
      </c>
      <c r="D7" s="2">
        <v>2957.1428571428601</v>
      </c>
      <c r="E7" s="2">
        <v>5857</v>
      </c>
      <c r="F7">
        <v>15</v>
      </c>
      <c r="G7">
        <v>0.79</v>
      </c>
      <c r="H7">
        <v>0.79</v>
      </c>
      <c r="I7">
        <v>0.77</v>
      </c>
      <c r="J7" t="s">
        <v>22</v>
      </c>
      <c r="K7" t="s">
        <v>14</v>
      </c>
      <c r="L7">
        <v>9</v>
      </c>
      <c r="M7" t="str">
        <f>TEXT(Table2[[#This Row],[Date]],"[$-409]mmm")</f>
        <v>Oct</v>
      </c>
      <c r="N7" t="str">
        <f>"Q"&amp;ROUNDUP(MONTH(Table2[[#This Row],[Date]])/3,0)</f>
        <v>Q4</v>
      </c>
    </row>
    <row r="8" spans="1:14" x14ac:dyDescent="0.25">
      <c r="A8" s="1">
        <v>45230</v>
      </c>
      <c r="B8" t="s">
        <v>24</v>
      </c>
      <c r="C8" s="2">
        <v>2440</v>
      </c>
      <c r="D8" s="2">
        <v>2957.1428571428601</v>
      </c>
      <c r="E8" s="2">
        <v>5857</v>
      </c>
      <c r="F8">
        <v>20</v>
      </c>
      <c r="G8">
        <v>0.75</v>
      </c>
      <c r="H8">
        <v>0.72</v>
      </c>
      <c r="I8">
        <v>0.93</v>
      </c>
      <c r="J8" t="s">
        <v>22</v>
      </c>
      <c r="K8" t="s">
        <v>17</v>
      </c>
      <c r="L8">
        <v>5</v>
      </c>
      <c r="M8" t="str">
        <f>TEXT(Table2[[#This Row],[Date]],"[$-409]mmm")</f>
        <v>Oct</v>
      </c>
      <c r="N8" t="str">
        <f>"Q"&amp;ROUNDUP(MONTH(Table2[[#This Row],[Date]])/3,0)</f>
        <v>Q4</v>
      </c>
    </row>
    <row r="9" spans="1:14" x14ac:dyDescent="0.25">
      <c r="A9" s="1">
        <v>45231</v>
      </c>
      <c r="B9" t="s">
        <v>24</v>
      </c>
      <c r="C9" s="2">
        <v>2000</v>
      </c>
      <c r="D9" s="2">
        <v>1328.57142857143</v>
      </c>
      <c r="E9" s="2">
        <v>4428.5714285714303</v>
      </c>
      <c r="F9">
        <v>90</v>
      </c>
      <c r="G9">
        <v>0.92</v>
      </c>
      <c r="H9">
        <v>0.99</v>
      </c>
      <c r="I9">
        <v>0.74</v>
      </c>
      <c r="J9" t="s">
        <v>19</v>
      </c>
      <c r="K9" t="s">
        <v>17</v>
      </c>
      <c r="L9">
        <v>6</v>
      </c>
      <c r="M9" t="str">
        <f>TEXT(Table2[[#This Row],[Date]],"[$-409]mmm")</f>
        <v>Nov</v>
      </c>
      <c r="N9" t="str">
        <f>"Q"&amp;ROUNDUP(MONTH(Table2[[#This Row],[Date]])/3,0)</f>
        <v>Q4</v>
      </c>
    </row>
    <row r="10" spans="1:14" x14ac:dyDescent="0.25">
      <c r="A10" s="1">
        <v>45232</v>
      </c>
      <c r="B10" t="s">
        <v>24</v>
      </c>
      <c r="C10" s="2">
        <v>1431</v>
      </c>
      <c r="D10" s="2">
        <v>1328.57142857143</v>
      </c>
      <c r="E10" s="2">
        <v>4428.5714285714303</v>
      </c>
      <c r="F10">
        <v>30</v>
      </c>
      <c r="G10">
        <v>0.7</v>
      </c>
      <c r="H10">
        <v>0.99</v>
      </c>
      <c r="I10">
        <v>0.95</v>
      </c>
      <c r="J10" t="s">
        <v>19</v>
      </c>
      <c r="K10" t="s">
        <v>23</v>
      </c>
      <c r="L10">
        <v>8</v>
      </c>
      <c r="M10" t="str">
        <f>TEXT(Table2[[#This Row],[Date]],"[$-409]mmm")</f>
        <v>Nov</v>
      </c>
      <c r="N10" t="str">
        <f>"Q"&amp;ROUNDUP(MONTH(Table2[[#This Row],[Date]])/3,0)</f>
        <v>Q4</v>
      </c>
    </row>
    <row r="11" spans="1:14" x14ac:dyDescent="0.25">
      <c r="A11" s="1">
        <v>45233</v>
      </c>
      <c r="B11" t="s">
        <v>15</v>
      </c>
      <c r="C11" s="2">
        <v>3000</v>
      </c>
      <c r="D11" s="2">
        <v>1328.57142857143</v>
      </c>
      <c r="E11" s="2">
        <v>4428.5714285714303</v>
      </c>
      <c r="F11">
        <v>15</v>
      </c>
      <c r="G11">
        <v>0.91</v>
      </c>
      <c r="H11">
        <v>0.98</v>
      </c>
      <c r="I11">
        <v>0.89</v>
      </c>
      <c r="J11" t="s">
        <v>19</v>
      </c>
      <c r="K11" t="s">
        <v>23</v>
      </c>
      <c r="L11">
        <v>4</v>
      </c>
      <c r="M11" t="str">
        <f>TEXT(Table2[[#This Row],[Date]],"[$-409]mmm")</f>
        <v>Nov</v>
      </c>
      <c r="N11" t="str">
        <f>"Q"&amp;ROUNDUP(MONTH(Table2[[#This Row],[Date]])/3,0)</f>
        <v>Q4</v>
      </c>
    </row>
    <row r="12" spans="1:14" x14ac:dyDescent="0.25">
      <c r="A12" s="1">
        <v>45060</v>
      </c>
      <c r="B12" t="s">
        <v>15</v>
      </c>
      <c r="C12" s="2">
        <v>4000</v>
      </c>
      <c r="D12" s="2">
        <v>1328.57142857143</v>
      </c>
      <c r="E12" s="2">
        <v>4428.5714285714303</v>
      </c>
      <c r="F12">
        <v>40</v>
      </c>
      <c r="G12">
        <v>0.74</v>
      </c>
      <c r="H12">
        <v>0.85</v>
      </c>
      <c r="I12">
        <v>0.7</v>
      </c>
      <c r="J12" t="s">
        <v>19</v>
      </c>
      <c r="K12" t="s">
        <v>14</v>
      </c>
      <c r="L12">
        <v>3</v>
      </c>
      <c r="M12" t="str">
        <f>TEXT(Table2[[#This Row],[Date]],"[$-409]mmm")</f>
        <v>May</v>
      </c>
      <c r="N12" t="str">
        <f>"Q"&amp;ROUNDUP(MONTH(Table2[[#This Row],[Date]])/3,0)</f>
        <v>Q2</v>
      </c>
    </row>
    <row r="13" spans="1:14" x14ac:dyDescent="0.25">
      <c r="A13" s="1">
        <v>45225</v>
      </c>
      <c r="B13" t="s">
        <v>12</v>
      </c>
      <c r="C13" s="2">
        <v>1000</v>
      </c>
      <c r="D13" s="2">
        <v>1328.57142857143</v>
      </c>
      <c r="E13" s="2">
        <v>4428.5714285714303</v>
      </c>
      <c r="F13">
        <v>100</v>
      </c>
      <c r="G13">
        <v>0.9</v>
      </c>
      <c r="H13">
        <v>0.9</v>
      </c>
      <c r="I13">
        <v>0.72</v>
      </c>
      <c r="J13" t="s">
        <v>19</v>
      </c>
      <c r="K13" t="s">
        <v>17</v>
      </c>
      <c r="L13">
        <v>2</v>
      </c>
      <c r="M13" t="str">
        <f>TEXT(Table2[[#This Row],[Date]],"[$-409]mmm")</f>
        <v>Oct</v>
      </c>
      <c r="N13" t="str">
        <f>"Q"&amp;ROUNDUP(MONTH(Table2[[#This Row],[Date]])/3,0)</f>
        <v>Q4</v>
      </c>
    </row>
    <row r="14" spans="1:14" x14ac:dyDescent="0.25">
      <c r="A14" s="1">
        <v>44995</v>
      </c>
      <c r="B14" t="s">
        <v>12</v>
      </c>
      <c r="C14" s="2">
        <v>2000</v>
      </c>
      <c r="D14" s="2">
        <v>1328.57142857143</v>
      </c>
      <c r="E14" s="2">
        <v>4428.5714285714303</v>
      </c>
      <c r="F14">
        <v>15</v>
      </c>
      <c r="G14">
        <v>0.95</v>
      </c>
      <c r="H14">
        <v>0.97</v>
      </c>
      <c r="I14">
        <v>0.81</v>
      </c>
      <c r="J14" t="s">
        <v>19</v>
      </c>
      <c r="K14" t="s">
        <v>20</v>
      </c>
      <c r="L14">
        <v>7</v>
      </c>
      <c r="M14" t="str">
        <f>TEXT(Table2[[#This Row],[Date]],"[$-409]mmm")</f>
        <v>Mar</v>
      </c>
      <c r="N14" t="str">
        <f>"Q"&amp;ROUNDUP(MONTH(Table2[[#This Row],[Date]])/3,0)</f>
        <v>Q1</v>
      </c>
    </row>
    <row r="15" spans="1:14" x14ac:dyDescent="0.25">
      <c r="A15" s="1">
        <v>45044</v>
      </c>
      <c r="B15" t="s">
        <v>18</v>
      </c>
      <c r="C15" s="2">
        <v>2000</v>
      </c>
      <c r="D15" s="2">
        <v>1328.57142857143</v>
      </c>
      <c r="E15" s="2">
        <v>4428.5714285714303</v>
      </c>
      <c r="F15">
        <v>20</v>
      </c>
      <c r="G15">
        <v>0.99</v>
      </c>
      <c r="H15">
        <v>0.79</v>
      </c>
      <c r="I15">
        <v>0.75</v>
      </c>
      <c r="J15" t="s">
        <v>19</v>
      </c>
      <c r="K15" t="s">
        <v>23</v>
      </c>
      <c r="L15">
        <v>9</v>
      </c>
      <c r="M15" t="str">
        <f>TEXT(Table2[[#This Row],[Date]],"[$-409]mmm")</f>
        <v>Apr</v>
      </c>
      <c r="N15" t="str">
        <f>"Q"&amp;ROUNDUP(MONTH(Table2[[#This Row],[Date]])/3,0)</f>
        <v>Q2</v>
      </c>
    </row>
    <row r="16" spans="1:14" x14ac:dyDescent="0.25">
      <c r="A16" s="1">
        <v>45218</v>
      </c>
      <c r="B16" t="s">
        <v>18</v>
      </c>
      <c r="C16" s="2">
        <v>4000</v>
      </c>
      <c r="D16" s="2">
        <v>1328.57142857143</v>
      </c>
      <c r="E16" s="2">
        <v>1428.57142857143</v>
      </c>
      <c r="F16">
        <v>45</v>
      </c>
      <c r="G16">
        <v>0.86</v>
      </c>
      <c r="H16">
        <v>0.97</v>
      </c>
      <c r="I16">
        <v>0.89</v>
      </c>
      <c r="J16" t="s">
        <v>13</v>
      </c>
      <c r="K16" t="s">
        <v>25</v>
      </c>
      <c r="L16">
        <v>5</v>
      </c>
      <c r="M16" t="str">
        <f>TEXT(Table2[[#This Row],[Date]],"[$-409]mmm")</f>
        <v>Oct</v>
      </c>
      <c r="N16" t="str">
        <f>"Q"&amp;ROUNDUP(MONTH(Table2[[#This Row],[Date]])/3,0)</f>
        <v>Q4</v>
      </c>
    </row>
    <row r="17" spans="1:14" x14ac:dyDescent="0.25">
      <c r="A17" s="1">
        <v>45160</v>
      </c>
      <c r="B17" t="s">
        <v>12</v>
      </c>
      <c r="C17" s="2">
        <v>6000</v>
      </c>
      <c r="D17" s="2">
        <v>1328.57142857143</v>
      </c>
      <c r="E17" s="2">
        <v>1428.57142857143</v>
      </c>
      <c r="F17">
        <v>43</v>
      </c>
      <c r="G17">
        <v>0.83</v>
      </c>
      <c r="H17">
        <v>0.72</v>
      </c>
      <c r="I17">
        <v>0.74</v>
      </c>
      <c r="J17" t="s">
        <v>16</v>
      </c>
      <c r="K17" t="s">
        <v>14</v>
      </c>
      <c r="L17">
        <v>6</v>
      </c>
      <c r="M17" t="str">
        <f>TEXT(Table2[[#This Row],[Date]],"[$-409]mmm")</f>
        <v>Aug</v>
      </c>
      <c r="N17" t="str">
        <f>"Q"&amp;ROUNDUP(MONTH(Table2[[#This Row],[Date]])/3,0)</f>
        <v>Q3</v>
      </c>
    </row>
    <row r="18" spans="1:14" x14ac:dyDescent="0.25">
      <c r="A18" s="1">
        <v>45147</v>
      </c>
      <c r="B18" t="s">
        <v>15</v>
      </c>
      <c r="C18" s="2">
        <v>6500</v>
      </c>
      <c r="D18" s="2">
        <v>1328.57142857143</v>
      </c>
      <c r="E18" s="2">
        <v>1428.57142857143</v>
      </c>
      <c r="F18">
        <v>43</v>
      </c>
      <c r="G18">
        <v>0.74</v>
      </c>
      <c r="H18">
        <v>0.78</v>
      </c>
      <c r="I18">
        <v>0.94</v>
      </c>
      <c r="J18" t="s">
        <v>19</v>
      </c>
      <c r="K18" t="s">
        <v>17</v>
      </c>
      <c r="L18">
        <v>8</v>
      </c>
      <c r="M18" t="str">
        <f>TEXT(Table2[[#This Row],[Date]],"[$-409]mmm")</f>
        <v>Aug</v>
      </c>
      <c r="N18" t="str">
        <f>"Q"&amp;ROUNDUP(MONTH(Table2[[#This Row],[Date]])/3,0)</f>
        <v>Q3</v>
      </c>
    </row>
    <row r="19" spans="1:14" x14ac:dyDescent="0.25">
      <c r="A19" s="1">
        <v>45078</v>
      </c>
      <c r="B19" t="s">
        <v>24</v>
      </c>
      <c r="C19" s="2">
        <v>1200</v>
      </c>
      <c r="D19" s="2">
        <v>1328.57142857143</v>
      </c>
      <c r="E19" s="2">
        <v>1428.57142857143</v>
      </c>
      <c r="F19">
        <v>43</v>
      </c>
      <c r="G19">
        <v>0.8</v>
      </c>
      <c r="H19">
        <v>0.84</v>
      </c>
      <c r="I19">
        <v>0.81</v>
      </c>
      <c r="J19" t="s">
        <v>21</v>
      </c>
      <c r="K19" t="s">
        <v>17</v>
      </c>
      <c r="L19">
        <v>4</v>
      </c>
      <c r="M19" t="str">
        <f>TEXT(Table2[[#This Row],[Date]],"[$-409]mmm")</f>
        <v>Jun</v>
      </c>
      <c r="N19" t="str">
        <f>"Q"&amp;ROUNDUP(MONTH(Table2[[#This Row],[Date]])/3,0)</f>
        <v>Q2</v>
      </c>
    </row>
    <row r="20" spans="1:14" x14ac:dyDescent="0.25">
      <c r="A20" s="1">
        <v>44986</v>
      </c>
      <c r="B20" t="s">
        <v>24</v>
      </c>
      <c r="C20" s="2">
        <v>3000</v>
      </c>
      <c r="D20" s="2">
        <v>1328.57142857143</v>
      </c>
      <c r="E20" s="2">
        <v>1428.5714285714287</v>
      </c>
      <c r="F20">
        <v>43</v>
      </c>
      <c r="G20">
        <v>0.89</v>
      </c>
      <c r="H20">
        <v>0.99</v>
      </c>
      <c r="I20">
        <v>0.97</v>
      </c>
      <c r="J20" t="s">
        <v>13</v>
      </c>
      <c r="K20" t="s">
        <v>14</v>
      </c>
      <c r="L20">
        <v>3</v>
      </c>
      <c r="M20" t="str">
        <f>TEXT(Table2[[#This Row],[Date]],"[$-409]mmm")</f>
        <v>Mar</v>
      </c>
      <c r="N20" t="str">
        <f>"Q"&amp;ROUNDUP(MONTH(Table2[[#This Row],[Date]])/3,0)</f>
        <v>Q1</v>
      </c>
    </row>
    <row r="21" spans="1:14" x14ac:dyDescent="0.25">
      <c r="A21" s="1">
        <v>45257</v>
      </c>
      <c r="B21" t="s">
        <v>24</v>
      </c>
      <c r="C21" s="2">
        <v>2000</v>
      </c>
      <c r="D21" s="2">
        <v>1328.57142857143</v>
      </c>
      <c r="E21" s="2">
        <v>1428.5714285714287</v>
      </c>
      <c r="F21">
        <v>40</v>
      </c>
      <c r="G21">
        <v>0.71</v>
      </c>
      <c r="H21">
        <v>0.87</v>
      </c>
      <c r="I21">
        <v>0.94</v>
      </c>
      <c r="J21" t="s">
        <v>16</v>
      </c>
      <c r="K21" t="s">
        <v>25</v>
      </c>
      <c r="L21">
        <v>2</v>
      </c>
      <c r="M21" t="str">
        <f>TEXT(Table2[[#This Row],[Date]],"[$-409]mmm")</f>
        <v>Nov</v>
      </c>
      <c r="N21" t="str">
        <f>"Q"&amp;ROUNDUP(MONTH(Table2[[#This Row],[Date]])/3,0)</f>
        <v>Q4</v>
      </c>
    </row>
    <row r="22" spans="1:14" x14ac:dyDescent="0.25">
      <c r="A22" s="1">
        <v>45213</v>
      </c>
      <c r="B22" t="s">
        <v>24</v>
      </c>
      <c r="C22" s="2">
        <v>2000</v>
      </c>
      <c r="D22" s="2">
        <v>1328.57142857143</v>
      </c>
      <c r="E22" s="2">
        <v>1428.5714285714287</v>
      </c>
      <c r="F22">
        <v>43</v>
      </c>
      <c r="G22">
        <v>0.9</v>
      </c>
      <c r="H22">
        <v>0.72</v>
      </c>
      <c r="I22">
        <v>0.94</v>
      </c>
      <c r="J22" t="s">
        <v>19</v>
      </c>
      <c r="K22" t="s">
        <v>14</v>
      </c>
      <c r="L22">
        <v>7</v>
      </c>
      <c r="M22" t="str">
        <f>TEXT(Table2[[#This Row],[Date]],"[$-409]mmm")</f>
        <v>Oct</v>
      </c>
      <c r="N22" t="str">
        <f>"Q"&amp;ROUNDUP(MONTH(Table2[[#This Row],[Date]])/3,0)</f>
        <v>Q4</v>
      </c>
    </row>
    <row r="23" spans="1:14" x14ac:dyDescent="0.25">
      <c r="A23" s="1">
        <v>45098</v>
      </c>
      <c r="B23" t="s">
        <v>12</v>
      </c>
      <c r="C23" s="2">
        <v>3000</v>
      </c>
      <c r="D23" s="2">
        <v>5214.2857142857101</v>
      </c>
      <c r="E23" s="2">
        <v>6714.2857142857101</v>
      </c>
      <c r="F23">
        <v>100</v>
      </c>
      <c r="G23">
        <v>0.89</v>
      </c>
      <c r="H23">
        <v>0.85</v>
      </c>
      <c r="I23">
        <v>0.87</v>
      </c>
      <c r="J23" t="s">
        <v>21</v>
      </c>
      <c r="K23" t="s">
        <v>17</v>
      </c>
      <c r="L23">
        <v>9</v>
      </c>
      <c r="M23" t="str">
        <f>TEXT(Table2[[#This Row],[Date]],"[$-409]mmm")</f>
        <v>Jun</v>
      </c>
      <c r="N23" t="str">
        <f>"Q"&amp;ROUNDUP(MONTH(Table2[[#This Row],[Date]])/3,0)</f>
        <v>Q2</v>
      </c>
    </row>
    <row r="24" spans="1:14" x14ac:dyDescent="0.25">
      <c r="A24" s="1">
        <v>45130</v>
      </c>
      <c r="B24" t="s">
        <v>18</v>
      </c>
      <c r="C24" s="2">
        <v>4500</v>
      </c>
      <c r="D24" s="2">
        <v>5214.2857142857101</v>
      </c>
      <c r="E24" s="2">
        <v>6714.2857142857101</v>
      </c>
      <c r="F24">
        <v>100</v>
      </c>
      <c r="G24">
        <v>0.89</v>
      </c>
      <c r="H24">
        <v>0.8</v>
      </c>
      <c r="I24">
        <v>0.88</v>
      </c>
      <c r="J24" t="s">
        <v>13</v>
      </c>
      <c r="K24" t="s">
        <v>20</v>
      </c>
      <c r="L24">
        <v>5</v>
      </c>
      <c r="M24" t="str">
        <f>TEXT(Table2[[#This Row],[Date]],"[$-409]mmm")</f>
        <v>Jul</v>
      </c>
      <c r="N24" t="str">
        <f>"Q"&amp;ROUNDUP(MONTH(Table2[[#This Row],[Date]])/3,0)</f>
        <v>Q3</v>
      </c>
    </row>
    <row r="25" spans="1:14" x14ac:dyDescent="0.25">
      <c r="A25" s="1">
        <v>45127</v>
      </c>
      <c r="B25" t="s">
        <v>12</v>
      </c>
      <c r="C25" s="2">
        <v>5500</v>
      </c>
      <c r="D25" s="2">
        <v>1214.2857142857099</v>
      </c>
      <c r="E25" s="2">
        <v>6714.2857142857101</v>
      </c>
      <c r="F25">
        <v>100</v>
      </c>
      <c r="G25">
        <v>0.98</v>
      </c>
      <c r="H25">
        <v>0.99</v>
      </c>
      <c r="I25">
        <v>0.81</v>
      </c>
      <c r="J25" t="s">
        <v>19</v>
      </c>
      <c r="K25" t="s">
        <v>14</v>
      </c>
      <c r="L25">
        <v>6</v>
      </c>
      <c r="M25" t="str">
        <f>TEXT(Table2[[#This Row],[Date]],"[$-409]mmm")</f>
        <v>Jul</v>
      </c>
      <c r="N25" t="str">
        <f>"Q"&amp;ROUNDUP(MONTH(Table2[[#This Row],[Date]])/3,0)</f>
        <v>Q3</v>
      </c>
    </row>
    <row r="26" spans="1:14" x14ac:dyDescent="0.25">
      <c r="A26" s="1">
        <v>45129</v>
      </c>
      <c r="B26" t="s">
        <v>15</v>
      </c>
      <c r="C26" s="2">
        <v>1000</v>
      </c>
      <c r="D26" s="2">
        <v>5214.2857142857101</v>
      </c>
      <c r="E26" s="2">
        <v>6714.2857142857101</v>
      </c>
      <c r="F26">
        <v>100</v>
      </c>
      <c r="G26">
        <v>0.81</v>
      </c>
      <c r="H26">
        <v>0.91</v>
      </c>
      <c r="I26">
        <v>0.95</v>
      </c>
      <c r="J26" t="s">
        <v>21</v>
      </c>
      <c r="K26" t="s">
        <v>25</v>
      </c>
      <c r="L26">
        <v>8</v>
      </c>
      <c r="M26" t="str">
        <f>TEXT(Table2[[#This Row],[Date]],"[$-409]mmm")</f>
        <v>Jul</v>
      </c>
      <c r="N26" t="str">
        <f>"Q"&amp;ROUNDUP(MONTH(Table2[[#This Row],[Date]])/3,0)</f>
        <v>Q3</v>
      </c>
    </row>
    <row r="27" spans="1:14" x14ac:dyDescent="0.25">
      <c r="A27" s="1">
        <v>45018</v>
      </c>
      <c r="B27" t="s">
        <v>12</v>
      </c>
      <c r="C27" s="2">
        <v>2000</v>
      </c>
      <c r="D27" s="2">
        <v>5214.2857142857101</v>
      </c>
      <c r="E27" s="2">
        <v>6714.2857142857101</v>
      </c>
      <c r="F27">
        <v>100</v>
      </c>
      <c r="G27">
        <v>0.97</v>
      </c>
      <c r="H27">
        <v>0.85</v>
      </c>
      <c r="I27">
        <v>0.85</v>
      </c>
      <c r="J27" t="s">
        <v>13</v>
      </c>
      <c r="K27" t="s">
        <v>14</v>
      </c>
      <c r="L27">
        <v>4</v>
      </c>
      <c r="M27" t="str">
        <f>TEXT(Table2[[#This Row],[Date]],"[$-409]mmm")</f>
        <v>Apr</v>
      </c>
      <c r="N27" t="str">
        <f>"Q"&amp;ROUNDUP(MONTH(Table2[[#This Row],[Date]])/3,0)</f>
        <v>Q2</v>
      </c>
    </row>
    <row r="28" spans="1:14" x14ac:dyDescent="0.25">
      <c r="A28" s="1">
        <v>44979</v>
      </c>
      <c r="B28" t="s">
        <v>12</v>
      </c>
      <c r="C28" s="2">
        <v>2000</v>
      </c>
      <c r="D28" s="2">
        <v>5214.2857142857101</v>
      </c>
      <c r="E28" s="2">
        <v>6714.2857142857101</v>
      </c>
      <c r="F28">
        <v>100</v>
      </c>
      <c r="G28">
        <v>0.89</v>
      </c>
      <c r="H28">
        <v>0.94</v>
      </c>
      <c r="I28">
        <v>0.8</v>
      </c>
      <c r="J28" t="s">
        <v>16</v>
      </c>
      <c r="K28" t="s">
        <v>14</v>
      </c>
      <c r="L28">
        <v>3</v>
      </c>
      <c r="M28" t="str">
        <f>TEXT(Table2[[#This Row],[Date]],"[$-409]mmm")</f>
        <v>Feb</v>
      </c>
      <c r="N28" t="str">
        <f>"Q"&amp;ROUNDUP(MONTH(Table2[[#This Row],[Date]])/3,0)</f>
        <v>Q1</v>
      </c>
    </row>
    <row r="29" spans="1:14" x14ac:dyDescent="0.25">
      <c r="A29" s="1">
        <v>45179</v>
      </c>
      <c r="B29" t="s">
        <v>12</v>
      </c>
      <c r="C29" s="2">
        <v>2000</v>
      </c>
      <c r="D29" s="2">
        <v>5214.2857142857101</v>
      </c>
      <c r="E29" s="2">
        <v>6714.2857142857101</v>
      </c>
      <c r="F29">
        <v>100</v>
      </c>
      <c r="G29">
        <v>0.88</v>
      </c>
      <c r="H29">
        <v>0.94</v>
      </c>
      <c r="I29">
        <v>0.7</v>
      </c>
      <c r="J29" t="s">
        <v>19</v>
      </c>
      <c r="K29" t="s">
        <v>20</v>
      </c>
      <c r="L29">
        <v>2</v>
      </c>
      <c r="M29" t="str">
        <f>TEXT(Table2[[#This Row],[Date]],"[$-409]mmm")</f>
        <v>Sep</v>
      </c>
      <c r="N29" t="str">
        <f>"Q"&amp;ROUNDUP(MONTH(Table2[[#This Row],[Date]])/3,0)</f>
        <v>Q3</v>
      </c>
    </row>
    <row r="30" spans="1:14" x14ac:dyDescent="0.25">
      <c r="A30" s="1">
        <v>45275</v>
      </c>
      <c r="B30" t="s">
        <v>12</v>
      </c>
      <c r="C30" s="2">
        <v>2000</v>
      </c>
      <c r="D30" s="2">
        <v>2957.1428571428601</v>
      </c>
      <c r="E30" s="2">
        <v>2857.1428571428573</v>
      </c>
      <c r="F30">
        <v>90</v>
      </c>
      <c r="G30">
        <v>0.75</v>
      </c>
      <c r="H30">
        <v>0.77</v>
      </c>
      <c r="I30">
        <v>0.84</v>
      </c>
      <c r="J30" t="s">
        <v>21</v>
      </c>
      <c r="K30" t="s">
        <v>23</v>
      </c>
      <c r="L30">
        <v>7</v>
      </c>
      <c r="M30" t="str">
        <f>TEXT(Table2[[#This Row],[Date]],"[$-409]mmm")</f>
        <v>Dec</v>
      </c>
      <c r="N30" t="str">
        <f>"Q"&amp;ROUNDUP(MONTH(Table2[[#This Row],[Date]])/3,0)</f>
        <v>Q4</v>
      </c>
    </row>
    <row r="31" spans="1:14" x14ac:dyDescent="0.25">
      <c r="A31" s="1">
        <v>44997</v>
      </c>
      <c r="B31" t="s">
        <v>12</v>
      </c>
      <c r="C31" s="2">
        <v>1700</v>
      </c>
      <c r="D31" s="2">
        <v>2957.1428571428601</v>
      </c>
      <c r="E31" s="2">
        <v>2857.1428571428573</v>
      </c>
      <c r="F31">
        <v>80</v>
      </c>
      <c r="G31">
        <v>0.73</v>
      </c>
      <c r="H31">
        <v>0.96</v>
      </c>
      <c r="I31">
        <v>0.93</v>
      </c>
      <c r="J31" t="s">
        <v>21</v>
      </c>
      <c r="K31" t="s">
        <v>25</v>
      </c>
      <c r="L31">
        <v>4</v>
      </c>
      <c r="M31" t="str">
        <f>TEXT(Table2[[#This Row],[Date]],"[$-409]mmm")</f>
        <v>Mar</v>
      </c>
      <c r="N31" t="str">
        <f>"Q"&amp;ROUNDUP(MONTH(Table2[[#This Row],[Date]])/3,0)</f>
        <v>Q1</v>
      </c>
    </row>
    <row r="32" spans="1:14" x14ac:dyDescent="0.25">
      <c r="A32" s="1">
        <v>45179</v>
      </c>
      <c r="B32" t="s">
        <v>12</v>
      </c>
      <c r="C32" s="2">
        <v>1600</v>
      </c>
      <c r="D32" s="2">
        <v>2957.1428571428601</v>
      </c>
      <c r="E32" s="2">
        <v>2857.1428571428573</v>
      </c>
      <c r="F32">
        <v>90</v>
      </c>
      <c r="G32">
        <v>0.93</v>
      </c>
      <c r="H32">
        <v>0.74</v>
      </c>
      <c r="I32">
        <v>0.93</v>
      </c>
      <c r="J32" t="s">
        <v>19</v>
      </c>
      <c r="K32" t="s">
        <v>14</v>
      </c>
      <c r="L32">
        <v>5</v>
      </c>
      <c r="M32" t="str">
        <f>TEXT(Table2[[#This Row],[Date]],"[$-409]mmm")</f>
        <v>Sep</v>
      </c>
      <c r="N32" t="str">
        <f>"Q"&amp;ROUNDUP(MONTH(Table2[[#This Row],[Date]])/3,0)</f>
        <v>Q3</v>
      </c>
    </row>
    <row r="33" spans="1:14" x14ac:dyDescent="0.25">
      <c r="A33" s="1">
        <v>44928</v>
      </c>
      <c r="B33" t="s">
        <v>15</v>
      </c>
      <c r="C33" s="2">
        <v>1200</v>
      </c>
      <c r="D33" s="2">
        <v>2957.1428571428601</v>
      </c>
      <c r="E33" s="2">
        <v>2857.1428571428573</v>
      </c>
      <c r="F33">
        <v>110</v>
      </c>
      <c r="G33">
        <v>0.85</v>
      </c>
      <c r="H33">
        <v>0.7</v>
      </c>
      <c r="I33">
        <v>0.99</v>
      </c>
      <c r="J33" t="s">
        <v>21</v>
      </c>
      <c r="K33" t="s">
        <v>17</v>
      </c>
      <c r="L33">
        <v>6</v>
      </c>
      <c r="M33" t="str">
        <f>TEXT(Table2[[#This Row],[Date]],"[$-409]mmm")</f>
        <v>Jan</v>
      </c>
      <c r="N33" t="str">
        <f>"Q"&amp;ROUNDUP(MONTH(Table2[[#This Row],[Date]])/3,0)</f>
        <v>Q1</v>
      </c>
    </row>
    <row r="34" spans="1:14" x14ac:dyDescent="0.25">
      <c r="A34" s="1">
        <v>45227</v>
      </c>
      <c r="B34" t="s">
        <v>18</v>
      </c>
      <c r="C34" s="2">
        <v>2500</v>
      </c>
      <c r="D34" s="2">
        <v>2957.1428571428601</v>
      </c>
      <c r="E34" s="2">
        <v>2857.1428571428573</v>
      </c>
      <c r="F34">
        <v>90</v>
      </c>
      <c r="G34">
        <v>0.92</v>
      </c>
      <c r="H34">
        <v>0.99</v>
      </c>
      <c r="I34">
        <v>0.88</v>
      </c>
      <c r="J34" t="s">
        <v>13</v>
      </c>
      <c r="K34" t="s">
        <v>20</v>
      </c>
      <c r="L34">
        <v>8</v>
      </c>
      <c r="M34" t="str">
        <f>TEXT(Table2[[#This Row],[Date]],"[$-409]mmm")</f>
        <v>Oct</v>
      </c>
      <c r="N34" t="str">
        <f>"Q"&amp;ROUNDUP(MONTH(Table2[[#This Row],[Date]])/3,0)</f>
        <v>Q4</v>
      </c>
    </row>
    <row r="35" spans="1:14" x14ac:dyDescent="0.25">
      <c r="A35" s="1">
        <v>45103</v>
      </c>
      <c r="B35" t="s">
        <v>18</v>
      </c>
      <c r="C35" s="2">
        <v>2100</v>
      </c>
      <c r="D35" s="2">
        <v>2957.1428571428601</v>
      </c>
      <c r="E35" s="2">
        <v>2857.1428571428573</v>
      </c>
      <c r="F35">
        <v>100</v>
      </c>
      <c r="G35">
        <v>0.75</v>
      </c>
      <c r="H35">
        <v>0.97</v>
      </c>
      <c r="I35">
        <v>0.83</v>
      </c>
      <c r="J35" t="s">
        <v>16</v>
      </c>
      <c r="K35" t="s">
        <v>23</v>
      </c>
      <c r="L35">
        <v>4</v>
      </c>
      <c r="M35" t="str">
        <f>TEXT(Table2[[#This Row],[Date]],"[$-409]mmm")</f>
        <v>Jun</v>
      </c>
      <c r="N35" t="str">
        <f>"Q"&amp;ROUNDUP(MONTH(Table2[[#This Row],[Date]])/3,0)</f>
        <v>Q2</v>
      </c>
    </row>
    <row r="36" spans="1:14" x14ac:dyDescent="0.25">
      <c r="A36" s="1">
        <v>45243</v>
      </c>
      <c r="B36" t="s">
        <v>18</v>
      </c>
      <c r="C36" s="2">
        <v>2150</v>
      </c>
      <c r="D36" s="2">
        <v>2957.1428571428601</v>
      </c>
      <c r="E36" s="2">
        <v>2857.1428571428573</v>
      </c>
      <c r="F36">
        <v>90</v>
      </c>
      <c r="G36">
        <v>0.77</v>
      </c>
      <c r="H36">
        <v>0.97</v>
      </c>
      <c r="I36">
        <v>0.78</v>
      </c>
      <c r="J36" t="s">
        <v>13</v>
      </c>
      <c r="K36" t="s">
        <v>25</v>
      </c>
      <c r="L36">
        <v>3</v>
      </c>
      <c r="M36" t="str">
        <f>TEXT(Table2[[#This Row],[Date]],"[$-409]mmm")</f>
        <v>Nov</v>
      </c>
      <c r="N36" t="str">
        <f>"Q"&amp;ROUNDUP(MONTH(Table2[[#This Row],[Date]])/3,0)</f>
        <v>Q4</v>
      </c>
    </row>
    <row r="37" spans="1:14" x14ac:dyDescent="0.25">
      <c r="A37" s="1">
        <v>45107</v>
      </c>
      <c r="B37" t="s">
        <v>18</v>
      </c>
      <c r="C37" s="2">
        <v>2200</v>
      </c>
      <c r="D37" s="2">
        <v>757.142857142857</v>
      </c>
      <c r="E37" s="2">
        <v>857.14285714285711</v>
      </c>
      <c r="F37">
        <v>228</v>
      </c>
      <c r="G37">
        <v>0.79</v>
      </c>
      <c r="H37">
        <v>0.75</v>
      </c>
      <c r="I37">
        <v>0.93</v>
      </c>
      <c r="J37" t="s">
        <v>16</v>
      </c>
      <c r="K37" t="s">
        <v>14</v>
      </c>
      <c r="L37">
        <v>2</v>
      </c>
      <c r="M37" t="str">
        <f>TEXT(Table2[[#This Row],[Date]],"[$-409]mmm")</f>
        <v>Jun</v>
      </c>
      <c r="N37" t="str">
        <f>"Q"&amp;ROUNDUP(MONTH(Table2[[#This Row],[Date]])/3,0)</f>
        <v>Q2</v>
      </c>
    </row>
    <row r="38" spans="1:14" x14ac:dyDescent="0.25">
      <c r="A38" s="1">
        <v>45030</v>
      </c>
      <c r="B38" t="s">
        <v>15</v>
      </c>
      <c r="C38" s="2">
        <v>1800</v>
      </c>
      <c r="D38" s="2">
        <v>757.142857142857</v>
      </c>
      <c r="E38" s="2">
        <v>857.14285714285711</v>
      </c>
      <c r="F38">
        <v>220</v>
      </c>
      <c r="G38">
        <v>0.81</v>
      </c>
      <c r="H38">
        <v>0.98</v>
      </c>
      <c r="I38">
        <v>0.86</v>
      </c>
      <c r="J38" t="s">
        <v>19</v>
      </c>
      <c r="K38" t="s">
        <v>17</v>
      </c>
      <c r="L38">
        <v>7</v>
      </c>
      <c r="M38" t="str">
        <f>TEXT(Table2[[#This Row],[Date]],"[$-409]mmm")</f>
        <v>Apr</v>
      </c>
      <c r="N38" t="str">
        <f>"Q"&amp;ROUNDUP(MONTH(Table2[[#This Row],[Date]])/3,0)</f>
        <v>Q2</v>
      </c>
    </row>
    <row r="39" spans="1:14" x14ac:dyDescent="0.25">
      <c r="A39" s="1">
        <v>45266</v>
      </c>
      <c r="B39" t="s">
        <v>24</v>
      </c>
      <c r="C39" s="2">
        <v>1800</v>
      </c>
      <c r="D39" s="2">
        <v>757.142857142857</v>
      </c>
      <c r="E39" s="2">
        <v>857.14285714285711</v>
      </c>
      <c r="F39">
        <v>228</v>
      </c>
      <c r="G39">
        <v>0.86</v>
      </c>
      <c r="H39">
        <v>0.82</v>
      </c>
      <c r="I39">
        <v>0.86</v>
      </c>
      <c r="J39" t="s">
        <v>21</v>
      </c>
      <c r="K39" t="s">
        <v>20</v>
      </c>
      <c r="L39">
        <v>9</v>
      </c>
      <c r="M39" t="str">
        <f>TEXT(Table2[[#This Row],[Date]],"[$-409]mmm")</f>
        <v>Dec</v>
      </c>
      <c r="N39" t="str">
        <f>"Q"&amp;ROUNDUP(MONTH(Table2[[#This Row],[Date]])/3,0)</f>
        <v>Q4</v>
      </c>
    </row>
    <row r="40" spans="1:14" x14ac:dyDescent="0.25">
      <c r="A40" s="1">
        <v>45054</v>
      </c>
      <c r="B40" t="s">
        <v>12</v>
      </c>
      <c r="C40" s="2">
        <v>1414</v>
      </c>
      <c r="D40" s="2">
        <v>757.142857142857</v>
      </c>
      <c r="E40" s="2">
        <v>857.14285714285711</v>
      </c>
      <c r="F40">
        <v>238</v>
      </c>
      <c r="G40">
        <v>0.72</v>
      </c>
      <c r="H40">
        <v>0.95</v>
      </c>
      <c r="I40">
        <v>0.9</v>
      </c>
      <c r="J40" t="s">
        <v>22</v>
      </c>
      <c r="K40" t="s">
        <v>23</v>
      </c>
      <c r="L40">
        <v>5</v>
      </c>
      <c r="M40" t="str">
        <f>TEXT(Table2[[#This Row],[Date]],"[$-409]mmm")</f>
        <v>May</v>
      </c>
      <c r="N40" t="str">
        <f>"Q"&amp;ROUNDUP(MONTH(Table2[[#This Row],[Date]])/3,0)</f>
        <v>Q2</v>
      </c>
    </row>
    <row r="41" spans="1:14" x14ac:dyDescent="0.25">
      <c r="A41" s="1">
        <v>45019</v>
      </c>
      <c r="B41" t="s">
        <v>18</v>
      </c>
      <c r="C41" s="2">
        <v>2100</v>
      </c>
      <c r="D41" s="2">
        <v>757.142857142857</v>
      </c>
      <c r="E41" s="2">
        <v>857.14285714285711</v>
      </c>
      <c r="F41">
        <v>228</v>
      </c>
      <c r="G41">
        <v>0.71</v>
      </c>
      <c r="H41">
        <v>0.8</v>
      </c>
      <c r="I41">
        <v>0.76</v>
      </c>
      <c r="J41" t="s">
        <v>22</v>
      </c>
      <c r="K41" t="s">
        <v>25</v>
      </c>
      <c r="L41">
        <v>5</v>
      </c>
      <c r="M41" t="str">
        <f>TEXT(Table2[[#This Row],[Date]],"[$-409]mmm")</f>
        <v>Apr</v>
      </c>
      <c r="N41" t="str">
        <f>"Q"&amp;ROUNDUP(MONTH(Table2[[#This Row],[Date]])/3,0)</f>
        <v>Q2</v>
      </c>
    </row>
    <row r="42" spans="1:14" x14ac:dyDescent="0.25">
      <c r="A42" s="1">
        <v>45078</v>
      </c>
      <c r="B42" t="s">
        <v>18</v>
      </c>
      <c r="C42" s="2">
        <v>2500</v>
      </c>
      <c r="D42" s="2">
        <v>757.142857142857</v>
      </c>
      <c r="E42" s="2">
        <v>857.14285714285711</v>
      </c>
      <c r="F42">
        <v>230</v>
      </c>
      <c r="G42">
        <v>0.97</v>
      </c>
      <c r="H42">
        <v>0.95</v>
      </c>
      <c r="I42">
        <v>0.85</v>
      </c>
      <c r="J42" t="s">
        <v>22</v>
      </c>
      <c r="K42" t="s">
        <v>14</v>
      </c>
      <c r="L42">
        <v>8</v>
      </c>
      <c r="M42" t="str">
        <f>TEXT(Table2[[#This Row],[Date]],"[$-409]mmm")</f>
        <v>Jun</v>
      </c>
      <c r="N42" t="str">
        <f>"Q"&amp;ROUNDUP(MONTH(Table2[[#This Row],[Date]])/3,0)</f>
        <v>Q2</v>
      </c>
    </row>
    <row r="43" spans="1:14" x14ac:dyDescent="0.25">
      <c r="A43" s="1">
        <v>45233</v>
      </c>
      <c r="B43" t="s">
        <v>24</v>
      </c>
      <c r="C43" s="2">
        <v>2200</v>
      </c>
      <c r="D43" s="2">
        <v>757.142857142857</v>
      </c>
      <c r="E43" s="2">
        <v>857.14285714285711</v>
      </c>
      <c r="F43">
        <v>228</v>
      </c>
      <c r="G43">
        <v>0.95</v>
      </c>
      <c r="H43">
        <v>0.85</v>
      </c>
      <c r="I43">
        <v>0.91</v>
      </c>
      <c r="J43" t="s">
        <v>19</v>
      </c>
      <c r="K43" t="s">
        <v>17</v>
      </c>
      <c r="L43">
        <v>4</v>
      </c>
      <c r="M43" t="str">
        <f>TEXT(Table2[[#This Row],[Date]],"[$-409]mmm")</f>
        <v>Nov</v>
      </c>
      <c r="N43" t="str">
        <f>"Q"&amp;ROUNDUP(MONTH(Table2[[#This Row],[Date]])/3,0)</f>
        <v>Q4</v>
      </c>
    </row>
    <row r="44" spans="1:14" x14ac:dyDescent="0.25">
      <c r="A44" s="1">
        <v>45060</v>
      </c>
      <c r="B44" t="s">
        <v>12</v>
      </c>
      <c r="C44" s="2">
        <v>2500</v>
      </c>
      <c r="D44" s="2">
        <v>914.28571428571399</v>
      </c>
      <c r="E44" s="2">
        <v>714.28571428571433</v>
      </c>
      <c r="F44">
        <v>250</v>
      </c>
      <c r="G44">
        <v>0.97</v>
      </c>
      <c r="H44">
        <v>0.7</v>
      </c>
      <c r="I44">
        <v>0.93</v>
      </c>
      <c r="J44" t="s">
        <v>19</v>
      </c>
      <c r="K44" t="s">
        <v>20</v>
      </c>
      <c r="L44">
        <v>3</v>
      </c>
      <c r="M44" t="str">
        <f>TEXT(Table2[[#This Row],[Date]],"[$-409]mmm")</f>
        <v>May</v>
      </c>
      <c r="N44" t="str">
        <f>"Q"&amp;ROUNDUP(MONTH(Table2[[#This Row],[Date]])/3,0)</f>
        <v>Q2</v>
      </c>
    </row>
    <row r="45" spans="1:14" x14ac:dyDescent="0.25">
      <c r="A45" s="1">
        <v>45225</v>
      </c>
      <c r="B45" t="s">
        <v>18</v>
      </c>
      <c r="C45" s="2">
        <v>2200</v>
      </c>
      <c r="D45" s="2">
        <v>914.28571428571399</v>
      </c>
      <c r="E45" s="2">
        <v>714.28571428571433</v>
      </c>
      <c r="F45">
        <v>240</v>
      </c>
      <c r="G45">
        <v>0.9</v>
      </c>
      <c r="H45">
        <v>0.98</v>
      </c>
      <c r="I45">
        <v>0.96</v>
      </c>
      <c r="J45" t="s">
        <v>19</v>
      </c>
      <c r="K45" t="s">
        <v>23</v>
      </c>
      <c r="L45">
        <v>2</v>
      </c>
      <c r="M45" t="str">
        <f>TEXT(Table2[[#This Row],[Date]],"[$-409]mmm")</f>
        <v>Oct</v>
      </c>
      <c r="N45" t="str">
        <f>"Q"&amp;ROUNDUP(MONTH(Table2[[#This Row],[Date]])/3,0)</f>
        <v>Q4</v>
      </c>
    </row>
    <row r="46" spans="1:14" x14ac:dyDescent="0.25">
      <c r="A46" s="1">
        <v>45226</v>
      </c>
      <c r="B46" t="s">
        <v>12</v>
      </c>
      <c r="C46" s="2">
        <v>2500</v>
      </c>
      <c r="D46" s="2">
        <v>914.28571428571399</v>
      </c>
      <c r="E46" s="2">
        <v>714.28571428571433</v>
      </c>
      <c r="F46">
        <v>270</v>
      </c>
      <c r="G46">
        <v>0.9</v>
      </c>
      <c r="H46">
        <v>0.95</v>
      </c>
      <c r="I46">
        <v>0.98</v>
      </c>
      <c r="J46" t="s">
        <v>19</v>
      </c>
      <c r="K46" t="s">
        <v>25</v>
      </c>
      <c r="L46">
        <v>3</v>
      </c>
      <c r="M46" t="str">
        <f>TEXT(Table2[[#This Row],[Date]],"[$-409]mmm")</f>
        <v>Oct</v>
      </c>
      <c r="N46" t="str">
        <f>"Q"&amp;ROUNDUP(MONTH(Table2[[#This Row],[Date]])/3,0)</f>
        <v>Q4</v>
      </c>
    </row>
    <row r="47" spans="1:14" x14ac:dyDescent="0.25">
      <c r="A47" s="1">
        <v>44954</v>
      </c>
      <c r="B47" t="s">
        <v>15</v>
      </c>
      <c r="C47" s="2">
        <v>2000</v>
      </c>
      <c r="D47" s="2">
        <v>914.28571428571399</v>
      </c>
      <c r="E47" s="2">
        <v>714.28571428571433</v>
      </c>
      <c r="F47">
        <v>259</v>
      </c>
      <c r="G47">
        <v>0.96</v>
      </c>
      <c r="H47">
        <v>0.81</v>
      </c>
      <c r="I47">
        <v>0.85</v>
      </c>
      <c r="J47" t="s">
        <v>19</v>
      </c>
      <c r="K47" t="s">
        <v>14</v>
      </c>
      <c r="L47">
        <v>9</v>
      </c>
      <c r="M47" t="str">
        <f>TEXT(Table2[[#This Row],[Date]],"[$-409]mmm")</f>
        <v>Jan</v>
      </c>
      <c r="N47" t="str">
        <f>"Q"&amp;ROUNDUP(MONTH(Table2[[#This Row],[Date]])/3,0)</f>
        <v>Q1</v>
      </c>
    </row>
    <row r="48" spans="1:14" x14ac:dyDescent="0.25">
      <c r="A48" s="1">
        <v>44955</v>
      </c>
      <c r="B48" t="s">
        <v>15</v>
      </c>
      <c r="C48" s="2">
        <v>2500</v>
      </c>
      <c r="D48" s="2">
        <v>914.28571428571399</v>
      </c>
      <c r="E48" s="2">
        <v>714.28571428571433</v>
      </c>
      <c r="F48">
        <v>260</v>
      </c>
      <c r="G48">
        <v>0.98</v>
      </c>
      <c r="H48">
        <v>0.84</v>
      </c>
      <c r="I48">
        <v>0.89</v>
      </c>
      <c r="J48" t="s">
        <v>19</v>
      </c>
      <c r="K48" t="s">
        <v>14</v>
      </c>
      <c r="L48">
        <v>5</v>
      </c>
      <c r="M48" t="str">
        <f>TEXT(Table2[[#This Row],[Date]],"[$-409]mmm")</f>
        <v>Jan</v>
      </c>
      <c r="N48" t="str">
        <f>"Q"&amp;ROUNDUP(MONTH(Table2[[#This Row],[Date]])/3,0)</f>
        <v>Q1</v>
      </c>
    </row>
    <row r="49" spans="1:14" x14ac:dyDescent="0.25">
      <c r="A49" s="1">
        <v>44956</v>
      </c>
      <c r="B49" t="s">
        <v>15</v>
      </c>
      <c r="C49" s="2">
        <v>2500</v>
      </c>
      <c r="D49" s="2">
        <v>914.28571428571399</v>
      </c>
      <c r="E49" s="2">
        <v>714.28571428571433</v>
      </c>
      <c r="F49">
        <v>260</v>
      </c>
      <c r="G49">
        <v>0.76</v>
      </c>
      <c r="H49">
        <v>0.7</v>
      </c>
      <c r="I49">
        <v>0.86</v>
      </c>
      <c r="J49" t="s">
        <v>19</v>
      </c>
      <c r="K49" t="s">
        <v>20</v>
      </c>
      <c r="L49">
        <v>6</v>
      </c>
      <c r="M49" t="str">
        <f>TEXT(Table2[[#This Row],[Date]],"[$-409]mmm")</f>
        <v>Jan</v>
      </c>
      <c r="N49" t="str">
        <f>"Q"&amp;ROUNDUP(MONTH(Table2[[#This Row],[Date]])/3,0)</f>
        <v>Q1</v>
      </c>
    </row>
    <row r="50" spans="1:14" x14ac:dyDescent="0.25">
      <c r="A50" s="1">
        <v>44957</v>
      </c>
      <c r="B50" t="s">
        <v>12</v>
      </c>
      <c r="C50" s="2">
        <v>2500</v>
      </c>
      <c r="D50" s="2">
        <v>914.28571428571399</v>
      </c>
      <c r="E50" s="2">
        <v>714.28571428571433</v>
      </c>
      <c r="F50">
        <v>261</v>
      </c>
      <c r="G50">
        <v>0.91</v>
      </c>
      <c r="H50">
        <v>0.77</v>
      </c>
      <c r="I50">
        <v>0.75</v>
      </c>
      <c r="J50" t="s">
        <v>13</v>
      </c>
      <c r="K50" t="s">
        <v>23</v>
      </c>
      <c r="L50">
        <v>8</v>
      </c>
      <c r="M50" t="str">
        <f>TEXT(Table2[[#This Row],[Date]],"[$-409]mmm")</f>
        <v>Jan</v>
      </c>
      <c r="N50" t="str">
        <f>"Q"&amp;ROUNDUP(MONTH(Table2[[#This Row],[Date]])/3,0)</f>
        <v>Q1</v>
      </c>
    </row>
    <row r="51" spans="1:14" x14ac:dyDescent="0.25">
      <c r="A51" s="1">
        <v>45231</v>
      </c>
      <c r="B51" t="s">
        <v>12</v>
      </c>
      <c r="C51" s="2">
        <v>2500</v>
      </c>
      <c r="D51" s="2">
        <v>914.28571428571399</v>
      </c>
      <c r="E51" s="2">
        <v>714.28571428571433</v>
      </c>
      <c r="F51">
        <v>242</v>
      </c>
      <c r="G51">
        <v>0.79</v>
      </c>
      <c r="H51">
        <v>0.81</v>
      </c>
      <c r="I51">
        <v>0.74</v>
      </c>
      <c r="J51" t="s">
        <v>16</v>
      </c>
      <c r="K51" t="s">
        <v>25</v>
      </c>
      <c r="L51">
        <v>4</v>
      </c>
      <c r="M51" t="str">
        <f>TEXT(Table2[[#This Row],[Date]],"[$-409]mmm")</f>
        <v>Nov</v>
      </c>
      <c r="N51" t="str">
        <f>"Q"&amp;ROUNDUP(MONTH(Table2[[#This Row],[Date]])/3,0)</f>
        <v>Q4</v>
      </c>
    </row>
    <row r="52" spans="1:14" x14ac:dyDescent="0.25">
      <c r="A52" s="1">
        <v>45232</v>
      </c>
      <c r="B52" t="s">
        <v>12</v>
      </c>
      <c r="C52" s="2">
        <v>2250</v>
      </c>
      <c r="D52" s="2">
        <v>914.28571428571399</v>
      </c>
      <c r="E52" s="2">
        <v>714.28571428571433</v>
      </c>
      <c r="F52">
        <v>250</v>
      </c>
      <c r="G52">
        <v>0.85</v>
      </c>
      <c r="H52">
        <v>0.82</v>
      </c>
      <c r="I52">
        <v>0.73</v>
      </c>
      <c r="J52" t="s">
        <v>19</v>
      </c>
      <c r="K52" t="s">
        <v>14</v>
      </c>
      <c r="L52">
        <v>3</v>
      </c>
      <c r="M52" t="str">
        <f>TEXT(Table2[[#This Row],[Date]],"[$-409]mmm")</f>
        <v>Nov</v>
      </c>
      <c r="N52" t="str">
        <f>"Q"&amp;ROUNDUP(MONTH(Table2[[#This Row],[Date]])/3,0)</f>
        <v>Q4</v>
      </c>
    </row>
    <row r="53" spans="1:14" x14ac:dyDescent="0.25">
      <c r="A53" s="1">
        <v>45233</v>
      </c>
      <c r="B53" t="s">
        <v>12</v>
      </c>
      <c r="C53" s="2">
        <v>2500</v>
      </c>
      <c r="D53" s="2">
        <v>914.28571428571399</v>
      </c>
      <c r="E53" s="2">
        <v>714.28571428571433</v>
      </c>
      <c r="F53">
        <v>242</v>
      </c>
      <c r="G53">
        <v>0.88</v>
      </c>
      <c r="H53">
        <v>0.84</v>
      </c>
      <c r="I53">
        <v>0.75</v>
      </c>
      <c r="J53" t="s">
        <v>21</v>
      </c>
      <c r="K53" t="s">
        <v>17</v>
      </c>
      <c r="L53">
        <v>2</v>
      </c>
      <c r="M53" t="str">
        <f>TEXT(Table2[[#This Row],[Date]],"[$-409]mmm")</f>
        <v>Nov</v>
      </c>
      <c r="N53" t="str">
        <f>"Q"&amp;ROUNDUP(MONTH(Table2[[#This Row],[Date]])/3,0)</f>
        <v>Q4</v>
      </c>
    </row>
    <row r="54" spans="1:14" x14ac:dyDescent="0.25">
      <c r="A54" s="1">
        <v>45060</v>
      </c>
      <c r="B54" t="s">
        <v>12</v>
      </c>
      <c r="C54" s="2">
        <v>2500</v>
      </c>
      <c r="D54" s="2">
        <v>914.28571428571399</v>
      </c>
      <c r="E54" s="2">
        <v>714.28571428571433</v>
      </c>
      <c r="F54">
        <v>242</v>
      </c>
      <c r="G54">
        <v>0.81</v>
      </c>
      <c r="H54">
        <v>0.92</v>
      </c>
      <c r="I54">
        <v>0.91</v>
      </c>
      <c r="J54" t="s">
        <v>13</v>
      </c>
      <c r="K54" t="s">
        <v>20</v>
      </c>
      <c r="L54">
        <v>7</v>
      </c>
      <c r="M54" t="str">
        <f>TEXT(Table2[[#This Row],[Date]],"[$-409]mmm")</f>
        <v>May</v>
      </c>
      <c r="N54" t="str">
        <f>"Q"&amp;ROUNDUP(MONTH(Table2[[#This Row],[Date]])/3,0)</f>
        <v>Q2</v>
      </c>
    </row>
    <row r="55" spans="1:14" x14ac:dyDescent="0.25">
      <c r="A55" s="1">
        <v>45225</v>
      </c>
      <c r="B55" t="s">
        <v>18</v>
      </c>
      <c r="C55" s="2">
        <v>2500</v>
      </c>
      <c r="D55" s="2">
        <v>914.28571428571399</v>
      </c>
      <c r="E55" s="2">
        <v>714.28571428571433</v>
      </c>
      <c r="F55">
        <v>242</v>
      </c>
      <c r="G55">
        <v>0.84</v>
      </c>
      <c r="H55">
        <v>0.73</v>
      </c>
      <c r="I55">
        <v>0.99</v>
      </c>
      <c r="J55" t="s">
        <v>16</v>
      </c>
      <c r="K55" t="s">
        <v>23</v>
      </c>
      <c r="L55">
        <v>9</v>
      </c>
      <c r="M55" t="str">
        <f>TEXT(Table2[[#This Row],[Date]],"[$-409]mmm")</f>
        <v>Oct</v>
      </c>
      <c r="N55" t="str">
        <f>"Q"&amp;ROUNDUP(MONTH(Table2[[#This Row],[Date]])/3,0)</f>
        <v>Q4</v>
      </c>
    </row>
    <row r="56" spans="1:14" x14ac:dyDescent="0.25">
      <c r="A56" s="1">
        <v>44995</v>
      </c>
      <c r="B56" t="s">
        <v>18</v>
      </c>
      <c r="C56" s="2">
        <v>2500</v>
      </c>
      <c r="D56" s="2">
        <v>914.28571428571399</v>
      </c>
      <c r="E56" s="2">
        <v>714.28571428571433</v>
      </c>
      <c r="F56">
        <v>240</v>
      </c>
      <c r="G56">
        <v>0.93</v>
      </c>
      <c r="H56">
        <v>0.79</v>
      </c>
      <c r="I56">
        <v>0.72</v>
      </c>
      <c r="J56" t="s">
        <v>19</v>
      </c>
      <c r="K56" t="s">
        <v>25</v>
      </c>
      <c r="L56">
        <v>5</v>
      </c>
      <c r="M56" t="str">
        <f>TEXT(Table2[[#This Row],[Date]],"[$-409]mmm")</f>
        <v>Mar</v>
      </c>
      <c r="N56" t="str">
        <f>"Q"&amp;ROUNDUP(MONTH(Table2[[#This Row],[Date]])/3,0)</f>
        <v>Q1</v>
      </c>
    </row>
    <row r="57" spans="1:14" x14ac:dyDescent="0.25">
      <c r="A57" s="1">
        <v>45044</v>
      </c>
      <c r="B57" t="s">
        <v>18</v>
      </c>
      <c r="C57" s="2">
        <v>2500</v>
      </c>
      <c r="D57" s="2">
        <v>914.28571428571399</v>
      </c>
      <c r="E57" s="2">
        <v>714.28571428571433</v>
      </c>
      <c r="F57">
        <v>242</v>
      </c>
      <c r="G57">
        <v>0.84</v>
      </c>
      <c r="H57">
        <v>0.79</v>
      </c>
      <c r="I57">
        <v>0.8</v>
      </c>
      <c r="J57" t="s">
        <v>21</v>
      </c>
      <c r="K57" t="s">
        <v>14</v>
      </c>
      <c r="L57">
        <v>6</v>
      </c>
      <c r="M57" t="str">
        <f>TEXT(Table2[[#This Row],[Date]],"[$-409]mmm")</f>
        <v>Apr</v>
      </c>
      <c r="N57" t="str">
        <f>"Q"&amp;ROUNDUP(MONTH(Table2[[#This Row],[Date]])/3,0)</f>
        <v>Q2</v>
      </c>
    </row>
    <row r="58" spans="1:14" x14ac:dyDescent="0.25">
      <c r="A58" s="1">
        <v>44945</v>
      </c>
      <c r="B58" t="s">
        <v>18</v>
      </c>
      <c r="C58" s="2">
        <v>2200</v>
      </c>
      <c r="D58" s="2">
        <v>385.71428571428601</v>
      </c>
      <c r="E58" s="2">
        <v>285.71428571428572</v>
      </c>
      <c r="F58">
        <v>285</v>
      </c>
      <c r="G58">
        <v>0.85</v>
      </c>
      <c r="H58">
        <v>0.91</v>
      </c>
      <c r="I58">
        <v>0.84</v>
      </c>
      <c r="J58" t="s">
        <v>13</v>
      </c>
      <c r="K58" t="s">
        <v>17</v>
      </c>
      <c r="L58">
        <v>8</v>
      </c>
      <c r="M58" t="str">
        <f>TEXT(Table2[[#This Row],[Date]],"[$-409]mmm")</f>
        <v>Jan</v>
      </c>
      <c r="N58" t="str">
        <f>"Q"&amp;ROUNDUP(MONTH(Table2[[#This Row],[Date]])/3,0)</f>
        <v>Q1</v>
      </c>
    </row>
    <row r="59" spans="1:14" x14ac:dyDescent="0.25">
      <c r="A59" s="1">
        <v>45160</v>
      </c>
      <c r="B59" t="s">
        <v>15</v>
      </c>
      <c r="C59" s="2">
        <v>2150</v>
      </c>
      <c r="D59" s="2">
        <v>385.71428571428601</v>
      </c>
      <c r="E59" s="2">
        <v>285.71428571428572</v>
      </c>
      <c r="F59">
        <v>275</v>
      </c>
      <c r="G59">
        <v>0.86</v>
      </c>
      <c r="H59">
        <v>0.75</v>
      </c>
      <c r="I59">
        <v>0.96</v>
      </c>
      <c r="J59" t="s">
        <v>19</v>
      </c>
      <c r="K59" t="s">
        <v>20</v>
      </c>
      <c r="L59">
        <v>4</v>
      </c>
      <c r="M59" t="str">
        <f>TEXT(Table2[[#This Row],[Date]],"[$-409]mmm")</f>
        <v>Aug</v>
      </c>
      <c r="N59" t="str">
        <f>"Q"&amp;ROUNDUP(MONTH(Table2[[#This Row],[Date]])/3,0)</f>
        <v>Q3</v>
      </c>
    </row>
    <row r="60" spans="1:14" x14ac:dyDescent="0.25">
      <c r="A60" s="1">
        <v>45147</v>
      </c>
      <c r="B60" t="s">
        <v>24</v>
      </c>
      <c r="C60" s="2">
        <v>2400</v>
      </c>
      <c r="D60" s="2">
        <v>385.71428571428601</v>
      </c>
      <c r="E60" s="2">
        <v>285.71428571428572</v>
      </c>
      <c r="F60">
        <v>285</v>
      </c>
      <c r="G60">
        <v>0.96</v>
      </c>
      <c r="H60">
        <v>0.77</v>
      </c>
      <c r="I60">
        <v>0.92</v>
      </c>
      <c r="J60" t="s">
        <v>21</v>
      </c>
      <c r="K60" t="s">
        <v>23</v>
      </c>
      <c r="L60">
        <v>3</v>
      </c>
      <c r="M60" t="str">
        <f>TEXT(Table2[[#This Row],[Date]],"[$-409]mmm")</f>
        <v>Aug</v>
      </c>
      <c r="N60" t="str">
        <f>"Q"&amp;ROUNDUP(MONTH(Table2[[#This Row],[Date]])/3,0)</f>
        <v>Q3</v>
      </c>
    </row>
    <row r="61" spans="1:14" x14ac:dyDescent="0.25">
      <c r="A61" s="1">
        <v>45078</v>
      </c>
      <c r="B61" t="s">
        <v>18</v>
      </c>
      <c r="C61" s="2">
        <v>2450</v>
      </c>
      <c r="D61" s="2">
        <v>385.71428571428601</v>
      </c>
      <c r="E61" s="2">
        <v>285.71428571428572</v>
      </c>
      <c r="F61">
        <v>290</v>
      </c>
      <c r="G61">
        <v>0.99</v>
      </c>
      <c r="H61">
        <v>0.97</v>
      </c>
      <c r="I61">
        <v>0.73</v>
      </c>
      <c r="J61" t="s">
        <v>13</v>
      </c>
      <c r="K61" t="s">
        <v>25</v>
      </c>
      <c r="L61">
        <v>2</v>
      </c>
      <c r="M61" t="str">
        <f>TEXT(Table2[[#This Row],[Date]],"[$-409]mmm")</f>
        <v>Jun</v>
      </c>
      <c r="N61" t="str">
        <f>"Q"&amp;ROUNDUP(MONTH(Table2[[#This Row],[Date]])/3,0)</f>
        <v>Q2</v>
      </c>
    </row>
    <row r="62" spans="1:14" x14ac:dyDescent="0.25">
      <c r="A62" s="1">
        <v>44986</v>
      </c>
      <c r="B62" t="s">
        <v>15</v>
      </c>
      <c r="C62" s="2">
        <v>2500</v>
      </c>
      <c r="D62" s="2">
        <v>385.71428571428601</v>
      </c>
      <c r="E62" s="2">
        <v>285.71428571428572</v>
      </c>
      <c r="F62">
        <v>310</v>
      </c>
      <c r="G62">
        <v>0.77</v>
      </c>
      <c r="H62">
        <v>0.72</v>
      </c>
      <c r="I62">
        <v>0.85</v>
      </c>
      <c r="J62" t="s">
        <v>16</v>
      </c>
      <c r="K62" t="s">
        <v>14</v>
      </c>
      <c r="L62">
        <v>7</v>
      </c>
      <c r="M62" t="str">
        <f>TEXT(Table2[[#This Row],[Date]],"[$-409]mmm")</f>
        <v>Mar</v>
      </c>
      <c r="N62" t="str">
        <f>"Q"&amp;ROUNDUP(MONTH(Table2[[#This Row],[Date]])/3,0)</f>
        <v>Q1</v>
      </c>
    </row>
    <row r="63" spans="1:14" x14ac:dyDescent="0.25">
      <c r="A63" s="1">
        <v>45257</v>
      </c>
      <c r="B63" t="s">
        <v>24</v>
      </c>
      <c r="C63" s="2">
        <v>2450</v>
      </c>
      <c r="D63" s="2">
        <v>385.71428571428601</v>
      </c>
      <c r="E63" s="2">
        <v>285.71428571428572</v>
      </c>
      <c r="F63">
        <v>270</v>
      </c>
      <c r="G63">
        <v>0.77</v>
      </c>
      <c r="H63">
        <v>0.96</v>
      </c>
      <c r="I63">
        <v>0.78</v>
      </c>
      <c r="J63" t="s">
        <v>19</v>
      </c>
      <c r="K63" t="s">
        <v>17</v>
      </c>
      <c r="L63">
        <v>9</v>
      </c>
      <c r="M63" t="str">
        <f>TEXT(Table2[[#This Row],[Date]],"[$-409]mmm")</f>
        <v>Nov</v>
      </c>
      <c r="N63" t="str">
        <f>"Q"&amp;ROUNDUP(MONTH(Table2[[#This Row],[Date]])/3,0)</f>
        <v>Q4</v>
      </c>
    </row>
    <row r="64" spans="1:14" x14ac:dyDescent="0.25">
      <c r="A64" s="1">
        <v>45213</v>
      </c>
      <c r="B64" t="s">
        <v>18</v>
      </c>
      <c r="C64" s="2">
        <v>2400</v>
      </c>
      <c r="D64" s="2">
        <v>385.71428571428601</v>
      </c>
      <c r="E64" s="2">
        <v>285.71428571428572</v>
      </c>
      <c r="F64">
        <v>285</v>
      </c>
      <c r="G64">
        <v>0.78</v>
      </c>
      <c r="H64">
        <v>0.8</v>
      </c>
      <c r="I64">
        <v>0.85</v>
      </c>
      <c r="J64" t="s">
        <v>21</v>
      </c>
      <c r="K64" t="s">
        <v>20</v>
      </c>
      <c r="L64">
        <v>5</v>
      </c>
      <c r="M64" t="str">
        <f>TEXT(Table2[[#This Row],[Date]],"[$-409]mmm")</f>
        <v>Oct</v>
      </c>
      <c r="N64" t="str">
        <f>"Q"&amp;ROUNDUP(MONTH(Table2[[#This Row],[Date]])/3,0)</f>
        <v>Q4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77BE-6C8C-4CC8-B38F-A3CCE0F5F199}">
  <dimension ref="A4:S42"/>
  <sheetViews>
    <sheetView tabSelected="1" topLeftCell="B1" zoomScale="55" zoomScaleNormal="55" workbookViewId="0">
      <selection activeCell="B12" sqref="B12"/>
    </sheetView>
  </sheetViews>
  <sheetFormatPr defaultRowHeight="13.8" x14ac:dyDescent="0.25"/>
  <cols>
    <col min="1" max="1" width="32" bestFit="1" customWidth="1"/>
    <col min="2" max="2" width="12.296875" bestFit="1" customWidth="1"/>
    <col min="3" max="3" width="18.69921875" bestFit="1" customWidth="1"/>
    <col min="4" max="4" width="22.59765625" bestFit="1" customWidth="1"/>
    <col min="5" max="5" width="13.09765625" bestFit="1" customWidth="1"/>
    <col min="6" max="6" width="12.3984375" bestFit="1" customWidth="1"/>
    <col min="7" max="7" width="18.69921875" bestFit="1" customWidth="1"/>
    <col min="8" max="9" width="12.296875" bestFit="1" customWidth="1"/>
    <col min="10" max="10" width="13.09765625" bestFit="1" customWidth="1"/>
    <col min="11" max="11" width="22.59765625" bestFit="1" customWidth="1"/>
    <col min="13" max="13" width="13.09765625" bestFit="1" customWidth="1"/>
    <col min="14" max="14" width="12.3984375" bestFit="1" customWidth="1"/>
    <col min="15" max="15" width="12.296875" bestFit="1" customWidth="1"/>
    <col min="17" max="17" width="13.09765625" bestFit="1" customWidth="1"/>
    <col min="18" max="18" width="12.3984375" bestFit="1" customWidth="1"/>
    <col min="19" max="19" width="13.5" bestFit="1" customWidth="1"/>
  </cols>
  <sheetData>
    <row r="4" spans="1:19" x14ac:dyDescent="0.25">
      <c r="E4" s="3" t="s">
        <v>26</v>
      </c>
      <c r="F4" t="s">
        <v>30</v>
      </c>
      <c r="G4" t="s">
        <v>29</v>
      </c>
      <c r="H4" t="s">
        <v>27</v>
      </c>
    </row>
    <row r="5" spans="1:19" x14ac:dyDescent="0.25">
      <c r="A5" t="s">
        <v>30</v>
      </c>
      <c r="B5" t="s">
        <v>27</v>
      </c>
      <c r="C5" t="s">
        <v>29</v>
      </c>
      <c r="D5" t="s">
        <v>31</v>
      </c>
      <c r="E5" s="4" t="s">
        <v>34</v>
      </c>
      <c r="F5" s="2">
        <v>12900</v>
      </c>
      <c r="G5" s="2">
        <v>6000.0000000000009</v>
      </c>
      <c r="H5" s="2">
        <v>7000.0000000000018</v>
      </c>
      <c r="J5" s="3" t="s">
        <v>26</v>
      </c>
      <c r="K5" t="s">
        <v>31</v>
      </c>
      <c r="M5" s="3" t="s">
        <v>26</v>
      </c>
      <c r="N5" t="s">
        <v>30</v>
      </c>
      <c r="O5" t="s">
        <v>27</v>
      </c>
      <c r="Q5" s="3" t="s">
        <v>26</v>
      </c>
      <c r="R5" t="s">
        <v>30</v>
      </c>
      <c r="S5" t="s">
        <v>47</v>
      </c>
    </row>
    <row r="6" spans="1:19" x14ac:dyDescent="0.25">
      <c r="A6" s="2">
        <v>157361</v>
      </c>
      <c r="B6" s="2">
        <v>113300.8571428571</v>
      </c>
      <c r="C6" s="2">
        <v>166999.00000000015</v>
      </c>
      <c r="D6">
        <v>9360</v>
      </c>
      <c r="E6" s="4" t="s">
        <v>35</v>
      </c>
      <c r="F6" s="2">
        <v>11256</v>
      </c>
      <c r="G6" s="2">
        <v>24285.28571428571</v>
      </c>
      <c r="H6" s="2">
        <v>14085.71428571429</v>
      </c>
      <c r="J6" s="4" t="s">
        <v>34</v>
      </c>
      <c r="K6">
        <v>1435</v>
      </c>
      <c r="M6" s="4" t="s">
        <v>12</v>
      </c>
      <c r="N6" s="5">
        <v>0.31802670293147606</v>
      </c>
      <c r="O6" s="5">
        <v>0.39755089483625139</v>
      </c>
      <c r="Q6" s="4" t="s">
        <v>13</v>
      </c>
      <c r="R6" s="2">
        <v>30381</v>
      </c>
      <c r="S6" s="5">
        <v>0.19306562617166897</v>
      </c>
    </row>
    <row r="7" spans="1:19" x14ac:dyDescent="0.25">
      <c r="E7" s="4" t="s">
        <v>36</v>
      </c>
      <c r="F7" s="2">
        <v>11700</v>
      </c>
      <c r="G7" s="2">
        <v>9714.2857142857156</v>
      </c>
      <c r="H7" s="2">
        <v>6914.2857142857201</v>
      </c>
      <c r="J7" s="4" t="s">
        <v>35</v>
      </c>
      <c r="K7">
        <v>185</v>
      </c>
      <c r="M7" s="4" t="s">
        <v>18</v>
      </c>
      <c r="N7" s="5">
        <v>0.29303321661656956</v>
      </c>
      <c r="O7" s="5">
        <v>0.26251219887379496</v>
      </c>
      <c r="Q7" s="4" t="s">
        <v>19</v>
      </c>
      <c r="R7" s="2">
        <v>63874</v>
      </c>
      <c r="S7" s="5">
        <v>0.40590743576871019</v>
      </c>
    </row>
    <row r="8" spans="1:19" x14ac:dyDescent="0.25">
      <c r="E8" s="4" t="s">
        <v>37</v>
      </c>
      <c r="F8" s="2">
        <v>10400</v>
      </c>
      <c r="G8" s="2">
        <v>13571.428571428569</v>
      </c>
      <c r="H8" s="2">
        <v>8971.4285714285688</v>
      </c>
      <c r="J8" s="4" t="s">
        <v>36</v>
      </c>
      <c r="K8">
        <v>688</v>
      </c>
      <c r="M8" s="4" t="s">
        <v>15</v>
      </c>
      <c r="N8" s="5">
        <v>0.24328137213159551</v>
      </c>
      <c r="O8" s="5">
        <v>0.22330684675188434</v>
      </c>
      <c r="Q8" s="4" t="s">
        <v>16</v>
      </c>
      <c r="R8" s="2">
        <v>25744</v>
      </c>
      <c r="S8" s="5">
        <v>0.16359835029009728</v>
      </c>
    </row>
    <row r="9" spans="1:19" x14ac:dyDescent="0.25">
      <c r="E9" s="4" t="s">
        <v>38</v>
      </c>
      <c r="F9" s="2">
        <v>12995</v>
      </c>
      <c r="G9" s="2">
        <v>12571.285714285716</v>
      </c>
      <c r="H9" s="2">
        <v>6871.4285714285743</v>
      </c>
      <c r="J9" s="4" t="s">
        <v>37</v>
      </c>
      <c r="K9">
        <v>810</v>
      </c>
      <c r="M9" s="4" t="s">
        <v>24</v>
      </c>
      <c r="N9" s="5">
        <v>0.14565870832035893</v>
      </c>
      <c r="O9" s="5">
        <v>0.11663005953806936</v>
      </c>
      <c r="Q9" s="4" t="s">
        <v>21</v>
      </c>
      <c r="R9" s="2">
        <v>23719</v>
      </c>
      <c r="S9" s="5">
        <v>0.15072985047120951</v>
      </c>
    </row>
    <row r="10" spans="1:19" x14ac:dyDescent="0.25">
      <c r="E10" s="4" t="s">
        <v>39</v>
      </c>
      <c r="F10" s="2">
        <v>13450</v>
      </c>
      <c r="G10" s="2">
        <v>12999.999999999998</v>
      </c>
      <c r="H10" s="2">
        <v>11400</v>
      </c>
      <c r="J10" s="4" t="s">
        <v>38</v>
      </c>
      <c r="K10">
        <v>850</v>
      </c>
      <c r="M10" s="4" t="s">
        <v>28</v>
      </c>
      <c r="N10" s="5">
        <v>1</v>
      </c>
      <c r="O10" s="5">
        <v>1</v>
      </c>
      <c r="Q10" s="4" t="s">
        <v>22</v>
      </c>
      <c r="R10" s="2">
        <v>13643</v>
      </c>
      <c r="S10" s="5">
        <v>8.6698737298314066E-2</v>
      </c>
    </row>
    <row r="11" spans="1:19" x14ac:dyDescent="0.25">
      <c r="E11" s="4" t="s">
        <v>40</v>
      </c>
      <c r="F11" s="2">
        <v>11000</v>
      </c>
      <c r="G11" s="2">
        <v>20142.85714285713</v>
      </c>
      <c r="H11" s="2">
        <v>11642.85714285713</v>
      </c>
      <c r="J11" s="4" t="s">
        <v>39</v>
      </c>
      <c r="K11">
        <v>991</v>
      </c>
      <c r="Q11" s="4" t="s">
        <v>28</v>
      </c>
      <c r="R11" s="2">
        <v>157361</v>
      </c>
      <c r="S11" s="5">
        <v>1</v>
      </c>
    </row>
    <row r="12" spans="1:19" x14ac:dyDescent="0.25">
      <c r="A12" s="3" t="s">
        <v>53</v>
      </c>
      <c r="E12" s="4" t="s">
        <v>41</v>
      </c>
      <c r="F12" s="2">
        <v>17050</v>
      </c>
      <c r="G12" s="2">
        <v>3428.5714285714316</v>
      </c>
      <c r="H12" s="2">
        <v>3428.5714285714321</v>
      </c>
      <c r="J12" s="4" t="s">
        <v>40</v>
      </c>
      <c r="K12">
        <v>300</v>
      </c>
    </row>
    <row r="13" spans="1:19" x14ac:dyDescent="0.25">
      <c r="A13" s="4" t="s">
        <v>50</v>
      </c>
      <c r="B13" s="6">
        <v>0.85555555555555574</v>
      </c>
      <c r="E13" s="4" t="s">
        <v>42</v>
      </c>
      <c r="F13" s="2">
        <v>3600</v>
      </c>
      <c r="G13" s="2">
        <v>9571.428571428567</v>
      </c>
      <c r="H13" s="2">
        <v>8171.4285714285706</v>
      </c>
      <c r="J13" s="4" t="s">
        <v>41</v>
      </c>
      <c r="K13">
        <v>646</v>
      </c>
      <c r="M13" s="3" t="s">
        <v>26</v>
      </c>
      <c r="N13" t="s">
        <v>46</v>
      </c>
    </row>
    <row r="14" spans="1:19" x14ac:dyDescent="0.25">
      <c r="A14" s="4" t="s">
        <v>51</v>
      </c>
      <c r="B14" s="6">
        <v>0.85492063492063519</v>
      </c>
      <c r="E14" s="4" t="s">
        <v>43</v>
      </c>
      <c r="F14" s="2">
        <v>26729</v>
      </c>
      <c r="G14" s="2">
        <v>30142.428571428576</v>
      </c>
      <c r="H14" s="2">
        <v>18943.714285714297</v>
      </c>
      <c r="J14" s="4" t="s">
        <v>42</v>
      </c>
      <c r="K14">
        <v>190</v>
      </c>
      <c r="M14" s="4" t="s">
        <v>25</v>
      </c>
      <c r="N14">
        <v>41</v>
      </c>
    </row>
    <row r="15" spans="1:19" x14ac:dyDescent="0.25">
      <c r="A15" s="4" t="s">
        <v>52</v>
      </c>
      <c r="B15" s="6">
        <v>0.8447619047619046</v>
      </c>
      <c r="E15" s="4" t="s">
        <v>44</v>
      </c>
      <c r="F15" s="2">
        <v>22481</v>
      </c>
      <c r="G15" s="2">
        <v>20857.142857142862</v>
      </c>
      <c r="H15" s="2">
        <v>12157.142857142864</v>
      </c>
      <c r="J15" s="4" t="s">
        <v>43</v>
      </c>
      <c r="K15">
        <v>1450</v>
      </c>
      <c r="M15" s="4" t="s">
        <v>20</v>
      </c>
      <c r="N15">
        <v>59</v>
      </c>
    </row>
    <row r="16" spans="1:19" x14ac:dyDescent="0.25">
      <c r="E16" s="4" t="s">
        <v>45</v>
      </c>
      <c r="F16" s="2">
        <v>3800</v>
      </c>
      <c r="G16" s="2">
        <v>3714.2857142857147</v>
      </c>
      <c r="H16" s="2">
        <v>3714.2857142857169</v>
      </c>
      <c r="J16" s="4" t="s">
        <v>44</v>
      </c>
      <c r="K16">
        <v>1497</v>
      </c>
      <c r="M16" s="4" t="s">
        <v>17</v>
      </c>
      <c r="N16">
        <v>74</v>
      </c>
    </row>
    <row r="17" spans="1:19" x14ac:dyDescent="0.25">
      <c r="E17" s="4" t="s">
        <v>28</v>
      </c>
      <c r="F17" s="2">
        <v>157361</v>
      </c>
      <c r="G17" s="2">
        <v>166999</v>
      </c>
      <c r="H17" s="2">
        <v>113300.85714285716</v>
      </c>
      <c r="J17" s="4" t="s">
        <v>45</v>
      </c>
      <c r="K17">
        <v>318</v>
      </c>
      <c r="M17" s="4" t="s">
        <v>23</v>
      </c>
      <c r="N17">
        <v>66</v>
      </c>
      <c r="R17" t="s">
        <v>48</v>
      </c>
      <c r="S17" t="s">
        <v>49</v>
      </c>
    </row>
    <row r="18" spans="1:19" x14ac:dyDescent="0.25">
      <c r="A18" s="7" t="s">
        <v>53</v>
      </c>
      <c r="B18" s="7"/>
      <c r="J18" s="4" t="s">
        <v>28</v>
      </c>
      <c r="K18">
        <v>9360</v>
      </c>
      <c r="M18" s="4" t="s">
        <v>14</v>
      </c>
      <c r="N18">
        <v>96</v>
      </c>
      <c r="R18" t="str" cm="1">
        <f t="array" aca="1" ref="R18:S22" ca="1">OFFSET(Q5,1,0,5,2)</f>
        <v>Argentina</v>
      </c>
      <c r="S18">
        <f ca="1"/>
        <v>30381</v>
      </c>
    </row>
    <row r="19" spans="1:19" x14ac:dyDescent="0.25">
      <c r="A19" s="4" t="s">
        <v>50</v>
      </c>
      <c r="B19" s="6">
        <v>0.85555555555555574</v>
      </c>
      <c r="M19" s="4" t="s">
        <v>28</v>
      </c>
      <c r="N19">
        <v>336</v>
      </c>
      <c r="R19" t="str">
        <f ca="1"/>
        <v>Brazil</v>
      </c>
      <c r="S19">
        <f ca="1"/>
        <v>63874</v>
      </c>
    </row>
    <row r="20" spans="1:19" x14ac:dyDescent="0.25">
      <c r="A20" t="s">
        <v>54</v>
      </c>
      <c r="B20" s="6">
        <v>0.14000000000000001</v>
      </c>
      <c r="R20" t="str">
        <f ca="1"/>
        <v>Colombia</v>
      </c>
      <c r="S20">
        <f ca="1"/>
        <v>25744</v>
      </c>
    </row>
    <row r="21" spans="1:19" x14ac:dyDescent="0.25">
      <c r="M21" s="4" t="s">
        <v>57</v>
      </c>
      <c r="N21" t="s">
        <v>56</v>
      </c>
      <c r="R21" t="str">
        <f ca="1"/>
        <v>Ecuador</v>
      </c>
      <c r="S21">
        <f ca="1"/>
        <v>23719</v>
      </c>
    </row>
    <row r="22" spans="1:19" x14ac:dyDescent="0.25">
      <c r="A22" s="4" t="s">
        <v>51</v>
      </c>
      <c r="B22" s="6">
        <v>0.85492063492063519</v>
      </c>
      <c r="M22" t="str" cm="1">
        <f t="array" aca="1" ref="M22:N26" ca="1">OFFSET(M13,1,0,5,2)</f>
        <v>Availability</v>
      </c>
      <c r="N22">
        <f ca="1"/>
        <v>41</v>
      </c>
      <c r="R22" t="str">
        <f ca="1"/>
        <v>Peru</v>
      </c>
      <c r="S22">
        <f ca="1"/>
        <v>13643</v>
      </c>
    </row>
    <row r="23" spans="1:19" x14ac:dyDescent="0.25">
      <c r="A23" t="s">
        <v>54</v>
      </c>
      <c r="B23" s="6">
        <v>0.15</v>
      </c>
      <c r="M23" t="str">
        <f ca="1"/>
        <v>Hygiene</v>
      </c>
      <c r="N23">
        <f ca="1"/>
        <v>59</v>
      </c>
    </row>
    <row r="24" spans="1:19" x14ac:dyDescent="0.25">
      <c r="M24" t="str">
        <f ca="1"/>
        <v>Quality</v>
      </c>
      <c r="N24">
        <f ca="1"/>
        <v>74</v>
      </c>
    </row>
    <row r="25" spans="1:19" x14ac:dyDescent="0.25">
      <c r="M25" t="str">
        <f ca="1"/>
        <v>Service</v>
      </c>
      <c r="N25">
        <f ca="1"/>
        <v>66</v>
      </c>
    </row>
    <row r="26" spans="1:19" x14ac:dyDescent="0.25">
      <c r="A26" s="4" t="s">
        <v>52</v>
      </c>
      <c r="B26" s="6">
        <v>0.8447619047619046</v>
      </c>
      <c r="M26" t="str">
        <f ca="1"/>
        <v>Speed</v>
      </c>
      <c r="N26">
        <f ca="1"/>
        <v>96</v>
      </c>
    </row>
    <row r="27" spans="1:19" x14ac:dyDescent="0.25">
      <c r="A27" t="s">
        <v>54</v>
      </c>
      <c r="B27" s="6">
        <v>0.16</v>
      </c>
    </row>
    <row r="36" spans="1:8" x14ac:dyDescent="0.25">
      <c r="A36" t="s">
        <v>26</v>
      </c>
      <c r="B36" t="s">
        <v>30</v>
      </c>
      <c r="C36" t="s">
        <v>29</v>
      </c>
    </row>
    <row r="37" spans="1:8" x14ac:dyDescent="0.25">
      <c r="A37" s="8" t="s">
        <v>28</v>
      </c>
      <c r="B37" s="9">
        <v>157361</v>
      </c>
      <c r="C37" s="9">
        <v>166999</v>
      </c>
    </row>
    <row r="39" spans="1:8" x14ac:dyDescent="0.25">
      <c r="H39" s="9"/>
    </row>
    <row r="40" spans="1:8" x14ac:dyDescent="0.25">
      <c r="A40" t="s">
        <v>55</v>
      </c>
      <c r="B40" s="10">
        <f>B37*100/C37</f>
        <v>94.228707956335072</v>
      </c>
    </row>
    <row r="41" spans="1:8" x14ac:dyDescent="0.25">
      <c r="A41" t="s">
        <v>55</v>
      </c>
      <c r="B41" s="6">
        <v>0.94</v>
      </c>
    </row>
    <row r="42" spans="1:8" x14ac:dyDescent="0.25">
      <c r="A42" t="s">
        <v>54</v>
      </c>
      <c r="B42" s="6">
        <v>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6B2E3-29D3-426C-9205-EF18F355EF6C}">
  <dimension ref="A1"/>
  <sheetViews>
    <sheetView showGridLines="0" zoomScale="70" zoomScaleNormal="70" workbookViewId="0">
      <selection activeCell="Y13" sqref="Y13"/>
    </sheetView>
  </sheetViews>
  <sheetFormatPr defaultRowHeight="13.8"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Analysis</vt:lpstr>
      <vt:lpstr>PivotTable</vt:lpstr>
      <vt:lpstr>dashbourd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Fady Mamdouh</cp:lastModifiedBy>
  <dcterms:created xsi:type="dcterms:W3CDTF">2025-01-31T08:22:50Z</dcterms:created>
  <dcterms:modified xsi:type="dcterms:W3CDTF">2025-08-21T14:29:48Z</dcterms:modified>
</cp:coreProperties>
</file>