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keconsolidated-my.sharepoint.com/personal/naano6_ccbcc_com/Documents/EMO PROJECT/"/>
    </mc:Choice>
  </mc:AlternateContent>
  <xr:revisionPtr revIDLastSave="1" documentId="8_{41B42399-9737-4010-BAA1-FA8693940376}" xr6:coauthVersionLast="47" xr6:coauthVersionMax="47" xr10:uidLastSave="{9091887B-8E30-41F5-A2BF-BE8B5EE7E554}"/>
  <bookViews>
    <workbookView xWindow="-110" yWindow="-110" windowWidth="19420" windowHeight="10420" tabRatio="913" firstSheet="5" activeTab="5" xr2:uid="{B79263CC-DC80-48B7-B2BA-4169E8E02309}"/>
  </bookViews>
  <sheets>
    <sheet name="FIELD INFO 3" sheetId="37" r:id="rId1"/>
    <sheet name="FIELD INFO 2" sheetId="36" r:id="rId2"/>
    <sheet name="MDM WS HIDE" sheetId="25" state="hidden" r:id="rId3"/>
    <sheet name="How to Submit " sheetId="28" r:id="rId4"/>
    <sheet name="How to retrieve CONA Equip. #'s" sheetId="24" r:id="rId5"/>
    <sheet name="FIELD INFO REQUIRED" sheetId="9" r:id="rId6"/>
    <sheet name="DATA WS HIDE" sheetId="31" state="hidden" r:id="rId7"/>
    <sheet name="INFO HIDE" sheetId="29" state="hidden" r:id="rId8"/>
    <sheet name="ZCAM HIDE" sheetId="26" state="hidden" r:id="rId9"/>
    <sheet name="FOUNTAIN" sheetId="2" state="hidden" r:id="rId10"/>
    <sheet name="FTN VALVE" sheetId="17" r:id="rId11"/>
    <sheet name="COOLER" sheetId="3" state="hidden" r:id="rId12"/>
    <sheet name="VENDER" sheetId="4" state="hidden" r:id="rId13"/>
    <sheet name="VEND BUTTONS" sheetId="22" r:id="rId14"/>
    <sheet name="FROZEN BEV. COOLER" sheetId="27" state="hidden" r:id="rId15"/>
    <sheet name="COFFEE" sheetId="32" state="hidden" r:id="rId16"/>
    <sheet name="ICETAINER" sheetId="33" state="hidden" r:id="rId17"/>
    <sheet name="GFV" sheetId="34" state="hidden" r:id="rId18"/>
    <sheet name="GFV MAP" sheetId="12" r:id="rId19"/>
    <sheet name="TEA" sheetId="35" state="hidden" r:id="rId20"/>
    <sheet name="FOUNTAIN (2)" sheetId="38" state="hidden" r:id="rId21"/>
    <sheet name="FTN VALVE (2)" sheetId="39" r:id="rId22"/>
    <sheet name="COOLER (2)" sheetId="40" state="hidden" r:id="rId23"/>
    <sheet name="VENDER (2)" sheetId="41" state="hidden" r:id="rId24"/>
    <sheet name="VEND BUTTONS (2)" sheetId="42" r:id="rId25"/>
    <sheet name="FROZEN BEV. COOLER (2)" sheetId="43" state="hidden" r:id="rId26"/>
    <sheet name="COFFEE (2)" sheetId="44" state="hidden" r:id="rId27"/>
    <sheet name="ICETAINER (2)" sheetId="45" state="hidden" r:id="rId28"/>
    <sheet name="GFV (2)" sheetId="46" state="hidden" r:id="rId29"/>
    <sheet name="GFV MAP (2)" sheetId="47" r:id="rId30"/>
    <sheet name="TEA (2)" sheetId="48" state="hidden" r:id="rId31"/>
    <sheet name="FOUNTAIN (3)" sheetId="49" state="hidden" r:id="rId32"/>
    <sheet name="FTN VALVE (3)" sheetId="50" r:id="rId33"/>
    <sheet name="COOLER (3)" sheetId="51" state="hidden" r:id="rId34"/>
    <sheet name="VENDER (3)" sheetId="52" state="hidden" r:id="rId35"/>
    <sheet name="VEND BUTTONS (3)" sheetId="53" r:id="rId36"/>
    <sheet name="FROZEN BEV. COOLER (3)" sheetId="54" state="hidden" r:id="rId37"/>
    <sheet name="COFFEE (3)" sheetId="55" state="hidden" r:id="rId38"/>
    <sheet name="ICETAINER (3)" sheetId="56" state="hidden" r:id="rId39"/>
    <sheet name="GFV (3)" sheetId="57" state="hidden" r:id="rId40"/>
    <sheet name="GFV MAP (3)" sheetId="58" r:id="rId41"/>
    <sheet name="TEA (3)" sheetId="59" state="hidden" r:id="rId42"/>
  </sheets>
  <definedNames>
    <definedName name="_xlnm._FilterDatabase" localSheetId="8" hidden="1">'ZCAM HIDE'!$A$1:$H$1</definedName>
    <definedName name="EQUIPTYPE" localSheetId="1">'FIELD INFO 2'!$C$22</definedName>
    <definedName name="EQUIPTYPE" localSheetId="0">'FIELD INFO 3'!$C$22</definedName>
    <definedName name="EQUIPTYPE">'FIELD INFO REQUIRED'!$C$22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9" l="1"/>
  <c r="B24" i="9"/>
  <c r="B45" i="59"/>
  <c r="B44" i="59"/>
  <c r="B43" i="59"/>
  <c r="B42" i="59"/>
  <c r="B41" i="59"/>
  <c r="B40" i="59"/>
  <c r="B39" i="59"/>
  <c r="B37" i="59"/>
  <c r="B36" i="59"/>
  <c r="B35" i="59"/>
  <c r="B34" i="59"/>
  <c r="B33" i="59"/>
  <c r="B31" i="59"/>
  <c r="B30" i="59"/>
  <c r="B29" i="59"/>
  <c r="B27" i="59"/>
  <c r="B26" i="59"/>
  <c r="B25" i="59"/>
  <c r="B24" i="59"/>
  <c r="B23" i="59"/>
  <c r="B22" i="59"/>
  <c r="B21" i="59"/>
  <c r="B19" i="59"/>
  <c r="B18" i="59"/>
  <c r="B16" i="59"/>
  <c r="B15" i="59"/>
  <c r="B14" i="59"/>
  <c r="B13" i="59"/>
  <c r="B12" i="59"/>
  <c r="B11" i="59"/>
  <c r="B10" i="59"/>
  <c r="B9" i="59"/>
  <c r="B6" i="59"/>
  <c r="B5" i="59"/>
  <c r="B4" i="59"/>
  <c r="B3" i="59"/>
  <c r="B2" i="59"/>
  <c r="G10" i="58"/>
  <c r="G5" i="58"/>
  <c r="G4" i="58"/>
  <c r="B34" i="57"/>
  <c r="B32" i="57"/>
  <c r="B31" i="57"/>
  <c r="B30" i="57"/>
  <c r="B29" i="57"/>
  <c r="B28" i="57"/>
  <c r="B27" i="57"/>
  <c r="B26" i="57"/>
  <c r="B24" i="57"/>
  <c r="B23" i="57"/>
  <c r="B22" i="57"/>
  <c r="B21" i="57"/>
  <c r="B20" i="57"/>
  <c r="B19" i="57"/>
  <c r="B18" i="57"/>
  <c r="B16" i="57"/>
  <c r="B15" i="57"/>
  <c r="B14" i="57"/>
  <c r="B13" i="57"/>
  <c r="B12" i="57"/>
  <c r="B11" i="57"/>
  <c r="B10" i="57"/>
  <c r="B9" i="57"/>
  <c r="B7" i="57"/>
  <c r="B6" i="57"/>
  <c r="B5" i="57"/>
  <c r="B4" i="57"/>
  <c r="B3" i="57"/>
  <c r="B2" i="57"/>
  <c r="B49" i="56"/>
  <c r="B48" i="56"/>
  <c r="B47" i="56"/>
  <c r="B46" i="56"/>
  <c r="B45" i="56"/>
  <c r="B44" i="56"/>
  <c r="B42" i="56"/>
  <c r="B41" i="56"/>
  <c r="B40" i="56"/>
  <c r="B39" i="56"/>
  <c r="B37" i="56"/>
  <c r="B36" i="56"/>
  <c r="B35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8" i="56"/>
  <c r="B16" i="56"/>
  <c r="B15" i="56"/>
  <c r="B14" i="56"/>
  <c r="B13" i="56"/>
  <c r="B12" i="56"/>
  <c r="B11" i="56"/>
  <c r="B10" i="56"/>
  <c r="B9" i="56"/>
  <c r="B6" i="56"/>
  <c r="B5" i="56"/>
  <c r="B4" i="56"/>
  <c r="B3" i="56"/>
  <c r="B2" i="56"/>
  <c r="B45" i="55"/>
  <c r="B44" i="55"/>
  <c r="B43" i="55"/>
  <c r="B42" i="55"/>
  <c r="B41" i="55"/>
  <c r="B40" i="55"/>
  <c r="B39" i="55"/>
  <c r="B37" i="55"/>
  <c r="B36" i="55"/>
  <c r="B35" i="55"/>
  <c r="B34" i="55"/>
  <c r="B33" i="55"/>
  <c r="B31" i="55"/>
  <c r="B30" i="55"/>
  <c r="B29" i="55"/>
  <c r="B27" i="55"/>
  <c r="B26" i="55"/>
  <c r="B25" i="55"/>
  <c r="B24" i="55"/>
  <c r="B23" i="55"/>
  <c r="B22" i="55"/>
  <c r="B21" i="55"/>
  <c r="B19" i="55"/>
  <c r="B18" i="55"/>
  <c r="B16" i="55"/>
  <c r="B15" i="55"/>
  <c r="B14" i="55"/>
  <c r="B13" i="55"/>
  <c r="B12" i="55"/>
  <c r="B11" i="55"/>
  <c r="B10" i="55"/>
  <c r="B9" i="55"/>
  <c r="B7" i="55"/>
  <c r="B6" i="55"/>
  <c r="B5" i="55"/>
  <c r="B4" i="55"/>
  <c r="B3" i="55"/>
  <c r="B2" i="55"/>
  <c r="B49" i="54"/>
  <c r="B48" i="54"/>
  <c r="B47" i="54"/>
  <c r="B46" i="54"/>
  <c r="B45" i="54"/>
  <c r="B44" i="54"/>
  <c r="B42" i="54"/>
  <c r="B41" i="54"/>
  <c r="B40" i="54"/>
  <c r="B39" i="54"/>
  <c r="B37" i="54"/>
  <c r="B36" i="54"/>
  <c r="B35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8" i="54"/>
  <c r="B16" i="54"/>
  <c r="B15" i="54"/>
  <c r="B14" i="54"/>
  <c r="B13" i="54"/>
  <c r="B12" i="54"/>
  <c r="B11" i="54"/>
  <c r="B10" i="54"/>
  <c r="B9" i="54"/>
  <c r="B6" i="54"/>
  <c r="B5" i="54"/>
  <c r="B4" i="54"/>
  <c r="B3" i="54"/>
  <c r="B2" i="54"/>
  <c r="E8" i="53"/>
  <c r="E7" i="53"/>
  <c r="E6" i="53"/>
  <c r="E5" i="53"/>
  <c r="E4" i="53"/>
  <c r="B34" i="52"/>
  <c r="B32" i="52"/>
  <c r="B31" i="52"/>
  <c r="B30" i="52"/>
  <c r="B29" i="52"/>
  <c r="B28" i="52"/>
  <c r="B27" i="52"/>
  <c r="B26" i="52"/>
  <c r="B24" i="52"/>
  <c r="B23" i="52"/>
  <c r="B22" i="52"/>
  <c r="B21" i="52"/>
  <c r="B20" i="52"/>
  <c r="B19" i="52"/>
  <c r="B18" i="52"/>
  <c r="B16" i="52"/>
  <c r="B15" i="52"/>
  <c r="B14" i="52"/>
  <c r="B13" i="52"/>
  <c r="B12" i="52"/>
  <c r="B11" i="52"/>
  <c r="B10" i="52"/>
  <c r="B9" i="52"/>
  <c r="B6" i="52"/>
  <c r="B5" i="52"/>
  <c r="B4" i="52"/>
  <c r="B3" i="52"/>
  <c r="B2" i="52"/>
  <c r="B27" i="51"/>
  <c r="B26" i="51"/>
  <c r="B24" i="51"/>
  <c r="B22" i="51"/>
  <c r="B21" i="51"/>
  <c r="B20" i="51"/>
  <c r="B19" i="51"/>
  <c r="B18" i="51"/>
  <c r="B16" i="51"/>
  <c r="B15" i="51"/>
  <c r="B14" i="51"/>
  <c r="B13" i="51"/>
  <c r="B12" i="51"/>
  <c r="B11" i="51"/>
  <c r="B10" i="51"/>
  <c r="B9" i="51"/>
  <c r="B6" i="51"/>
  <c r="B5" i="51"/>
  <c r="B4" i="51"/>
  <c r="B3" i="51"/>
  <c r="B2" i="51"/>
  <c r="D8" i="50"/>
  <c r="D7" i="50"/>
  <c r="D6" i="50"/>
  <c r="D5" i="50"/>
  <c r="D4" i="50"/>
  <c r="B49" i="49"/>
  <c r="B48" i="49"/>
  <c r="B47" i="49"/>
  <c r="B46" i="49"/>
  <c r="B45" i="49"/>
  <c r="B44" i="49"/>
  <c r="B42" i="49"/>
  <c r="B41" i="49"/>
  <c r="B40" i="49"/>
  <c r="B39" i="49"/>
  <c r="B37" i="49"/>
  <c r="B36" i="49"/>
  <c r="B35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8" i="49"/>
  <c r="B16" i="49"/>
  <c r="B15" i="49"/>
  <c r="B14" i="49"/>
  <c r="B13" i="49"/>
  <c r="B12" i="49"/>
  <c r="B11" i="49"/>
  <c r="B10" i="49"/>
  <c r="B9" i="49"/>
  <c r="B6" i="49"/>
  <c r="B5" i="49"/>
  <c r="B4" i="49"/>
  <c r="B3" i="49"/>
  <c r="B2" i="49"/>
  <c r="B45" i="48"/>
  <c r="B44" i="48"/>
  <c r="B43" i="48"/>
  <c r="B42" i="48"/>
  <c r="B41" i="48"/>
  <c r="B40" i="48"/>
  <c r="B39" i="48"/>
  <c r="B37" i="48"/>
  <c r="B36" i="48"/>
  <c r="B35" i="48"/>
  <c r="B34" i="48"/>
  <c r="B33" i="48"/>
  <c r="B31" i="48"/>
  <c r="B30" i="48"/>
  <c r="B29" i="48"/>
  <c r="B27" i="48"/>
  <c r="B26" i="48"/>
  <c r="B25" i="48"/>
  <c r="B24" i="48"/>
  <c r="B23" i="48"/>
  <c r="B22" i="48"/>
  <c r="B21" i="48"/>
  <c r="B19" i="48"/>
  <c r="B18" i="48"/>
  <c r="B16" i="48"/>
  <c r="B15" i="48"/>
  <c r="B14" i="48"/>
  <c r="B13" i="48"/>
  <c r="B12" i="48"/>
  <c r="B11" i="48"/>
  <c r="B10" i="48"/>
  <c r="B9" i="48"/>
  <c r="B6" i="48"/>
  <c r="B5" i="48"/>
  <c r="B4" i="48"/>
  <c r="B3" i="48"/>
  <c r="B2" i="48"/>
  <c r="G10" i="47"/>
  <c r="G5" i="47"/>
  <c r="G4" i="47"/>
  <c r="B34" i="46"/>
  <c r="B32" i="46"/>
  <c r="B31" i="46"/>
  <c r="B30" i="46"/>
  <c r="B29" i="46"/>
  <c r="B28" i="46"/>
  <c r="B27" i="46"/>
  <c r="B26" i="46"/>
  <c r="B24" i="46"/>
  <c r="B23" i="46"/>
  <c r="B22" i="46"/>
  <c r="B21" i="46"/>
  <c r="B20" i="46"/>
  <c r="B19" i="46"/>
  <c r="B18" i="46"/>
  <c r="B16" i="46"/>
  <c r="B15" i="46"/>
  <c r="B14" i="46"/>
  <c r="B13" i="46"/>
  <c r="B12" i="46"/>
  <c r="B11" i="46"/>
  <c r="B10" i="46"/>
  <c r="B9" i="46"/>
  <c r="B6" i="46"/>
  <c r="B5" i="46"/>
  <c r="B4" i="46"/>
  <c r="B3" i="46"/>
  <c r="B2" i="46"/>
  <c r="B49" i="45"/>
  <c r="B48" i="45"/>
  <c r="B47" i="45"/>
  <c r="B46" i="45"/>
  <c r="B45" i="45"/>
  <c r="B44" i="45"/>
  <c r="B42" i="45"/>
  <c r="B41" i="45"/>
  <c r="B40" i="45"/>
  <c r="B39" i="45"/>
  <c r="B37" i="45"/>
  <c r="B36" i="45"/>
  <c r="B35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8" i="45"/>
  <c r="B16" i="45"/>
  <c r="B15" i="45"/>
  <c r="B14" i="45"/>
  <c r="B13" i="45"/>
  <c r="B12" i="45"/>
  <c r="B11" i="45"/>
  <c r="B10" i="45"/>
  <c r="B9" i="45"/>
  <c r="B6" i="45"/>
  <c r="B5" i="45"/>
  <c r="B4" i="45"/>
  <c r="B3" i="45"/>
  <c r="B2" i="45"/>
  <c r="B45" i="44"/>
  <c r="B44" i="44"/>
  <c r="B43" i="44"/>
  <c r="B42" i="44"/>
  <c r="B41" i="44"/>
  <c r="B40" i="44"/>
  <c r="B39" i="44"/>
  <c r="B37" i="44"/>
  <c r="B36" i="44"/>
  <c r="B35" i="44"/>
  <c r="B34" i="44"/>
  <c r="B33" i="44"/>
  <c r="B31" i="44"/>
  <c r="B30" i="44"/>
  <c r="B29" i="44"/>
  <c r="B27" i="44"/>
  <c r="B26" i="44"/>
  <c r="B25" i="44"/>
  <c r="B24" i="44"/>
  <c r="B23" i="44"/>
  <c r="B22" i="44"/>
  <c r="B21" i="44"/>
  <c r="B19" i="44"/>
  <c r="B18" i="44"/>
  <c r="B16" i="44"/>
  <c r="B15" i="44"/>
  <c r="B14" i="44"/>
  <c r="B13" i="44"/>
  <c r="B12" i="44"/>
  <c r="B11" i="44"/>
  <c r="B10" i="44"/>
  <c r="B9" i="44"/>
  <c r="B6" i="44"/>
  <c r="B5" i="44"/>
  <c r="B4" i="44"/>
  <c r="B3" i="44"/>
  <c r="B2" i="44"/>
  <c r="B49" i="43"/>
  <c r="B48" i="43"/>
  <c r="B47" i="43"/>
  <c r="B46" i="43"/>
  <c r="B45" i="43"/>
  <c r="B44" i="43"/>
  <c r="B42" i="43"/>
  <c r="B41" i="43"/>
  <c r="B40" i="43"/>
  <c r="B39" i="43"/>
  <c r="B37" i="43"/>
  <c r="B36" i="43"/>
  <c r="B35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8" i="43"/>
  <c r="B16" i="43"/>
  <c r="B15" i="43"/>
  <c r="B14" i="43"/>
  <c r="B13" i="43"/>
  <c r="B12" i="43"/>
  <c r="B11" i="43"/>
  <c r="B10" i="43"/>
  <c r="B9" i="43"/>
  <c r="B6" i="43"/>
  <c r="B5" i="43"/>
  <c r="B4" i="43"/>
  <c r="B3" i="43"/>
  <c r="B2" i="43"/>
  <c r="E7" i="42"/>
  <c r="E6" i="42"/>
  <c r="E5" i="42"/>
  <c r="E4" i="42"/>
  <c r="B34" i="41"/>
  <c r="B32" i="41"/>
  <c r="B31" i="41"/>
  <c r="B30" i="41"/>
  <c r="B29" i="41"/>
  <c r="B28" i="41"/>
  <c r="B27" i="41"/>
  <c r="B26" i="41"/>
  <c r="B24" i="41"/>
  <c r="B23" i="41"/>
  <c r="B22" i="41"/>
  <c r="B21" i="41"/>
  <c r="B20" i="41"/>
  <c r="B19" i="41"/>
  <c r="B18" i="41"/>
  <c r="B16" i="41"/>
  <c r="B15" i="41"/>
  <c r="B14" i="41"/>
  <c r="B13" i="41"/>
  <c r="B12" i="41"/>
  <c r="B11" i="41"/>
  <c r="B10" i="41"/>
  <c r="B9" i="41"/>
  <c r="B6" i="41"/>
  <c r="B5" i="41"/>
  <c r="B4" i="41"/>
  <c r="B3" i="41"/>
  <c r="B2" i="41"/>
  <c r="B27" i="40"/>
  <c r="B26" i="40"/>
  <c r="B24" i="40"/>
  <c r="B22" i="40"/>
  <c r="B21" i="40"/>
  <c r="B20" i="40"/>
  <c r="B19" i="40"/>
  <c r="B18" i="40"/>
  <c r="B16" i="40"/>
  <c r="B15" i="40"/>
  <c r="B14" i="40"/>
  <c r="B13" i="40"/>
  <c r="B12" i="40"/>
  <c r="B11" i="40"/>
  <c r="B10" i="40"/>
  <c r="B9" i="40"/>
  <c r="B6" i="40"/>
  <c r="B5" i="40"/>
  <c r="B4" i="40"/>
  <c r="B3" i="40"/>
  <c r="B2" i="40"/>
  <c r="D7" i="39"/>
  <c r="D6" i="39"/>
  <c r="D5" i="39"/>
  <c r="D4" i="39"/>
  <c r="B49" i="38"/>
  <c r="B48" i="38"/>
  <c r="B47" i="38"/>
  <c r="B46" i="38"/>
  <c r="B45" i="38"/>
  <c r="B44" i="38"/>
  <c r="B42" i="38"/>
  <c r="B41" i="38"/>
  <c r="B40" i="38"/>
  <c r="B39" i="38"/>
  <c r="B37" i="38"/>
  <c r="B36" i="38"/>
  <c r="B35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8" i="38"/>
  <c r="B16" i="38"/>
  <c r="B15" i="38"/>
  <c r="B14" i="38"/>
  <c r="B13" i="38"/>
  <c r="B12" i="38"/>
  <c r="B11" i="38"/>
  <c r="B10" i="38"/>
  <c r="B9" i="38"/>
  <c r="B6" i="38"/>
  <c r="B5" i="38"/>
  <c r="B4" i="38"/>
  <c r="B3" i="38"/>
  <c r="B2" i="38"/>
  <c r="E5" i="25"/>
  <c r="D5" i="25"/>
  <c r="C5" i="25"/>
  <c r="E4" i="25"/>
  <c r="E3" i="25"/>
  <c r="D3" i="25"/>
  <c r="C3" i="25"/>
  <c r="B3" i="25"/>
  <c r="B5" i="25"/>
  <c r="D4" i="25"/>
  <c r="C4" i="25"/>
  <c r="B4" i="25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C9" i="37"/>
  <c r="B8" i="49" s="1"/>
  <c r="C8" i="37"/>
  <c r="B7" i="59" s="1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C9" i="36"/>
  <c r="B8" i="38" s="1"/>
  <c r="C8" i="36"/>
  <c r="B7" i="48" s="1"/>
  <c r="B45" i="35"/>
  <c r="B44" i="35"/>
  <c r="B43" i="35"/>
  <c r="B42" i="35"/>
  <c r="B41" i="35"/>
  <c r="B40" i="35"/>
  <c r="B39" i="35"/>
  <c r="B37" i="35"/>
  <c r="B36" i="35"/>
  <c r="B35" i="35"/>
  <c r="B34" i="35"/>
  <c r="B33" i="35"/>
  <c r="B31" i="35"/>
  <c r="B30" i="35"/>
  <c r="B29" i="35"/>
  <c r="B27" i="35"/>
  <c r="B26" i="35"/>
  <c r="B25" i="35"/>
  <c r="B24" i="35"/>
  <c r="B23" i="35"/>
  <c r="B22" i="35"/>
  <c r="B21" i="35"/>
  <c r="B19" i="35"/>
  <c r="B18" i="35"/>
  <c r="B16" i="35"/>
  <c r="B15" i="35"/>
  <c r="B14" i="35"/>
  <c r="B13" i="35"/>
  <c r="B12" i="35"/>
  <c r="B11" i="35"/>
  <c r="B10" i="35"/>
  <c r="B9" i="35"/>
  <c r="B6" i="35"/>
  <c r="B5" i="35"/>
  <c r="B4" i="35"/>
  <c r="B3" i="35"/>
  <c r="B2" i="35"/>
  <c r="B34" i="34"/>
  <c r="B32" i="34"/>
  <c r="B31" i="34"/>
  <c r="B30" i="34"/>
  <c r="B29" i="34"/>
  <c r="B28" i="34"/>
  <c r="B27" i="34"/>
  <c r="B26" i="34"/>
  <c r="B24" i="34"/>
  <c r="B23" i="34"/>
  <c r="B22" i="34"/>
  <c r="B21" i="34"/>
  <c r="B20" i="34"/>
  <c r="B19" i="34"/>
  <c r="B18" i="34"/>
  <c r="B16" i="34"/>
  <c r="B15" i="34"/>
  <c r="B14" i="34"/>
  <c r="B13" i="34"/>
  <c r="B12" i="34"/>
  <c r="B11" i="34"/>
  <c r="B10" i="34"/>
  <c r="B9" i="34"/>
  <c r="B6" i="34"/>
  <c r="B5" i="34"/>
  <c r="B4" i="34"/>
  <c r="B3" i="34"/>
  <c r="B2" i="34"/>
  <c r="B49" i="33"/>
  <c r="B48" i="33"/>
  <c r="B47" i="33"/>
  <c r="B46" i="33"/>
  <c r="B45" i="33"/>
  <c r="B44" i="33"/>
  <c r="B42" i="33"/>
  <c r="B41" i="33"/>
  <c r="B40" i="33"/>
  <c r="B39" i="33"/>
  <c r="B37" i="33"/>
  <c r="B36" i="33"/>
  <c r="B35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8" i="33"/>
  <c r="B16" i="33"/>
  <c r="B15" i="33"/>
  <c r="B14" i="33"/>
  <c r="B13" i="33"/>
  <c r="B12" i="33"/>
  <c r="B11" i="33"/>
  <c r="B10" i="33"/>
  <c r="B9" i="33"/>
  <c r="B6" i="33"/>
  <c r="B5" i="33"/>
  <c r="B4" i="33"/>
  <c r="B3" i="33"/>
  <c r="B2" i="33"/>
  <c r="B19" i="32"/>
  <c r="B21" i="32"/>
  <c r="B22" i="32"/>
  <c r="B23" i="32"/>
  <c r="B24" i="32"/>
  <c r="B25" i="32"/>
  <c r="B26" i="32"/>
  <c r="B27" i="32"/>
  <c r="B29" i="32"/>
  <c r="B30" i="32"/>
  <c r="B31" i="32"/>
  <c r="B33" i="32"/>
  <c r="B34" i="32"/>
  <c r="B35" i="32"/>
  <c r="B36" i="32"/>
  <c r="B37" i="32"/>
  <c r="B39" i="32"/>
  <c r="B40" i="32"/>
  <c r="B41" i="32"/>
  <c r="B42" i="32"/>
  <c r="B43" i="32"/>
  <c r="B44" i="32"/>
  <c r="B45" i="32"/>
  <c r="B18" i="32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5" i="27"/>
  <c r="B36" i="27"/>
  <c r="B37" i="27"/>
  <c r="B39" i="27"/>
  <c r="B40" i="27"/>
  <c r="B41" i="27"/>
  <c r="B42" i="27"/>
  <c r="B44" i="27"/>
  <c r="B45" i="27"/>
  <c r="B46" i="27"/>
  <c r="B47" i="27"/>
  <c r="B48" i="27"/>
  <c r="B49" i="27"/>
  <c r="B20" i="27"/>
  <c r="B18" i="27"/>
  <c r="E6" i="22"/>
  <c r="B19" i="4"/>
  <c r="B20" i="4"/>
  <c r="B21" i="4"/>
  <c r="B22" i="4"/>
  <c r="B23" i="4"/>
  <c r="B24" i="4"/>
  <c r="B26" i="4"/>
  <c r="B27" i="4"/>
  <c r="B28" i="4"/>
  <c r="B29" i="4"/>
  <c r="B30" i="4"/>
  <c r="B31" i="4"/>
  <c r="B32" i="4"/>
  <c r="B34" i="4"/>
  <c r="B18" i="4"/>
  <c r="B19" i="3"/>
  <c r="B20" i="3"/>
  <c r="B21" i="3"/>
  <c r="B22" i="3"/>
  <c r="B24" i="3"/>
  <c r="B26" i="3"/>
  <c r="B27" i="3"/>
  <c r="B18" i="3"/>
  <c r="D6" i="17"/>
  <c r="B49" i="2"/>
  <c r="B53" i="9"/>
  <c r="B52" i="9"/>
  <c r="B31" i="2"/>
  <c r="B32" i="2"/>
  <c r="B33" i="2"/>
  <c r="B35" i="2"/>
  <c r="B36" i="2"/>
  <c r="B37" i="2"/>
  <c r="B39" i="2"/>
  <c r="B40" i="2"/>
  <c r="B41" i="2"/>
  <c r="B42" i="2"/>
  <c r="B44" i="2"/>
  <c r="B45" i="2"/>
  <c r="B46" i="2"/>
  <c r="B47" i="2"/>
  <c r="B48" i="2"/>
  <c r="B30" i="2"/>
  <c r="B29" i="2"/>
  <c r="B18" i="2"/>
  <c r="B16" i="32"/>
  <c r="B15" i="32"/>
  <c r="B14" i="32"/>
  <c r="B13" i="32"/>
  <c r="B12" i="32"/>
  <c r="B11" i="32"/>
  <c r="B10" i="32"/>
  <c r="B9" i="32"/>
  <c r="B6" i="32"/>
  <c r="B5" i="32"/>
  <c r="B4" i="32"/>
  <c r="B3" i="32"/>
  <c r="B2" i="32"/>
  <c r="B51" i="9"/>
  <c r="B33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F3" i="25" l="1"/>
  <c r="G11" i="58"/>
  <c r="B7" i="52"/>
  <c r="B7" i="51"/>
  <c r="B7" i="54"/>
  <c r="B7" i="56"/>
  <c r="B7" i="49"/>
  <c r="B7" i="44"/>
  <c r="G11" i="47"/>
  <c r="E8" i="42"/>
  <c r="B7" i="41"/>
  <c r="D8" i="39"/>
  <c r="B7" i="40"/>
  <c r="B7" i="43"/>
  <c r="B7" i="45"/>
  <c r="B7" i="46"/>
  <c r="B7" i="38"/>
  <c r="B8" i="59"/>
  <c r="B8" i="57"/>
  <c r="B8" i="56"/>
  <c r="B8" i="54"/>
  <c r="B8" i="55"/>
  <c r="B8" i="52"/>
  <c r="B8" i="51"/>
  <c r="B8" i="48"/>
  <c r="B8" i="46"/>
  <c r="B8" i="45"/>
  <c r="B8" i="44"/>
  <c r="B8" i="43"/>
  <c r="B8" i="41"/>
  <c r="B8" i="40"/>
  <c r="F5" i="25"/>
  <c r="F4" i="25"/>
  <c r="B36" i="9"/>
  <c r="B35" i="9"/>
  <c r="B34" i="9"/>
  <c r="B32" i="9"/>
  <c r="B31" i="9"/>
  <c r="B30" i="9"/>
  <c r="B29" i="9"/>
  <c r="B28" i="9"/>
  <c r="B27" i="9"/>
  <c r="B26" i="9"/>
  <c r="H4" i="25" l="1"/>
  <c r="D22" i="36" s="1"/>
  <c r="G4" i="25"/>
  <c r="D20" i="36" s="1"/>
  <c r="H5" i="25"/>
  <c r="D22" i="37" s="1"/>
  <c r="G5" i="25"/>
  <c r="D20" i="37" s="1"/>
  <c r="C9" i="9"/>
  <c r="C8" i="9"/>
  <c r="B7" i="32" l="1"/>
  <c r="B7" i="35"/>
  <c r="B7" i="33"/>
  <c r="B7" i="34"/>
  <c r="B8" i="34"/>
  <c r="B8" i="35"/>
  <c r="B8" i="32"/>
  <c r="B8" i="33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G3" i="25" l="1"/>
  <c r="H3" i="25"/>
  <c r="D22" i="9" s="1"/>
  <c r="D20" i="9" l="1"/>
  <c r="E7" i="22"/>
  <c r="E5" i="22"/>
  <c r="E4" i="22"/>
  <c r="E8" i="22" l="1"/>
  <c r="G10" i="12" l="1"/>
  <c r="B28" i="2" l="1"/>
  <c r="B27" i="2"/>
  <c r="B26" i="2"/>
  <c r="B25" i="2"/>
  <c r="B24" i="2"/>
  <c r="B23" i="2"/>
  <c r="B22" i="2"/>
  <c r="B21" i="2"/>
  <c r="B20" i="2"/>
  <c r="B16" i="4"/>
  <c r="B15" i="4"/>
  <c r="B14" i="4"/>
  <c r="B13" i="4"/>
  <c r="B12" i="4"/>
  <c r="B11" i="4"/>
  <c r="B10" i="4"/>
  <c r="B9" i="4"/>
  <c r="B8" i="4"/>
  <c r="B6" i="4"/>
  <c r="B5" i="4"/>
  <c r="B4" i="4"/>
  <c r="B3" i="4"/>
  <c r="B2" i="4"/>
  <c r="B16" i="3"/>
  <c r="B15" i="3"/>
  <c r="B14" i="3"/>
  <c r="B13" i="3"/>
  <c r="B12" i="3"/>
  <c r="B11" i="3"/>
  <c r="B10" i="3"/>
  <c r="B9" i="3"/>
  <c r="B8" i="3"/>
  <c r="B6" i="3"/>
  <c r="B5" i="3"/>
  <c r="B4" i="3"/>
  <c r="B3" i="3"/>
  <c r="B2" i="3"/>
  <c r="B16" i="2"/>
  <c r="B15" i="2"/>
  <c r="B14" i="2"/>
  <c r="B13" i="2"/>
  <c r="B12" i="2"/>
  <c r="B11" i="2"/>
  <c r="B10" i="2"/>
  <c r="B9" i="2"/>
  <c r="B8" i="2"/>
  <c r="B6" i="2"/>
  <c r="B5" i="2"/>
  <c r="B4" i="2"/>
  <c r="B3" i="2"/>
  <c r="B2" i="2"/>
  <c r="G5" i="12"/>
  <c r="G4" i="12"/>
  <c r="D7" i="17"/>
  <c r="D5" i="17"/>
  <c r="D4" i="17"/>
  <c r="B7" i="2" l="1"/>
  <c r="D8" i="17"/>
  <c r="B7" i="4"/>
  <c r="B7" i="3"/>
  <c r="G11" i="12"/>
</calcChain>
</file>

<file path=xl/sharedStrings.xml><?xml version="1.0" encoding="utf-8"?>
<sst xmlns="http://schemas.openxmlformats.org/spreadsheetml/2006/main" count="2753" uniqueCount="440">
  <si>
    <t xml:space="preserve"> </t>
  </si>
  <si>
    <t xml:space="preserve">  </t>
  </si>
  <si>
    <t>Graphics</t>
  </si>
  <si>
    <t>Buttons for Water or Soda Water Needed</t>
  </si>
  <si>
    <t># of BIB Pumps</t>
  </si>
  <si>
    <t># of Racks and Rack Type</t>
  </si>
  <si>
    <t>Carbonator Location</t>
  </si>
  <si>
    <t># of Carbonators</t>
  </si>
  <si>
    <t># of Carbonator Shelves</t>
  </si>
  <si>
    <t># of Regulator Sets</t>
  </si>
  <si>
    <t>CO2 Size</t>
  </si>
  <si>
    <t># of Bar Guns</t>
  </si>
  <si>
    <t>Bar Gun Type</t>
  </si>
  <si>
    <t>Length of Bar Gun Hose</t>
  </si>
  <si>
    <t># of Cabinet Stands</t>
  </si>
  <si>
    <t># of Leg Kits</t>
  </si>
  <si>
    <t>Ice Maker Adapter Kit Needed</t>
  </si>
  <si>
    <t>Power - Grounded Polarized 115 volt outlet within 3-5' of Dispenser and Carbonator available</t>
  </si>
  <si>
    <t>Drain - Proper (3") Drain within 6' of Unit available</t>
  </si>
  <si>
    <t>Is Counter Cut Required</t>
  </si>
  <si>
    <t>If yes, Who Will Be Cutting the Counter</t>
  </si>
  <si>
    <t>Counter Type</t>
  </si>
  <si>
    <t>If Table, Is It Currently in Place</t>
  </si>
  <si>
    <t>Additional Information on the Counters</t>
  </si>
  <si>
    <t>Are there Space Constraints within Account?  If so, please describe</t>
  </si>
  <si>
    <t>Total Line Run Length in Feet</t>
  </si>
  <si>
    <t>Is Chase Provided</t>
  </si>
  <si>
    <t>If So, Where is the Chase</t>
  </si>
  <si>
    <t>Total # of Line Runs</t>
  </si>
  <si>
    <t>Are Any of the Lines Overhead</t>
  </si>
  <si>
    <t>List Each Line Run(s) Length  / from Where to Where</t>
  </si>
  <si>
    <t>Grounded Electrical Outlet within 5' - 6' of cooler?</t>
  </si>
  <si>
    <t>Glides Needed?</t>
  </si>
  <si>
    <t>Lock or Hasp Needed?</t>
  </si>
  <si>
    <t>Casters Needed?</t>
  </si>
  <si>
    <t>Graphics:</t>
  </si>
  <si>
    <t>Key Number if different than standard</t>
  </si>
  <si>
    <t>Vend Price</t>
  </si>
  <si>
    <t>Commission Rate</t>
  </si>
  <si>
    <t>Button #1</t>
  </si>
  <si>
    <t>Button #2</t>
  </si>
  <si>
    <t>Button #3</t>
  </si>
  <si>
    <t>Button #4</t>
  </si>
  <si>
    <t>Button #5</t>
  </si>
  <si>
    <t>Button #6</t>
  </si>
  <si>
    <t>Button #7</t>
  </si>
  <si>
    <t>Button #8</t>
  </si>
  <si>
    <t>Bottle or Can?</t>
  </si>
  <si>
    <t>Specific Model Required? (If so, what is specific model requested)</t>
  </si>
  <si>
    <t>Reason Why Specific Model is Needed?</t>
  </si>
  <si>
    <t>Grounded Electrical Outlet within 5' - 6' of machine?</t>
  </si>
  <si>
    <t>Validator?</t>
  </si>
  <si>
    <t>Credit Card Reader?</t>
  </si>
  <si>
    <t>Campus Card Reader?</t>
  </si>
  <si>
    <t>Security Needs?</t>
  </si>
  <si>
    <t>Energy Management System (EMS) Needed?</t>
  </si>
  <si>
    <t>Timers Needed?</t>
  </si>
  <si>
    <t>Model:</t>
  </si>
  <si>
    <t>GLASS FRONT VENDER MAP</t>
  </si>
  <si>
    <t>CUSTOMER #:</t>
  </si>
  <si>
    <t>CUSTOMER NAME:</t>
  </si>
  <si>
    <t>SERIAL #:</t>
  </si>
  <si>
    <t>EQUIPMENT #:</t>
  </si>
  <si>
    <t>MACHINE LOCATION:</t>
  </si>
  <si>
    <t>COMMISSION PAYMENT SCHEDULE:</t>
  </si>
  <si>
    <t>VEND CENTER: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</si>
  <si>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</si>
  <si>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</si>
  <si>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</si>
  <si>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</si>
  <si>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</si>
  <si>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</si>
  <si>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</si>
  <si>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</si>
  <si>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</si>
  <si>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Package</t>
  </si>
  <si>
    <t>Brand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</si>
  <si>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</si>
  <si>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</si>
  <si>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</si>
  <si>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</si>
  <si>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</si>
  <si>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</si>
  <si>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</si>
  <si>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</si>
  <si>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</si>
  <si>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</si>
  <si>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</si>
  <si>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</si>
  <si>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</si>
  <si>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</si>
  <si>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</si>
  <si>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</si>
  <si>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</si>
  <si>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</si>
  <si>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</si>
  <si>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</si>
  <si>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</si>
  <si>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</si>
  <si>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</si>
  <si>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</si>
  <si>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</si>
  <si>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</si>
  <si>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</si>
  <si>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</si>
  <si>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</si>
  <si>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</si>
  <si>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</si>
  <si>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</si>
  <si>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</si>
  <si>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</si>
  <si>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</si>
  <si>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</si>
  <si>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Full Service (Yes OR No)?</t>
  </si>
  <si>
    <t>General Information</t>
  </si>
  <si>
    <t>C000</t>
  </si>
  <si>
    <t>C001</t>
  </si>
  <si>
    <t>C003</t>
  </si>
  <si>
    <t>C004</t>
  </si>
  <si>
    <t>C005</t>
  </si>
  <si>
    <t>C006</t>
  </si>
  <si>
    <t>C007</t>
  </si>
  <si>
    <t>C009</t>
  </si>
  <si>
    <t>C010</t>
  </si>
  <si>
    <t>C011</t>
  </si>
  <si>
    <t>C014</t>
  </si>
  <si>
    <t>C016</t>
  </si>
  <si>
    <t>C017</t>
  </si>
  <si>
    <t>C021</t>
  </si>
  <si>
    <t>C022</t>
  </si>
  <si>
    <t>C023</t>
  </si>
  <si>
    <t>C024</t>
  </si>
  <si>
    <t>C025</t>
  </si>
  <si>
    <t>C027</t>
  </si>
  <si>
    <t>C028</t>
  </si>
  <si>
    <t>C029</t>
  </si>
  <si>
    <t>C032</t>
  </si>
  <si>
    <t>C033</t>
  </si>
  <si>
    <t>C034</t>
  </si>
  <si>
    <t>C037</t>
  </si>
  <si>
    <t>C038</t>
  </si>
  <si>
    <t>C039</t>
  </si>
  <si>
    <t>C040</t>
  </si>
  <si>
    <t>C042</t>
  </si>
  <si>
    <t>C043</t>
  </si>
  <si>
    <t>C044</t>
  </si>
  <si>
    <t>C047</t>
  </si>
  <si>
    <t>C059</t>
  </si>
  <si>
    <t>C066</t>
  </si>
  <si>
    <t>C067</t>
  </si>
  <si>
    <t>C072</t>
  </si>
  <si>
    <t>C073</t>
  </si>
  <si>
    <t>C074</t>
  </si>
  <si>
    <t>C075</t>
  </si>
  <si>
    <t>C076</t>
  </si>
  <si>
    <t>C077</t>
  </si>
  <si>
    <t>C086</t>
  </si>
  <si>
    <t>C087</t>
  </si>
  <si>
    <t>C088</t>
  </si>
  <si>
    <t>C096</t>
  </si>
  <si>
    <t>C114</t>
  </si>
  <si>
    <t>C214</t>
  </si>
  <si>
    <t>C232</t>
  </si>
  <si>
    <t>C340</t>
  </si>
  <si>
    <t>C341</t>
  </si>
  <si>
    <t>C342</t>
  </si>
  <si>
    <t>C345</t>
  </si>
  <si>
    <t>C350</t>
  </si>
  <si>
    <t>C351</t>
  </si>
  <si>
    <t>C356</t>
  </si>
  <si>
    <t>C401</t>
  </si>
  <si>
    <t>C411</t>
  </si>
  <si>
    <t>C416</t>
  </si>
  <si>
    <t>C425</t>
  </si>
  <si>
    <t>C453</t>
  </si>
  <si>
    <t>C460</t>
  </si>
  <si>
    <t>C462</t>
  </si>
  <si>
    <t>C470</t>
  </si>
  <si>
    <t>C502</t>
  </si>
  <si>
    <t>C506</t>
  </si>
  <si>
    <t>C511</t>
  </si>
  <si>
    <t>C513</t>
  </si>
  <si>
    <t>C521</t>
  </si>
  <si>
    <t>C532</t>
  </si>
  <si>
    <t>STAIRS</t>
  </si>
  <si>
    <t>10+</t>
  </si>
  <si>
    <t>MORNING</t>
  </si>
  <si>
    <t>AFTERNOON</t>
  </si>
  <si>
    <t>EVENING</t>
  </si>
  <si>
    <t>SPECIFIC, SEE NOTES</t>
  </si>
  <si>
    <t>BEST TIME TO CALL</t>
  </si>
  <si>
    <t>REQUEST TYPE</t>
  </si>
  <si>
    <t>FOUNTAIN</t>
  </si>
  <si>
    <t>COOLER</t>
  </si>
  <si>
    <t>ACCOUNT MANAGER NAME</t>
  </si>
  <si>
    <t>ACCOUNT MANAGER CONTACT INFO</t>
  </si>
  <si>
    <t>CUSTOMER ACCOUNT NAME</t>
  </si>
  <si>
    <t xml:space="preserve">CUSTOMER ACCOUNT NUMBER </t>
  </si>
  <si>
    <t>SALES OFFICE</t>
  </si>
  <si>
    <t>VEND CENTER</t>
  </si>
  <si>
    <t>REQUESTED COMPLETE DATE</t>
  </si>
  <si>
    <t>EARLIEST DATE ACCOUNT WILL BE READY FOR INSTALL?</t>
  </si>
  <si>
    <t>EQUIPMENT LOCATION WITHIN ACCOUNT:</t>
  </si>
  <si>
    <t>NUMBER OF STAIRS INTO LOCATION:</t>
  </si>
  <si>
    <t>PRIMARY CONTACT NAME:</t>
  </si>
  <si>
    <t>PRIMARY CONTACT PHONE WITH EXT:</t>
  </si>
  <si>
    <t>CUSTOMER EMAIL:</t>
  </si>
  <si>
    <t>BEST TIME TO CALL?</t>
  </si>
  <si>
    <t>COMMENTS</t>
  </si>
  <si>
    <t>REQUEST TYPE?</t>
  </si>
  <si>
    <t>EQUIPMENT TYPE?</t>
  </si>
  <si>
    <t>Water - Dedicated 3/8" water source with shutoff within 6' of Carbonator available</t>
  </si>
  <si>
    <t>Equipment Location within account:</t>
  </si>
  <si>
    <t>Number of Stairs into location:</t>
  </si>
  <si>
    <t>Package Size &amp; Product Description</t>
  </si>
  <si>
    <t>Button #</t>
  </si>
  <si>
    <t>Your Responses</t>
  </si>
  <si>
    <t>EQUIPMENT DATA</t>
  </si>
  <si>
    <t>ACCESSORIES DATA</t>
  </si>
  <si>
    <t>UTILITY DATA</t>
  </si>
  <si>
    <t>LOCATION DATA</t>
  </si>
  <si>
    <t>FOUNTAIN ANCILLARY DATA</t>
  </si>
  <si>
    <t>COUNTERTOP DATA</t>
  </si>
  <si>
    <t>LINE RUN DATA</t>
  </si>
  <si>
    <t>FOUNTAIN VALVE</t>
  </si>
  <si>
    <t>MODEL:</t>
  </si>
  <si>
    <t>SALES OFFICE:</t>
  </si>
  <si>
    <t>VALVE #1</t>
  </si>
  <si>
    <t>VALVE #2</t>
  </si>
  <si>
    <t>VALVE #3</t>
  </si>
  <si>
    <t>VALVE #4</t>
  </si>
  <si>
    <t>VALVE #5</t>
  </si>
  <si>
    <t>VALVE #6</t>
  </si>
  <si>
    <t>VALVE #7</t>
  </si>
  <si>
    <t>VALVE #8</t>
  </si>
  <si>
    <t>FLAVORS</t>
  </si>
  <si>
    <t>COMMISSION PAYMT SCHEDULE</t>
  </si>
  <si>
    <t># of 3 Gallon Tea Urn Unsweet Wraps</t>
  </si>
  <si>
    <t># of 3 Gallon Tea Urn Sweet Wraps</t>
  </si>
  <si>
    <t># of 1.9L Carafe Decaf Wraps</t>
  </si>
  <si>
    <t># of 1.9L Carafe Light Wraps</t>
  </si>
  <si>
    <t># of 1.9L Carafe Dark Wraps</t>
  </si>
  <si>
    <t># of 2.5L Airpots</t>
  </si>
  <si>
    <t># of 1 Gallon Thermal Servers</t>
  </si>
  <si>
    <t>MATERIAL DATA</t>
  </si>
  <si>
    <t>Graphic:</t>
  </si>
  <si>
    <t>QUESTIONAIRRE</t>
  </si>
  <si>
    <t>MANUALLY ENTER RESPONSE</t>
  </si>
  <si>
    <t>VENDER BUTTONS</t>
  </si>
  <si>
    <t>THIS IS FOR GLASS FRONT VENDING ONLY</t>
  </si>
  <si>
    <t xml:space="preserve">ACCOUNT TYPE </t>
  </si>
  <si>
    <t>ACT TYPE</t>
  </si>
  <si>
    <t>FULL SERVICE</t>
  </si>
  <si>
    <t>DSD</t>
  </si>
  <si>
    <t>RQT TYPE</t>
  </si>
  <si>
    <t>ACCT TYPE</t>
  </si>
  <si>
    <t xml:space="preserve">EQUIP TYPE </t>
  </si>
  <si>
    <t>CODE</t>
  </si>
  <si>
    <t>CONCAT</t>
  </si>
  <si>
    <t>CODE GRP</t>
  </si>
  <si>
    <t>CODE SUB CAT</t>
  </si>
  <si>
    <t>HELPER</t>
  </si>
  <si>
    <t>EQUIP TYPE</t>
  </si>
  <si>
    <t>HELP</t>
  </si>
  <si>
    <t>CODE NAME</t>
  </si>
  <si>
    <t>Z7|NSE|BC|X</t>
  </si>
  <si>
    <t>Z7</t>
  </si>
  <si>
    <t>NSE</t>
  </si>
  <si>
    <t>BC</t>
  </si>
  <si>
    <t>ZCAM015</t>
  </si>
  <si>
    <t>A002</t>
  </si>
  <si>
    <t>X</t>
  </si>
  <si>
    <t>CLOSED OUTLET</t>
  </si>
  <si>
    <t>Z7|NSE|BT|X</t>
  </si>
  <si>
    <t>BT</t>
  </si>
  <si>
    <t>Z7|NSE|C|X</t>
  </si>
  <si>
    <t>C</t>
  </si>
  <si>
    <t>ZCAM016</t>
  </si>
  <si>
    <t>Z7|NSE|F|X</t>
  </si>
  <si>
    <t>F</t>
  </si>
  <si>
    <t>ZCAM020</t>
  </si>
  <si>
    <t>Z7|NSE|FBM|X</t>
  </si>
  <si>
    <t>FBM</t>
  </si>
  <si>
    <t>Z7|NSE|IT|X</t>
  </si>
  <si>
    <t>IT</t>
  </si>
  <si>
    <t>Z7|NSE|V|X</t>
  </si>
  <si>
    <t>V</t>
  </si>
  <si>
    <t>ZCAM018</t>
  </si>
  <si>
    <t>Z6|NSE|BC|C</t>
  </si>
  <si>
    <t>Z6</t>
  </si>
  <si>
    <t>ZCAM013</t>
  </si>
  <si>
    <t>A003</t>
  </si>
  <si>
    <t>CUSTOMER</t>
  </si>
  <si>
    <t>Z6|SE|BC|C</t>
  </si>
  <si>
    <t>SE</t>
  </si>
  <si>
    <t>ZCAM023</t>
  </si>
  <si>
    <t>Z6|NSE|BT|C</t>
  </si>
  <si>
    <t>Z6|SE|BT|C</t>
  </si>
  <si>
    <t>Z6|NSE|C|C</t>
  </si>
  <si>
    <t>ZCAM005</t>
  </si>
  <si>
    <t>Z6|SE|C|C</t>
  </si>
  <si>
    <t>ZCAM007</t>
  </si>
  <si>
    <t>Z6|NSE|F|C</t>
  </si>
  <si>
    <t>ZCAM001</t>
  </si>
  <si>
    <t>Z6|SE|F|C</t>
  </si>
  <si>
    <t>ZCAM003</t>
  </si>
  <si>
    <t>Z6|NSE|FBM|C</t>
  </si>
  <si>
    <t>Z6|SE|FBM|C</t>
  </si>
  <si>
    <t>Z6|NSE|IT|C</t>
  </si>
  <si>
    <t>Z6|SE|IT|C</t>
  </si>
  <si>
    <t>Z6|NSE|V|C</t>
  </si>
  <si>
    <t>ZCAM009</t>
  </si>
  <si>
    <t>Z7|NSE|C|O</t>
  </si>
  <si>
    <t>A019</t>
  </si>
  <si>
    <t>O</t>
  </si>
  <si>
    <t>DEFECTIVE OR VADALIZED</t>
  </si>
  <si>
    <t>Z7|NSE|F|O</t>
  </si>
  <si>
    <t>ZCAM014</t>
  </si>
  <si>
    <t>A007</t>
  </si>
  <si>
    <t>Z7|NSE|BC|O</t>
  </si>
  <si>
    <t>A025</t>
  </si>
  <si>
    <t>DOWNGRADE ASSET</t>
  </si>
  <si>
    <t>Z7|NSE|BT|O</t>
  </si>
  <si>
    <t>A012</t>
  </si>
  <si>
    <t>A017</t>
  </si>
  <si>
    <t>Z7|NSE|FBM|O</t>
  </si>
  <si>
    <t>Z7|NSE|IT|O</t>
  </si>
  <si>
    <t>Z7|NSE|V|O</t>
  </si>
  <si>
    <t>A014</t>
  </si>
  <si>
    <t>A005</t>
  </si>
  <si>
    <t>LOST TO COMPITION</t>
  </si>
  <si>
    <t>A010</t>
  </si>
  <si>
    <t>A020</t>
  </si>
  <si>
    <t>LOW VOLUME</t>
  </si>
  <si>
    <t>A016</t>
  </si>
  <si>
    <t>A004</t>
  </si>
  <si>
    <t>NEW OWNER</t>
  </si>
  <si>
    <t>RENOVATION (TEMP REMOVAL)</t>
  </si>
  <si>
    <t>A009</t>
  </si>
  <si>
    <t>A024</t>
  </si>
  <si>
    <t>UPGRADE ASSET</t>
  </si>
  <si>
    <t>A011</t>
  </si>
  <si>
    <t>A013</t>
  </si>
  <si>
    <t>EVENT TYPE?</t>
  </si>
  <si>
    <t>**REQUIRED FIELDS**</t>
  </si>
  <si>
    <t>FROZEN BEV. MACHINE</t>
  </si>
  <si>
    <t>ICETAINER</t>
  </si>
  <si>
    <t>REMOVAL CODE</t>
  </si>
  <si>
    <t>CLOSED OUTLET -REMOVAL</t>
  </si>
  <si>
    <t>NON SPECIAL EVENT</t>
  </si>
  <si>
    <t>ALL OTHER -REMOVAL</t>
  </si>
  <si>
    <t>SPECIAL EVENT</t>
  </si>
  <si>
    <t>CUSTOMER -PLACEMENT</t>
  </si>
  <si>
    <t xml:space="preserve"> REQUEST TYPE</t>
  </si>
  <si>
    <t>Z6 - PLACEMENT</t>
  </si>
  <si>
    <t>Z7 - REMOVAL</t>
  </si>
  <si>
    <t>REQUESTED ACTION?</t>
  </si>
  <si>
    <t>MDM USE ONLY</t>
  </si>
  <si>
    <t>·        Click Submit</t>
  </si>
  <si>
    <t>·        Link the completed template to this form</t>
  </si>
  <si>
    <t xml:space="preserve">·        For removals, please use the SAP/CONA equipment # (asset/serial # will not work). The number that we need is the 9 digit equipment #, usually beginning with a 1. </t>
  </si>
  <si>
    <t>·        Click the 'Please click here for required EMO template(s)' link. Open and fill out the single EMO template. Please be sure to fill in all required fields (Example: Fill out the GFV map if a GFV is needed).</t>
  </si>
  <si>
    <t xml:space="preserve">·        Click the Equipment Request Type </t>
  </si>
  <si>
    <t>·        Enter the total # of equipment we are installing/removing (less than 3 for single EMO's)</t>
  </si>
  <si>
    <t>·        Choose your Activity Request Type</t>
  </si>
  <si>
    <t>·        Click ‘Equipment Activity’</t>
  </si>
  <si>
    <t>·        Fill in all highlighted boxes, then check the ‘General Information’ box.</t>
  </si>
  <si>
    <t>Single EMO Request Form</t>
  </si>
  <si>
    <t xml:space="preserve">Single </t>
  </si>
  <si>
    <t>ACCOUNT MANAGER CONTACT NUMBER</t>
  </si>
  <si>
    <t>*</t>
  </si>
  <si>
    <t xml:space="preserve">SALES OFFICE </t>
  </si>
  <si>
    <t>VEND CTR</t>
  </si>
  <si>
    <t>C213</t>
  </si>
  <si>
    <t>C018</t>
  </si>
  <si>
    <t>C020</t>
  </si>
  <si>
    <t>C031</t>
  </si>
  <si>
    <t>C041</t>
  </si>
  <si>
    <t>C046</t>
  </si>
  <si>
    <t>C049</t>
  </si>
  <si>
    <t>C050</t>
  </si>
  <si>
    <t>C115</t>
  </si>
  <si>
    <t>C145</t>
  </si>
  <si>
    <t xml:space="preserve">C340 </t>
  </si>
  <si>
    <t>C352</t>
  </si>
  <si>
    <t>C471</t>
  </si>
  <si>
    <t>REQUESTED DATE</t>
  </si>
  <si>
    <t>FOUNTAIN DATA SHEET</t>
  </si>
  <si>
    <t>COOLER DATA SHEET</t>
  </si>
  <si>
    <t>VENDER DATA SHEET</t>
  </si>
  <si>
    <t>FROZEN BEV DATA SHEET</t>
  </si>
  <si>
    <t>EQUIPMENT MODEL:</t>
  </si>
  <si>
    <t>EARLIEST DATE ACCOUNT WILL BE READY FOR INSTALL/REMOVAL?</t>
  </si>
  <si>
    <t>GLASS FRONT VENDING</t>
  </si>
  <si>
    <t>ICETAINER IS FOUNTAIN WITHOUT THE WORKSHEET</t>
  </si>
  <si>
    <t>GFV GETS MAP</t>
  </si>
  <si>
    <t>STACK VENDERS</t>
  </si>
  <si>
    <t>COFFEE</t>
  </si>
  <si>
    <t>TEA</t>
  </si>
  <si>
    <t>Z7|SE|BC|X</t>
  </si>
  <si>
    <t>Z7|SE|BT|X</t>
  </si>
  <si>
    <t>Z7|SE|C|X</t>
  </si>
  <si>
    <t>Z7|SE|F|X</t>
  </si>
  <si>
    <t>Z7|SE|FBM|X</t>
  </si>
  <si>
    <t>Z7|SE|IT|X</t>
  </si>
  <si>
    <t>Z7|SE|V|X</t>
  </si>
  <si>
    <t>ZL|NSE|BC|C</t>
  </si>
  <si>
    <t>ZL</t>
  </si>
  <si>
    <t>ZCAM024</t>
  </si>
  <si>
    <t>A008</t>
  </si>
  <si>
    <t>ZL|NSE|BT|C</t>
  </si>
  <si>
    <t>ZL|NSE|C|C</t>
  </si>
  <si>
    <t>ZCAM008</t>
  </si>
  <si>
    <t>ZL|NSE|F|C</t>
  </si>
  <si>
    <t>ZCAM004</t>
  </si>
  <si>
    <t>ZL|NSE|FBM|C</t>
  </si>
  <si>
    <t>ZL|NSE|IT|C</t>
  </si>
  <si>
    <t>ZL|NSE|V|C</t>
  </si>
  <si>
    <t>ZCAM012</t>
  </si>
  <si>
    <t>Z7|SE|C|O</t>
  </si>
  <si>
    <t>Z7|SE|F|O</t>
  </si>
  <si>
    <t>Z7|SE|BC|O</t>
  </si>
  <si>
    <t>Z7|SE|BT|O</t>
  </si>
  <si>
    <t>Z7|SE|FBM|O</t>
  </si>
  <si>
    <t>Z7|SE|IT|O</t>
  </si>
  <si>
    <t>Z7|SE|V|O</t>
  </si>
  <si>
    <t>CLICK HERE TO COMPLETE VEND BUTTONS SHEET</t>
  </si>
  <si>
    <t>CLICK HERE TO COMPLETE GFV MAP</t>
  </si>
  <si>
    <t>CLICK HERE TO COMPLETE FTN VALVES WORKSHEET</t>
  </si>
  <si>
    <t>CLICK LINK TO THE RIGHT TO COMPLETE YOUR REQUEST *** IF NOT COMPLETED, REQUEST WILL BE DECLINED***</t>
  </si>
  <si>
    <t>LINK TO TABS TO COMPLETE</t>
  </si>
  <si>
    <t>COFFEE DATA SHEET</t>
  </si>
  <si>
    <t>TEA DATA SHEET</t>
  </si>
  <si>
    <r>
      <t xml:space="preserve">THIS IS FOR YOUR 3RD PIECE OF EQUIPMENT </t>
    </r>
    <r>
      <rPr>
        <b/>
        <i/>
        <u/>
        <sz val="11"/>
        <color rgb="FFFF0000"/>
        <rFont val="Calibri"/>
        <family val="2"/>
        <scheme val="minor"/>
      </rPr>
      <t>AT THE SAME ACCOUNT LOCATION.</t>
    </r>
    <r>
      <rPr>
        <sz val="11"/>
        <rFont val="Calibri"/>
        <family val="2"/>
        <scheme val="minor"/>
      </rPr>
      <t xml:space="preserve"> IF YOU NEED ADDITIONAL PLACEMENTS, PLEASE REACH OUT TO MDM CUSTOMER SUPPORT.</t>
    </r>
  </si>
  <si>
    <r>
      <t xml:space="preserve">IF YOU NEED ADDITIONAL EQUIPMENT </t>
    </r>
    <r>
      <rPr>
        <b/>
        <i/>
        <u/>
        <sz val="11"/>
        <color rgb="FFFF0000"/>
        <rFont val="Calibri"/>
        <family val="2"/>
        <scheme val="minor"/>
      </rPr>
      <t>AT THE SAME ACCOUNT LOCATION</t>
    </r>
    <r>
      <rPr>
        <sz val="11"/>
        <rFont val="Calibri"/>
        <family val="2"/>
        <scheme val="minor"/>
      </rPr>
      <t xml:space="preserve"> PLEASE CLICK ON THE LINK(S) BELOW TO TAKE YOU TO ADDITIONAL WORKSHEETS, PROVIDING UP TO 3 PIECES OF EQUIPMENT. IF YOU NEED ADDITIONAL EQUIPMENT, PLEASE REACH OUT TO MDM CUSTOMER SUPPORT.</t>
    </r>
  </si>
  <si>
    <t>FIELD INFO 2</t>
  </si>
  <si>
    <t>FIELD INFO 3</t>
  </si>
  <si>
    <t>HOW TO SUBMIT EMO REQUEST</t>
  </si>
  <si>
    <t>HOW TO RETRIEVE CONA EQUIP #</t>
  </si>
  <si>
    <r>
      <t xml:space="preserve">THIS IS FOR YOUR 2ND PIECE OF EQUIPMENT </t>
    </r>
    <r>
      <rPr>
        <b/>
        <i/>
        <u/>
        <sz val="11"/>
        <color rgb="FFFF0000"/>
        <rFont val="Calibri"/>
        <family val="2"/>
        <scheme val="minor"/>
      </rPr>
      <t>AT THE SAME ACCOUNT LOCATION.</t>
    </r>
    <r>
      <rPr>
        <sz val="11"/>
        <rFont val="Calibri"/>
        <family val="2"/>
        <scheme val="minor"/>
      </rPr>
      <t xml:space="preserve">  CLICK BELOW TO GO TO THE MAIN PAGE TO ACCESS THE 3RD PLACEMENT/REMOVAL.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</si>
</sst>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54"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24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2"/>
      <color rgb="FFFF0000"/>
      <name val="Arial"/>
      <family val="2"/>
    </font>
    <font>
      <b/>
      <sz val="18"/>
      <color rgb="FFC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Barlow Condensed"/>
    </font>
    <font>
      <sz val="24"/>
      <name val="Barlow Condensed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odoni MT Black"/>
      <family val="1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2"/>
      <color theme="1"/>
      <name val="Gisha"/>
      <family val="2"/>
    </font>
    <font>
      <b/>
      <sz val="12"/>
      <color theme="5"/>
      <name val="Gisha"/>
      <family val="2"/>
    </font>
    <font>
      <b/>
      <sz val="11"/>
      <color rgb="FF000000"/>
      <name val="Segoe UI"/>
      <family val="2"/>
    </font>
    <font>
      <b/>
      <sz val="11"/>
      <color theme="1" tint="0.39997558519241921"/>
      <name val="Calibri"/>
      <family val="2"/>
      <scheme val="minor"/>
    </font>
    <font>
      <sz val="8.4499999999999993"/>
      <color theme="5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color theme="4" tint="-0.249977111117893"/>
      <name val="Gisha"/>
      <family val="2"/>
    </font>
    <font>
      <b/>
      <u/>
      <sz val="10"/>
      <color theme="0"/>
      <name val="Gisha"/>
      <family val="2"/>
    </font>
    <font>
      <sz val="16"/>
      <color theme="1"/>
      <name val="Calibri"/>
      <family val="2"/>
      <scheme val="minor"/>
    </font>
    <font>
      <b/>
      <sz val="12"/>
      <color theme="4" tint="-0.249977111117893"/>
      <name val="Gisha"/>
      <family val="2"/>
    </font>
    <font>
      <b/>
      <sz val="12"/>
      <color rgb="FFF8F8F8"/>
      <name val="Gisha"/>
      <family val="2"/>
    </font>
    <font>
      <b/>
      <u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 tint="0.79998168889431442"/>
      <name val="Calibri"/>
      <family val="2"/>
      <scheme val="minor"/>
    </font>
    <font>
      <b/>
      <sz val="14"/>
      <color theme="3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6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theme="1" tint="-0.499984740745262"/>
      <name val="Calibri"/>
      <family val="2"/>
      <scheme val="minor"/>
    </font>
    <font>
      <sz val="11"/>
      <color theme="1" tint="-0.499984740745262"/>
      <name val="Calibri"/>
      <family val="2"/>
      <scheme val="minor"/>
    </font>
    <font>
      <b/>
      <sz val="12"/>
      <color rgb="FFFFFFFF"/>
      <name val="Gisha"/>
      <family val="2"/>
    </font>
    <font>
      <b/>
      <i/>
      <u/>
      <sz val="11"/>
      <color rgb="FFFF0000"/>
      <name val="Calibri"/>
      <family val="2"/>
      <scheme val="minor"/>
    </font>
    <font>
      <sz val="11"/>
      <color theme="1" tint="-0.249977111117893"/>
      <name val="Calibri"/>
      <family val="2"/>
      <scheme val="minor"/>
    </font>
    <font>
      <b/>
      <u/>
      <sz val="11"/>
      <color theme="1" tint="-0.249977111117893"/>
      <name val="Calibri"/>
      <family val="2"/>
      <scheme val="minor"/>
    </font>
    <font>
      <b/>
      <u/>
      <sz val="14"/>
      <color theme="1" tint="-0.249977111117893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6FBD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/>
      <top/>
      <bottom/>
      <diagonal/>
    </border>
    <border>
      <left/>
      <right style="double">
        <color rgb="FFC00000"/>
      </right>
      <top/>
      <bottom/>
      <diagonal/>
    </border>
    <border>
      <left style="double">
        <color rgb="FFC00000"/>
      </left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Dashed">
        <color theme="1" tint="-0.499984740745262"/>
      </left>
      <right/>
      <top style="mediumDashed">
        <color theme="1" tint="-0.499984740745262"/>
      </top>
      <bottom style="mediumDashed">
        <color theme="1" tint="-0.499984740745262"/>
      </bottom>
      <diagonal/>
    </border>
    <border>
      <left/>
      <right/>
      <top style="mediumDashed">
        <color theme="1" tint="-0.499984740745262"/>
      </top>
      <bottom style="mediumDashed">
        <color theme="1" tint="-0.499984740745262"/>
      </bottom>
      <diagonal/>
    </border>
    <border>
      <left/>
      <right style="mediumDashed">
        <color theme="1" tint="-0.499984740745262"/>
      </right>
      <top style="mediumDashed">
        <color theme="1" tint="-0.499984740745262"/>
      </top>
      <bottom style="mediumDashed">
        <color theme="1" tint="-0.499984740745262"/>
      </bottom>
      <diagonal/>
    </border>
    <border>
      <left style="hair">
        <color auto="1"/>
      </left>
      <right style="double">
        <color rgb="FFC00000"/>
      </right>
      <top style="hair">
        <color auto="1"/>
      </top>
      <bottom style="hair">
        <color auto="1"/>
      </bottom>
      <diagonal/>
    </border>
    <border>
      <left style="double">
        <color rgb="FFC00000"/>
      </left>
      <right style="double">
        <color rgb="FFC00000"/>
      </right>
      <top style="hair">
        <color auto="1"/>
      </top>
      <bottom style="hair">
        <color auto="1"/>
      </bottom>
      <diagonal/>
    </border>
    <border>
      <left style="double">
        <color rgb="FFC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rgb="FFC00000"/>
      </right>
      <top/>
      <bottom style="hair">
        <color auto="1"/>
      </bottom>
      <diagonal/>
    </border>
    <border>
      <left style="double">
        <color rgb="FFC00000"/>
      </left>
      <right style="double">
        <color rgb="FFC00000"/>
      </right>
      <top/>
      <bottom style="hair">
        <color auto="1"/>
      </bottom>
      <diagonal/>
    </border>
    <border>
      <left style="double">
        <color rgb="FFC00000"/>
      </left>
      <right style="hair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Dashed">
        <color theme="1" tint="-0.499984740745262"/>
      </left>
      <right style="dotted">
        <color theme="1" tint="-0.499984740745262"/>
      </right>
      <top style="dotted">
        <color theme="1" tint="-0.499984740745262"/>
      </top>
      <bottom style="dotted">
        <color theme="1" tint="-0.499984740745262"/>
      </bottom>
      <diagonal/>
    </border>
    <border>
      <left style="dotted">
        <color theme="1" tint="-0.499984740745262"/>
      </left>
      <right style="mediumDashed">
        <color theme="1" tint="-0.499984740745262"/>
      </right>
      <top style="dotted">
        <color theme="1" tint="-0.499984740745262"/>
      </top>
      <bottom style="dotted">
        <color theme="1" tint="-0.499984740745262"/>
      </bottom>
      <diagonal/>
    </border>
    <border>
      <left style="mediumDashed">
        <color theme="1" tint="-0.499984740745262"/>
      </left>
      <right style="dotted">
        <color theme="1" tint="-0.499984740745262"/>
      </right>
      <top style="dotted">
        <color theme="1" tint="-0.499984740745262"/>
      </top>
      <bottom style="mediumDashed">
        <color theme="1" tint="-0.499984740745262"/>
      </bottom>
      <diagonal/>
    </border>
    <border>
      <left style="dotted">
        <color theme="1" tint="-0.499984740745262"/>
      </left>
      <right style="mediumDashed">
        <color theme="1" tint="-0.499984740745262"/>
      </right>
      <top style="dotted">
        <color theme="1" tint="-0.499984740745262"/>
      </top>
      <bottom style="mediumDashed">
        <color theme="1" tint="-0.499984740745262"/>
      </bottom>
      <diagonal/>
    </border>
    <border>
      <left style="mediumDashed">
        <color theme="1" tint="-0.499984740745262"/>
      </left>
      <right style="dotted">
        <color theme="1" tint="-0.499984740745262"/>
      </right>
      <top/>
      <bottom style="dotted">
        <color theme="1" tint="-0.499984740745262"/>
      </bottom>
      <diagonal/>
    </border>
    <border>
      <left style="dotted">
        <color theme="1" tint="-0.499984740745262"/>
      </left>
      <right style="mediumDashed">
        <color theme="1" tint="-0.499984740745262"/>
      </right>
      <top/>
      <bottom style="dotted">
        <color theme="1" tint="-0.499984740745262"/>
      </bottom>
      <diagonal/>
    </border>
    <border>
      <left style="mediumDashed">
        <color theme="1" tint="-0.499984740745262"/>
      </left>
      <right style="mediumDashed">
        <color theme="1" tint="-0.499984740745262"/>
      </right>
      <top style="dotted">
        <color theme="1" tint="-0.499984740745262"/>
      </top>
      <bottom style="dotted">
        <color theme="1" tint="-0.499984740745262"/>
      </bottom>
      <diagonal/>
    </border>
    <border>
      <left style="mediumDashed">
        <color theme="1" tint="-0.499984740745262"/>
      </left>
      <right style="mediumDashed">
        <color theme="1" tint="-0.499984740745262"/>
      </right>
      <top/>
      <bottom style="dotted">
        <color theme="1" tint="-0.499984740745262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mediumDashed">
        <color rgb="FFC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rgb="FFC00000"/>
      </right>
      <top/>
      <bottom style="thin">
        <color auto="1"/>
      </bottom>
      <diagonal/>
    </border>
    <border>
      <left style="mediumDashed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C00000"/>
      </right>
      <top style="thin">
        <color auto="1"/>
      </top>
      <bottom style="thin">
        <color auto="1"/>
      </bottom>
      <diagonal/>
    </border>
    <border>
      <left style="mediumDashed">
        <color rgb="FFC00000"/>
      </left>
      <right style="thin">
        <color auto="1"/>
      </right>
      <top style="thin">
        <color auto="1"/>
      </top>
      <bottom style="mediumDashed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rgb="FFC00000"/>
      </bottom>
      <diagonal/>
    </border>
    <border>
      <left style="thin">
        <color auto="1"/>
      </left>
      <right style="mediumDashed">
        <color rgb="FFC00000"/>
      </right>
      <top style="thin">
        <color auto="1"/>
      </top>
      <bottom style="mediumDashed">
        <color rgb="FFC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ed">
        <color theme="1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Dashed">
        <color theme="1" tint="-0.499984740745262"/>
      </left>
      <right style="mediumDashed">
        <color theme="1" tint="-0.499984740745262"/>
      </right>
      <top style="dotted">
        <color theme="1" tint="-0.499984740745262"/>
      </top>
      <bottom/>
      <diagonal/>
    </border>
    <border>
      <left style="hair">
        <color auto="1"/>
      </left>
      <right style="double">
        <color rgb="FFC00000"/>
      </right>
      <top style="hair">
        <color auto="1"/>
      </top>
      <bottom/>
      <diagonal/>
    </border>
    <border>
      <left style="double">
        <color rgb="FFC00000"/>
      </left>
      <right style="double">
        <color rgb="FFC00000"/>
      </right>
      <top style="hair">
        <color auto="1"/>
      </top>
      <bottom/>
      <diagonal/>
    </border>
    <border>
      <left style="double">
        <color rgb="FFC00000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0" fontId="1" fillId="0" borderId="0"/>
    <xf numFmtId="0" fontId="26" fillId="0" borderId="0"/>
  </cellStyleXfs>
  <cellXfs count="269">
    <xf numFmtId="0" fontId="0" fillId="0" borderId="0" xfId="0"/>
    <xf numFmtId="0" fontId="3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center" vertical="center"/>
      <protection locked="0"/>
    </xf>
    <xf numFmtId="10" fontId="9" fillId="0" borderId="1" xfId="0" applyNumberFormat="1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left" vertical="center" wrapText="1"/>
      <protection hidden="1"/>
    </xf>
    <xf numFmtId="0" fontId="13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40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13" fillId="0" borderId="0" xfId="0" applyFont="1" applyAlignment="1">
      <alignment horizontal="left"/>
    </xf>
    <xf numFmtId="0" fontId="19" fillId="2" borderId="22" xfId="0" applyFont="1" applyFill="1" applyBorder="1" applyAlignment="1" applyProtection="1">
      <alignment horizontal="left" vertical="center" wrapText="1"/>
      <protection hidden="1"/>
    </xf>
    <xf numFmtId="0" fontId="16" fillId="10" borderId="4" xfId="0" applyFont="1" applyFill="1" applyBorder="1" applyAlignment="1" applyProtection="1">
      <alignment horizontal="center" vertical="center" wrapText="1"/>
      <protection hidden="1"/>
    </xf>
    <xf numFmtId="0" fontId="20" fillId="11" borderId="4" xfId="0" applyFont="1" applyFill="1" applyBorder="1" applyAlignment="1" applyProtection="1">
      <alignment horizontal="center" vertical="center" wrapText="1"/>
      <protection hidden="1"/>
    </xf>
    <xf numFmtId="0" fontId="21" fillId="0" borderId="0" xfId="2" applyFont="1" applyAlignment="1" applyProtection="1">
      <alignment horizontal="left" vertical="center"/>
      <protection hidden="1"/>
    </xf>
    <xf numFmtId="0" fontId="1" fillId="0" borderId="0" xfId="2" applyProtection="1">
      <protection hidden="1"/>
    </xf>
    <xf numFmtId="0" fontId="22" fillId="12" borderId="45" xfId="2" applyFont="1" applyFill="1" applyBorder="1" applyAlignment="1" applyProtection="1">
      <alignment horizontal="left" vertical="center"/>
      <protection hidden="1"/>
    </xf>
    <xf numFmtId="0" fontId="22" fillId="12" borderId="46" xfId="2" applyFont="1" applyFill="1" applyBorder="1" applyAlignment="1" applyProtection="1">
      <alignment horizontal="left" vertical="center"/>
      <protection hidden="1"/>
    </xf>
    <xf numFmtId="165" fontId="21" fillId="0" borderId="2" xfId="2" applyNumberFormat="1" applyFont="1" applyBorder="1" applyAlignment="1" applyProtection="1">
      <alignment horizontal="left" vertical="center"/>
      <protection hidden="1"/>
    </xf>
    <xf numFmtId="0" fontId="21" fillId="0" borderId="2" xfId="2" applyFont="1" applyBorder="1" applyAlignment="1" applyProtection="1">
      <alignment horizontal="left" vertical="center"/>
      <protection hidden="1"/>
    </xf>
    <xf numFmtId="0" fontId="18" fillId="0" borderId="1" xfId="2" applyFont="1" applyBorder="1" applyProtection="1">
      <protection hidden="1"/>
    </xf>
    <xf numFmtId="0" fontId="21" fillId="0" borderId="1" xfId="2" applyFont="1" applyBorder="1" applyProtection="1">
      <protection hidden="1"/>
    </xf>
    <xf numFmtId="0" fontId="0" fillId="0" borderId="0" xfId="0" applyProtection="1">
      <protection hidden="1"/>
    </xf>
    <xf numFmtId="0" fontId="28" fillId="0" borderId="0" xfId="3" applyFont="1" applyAlignment="1">
      <alignment horizontal="left" vertical="center" indent="5"/>
    </xf>
    <xf numFmtId="0" fontId="27" fillId="0" borderId="0" xfId="0" applyFont="1"/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29" fillId="0" borderId="0" xfId="1" applyFont="1" applyAlignment="1">
      <alignment vertical="center"/>
    </xf>
    <xf numFmtId="0" fontId="26" fillId="0" borderId="0" xfId="3"/>
    <xf numFmtId="0" fontId="30" fillId="0" borderId="0" xfId="1" applyFont="1" applyAlignment="1">
      <alignment vertical="center"/>
    </xf>
    <xf numFmtId="0" fontId="31" fillId="0" borderId="0" xfId="3" applyFont="1" applyAlignment="1">
      <alignment vertical="center"/>
    </xf>
    <xf numFmtId="0" fontId="13" fillId="0" borderId="22" xfId="0" applyFont="1" applyBorder="1" applyAlignment="1" applyProtection="1">
      <alignment horizontal="right" vertical="center" wrapText="1"/>
      <protection hidden="1"/>
    </xf>
    <xf numFmtId="165" fontId="13" fillId="0" borderId="22" xfId="0" applyNumberFormat="1" applyFont="1" applyBorder="1" applyAlignment="1" applyProtection="1">
      <alignment horizontal="right" vertical="center" wrapText="1"/>
      <protection hidden="1"/>
    </xf>
    <xf numFmtId="0" fontId="24" fillId="9" borderId="47" xfId="0" applyFont="1" applyFill="1" applyBorder="1" applyAlignment="1" applyProtection="1">
      <alignment vertical="center" wrapText="1"/>
      <protection hidden="1"/>
    </xf>
    <xf numFmtId="0" fontId="32" fillId="8" borderId="45" xfId="2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>
      <alignment horizontal="centerContinuous" vertical="center" readingOrder="1"/>
    </xf>
    <xf numFmtId="0" fontId="2" fillId="0" borderId="1" xfId="0" applyFont="1" applyBorder="1" applyAlignment="1">
      <alignment horizontal="centerContinuous" vertical="center" readingOrder="1"/>
    </xf>
    <xf numFmtId="0" fontId="0" fillId="0" borderId="0" xfId="0" applyAlignment="1">
      <alignment horizontal="centerContinuous" vertical="center" readingOrder="1"/>
    </xf>
    <xf numFmtId="0" fontId="2" fillId="16" borderId="1" xfId="0" applyFont="1" applyFill="1" applyBorder="1" applyAlignment="1">
      <alignment horizontal="centerContinuous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23" fillId="13" borderId="1" xfId="0" applyFont="1" applyFill="1" applyBorder="1" applyAlignment="1" applyProtection="1">
      <alignment vertical="center"/>
      <protection hidden="1"/>
    </xf>
    <xf numFmtId="0" fontId="23" fillId="13" borderId="1" xfId="0" applyFont="1" applyFill="1" applyBorder="1" applyAlignment="1" applyProtection="1">
      <alignment horizontal="center" vertical="center"/>
      <protection hidden="1"/>
    </xf>
    <xf numFmtId="0" fontId="0" fillId="17" borderId="0" xfId="0" applyFill="1" applyProtection="1">
      <protection hidden="1"/>
    </xf>
    <xf numFmtId="0" fontId="0" fillId="18" borderId="0" xfId="0" applyFill="1" applyProtection="1">
      <protection hidden="1"/>
    </xf>
    <xf numFmtId="0" fontId="0" fillId="15" borderId="0" xfId="0" applyFill="1" applyProtection="1">
      <protection hidden="1"/>
    </xf>
    <xf numFmtId="0" fontId="0" fillId="19" borderId="0" xfId="0" applyFill="1" applyProtection="1">
      <protection hidden="1"/>
    </xf>
    <xf numFmtId="0" fontId="16" fillId="0" borderId="2" xfId="0" applyFont="1" applyBorder="1" applyAlignment="1" applyProtection="1">
      <alignment horizontal="left" vertical="center" wrapText="1"/>
      <protection hidden="1"/>
    </xf>
    <xf numFmtId="0" fontId="16" fillId="0" borderId="1" xfId="0" applyFont="1" applyBorder="1" applyAlignment="1" applyProtection="1">
      <alignment horizontal="left" vertical="center" wrapText="1"/>
      <protection hidden="1"/>
    </xf>
    <xf numFmtId="0" fontId="2" fillId="0" borderId="1" xfId="0" applyFont="1" applyBorder="1" applyAlignment="1">
      <alignment horizontal="left" vertical="center" readingOrder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horizontal="left"/>
    </xf>
    <xf numFmtId="0" fontId="34" fillId="0" borderId="0" xfId="1" applyFont="1" applyAlignment="1">
      <alignment vertical="center"/>
    </xf>
    <xf numFmtId="0" fontId="25" fillId="14" borderId="0" xfId="0" applyFont="1" applyFill="1" applyAlignment="1" applyProtection="1">
      <alignment horizontal="left" vertical="center" wrapText="1"/>
      <protection hidden="1"/>
    </xf>
    <xf numFmtId="0" fontId="0" fillId="15" borderId="0" xfId="0" applyFill="1" applyAlignment="1">
      <alignment horizontal="left" vertical="center"/>
    </xf>
    <xf numFmtId="0" fontId="0" fillId="0" borderId="0" xfId="0" applyAlignment="1" applyProtection="1">
      <alignment horizontal="left" vertical="center"/>
      <protection hidden="1"/>
    </xf>
    <xf numFmtId="0" fontId="49" fillId="0" borderId="1" xfId="2" applyFont="1" applyBorder="1" applyAlignment="1" applyProtection="1">
      <alignment horizontal="center"/>
      <protection hidden="1"/>
    </xf>
    <xf numFmtId="0" fontId="44" fillId="0" borderId="22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horizontal="right" vertical="center" wrapText="1"/>
      <protection locked="0"/>
    </xf>
    <xf numFmtId="0" fontId="13" fillId="0" borderId="0" xfId="0" applyFont="1" applyAlignment="1" applyProtection="1">
      <alignment horizontal="right" vertical="center" wrapText="1"/>
      <protection locked="0"/>
    </xf>
    <xf numFmtId="0" fontId="13" fillId="0" borderId="22" xfId="0" applyFont="1" applyBorder="1" applyAlignment="1" applyProtection="1">
      <alignment horizontal="right" vertical="center" wrapText="1"/>
      <protection locked="0"/>
    </xf>
    <xf numFmtId="165" fontId="13" fillId="0" borderId="22" xfId="0" applyNumberFormat="1" applyFont="1" applyBorder="1" applyAlignment="1" applyProtection="1">
      <alignment horizontal="right" vertical="center" wrapText="1"/>
      <protection locked="0"/>
    </xf>
    <xf numFmtId="165" fontId="13" fillId="0" borderId="0" xfId="0" applyNumberFormat="1" applyFont="1" applyAlignment="1" applyProtection="1">
      <alignment horizontal="right" vertical="center" wrapText="1"/>
      <protection locked="0"/>
    </xf>
    <xf numFmtId="0" fontId="47" fillId="0" borderId="22" xfId="1" applyFont="1" applyBorder="1" applyAlignment="1" applyProtection="1">
      <alignment horizontal="right" vertical="center" wrapText="1"/>
      <protection locked="0"/>
    </xf>
    <xf numFmtId="0" fontId="0" fillId="0" borderId="0" xfId="0" applyProtection="1">
      <protection locked="0"/>
    </xf>
    <xf numFmtId="0" fontId="13" fillId="0" borderId="41" xfId="0" applyFont="1" applyBorder="1" applyAlignment="1" applyProtection="1">
      <alignment horizontal="right" vertical="center" wrapText="1"/>
      <protection locked="0"/>
    </xf>
    <xf numFmtId="0" fontId="48" fillId="0" borderId="0" xfId="0" applyFont="1" applyAlignment="1" applyProtection="1">
      <alignment horizontal="right" vertical="center" wrapText="1"/>
      <protection locked="0"/>
    </xf>
    <xf numFmtId="0" fontId="44" fillId="0" borderId="0" xfId="0" applyFont="1" applyAlignment="1" applyProtection="1">
      <alignment horizontal="right" vertical="center" wrapText="1"/>
      <protection hidden="1"/>
    </xf>
    <xf numFmtId="0" fontId="45" fillId="0" borderId="0" xfId="1" applyFont="1" applyAlignment="1" applyProtection="1">
      <alignment horizontal="center" vertical="center" wrapText="1"/>
      <protection hidden="1"/>
    </xf>
    <xf numFmtId="0" fontId="46" fillId="0" borderId="0" xfId="0" applyFont="1" applyAlignment="1" applyProtection="1">
      <alignment horizontal="center" vertical="center" wrapText="1"/>
      <protection hidden="1"/>
    </xf>
    <xf numFmtId="0" fontId="43" fillId="0" borderId="22" xfId="1" applyFont="1" applyBorder="1" applyAlignment="1" applyProtection="1">
      <alignment horizontal="right" vertical="center" wrapText="1"/>
      <protection locked="0"/>
    </xf>
    <xf numFmtId="0" fontId="48" fillId="0" borderId="0" xfId="0" applyFont="1"/>
    <xf numFmtId="0" fontId="52" fillId="0" borderId="22" xfId="1" applyFont="1" applyBorder="1" applyAlignment="1" applyProtection="1">
      <alignment horizontal="right" vertical="center" wrapText="1"/>
      <protection locked="0"/>
    </xf>
    <xf numFmtId="0" fontId="13" fillId="54" borderId="22" xfId="0" applyFont="1" applyFill="1" applyBorder="1" applyAlignment="1" applyProtection="1">
      <alignment horizontal="right" vertical="center" wrapText="1"/>
      <protection hidden="1"/>
    </xf>
    <xf numFmtId="0" fontId="53" fillId="52" borderId="4" xfId="1" applyFont="1" applyFill="1" applyBorder="1" applyAlignment="1" applyProtection="1">
      <alignment horizontal="center" vertical="center" wrapText="1"/>
      <protection hidden="1"/>
    </xf>
    <xf numFmtId="0" fontId="51" fillId="0" borderId="0" xfId="0" applyFont="1"/>
    <xf numFmtId="0" fontId="33" fillId="54" borderId="1" xfId="2" applyFont="1" applyFill="1" applyBorder="1" applyAlignment="1" applyProtection="1">
      <alignment horizontal="center"/>
      <protection hidden="1"/>
    </xf>
    <xf numFmtId="0" fontId="0" fillId="0" borderId="5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2" xfId="0" applyBorder="1" applyProtection="1">
      <protection locked="0"/>
    </xf>
    <xf numFmtId="0" fontId="10" fillId="0" borderId="27" xfId="0" applyFont="1" applyBorder="1" applyAlignment="1" applyProtection="1">
      <alignment horizontal="right" vertical="center"/>
      <protection hidden="1"/>
    </xf>
    <xf numFmtId="0" fontId="9" fillId="0" borderId="28" xfId="0" applyFont="1" applyBorder="1" applyAlignment="1" applyProtection="1">
      <alignment horizontal="left" vertical="center"/>
      <protection hidden="1"/>
    </xf>
    <xf numFmtId="0" fontId="10" fillId="0" borderId="23" xfId="0" applyFont="1" applyBorder="1" applyAlignment="1" applyProtection="1">
      <alignment horizontal="right" vertical="center"/>
      <protection hidden="1"/>
    </xf>
    <xf numFmtId="0" fontId="9" fillId="0" borderId="24" xfId="0" applyFont="1" applyBorder="1" applyAlignment="1" applyProtection="1">
      <alignment horizontal="left" vertical="center"/>
      <protection hidden="1"/>
    </xf>
    <xf numFmtId="0" fontId="10" fillId="0" borderId="25" xfId="0" applyFont="1" applyBorder="1" applyAlignment="1" applyProtection="1">
      <alignment horizontal="right" vertical="center"/>
      <protection hidden="1"/>
    </xf>
    <xf numFmtId="0" fontId="9" fillId="0" borderId="26" xfId="0" applyFont="1" applyBorder="1" applyAlignment="1" applyProtection="1">
      <alignment horizontal="left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8" fillId="0" borderId="0" xfId="0" applyFont="1" applyProtection="1">
      <protection locked="0"/>
    </xf>
    <xf numFmtId="0" fontId="10" fillId="0" borderId="30" xfId="0" applyFont="1" applyBorder="1" applyAlignment="1" applyProtection="1">
      <alignment horizontal="right" vertical="center"/>
      <protection hidden="1"/>
    </xf>
    <xf numFmtId="0" fontId="10" fillId="0" borderId="29" xfId="0" applyFont="1" applyBorder="1" applyAlignment="1" applyProtection="1">
      <alignment horizontal="right" vertical="center"/>
      <protection hidden="1"/>
    </xf>
    <xf numFmtId="0" fontId="15" fillId="29" borderId="31" xfId="0" applyFont="1" applyFill="1" applyBorder="1" applyAlignment="1" applyProtection="1">
      <alignment horizontal="center"/>
      <protection hidden="1"/>
    </xf>
    <xf numFmtId="0" fontId="9" fillId="3" borderId="32" xfId="0" applyFont="1" applyFill="1" applyBorder="1" applyAlignment="1" applyProtection="1">
      <alignment horizontal="center" vertical="center"/>
      <protection hidden="1"/>
    </xf>
    <xf numFmtId="0" fontId="9" fillId="3" borderId="34" xfId="0" applyFont="1" applyFill="1" applyBorder="1" applyAlignment="1" applyProtection="1">
      <alignment horizontal="center" vertical="center"/>
      <protection hidden="1"/>
    </xf>
    <xf numFmtId="0" fontId="9" fillId="3" borderId="36" xfId="0" applyFont="1" applyFill="1" applyBorder="1" applyAlignment="1" applyProtection="1">
      <alignment horizontal="center" vertical="center"/>
      <protection hidden="1"/>
    </xf>
    <xf numFmtId="0" fontId="10" fillId="0" borderId="54" xfId="0" applyFont="1" applyBorder="1" applyAlignment="1" applyProtection="1">
      <alignment horizontal="right" vertical="center"/>
      <protection hidden="1"/>
    </xf>
    <xf numFmtId="0" fontId="10" fillId="30" borderId="1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0" fillId="0" borderId="7" xfId="0" applyBorder="1" applyProtection="1"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3" fillId="0" borderId="0" xfId="0" applyFont="1" applyProtection="1">
      <protection hidden="1"/>
    </xf>
    <xf numFmtId="0" fontId="10" fillId="0" borderId="0" xfId="0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right" vertical="center"/>
      <protection hidden="1"/>
    </xf>
    <xf numFmtId="0" fontId="45" fillId="0" borderId="0" xfId="1" applyFont="1" applyFill="1" applyAlignment="1" applyProtection="1">
      <alignment horizontal="center" vertical="center" wrapText="1"/>
      <protection hidden="1"/>
    </xf>
    <xf numFmtId="0" fontId="47" fillId="55" borderId="4" xfId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hidden="1"/>
    </xf>
    <xf numFmtId="0" fontId="20" fillId="11" borderId="51" xfId="0" applyFont="1" applyFill="1" applyBorder="1" applyAlignment="1" applyProtection="1">
      <alignment horizontal="center" vertical="center" wrapText="1"/>
      <protection hidden="1"/>
    </xf>
    <xf numFmtId="0" fontId="24" fillId="9" borderId="47" xfId="0" applyFont="1" applyFill="1" applyBorder="1" applyAlignment="1" applyProtection="1">
      <alignment horizontal="center" vertical="center" wrapText="1"/>
      <protection hidden="1"/>
    </xf>
    <xf numFmtId="0" fontId="24" fillId="9" borderId="48" xfId="0" applyFont="1" applyFill="1" applyBorder="1" applyAlignment="1" applyProtection="1">
      <alignment horizontal="center" vertical="center" wrapText="1"/>
      <protection hidden="1"/>
    </xf>
    <xf numFmtId="0" fontId="13" fillId="53" borderId="51" xfId="0" applyFont="1" applyFill="1" applyBorder="1" applyAlignment="1" applyProtection="1">
      <alignment horizontal="center" vertical="center" wrapText="1"/>
      <protection hidden="1"/>
    </xf>
    <xf numFmtId="0" fontId="13" fillId="53" borderId="52" xfId="0" applyFont="1" applyFill="1" applyBorder="1" applyAlignment="1" applyProtection="1">
      <alignment horizontal="center" vertical="center" wrapText="1"/>
      <protection hidden="1"/>
    </xf>
    <xf numFmtId="0" fontId="13" fillId="53" borderId="53" xfId="0" applyFont="1" applyFill="1" applyBorder="1" applyAlignment="1" applyProtection="1">
      <alignment horizontal="center" vertical="center" wrapText="1"/>
      <protection hidden="1"/>
    </xf>
    <xf numFmtId="0" fontId="35" fillId="24" borderId="49" xfId="0" applyFont="1" applyFill="1" applyBorder="1" applyAlignment="1">
      <alignment horizontal="center"/>
    </xf>
    <xf numFmtId="0" fontId="35" fillId="24" borderId="50" xfId="0" applyFont="1" applyFill="1" applyBorder="1" applyAlignment="1">
      <alignment horizontal="center"/>
    </xf>
    <xf numFmtId="0" fontId="35" fillId="20" borderId="49" xfId="0" applyFont="1" applyFill="1" applyBorder="1" applyAlignment="1">
      <alignment horizontal="center"/>
    </xf>
    <xf numFmtId="0" fontId="35" fillId="20" borderId="50" xfId="0" applyFont="1" applyFill="1" applyBorder="1" applyAlignment="1">
      <alignment horizontal="center"/>
    </xf>
    <xf numFmtId="0" fontId="35" fillId="21" borderId="49" xfId="0" applyFont="1" applyFill="1" applyBorder="1" applyAlignment="1">
      <alignment horizontal="center"/>
    </xf>
    <xf numFmtId="0" fontId="35" fillId="21" borderId="50" xfId="0" applyFont="1" applyFill="1" applyBorder="1" applyAlignment="1">
      <alignment horizontal="center"/>
    </xf>
    <xf numFmtId="0" fontId="35" fillId="22" borderId="49" xfId="0" applyFont="1" applyFill="1" applyBorder="1" applyAlignment="1">
      <alignment horizontal="center"/>
    </xf>
    <xf numFmtId="0" fontId="35" fillId="22" borderId="50" xfId="0" applyFont="1" applyFill="1" applyBorder="1" applyAlignment="1">
      <alignment horizontal="center"/>
    </xf>
    <xf numFmtId="0" fontId="36" fillId="23" borderId="49" xfId="0" applyFont="1" applyFill="1" applyBorder="1" applyAlignment="1">
      <alignment horizontal="center"/>
    </xf>
    <xf numFmtId="0" fontId="36" fillId="23" borderId="50" xfId="0" applyFont="1" applyFill="1" applyBorder="1" applyAlignment="1">
      <alignment horizontal="center"/>
    </xf>
    <xf numFmtId="0" fontId="36" fillId="9" borderId="49" xfId="0" applyFont="1" applyFill="1" applyBorder="1" applyAlignment="1">
      <alignment horizontal="center"/>
    </xf>
    <xf numFmtId="0" fontId="36" fillId="9" borderId="50" xfId="0" applyFont="1" applyFill="1" applyBorder="1" applyAlignment="1">
      <alignment horizontal="center"/>
    </xf>
    <xf numFmtId="0" fontId="8" fillId="24" borderId="13" xfId="0" applyFont="1" applyFill="1" applyBorder="1" applyAlignment="1" applyProtection="1">
      <alignment horizontal="center"/>
      <protection hidden="1"/>
    </xf>
    <xf numFmtId="0" fontId="8" fillId="24" borderId="15" xfId="0" applyFont="1" applyFill="1" applyBorder="1" applyAlignment="1" applyProtection="1">
      <alignment horizontal="center"/>
      <protection hidden="1"/>
    </xf>
    <xf numFmtId="0" fontId="35" fillId="6" borderId="49" xfId="0" applyFont="1" applyFill="1" applyBorder="1" applyAlignment="1">
      <alignment horizontal="center"/>
    </xf>
    <xf numFmtId="0" fontId="35" fillId="6" borderId="50" xfId="0" applyFont="1" applyFill="1" applyBorder="1" applyAlignment="1">
      <alignment horizontal="center"/>
    </xf>
    <xf numFmtId="0" fontId="35" fillId="25" borderId="49" xfId="0" applyFont="1" applyFill="1" applyBorder="1" applyAlignment="1">
      <alignment horizontal="center"/>
    </xf>
    <xf numFmtId="0" fontId="35" fillId="25" borderId="50" xfId="0" applyFont="1" applyFill="1" applyBorder="1" applyAlignment="1">
      <alignment horizontal="center"/>
    </xf>
    <xf numFmtId="0" fontId="35" fillId="26" borderId="49" xfId="0" applyFont="1" applyFill="1" applyBorder="1" applyAlignment="1">
      <alignment horizontal="center"/>
    </xf>
    <xf numFmtId="0" fontId="35" fillId="26" borderId="50" xfId="0" applyFont="1" applyFill="1" applyBorder="1" applyAlignment="1">
      <alignment horizontal="center"/>
    </xf>
    <xf numFmtId="0" fontId="37" fillId="27" borderId="49" xfId="0" applyFont="1" applyFill="1" applyBorder="1" applyAlignment="1">
      <alignment horizontal="center"/>
    </xf>
    <xf numFmtId="0" fontId="37" fillId="27" borderId="50" xfId="0" applyFont="1" applyFill="1" applyBorder="1" applyAlignment="1">
      <alignment horizontal="center"/>
    </xf>
    <xf numFmtId="0" fontId="35" fillId="7" borderId="49" xfId="0" applyFont="1" applyFill="1" applyBorder="1" applyAlignment="1">
      <alignment horizontal="center"/>
    </xf>
    <xf numFmtId="0" fontId="35" fillId="7" borderId="50" xfId="0" applyFont="1" applyFill="1" applyBorder="1" applyAlignment="1">
      <alignment horizontal="center"/>
    </xf>
    <xf numFmtId="0" fontId="35" fillId="28" borderId="49" xfId="0" applyFont="1" applyFill="1" applyBorder="1" applyAlignment="1">
      <alignment horizontal="center" vertical="center"/>
    </xf>
    <xf numFmtId="0" fontId="35" fillId="28" borderId="50" xfId="0" applyFont="1" applyFill="1" applyBorder="1" applyAlignment="1">
      <alignment horizontal="center" vertical="center"/>
    </xf>
    <xf numFmtId="0" fontId="35" fillId="29" borderId="49" xfId="0" applyFont="1" applyFill="1" applyBorder="1" applyAlignment="1">
      <alignment horizontal="center" vertical="center"/>
    </xf>
    <xf numFmtId="0" fontId="35" fillId="29" borderId="50" xfId="0" applyFont="1" applyFill="1" applyBorder="1" applyAlignment="1">
      <alignment horizontal="center" vertical="center"/>
    </xf>
    <xf numFmtId="0" fontId="35" fillId="30" borderId="49" xfId="0" applyFont="1" applyFill="1" applyBorder="1" applyAlignment="1">
      <alignment horizontal="center" vertical="center"/>
    </xf>
    <xf numFmtId="0" fontId="35" fillId="30" borderId="50" xfId="0" applyFont="1" applyFill="1" applyBorder="1" applyAlignment="1">
      <alignment horizontal="center" vertical="center"/>
    </xf>
    <xf numFmtId="0" fontId="8" fillId="28" borderId="13" xfId="0" applyFont="1" applyFill="1" applyBorder="1" applyAlignment="1" applyProtection="1">
      <alignment horizontal="center"/>
      <protection hidden="1"/>
    </xf>
    <xf numFmtId="0" fontId="8" fillId="28" borderId="15" xfId="0" applyFont="1" applyFill="1" applyBorder="1" applyAlignment="1" applyProtection="1">
      <alignment horizontal="center"/>
      <protection hidden="1"/>
    </xf>
    <xf numFmtId="0" fontId="35" fillId="16" borderId="49" xfId="0" applyFont="1" applyFill="1" applyBorder="1" applyAlignment="1">
      <alignment horizontal="center"/>
    </xf>
    <xf numFmtId="0" fontId="35" fillId="16" borderId="50" xfId="0" applyFont="1" applyFill="1" applyBorder="1" applyAlignment="1">
      <alignment horizontal="center"/>
    </xf>
    <xf numFmtId="0" fontId="35" fillId="31" borderId="49" xfId="0" applyFont="1" applyFill="1" applyBorder="1" applyAlignment="1">
      <alignment horizontal="center"/>
    </xf>
    <xf numFmtId="0" fontId="35" fillId="31" borderId="50" xfId="0" applyFont="1" applyFill="1" applyBorder="1" applyAlignment="1">
      <alignment horizontal="center"/>
    </xf>
    <xf numFmtId="0" fontId="35" fillId="32" borderId="49" xfId="0" applyFont="1" applyFill="1" applyBorder="1" applyAlignment="1">
      <alignment horizontal="center"/>
    </xf>
    <xf numFmtId="0" fontId="35" fillId="32" borderId="50" xfId="0" applyFont="1" applyFill="1" applyBorder="1" applyAlignment="1">
      <alignment horizontal="center"/>
    </xf>
    <xf numFmtId="0" fontId="35" fillId="33" borderId="49" xfId="0" applyFont="1" applyFill="1" applyBorder="1" applyAlignment="1">
      <alignment horizontal="center"/>
    </xf>
    <xf numFmtId="0" fontId="35" fillId="33" borderId="50" xfId="0" applyFont="1" applyFill="1" applyBorder="1" applyAlignment="1">
      <alignment horizontal="center"/>
    </xf>
    <xf numFmtId="0" fontId="35" fillId="34" borderId="49" xfId="0" applyFont="1" applyFill="1" applyBorder="1" applyAlignment="1">
      <alignment horizontal="center"/>
    </xf>
    <xf numFmtId="0" fontId="35" fillId="34" borderId="50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0" fontId="39" fillId="15" borderId="49" xfId="0" applyFont="1" applyFill="1" applyBorder="1" applyAlignment="1">
      <alignment horizontal="center"/>
    </xf>
    <xf numFmtId="0" fontId="39" fillId="15" borderId="50" xfId="0" applyFont="1" applyFill="1" applyBorder="1" applyAlignment="1">
      <alignment horizontal="center"/>
    </xf>
    <xf numFmtId="0" fontId="35" fillId="5" borderId="49" xfId="0" applyFont="1" applyFill="1" applyBorder="1" applyAlignment="1">
      <alignment horizontal="center"/>
    </xf>
    <xf numFmtId="0" fontId="35" fillId="5" borderId="50" xfId="0" applyFont="1" applyFill="1" applyBorder="1" applyAlignment="1">
      <alignment horizontal="center"/>
    </xf>
    <xf numFmtId="0" fontId="35" fillId="36" borderId="49" xfId="0" applyFont="1" applyFill="1" applyBorder="1" applyAlignment="1">
      <alignment horizontal="center"/>
    </xf>
    <xf numFmtId="0" fontId="35" fillId="36" borderId="50" xfId="0" applyFont="1" applyFill="1" applyBorder="1" applyAlignment="1">
      <alignment horizontal="center"/>
    </xf>
    <xf numFmtId="0" fontId="35" fillId="37" borderId="49" xfId="0" applyFont="1" applyFill="1" applyBorder="1" applyAlignment="1">
      <alignment horizontal="center"/>
    </xf>
    <xf numFmtId="0" fontId="35" fillId="37" borderId="50" xfId="0" applyFont="1" applyFill="1" applyBorder="1" applyAlignment="1">
      <alignment horizontal="center"/>
    </xf>
    <xf numFmtId="0" fontId="39" fillId="38" borderId="49" xfId="0" applyFont="1" applyFill="1" applyBorder="1" applyAlignment="1">
      <alignment horizontal="center"/>
    </xf>
    <xf numFmtId="0" fontId="39" fillId="38" borderId="50" xfId="0" applyFont="1" applyFill="1" applyBorder="1" applyAlignment="1">
      <alignment horizontal="center"/>
    </xf>
    <xf numFmtId="0" fontId="39" fillId="11" borderId="49" xfId="0" applyFont="1" applyFill="1" applyBorder="1" applyAlignment="1">
      <alignment horizontal="center"/>
    </xf>
    <xf numFmtId="0" fontId="39" fillId="11" borderId="50" xfId="0" applyFont="1" applyFill="1" applyBorder="1" applyAlignment="1">
      <alignment horizontal="center"/>
    </xf>
    <xf numFmtId="0" fontId="35" fillId="43" borderId="49" xfId="0" applyFont="1" applyFill="1" applyBorder="1" applyAlignment="1">
      <alignment horizontal="center"/>
    </xf>
    <xf numFmtId="0" fontId="35" fillId="43" borderId="50" xfId="0" applyFont="1" applyFill="1" applyBorder="1" applyAlignment="1">
      <alignment horizontal="center"/>
    </xf>
    <xf numFmtId="0" fontId="35" fillId="4" borderId="49" xfId="0" applyFont="1" applyFill="1" applyBorder="1" applyAlignment="1">
      <alignment horizontal="center"/>
    </xf>
    <xf numFmtId="0" fontId="35" fillId="4" borderId="50" xfId="0" applyFont="1" applyFill="1" applyBorder="1" applyAlignment="1">
      <alignment horizontal="center"/>
    </xf>
    <xf numFmtId="0" fontId="35" fillId="39" borderId="49" xfId="0" applyFont="1" applyFill="1" applyBorder="1" applyAlignment="1">
      <alignment horizontal="center"/>
    </xf>
    <xf numFmtId="0" fontId="35" fillId="39" borderId="50" xfId="0" applyFont="1" applyFill="1" applyBorder="1" applyAlignment="1">
      <alignment horizontal="center"/>
    </xf>
    <xf numFmtId="0" fontId="35" fillId="40" borderId="49" xfId="0" applyFont="1" applyFill="1" applyBorder="1" applyAlignment="1">
      <alignment horizontal="center"/>
    </xf>
    <xf numFmtId="0" fontId="35" fillId="40" borderId="50" xfId="0" applyFont="1" applyFill="1" applyBorder="1" applyAlignment="1">
      <alignment horizontal="center"/>
    </xf>
    <xf numFmtId="0" fontId="40" fillId="41" borderId="49" xfId="0" applyFont="1" applyFill="1" applyBorder="1" applyAlignment="1">
      <alignment horizontal="center"/>
    </xf>
    <xf numFmtId="0" fontId="40" fillId="41" borderId="50" xfId="0" applyFont="1" applyFill="1" applyBorder="1" applyAlignment="1">
      <alignment horizontal="center"/>
    </xf>
    <xf numFmtId="0" fontId="40" fillId="42" borderId="49" xfId="0" applyFont="1" applyFill="1" applyBorder="1" applyAlignment="1">
      <alignment horizontal="center"/>
    </xf>
    <xf numFmtId="0" fontId="40" fillId="42" borderId="50" xfId="0" applyFont="1" applyFill="1" applyBorder="1" applyAlignment="1">
      <alignment horizontal="center"/>
    </xf>
    <xf numFmtId="0" fontId="35" fillId="44" borderId="49" xfId="0" applyFont="1" applyFill="1" applyBorder="1" applyAlignment="1">
      <alignment horizontal="center"/>
    </xf>
    <xf numFmtId="0" fontId="35" fillId="44" borderId="50" xfId="0" applyFont="1" applyFill="1" applyBorder="1" applyAlignment="1">
      <alignment horizontal="center"/>
    </xf>
    <xf numFmtId="0" fontId="35" fillId="45" borderId="49" xfId="0" applyFont="1" applyFill="1" applyBorder="1" applyAlignment="1">
      <alignment horizontal="center" vertical="center"/>
    </xf>
    <xf numFmtId="0" fontId="35" fillId="45" borderId="50" xfId="0" applyFont="1" applyFill="1" applyBorder="1" applyAlignment="1">
      <alignment horizontal="center" vertical="center"/>
    </xf>
    <xf numFmtId="0" fontId="35" fillId="46" borderId="49" xfId="0" applyFont="1" applyFill="1" applyBorder="1" applyAlignment="1">
      <alignment horizontal="center" vertical="center"/>
    </xf>
    <xf numFmtId="0" fontId="35" fillId="46" borderId="50" xfId="0" applyFont="1" applyFill="1" applyBorder="1" applyAlignment="1">
      <alignment horizontal="center" vertical="center"/>
    </xf>
    <xf numFmtId="0" fontId="41" fillId="47" borderId="49" xfId="0" applyFont="1" applyFill="1" applyBorder="1" applyAlignment="1">
      <alignment horizontal="center" vertical="center"/>
    </xf>
    <xf numFmtId="0" fontId="41" fillId="47" borderId="50" xfId="0" applyFont="1" applyFill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/>
      <protection hidden="1"/>
    </xf>
    <xf numFmtId="0" fontId="16" fillId="0" borderId="42" xfId="0" applyFont="1" applyBorder="1" applyAlignment="1" applyProtection="1">
      <alignment horizontal="center"/>
      <protection hidden="1"/>
    </xf>
    <xf numFmtId="0" fontId="16" fillId="0" borderId="43" xfId="0" applyFont="1" applyBorder="1" applyAlignment="1" applyProtection="1">
      <alignment horizontal="center"/>
      <protection hidden="1"/>
    </xf>
    <xf numFmtId="0" fontId="9" fillId="46" borderId="55" xfId="0" applyFont="1" applyFill="1" applyBorder="1" applyAlignment="1" applyProtection="1">
      <alignment horizontal="left" vertical="center"/>
      <protection locked="0"/>
    </xf>
    <xf numFmtId="0" fontId="9" fillId="46" borderId="56" xfId="0" applyFont="1" applyFill="1" applyBorder="1" applyAlignment="1" applyProtection="1">
      <alignment horizontal="left" vertical="center"/>
      <protection locked="0"/>
    </xf>
    <xf numFmtId="0" fontId="9" fillId="46" borderId="57" xfId="0" applyFont="1" applyFill="1" applyBorder="1" applyAlignment="1" applyProtection="1">
      <alignment horizontal="left" vertical="center"/>
      <protection locked="0"/>
    </xf>
    <xf numFmtId="0" fontId="9" fillId="0" borderId="16" xfId="0" applyFont="1" applyBorder="1" applyAlignment="1" applyProtection="1">
      <alignment horizontal="left" vertical="center"/>
      <protection hidden="1"/>
    </xf>
    <xf numFmtId="0" fontId="9" fillId="0" borderId="17" xfId="0" applyFont="1" applyBorder="1" applyAlignment="1" applyProtection="1">
      <alignment horizontal="left" vertical="center"/>
      <protection hidden="1"/>
    </xf>
    <xf numFmtId="0" fontId="9" fillId="0" borderId="18" xfId="0" applyFont="1" applyBorder="1" applyAlignment="1" applyProtection="1">
      <alignment horizontal="left" vertical="center"/>
      <protection hidden="1"/>
    </xf>
    <xf numFmtId="0" fontId="8" fillId="44" borderId="13" xfId="0" applyFont="1" applyFill="1" applyBorder="1" applyAlignment="1" applyProtection="1">
      <alignment horizontal="center"/>
      <protection hidden="1"/>
    </xf>
    <xf numFmtId="0" fontId="8" fillId="44" borderId="44" xfId="0" applyFont="1" applyFill="1" applyBorder="1" applyAlignment="1" applyProtection="1">
      <alignment horizontal="center"/>
      <protection hidden="1"/>
    </xf>
    <xf numFmtId="0" fontId="8" fillId="44" borderId="14" xfId="0" applyFont="1" applyFill="1" applyBorder="1" applyAlignment="1" applyProtection="1">
      <alignment horizontal="center"/>
      <protection hidden="1"/>
    </xf>
    <xf numFmtId="0" fontId="8" fillId="44" borderId="15" xfId="0" applyFont="1" applyFill="1" applyBorder="1" applyAlignment="1" applyProtection="1">
      <alignment horizontal="center"/>
      <protection hidden="1"/>
    </xf>
    <xf numFmtId="0" fontId="9" fillId="0" borderId="19" xfId="0" applyFont="1" applyBorder="1" applyAlignment="1" applyProtection="1">
      <alignment horizontal="left" vertical="center"/>
      <protection hidden="1"/>
    </xf>
    <xf numFmtId="0" fontId="9" fillId="0" borderId="20" xfId="0" applyFont="1" applyBorder="1" applyAlignment="1" applyProtection="1">
      <alignment horizontal="left" vertical="center"/>
      <protection hidden="1"/>
    </xf>
    <xf numFmtId="0" fontId="9" fillId="0" borderId="21" xfId="0" applyFont="1" applyBorder="1" applyAlignment="1" applyProtection="1">
      <alignment horizontal="left" vertical="center"/>
      <protection hidden="1"/>
    </xf>
    <xf numFmtId="0" fontId="9" fillId="46" borderId="16" xfId="0" applyFont="1" applyFill="1" applyBorder="1" applyAlignment="1" applyProtection="1">
      <alignment horizontal="left" vertical="center"/>
      <protection locked="0"/>
    </xf>
    <xf numFmtId="0" fontId="9" fillId="46" borderId="17" xfId="0" applyFont="1" applyFill="1" applyBorder="1" applyAlignment="1" applyProtection="1">
      <alignment horizontal="left" vertical="center"/>
      <protection locked="0"/>
    </xf>
    <xf numFmtId="0" fontId="9" fillId="46" borderId="18" xfId="0" applyFont="1" applyFill="1" applyBorder="1" applyAlignment="1" applyProtection="1">
      <alignment horizontal="left" vertical="center"/>
      <protection locked="0"/>
    </xf>
    <xf numFmtId="0" fontId="10" fillId="46" borderId="0" xfId="0" applyFont="1" applyFill="1" applyAlignment="1" applyProtection="1">
      <alignment horizontal="right" vertical="center"/>
      <protection locked="0"/>
    </xf>
    <xf numFmtId="0" fontId="10" fillId="46" borderId="58" xfId="0" applyFont="1" applyFill="1" applyBorder="1" applyAlignment="1" applyProtection="1">
      <alignment horizontal="right" vertical="center"/>
      <protection locked="0"/>
    </xf>
    <xf numFmtId="0" fontId="10" fillId="46" borderId="59" xfId="0" applyFont="1" applyFill="1" applyBorder="1" applyAlignment="1" applyProtection="1">
      <alignment horizontal="right" vertical="center"/>
      <protection locked="0"/>
    </xf>
    <xf numFmtId="0" fontId="35" fillId="51" borderId="49" xfId="0" applyFont="1" applyFill="1" applyBorder="1" applyAlignment="1">
      <alignment horizontal="center"/>
    </xf>
    <xf numFmtId="0" fontId="35" fillId="51" borderId="50" xfId="0" applyFont="1" applyFill="1" applyBorder="1" applyAlignment="1">
      <alignment horizontal="center"/>
    </xf>
    <xf numFmtId="0" fontId="35" fillId="8" borderId="49" xfId="0" applyFont="1" applyFill="1" applyBorder="1" applyAlignment="1">
      <alignment horizontal="center"/>
    </xf>
    <xf numFmtId="0" fontId="35" fillId="8" borderId="50" xfId="0" applyFont="1" applyFill="1" applyBorder="1" applyAlignment="1">
      <alignment horizontal="center"/>
    </xf>
    <xf numFmtId="0" fontId="35" fillId="48" borderId="49" xfId="0" applyFont="1" applyFill="1" applyBorder="1" applyAlignment="1">
      <alignment horizontal="center"/>
    </xf>
    <xf numFmtId="0" fontId="35" fillId="48" borderId="50" xfId="0" applyFont="1" applyFill="1" applyBorder="1" applyAlignment="1">
      <alignment horizontal="center"/>
    </xf>
    <xf numFmtId="0" fontId="35" fillId="49" borderId="49" xfId="0" applyFont="1" applyFill="1" applyBorder="1" applyAlignment="1">
      <alignment horizontal="center"/>
    </xf>
    <xf numFmtId="0" fontId="35" fillId="49" borderId="50" xfId="0" applyFont="1" applyFill="1" applyBorder="1" applyAlignment="1">
      <alignment horizontal="center"/>
    </xf>
    <xf numFmtId="0" fontId="35" fillId="10" borderId="49" xfId="0" applyFont="1" applyFill="1" applyBorder="1" applyAlignment="1">
      <alignment horizontal="center"/>
    </xf>
    <xf numFmtId="0" fontId="35" fillId="10" borderId="50" xfId="0" applyFont="1" applyFill="1" applyBorder="1" applyAlignment="1">
      <alignment horizontal="center"/>
    </xf>
    <xf numFmtId="0" fontId="42" fillId="50" borderId="49" xfId="0" applyFont="1" applyFill="1" applyBorder="1" applyAlignment="1">
      <alignment horizontal="center"/>
    </xf>
    <xf numFmtId="0" fontId="42" fillId="50" borderId="50" xfId="0" applyFont="1" applyFill="1" applyBorder="1" applyAlignment="1">
      <alignment horizontal="center"/>
    </xf>
    <xf numFmtId="0" fontId="9" fillId="0" borderId="16" xfId="0" applyFont="1" applyBorder="1" applyAlignment="1" applyProtection="1">
      <alignment horizontal="left" vertical="center"/>
      <protection locked="0"/>
    </xf>
    <xf numFmtId="0" fontId="9" fillId="0" borderId="17" xfId="0" applyFont="1" applyBorder="1" applyAlignment="1" applyProtection="1">
      <alignment horizontal="left" vertical="center"/>
      <protection locked="0"/>
    </xf>
    <xf numFmtId="0" fontId="9" fillId="0" borderId="18" xfId="0" applyFont="1" applyBorder="1" applyAlignment="1" applyProtection="1">
      <alignment horizontal="left" vertical="center"/>
      <protection locked="0"/>
    </xf>
  </cellXfs>
  <cellStyles count="4">
    <cellStyle name="Hyperlink" xfId="1" builtinId="8"/>
    <cellStyle name="Normal" xfId="0" builtinId="0"/>
    <cellStyle name="Normal 2" xfId="2" xr:uid="{1F16E662-3F88-49DD-98DD-9A10A47372FE}"/>
    <cellStyle name="Normal 2 2" xfId="3" xr:uid="{28FC0754-F489-4631-B3B9-834E333D6419}"/>
  </cellStyles>
  <dxfs count="60">
    <dxf>
      <alignment horizontal="left" vertical="center" textRotation="0" indent="0" justifyLastLine="0" shrinkToFit="0" readingOrder="0"/>
      <protection locked="1" hidden="1"/>
    </dxf>
    <dxf>
      <border outline="0">
        <top style="thin">
          <color auto="1"/>
        </top>
      </border>
    </dxf>
    <dxf>
      <alignment horizontal="left" vertical="center" textRotation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alignment horizontal="left" vertical="center" textRotation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left style="medium">
          <color auto="1"/>
        </left>
        <right style="medium">
          <color indexed="64"/>
        </right>
        <top style="medium">
          <color indexed="64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alignment horizontal="left" vertical="center" textRotation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alignment horizontal="left" vertical="center" textRotation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4499999999999993"/>
        <color theme="5"/>
        <name val="Tahoma"/>
        <family val="2"/>
        <scheme val="none"/>
      </font>
      <fill>
        <patternFill patternType="solid">
          <fgColor indexed="64"/>
          <bgColor theme="4" tint="-0.89999084444715716"/>
        </patternFill>
      </fill>
      <alignment horizontal="left" vertical="center" textRotation="0" wrapText="1" indent="0" justifyLastLine="0" shrinkToFit="0" readingOrder="0"/>
      <protection locked="1" hidden="1"/>
    </dxf>
    <dxf>
      <font>
        <color rgb="FFF8F8F8"/>
      </font>
    </dxf>
    <dxf>
      <font>
        <color theme="1" tint="-0.24994659260841701"/>
      </font>
    </dxf>
    <dxf>
      <font>
        <color theme="1" tint="-0.24994659260841701"/>
      </font>
    </dxf>
    <dxf>
      <font>
        <b/>
        <i val="0"/>
        <color theme="1" tint="-0.24994659260841701"/>
      </font>
      <fill>
        <patternFill>
          <bgColor rgb="FFFFFF00"/>
        </patternFill>
      </fill>
    </dxf>
    <dxf>
      <font>
        <color rgb="FFF8F8F8"/>
      </font>
    </dxf>
    <dxf>
      <font>
        <color rgb="FFF8F8F8"/>
      </font>
    </dxf>
    <dxf>
      <font>
        <color rgb="FFF8F8F8"/>
      </font>
    </dxf>
    <dxf>
      <font>
        <color theme="1" tint="-0.24994659260841701"/>
      </font>
    </dxf>
    <dxf>
      <font>
        <color theme="1" tint="-0.24994659260841701"/>
      </font>
    </dxf>
    <dxf>
      <font>
        <b/>
        <i val="0"/>
        <color theme="1" tint="-0.24994659260841701"/>
      </font>
      <fill>
        <patternFill>
          <bgColor rgb="FFFFFF00"/>
        </patternFill>
      </fill>
    </dxf>
    <dxf>
      <font>
        <color rgb="FFF8F8F8"/>
      </font>
    </dxf>
    <dxf>
      <font>
        <color rgb="FFF8F8F8"/>
      </font>
    </dxf>
    <dxf>
      <font>
        <color rgb="FFF8F8F8"/>
      </font>
    </dxf>
    <dxf>
      <font>
        <color theme="1" tint="-0.24994659260841701"/>
      </font>
    </dxf>
    <dxf>
      <font>
        <color theme="1" tint="-0.24994659260841701"/>
      </font>
    </dxf>
    <dxf>
      <font>
        <b/>
        <i val="0"/>
        <color theme="1" tint="-0.24994659260841701"/>
      </font>
      <fill>
        <patternFill>
          <bgColor rgb="FFFFFF00"/>
        </patternFill>
      </fill>
    </dxf>
    <dxf>
      <font>
        <color rgb="FFF8F8F8"/>
      </font>
    </dxf>
    <dxf>
      <font>
        <color rgb="FFF8F8F8"/>
      </font>
    </dxf>
  </dxfs>
  <tableStyles count="0" defaultTableStyle="TableStyleMedium2" defaultPivotStyle="PivotStyleLight16"/>
  <colors>
    <mruColors>
      <color rgb="FFFFFFFF"/>
      <color rgb="FFF8F8F8"/>
      <color rgb="FFF6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REQUIRED'!C2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2'!C2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3'!C2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3'!C2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3'!C2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REQUIRED'!C2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FIELD INFO REQUIRED'!C2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.png"/><Relationship Id="rId5" Type="http://schemas.openxmlformats.org/officeDocument/2006/relationships/hyperlink" Target="#'FIELD INFO REQUIRED'!C2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REQUIRED'!C2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REQUIRED'!C2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REQUIRED'!C2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2'!C2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FIELD INFO 2'!C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134472</xdr:colOff>
      <xdr:row>0</xdr:row>
      <xdr:rowOff>119530</xdr:rowOff>
    </xdr:from>
    <xdr:to>
      <xdr:col>3</xdr:col>
      <xdr:colOff>1411942</xdr:colOff>
      <xdr:row>9</xdr:row>
      <xdr:rowOff>179294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6904D-579A-4C05-9549-36A30C01D60E}"/>
            </a:ext>
          </a:extLst>
        </xdr:cNvPr>
        <xdr:cNvGrpSpPr/>
      </xdr:nvGrpSpPr>
      <xdr:grpSpPr>
        <a:xfrm>
          <a:off x="5563722" y="119530"/>
          <a:ext cx="1277470" cy="1723464"/>
          <a:chOff x="7274688" y="184150"/>
          <a:chExt cx="1714849" cy="24790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FBD89D7-0ADE-B6F8-7D3B-7A5794C52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D733A52-E71E-4B85-7F48-0CB9AE397A31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2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2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12700</xdr:rowOff>
    </xdr:from>
    <xdr:to>
      <xdr:col>16</xdr:col>
      <xdr:colOff>235299</xdr:colOff>
      <xdr:row>12</xdr:row>
      <xdr:rowOff>237476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BBEEF-7AE5-4924-85E3-16F6E7BE208E}"/>
            </a:ext>
          </a:extLst>
        </xdr:cNvPr>
        <xdr:cNvGrpSpPr/>
      </xdr:nvGrpSpPr>
      <xdr:grpSpPr>
        <a:xfrm>
          <a:off x="8274050" y="20320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A25EECA7-150D-701D-63E3-185A6767A6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C20163D-3F88-DB9C-67E8-DF6A9EF3CC1B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0</xdr:rowOff>
    </xdr:from>
    <xdr:to>
      <xdr:col>8</xdr:col>
      <xdr:colOff>95599</xdr:colOff>
      <xdr:row>12</xdr:row>
      <xdr:rowOff>142226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06E2D5D-8EE9-45E1-8C0C-172B14993629}"/>
            </a:ext>
          </a:extLst>
        </xdr:cNvPr>
        <xdr:cNvGrpSpPr/>
      </xdr:nvGrpSpPr>
      <xdr:grpSpPr>
        <a:xfrm>
          <a:off x="7029450" y="190500"/>
          <a:ext cx="1714849" cy="2479026"/>
          <a:chOff x="7274688" y="184150"/>
          <a:chExt cx="1714849" cy="2479026"/>
        </a:xfrm>
      </xdr:grpSpPr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418FDD8-3183-2629-D186-CCDE8D10BF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11AED2F-DBA8-31D2-F8B7-B39A67E2BF5B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19050</xdr:rowOff>
    </xdr:from>
    <xdr:to>
      <xdr:col>10</xdr:col>
      <xdr:colOff>101949</xdr:colOff>
      <xdr:row>13</xdr:row>
      <xdr:rowOff>34276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54916-E4D5-45E4-8EA9-F293382313E2}"/>
            </a:ext>
          </a:extLst>
        </xdr:cNvPr>
        <xdr:cNvGrpSpPr/>
      </xdr:nvGrpSpPr>
      <xdr:grpSpPr>
        <a:xfrm>
          <a:off x="9639300" y="20955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227C6B8-D13C-0C9D-F937-A514EE9DAA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3BCF470-8110-940D-5BDB-88AE9D8EF5F7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1</xdr:row>
      <xdr:rowOff>6350</xdr:rowOff>
    </xdr:from>
    <xdr:to>
      <xdr:col>16</xdr:col>
      <xdr:colOff>178149</xdr:colOff>
      <xdr:row>12</xdr:row>
      <xdr:rowOff>231126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46B3E-5AE5-4AB7-9640-A90FA849890C}"/>
            </a:ext>
          </a:extLst>
        </xdr:cNvPr>
        <xdr:cNvGrpSpPr/>
      </xdr:nvGrpSpPr>
      <xdr:grpSpPr>
        <a:xfrm>
          <a:off x="8216900" y="19685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9DEF9190-E851-114B-5731-4B20B32D7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D9751D5-5683-D021-43F6-238BCDD3E146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6</xdr:row>
      <xdr:rowOff>63500</xdr:rowOff>
    </xdr:from>
    <xdr:to>
      <xdr:col>4</xdr:col>
      <xdr:colOff>1851479</xdr:colOff>
      <xdr:row>15</xdr:row>
      <xdr:rowOff>174172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33405-95A3-4A6A-91E0-70081088C462}"/>
            </a:ext>
          </a:extLst>
        </xdr:cNvPr>
        <xdr:cNvGrpSpPr/>
      </xdr:nvGrpSpPr>
      <xdr:grpSpPr>
        <a:xfrm>
          <a:off x="7473950" y="1174750"/>
          <a:ext cx="1381579" cy="1952172"/>
          <a:chOff x="7274688" y="184150"/>
          <a:chExt cx="1714849" cy="24790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F6E0FD4-31F9-5BE4-852A-576515311B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1C1B51F-ECF1-CB76-EB9F-60196A94886A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4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4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30480</xdr:rowOff>
    </xdr:from>
    <xdr:ext cx="7792382" cy="13967707"/>
    <xdr:pic>
      <xdr:nvPicPr>
        <xdr:cNvPr id="2" name="Picture 1">
          <a:extLst>
            <a:ext uri="{FF2B5EF4-FFF2-40B4-BE49-F238E27FC236}">
              <a16:creationId xmlns:a16="http://schemas.microsoft.com/office/drawing/2014/main" id="{C5F9F961-6290-4DCF-AAE5-47C8928E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16480"/>
          <a:ext cx="7792382" cy="13967707"/>
        </a:xfrm>
        <a:prstGeom prst="rect">
          <a:avLst/>
        </a:prstGeom>
      </xdr:spPr>
    </xdr:pic>
    <xdr:clientData/>
  </xdr:oneCellAnchor>
  <xdr:twoCellAnchor>
    <xdr:from>
      <xdr:col>20</xdr:col>
      <xdr:colOff>0</xdr:colOff>
      <xdr:row>1</xdr:row>
      <xdr:rowOff>0</xdr:rowOff>
    </xdr:from>
    <xdr:to>
      <xdr:col>22</xdr:col>
      <xdr:colOff>489857</xdr:colOff>
      <xdr:row>13</xdr:row>
      <xdr:rowOff>117929</xdr:rowOff>
    </xdr:to>
    <xdr:grpSp>
      <xdr:nvGrpSpPr>
        <xdr:cNvPr id="9" name="Group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59BC4B-27F8-4040-B57A-4A508CDDDCF0}"/>
            </a:ext>
          </a:extLst>
        </xdr:cNvPr>
        <xdr:cNvGrpSpPr/>
      </xdr:nvGrpSpPr>
      <xdr:grpSpPr>
        <a:xfrm>
          <a:off x="12155714" y="263071"/>
          <a:ext cx="1705429" cy="2295072"/>
          <a:chOff x="7274688" y="184150"/>
          <a:chExt cx="1714849" cy="2479026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0779FD4-BBB6-E585-38D5-AA70D844D3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070E293-48BC-8345-B32D-BC289BFF46FF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97292" cy="5417820"/>
    <xdr:pic>
      <xdr:nvPicPr>
        <xdr:cNvPr id="2" name="Picture 1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11EC8E48-03EB-45F5-8FA5-2E3E9103B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97292" cy="541782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91440</xdr:rowOff>
    </xdr:from>
    <xdr:ext cx="9915524" cy="5437594"/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02C57ECA-AC1F-4D86-B8F2-4E0E7B775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77840"/>
          <a:ext cx="9915524" cy="54375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167640</xdr:rowOff>
    </xdr:from>
    <xdr:ext cx="9915524" cy="5437594"/>
    <xdr:pic>
      <xdr:nvPicPr>
        <xdr:cNvPr id="4" name="Picture 3" descr="Graphical user interface&#10;&#10;Description automatically generated">
          <a:extLst>
            <a:ext uri="{FF2B5EF4-FFF2-40B4-BE49-F238E27FC236}">
              <a16:creationId xmlns:a16="http://schemas.microsoft.com/office/drawing/2014/main" id="{7FD904CB-00C0-4D6F-B461-BB7ECE8A4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23320"/>
          <a:ext cx="9915524" cy="54375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93</xdr:row>
      <xdr:rowOff>1905</xdr:rowOff>
    </xdr:from>
    <xdr:ext cx="9953624" cy="5437221"/>
    <xdr:pic>
      <xdr:nvPicPr>
        <xdr:cNvPr id="5" name="Picture 4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A85F8363-B656-4DE0-82D8-AD06C096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009745"/>
          <a:ext cx="9953624" cy="5437221"/>
        </a:xfrm>
        <a:prstGeom prst="rect">
          <a:avLst/>
        </a:prstGeom>
      </xdr:spPr>
    </xdr:pic>
    <xdr:clientData/>
  </xdr:oneCellAnchor>
  <xdr:twoCellAnchor>
    <xdr:from>
      <xdr:col>17</xdr:col>
      <xdr:colOff>9071</xdr:colOff>
      <xdr:row>1</xdr:row>
      <xdr:rowOff>63499</xdr:rowOff>
    </xdr:from>
    <xdr:to>
      <xdr:col>19</xdr:col>
      <xdr:colOff>498928</xdr:colOff>
      <xdr:row>14</xdr:row>
      <xdr:rowOff>0</xdr:rowOff>
    </xdr:to>
    <xdr:grpSp>
      <xdr:nvGrpSpPr>
        <xdr:cNvPr id="12" name="Group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BA2D88-077F-4228-9221-D143A488B1F1}"/>
            </a:ext>
          </a:extLst>
        </xdr:cNvPr>
        <xdr:cNvGrpSpPr/>
      </xdr:nvGrpSpPr>
      <xdr:grpSpPr>
        <a:xfrm>
          <a:off x="10341428" y="244928"/>
          <a:ext cx="1705429" cy="2295072"/>
          <a:chOff x="7274688" y="184150"/>
          <a:chExt cx="1714849" cy="247902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59DCCD9-EBA8-6976-98A6-EFD6990D9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6CBF1114-E5E4-CAA1-DE6F-3642ECC6A670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454788</xdr:colOff>
      <xdr:row>0</xdr:row>
      <xdr:rowOff>184150</xdr:rowOff>
    </xdr:from>
    <xdr:to>
      <xdr:col>8</xdr:col>
      <xdr:colOff>340837</xdr:colOff>
      <xdr:row>12</xdr:row>
      <xdr:rowOff>135876</xdr:rowOff>
    </xdr:to>
    <xdr:grpSp>
      <xdr:nvGrpSpPr>
        <xdr:cNvPr id="7" name="Group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E71FB-6C08-A41D-859A-021DF1B5218B}"/>
            </a:ext>
          </a:extLst>
        </xdr:cNvPr>
        <xdr:cNvGrpSpPr/>
      </xdr:nvGrpSpPr>
      <xdr:grpSpPr>
        <a:xfrm>
          <a:off x="7274688" y="184150"/>
          <a:ext cx="1714849" cy="2479026"/>
          <a:chOff x="7274688" y="184150"/>
          <a:chExt cx="1714849" cy="247902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903C64B-764A-3719-E457-B64F293A26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5CA2A4D-50EE-F77E-62F6-2D1471A3C4CB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184150</xdr:rowOff>
    </xdr:from>
    <xdr:to>
      <xdr:col>10</xdr:col>
      <xdr:colOff>184499</xdr:colOff>
      <xdr:row>13</xdr:row>
      <xdr:rowOff>8876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F59EB-34D5-447C-B899-FF06717BA109}"/>
            </a:ext>
          </a:extLst>
        </xdr:cNvPr>
        <xdr:cNvGrpSpPr/>
      </xdr:nvGrpSpPr>
      <xdr:grpSpPr>
        <a:xfrm>
          <a:off x="9721850" y="18415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3D7C8209-E420-3D36-C793-D8DFEEE577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46E2A6F-297F-7E8C-EF02-4BBD84415C24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1</xdr:row>
      <xdr:rowOff>19050</xdr:rowOff>
    </xdr:from>
    <xdr:to>
      <xdr:col>16</xdr:col>
      <xdr:colOff>260699</xdr:colOff>
      <xdr:row>12</xdr:row>
      <xdr:rowOff>243826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3F9ECA-D1F5-4B73-AD0F-4D7C0256EFF1}"/>
            </a:ext>
          </a:extLst>
        </xdr:cNvPr>
        <xdr:cNvGrpSpPr/>
      </xdr:nvGrpSpPr>
      <xdr:grpSpPr>
        <a:xfrm>
          <a:off x="8299450" y="20955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2CEDF18-678C-B8C9-2D29-C029CC1519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4FCF076-9066-614E-6B5A-97A8DC1EC2E1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</xdr:row>
      <xdr:rowOff>6350</xdr:rowOff>
    </xdr:from>
    <xdr:to>
      <xdr:col>8</xdr:col>
      <xdr:colOff>146399</xdr:colOff>
      <xdr:row>12</xdr:row>
      <xdr:rowOff>148576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08D41-57FA-4D75-B0E3-4F6EAA5C9769}"/>
            </a:ext>
          </a:extLst>
        </xdr:cNvPr>
        <xdr:cNvGrpSpPr/>
      </xdr:nvGrpSpPr>
      <xdr:grpSpPr>
        <a:xfrm>
          <a:off x="7080250" y="19685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ADBF6EC9-BA49-A449-811A-3F574DF78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E8B34D7-77B5-7776-F9A5-A4EE0846153F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0</xdr:row>
      <xdr:rowOff>165100</xdr:rowOff>
    </xdr:from>
    <xdr:to>
      <xdr:col>10</xdr:col>
      <xdr:colOff>120999</xdr:colOff>
      <xdr:row>12</xdr:row>
      <xdr:rowOff>186676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DC94F6-9BDB-4C34-9E7F-AEC1D4BACCE6}"/>
            </a:ext>
          </a:extLst>
        </xdr:cNvPr>
        <xdr:cNvGrpSpPr/>
      </xdr:nvGrpSpPr>
      <xdr:grpSpPr>
        <a:xfrm>
          <a:off x="9658350" y="165100"/>
          <a:ext cx="1714849" cy="2479026"/>
          <a:chOff x="7274688" y="184150"/>
          <a:chExt cx="1714849" cy="247902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11829CB-D588-014E-4656-E95E21011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4688" y="184150"/>
            <a:ext cx="1714849" cy="247902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48FE036-604E-6E99-8B29-8865CC956028}"/>
              </a:ext>
            </a:extLst>
          </xdr:cNvPr>
          <xdr:cNvSpPr txBox="1"/>
        </xdr:nvSpPr>
        <xdr:spPr>
          <a:xfrm>
            <a:off x="7321550" y="1574800"/>
            <a:ext cx="1651000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CLICK HERE TO GO BACK TO INFO</a:t>
            </a:r>
            <a:r>
              <a:rPr lang="en-US" sz="1800" b="1" baseline="0">
                <a:solidFill>
                  <a:srgbClr val="FFFFFF"/>
                </a:solidFill>
                <a:effectLst/>
                <a:latin typeface="+mn-lt"/>
                <a:ea typeface="+mn-ea"/>
                <a:cs typeface="+mn-cs"/>
              </a:rPr>
              <a:t> PAGE</a:t>
            </a:r>
            <a:endParaRPr lang="en-US" sz="1800">
              <a:solidFill>
                <a:srgbClr val="FFFFFF"/>
              </a:solidFill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A1CEF-8809-462C-9DBE-F82076761012}" name="Table1" displayName="Table1" ref="A1:A77" totalsRowShown="0" headerRowDxfId="41" dataDxfId="39" headerRowBorderDxfId="40" tableBorderDxfId="38">
  <autoFilter ref="A1:A77" xr:uid="{D55A1CEF-8809-462C-9DBE-F82076761012}"/>
  <tableColumns count="1">
    <tableColumn id="1" xr3:uid="{BCDFAB7A-2076-490B-BA98-0A2A3CC5314C}" name="SALES OFFICE 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58C11-D5CD-4E04-AB5F-76D0EFAA8538}" name="Table2" displayName="Table2" ref="B1:B77" totalsRowShown="0" headerRowDxfId="36" dataDxfId="34" headerRowBorderDxfId="35" tableBorderDxfId="33">
  <autoFilter ref="B1:B77" xr:uid="{7C158C11-D5CD-4E04-AB5F-76D0EFAA8538}"/>
  <tableColumns count="1">
    <tableColumn id="1" xr3:uid="{96BE1E64-5FEB-4211-A24E-E252062B2C4E}" name="VEND CTR" dataDxfId="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D1E156-4991-412B-9431-3A2AD0371890}" name="Table3" displayName="Table3" ref="C1:C12" totalsRowShown="0" headerRowDxfId="31" dataDxfId="29" headerRowBorderDxfId="30" tableBorderDxfId="28">
  <autoFilter ref="C1:C12" xr:uid="{57D1E156-4991-412B-9431-3A2AD0371890}"/>
  <tableColumns count="1">
    <tableColumn id="1" xr3:uid="{90A05622-C5B5-40C9-ABAF-79D2BA837E1D}" name="STAIRS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6D207-752C-4C7F-AA30-D86C15F13CE3}" name="Table4" displayName="Table4" ref="D1:D5" totalsRowShown="0" headerRowDxfId="26" dataDxfId="24" headerRowBorderDxfId="25" tableBorderDxfId="23">
  <autoFilter ref="D1:D5" xr:uid="{1BD6D207-752C-4C7F-AA30-D86C15F13CE3}"/>
  <tableColumns count="1">
    <tableColumn id="1" xr3:uid="{044E82D8-8553-4FF3-82F4-58D6CF0D54A3}" name="BEST TIME TO CALL" dataDxfId="2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5441C2-B09E-4001-9F3F-F9B9BCADA63B}" name="Table5" displayName="Table5" ref="E1:E3" totalsRowShown="0" headerRowDxfId="21" dataDxfId="19" headerRowBorderDxfId="20" tableBorderDxfId="18">
  <autoFilter ref="E1:E3" xr:uid="{E35441C2-B09E-4001-9F3F-F9B9BCADA63B}"/>
  <tableColumns count="1">
    <tableColumn id="1" xr3:uid="{5383B25E-76D1-4560-AA1F-4F4B5C550C64}" name="ACT TYPE" dataDxfId="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2E60D5-159F-432B-87B8-E0252F687AF3}" name="Table6" displayName="Table6" ref="F1:F5" totalsRowShown="0" headerRowDxfId="16" dataDxfId="14" headerRowBorderDxfId="15">
  <autoFilter ref="F1:F5" xr:uid="{172E60D5-159F-432B-87B8-E0252F687AF3}"/>
  <tableColumns count="1">
    <tableColumn id="1" xr3:uid="{46A379FF-F75C-4BB2-A326-8A39B05967F8}" name="REMOVAL CODE" dataDxfId="1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32114B-BF26-4EB6-8207-57D257817019}" name="Table7" displayName="Table7" ref="G1:G9" totalsRowShown="0" headerRowDxfId="12" dataDxfId="10" headerRowBorderDxfId="11">
  <autoFilter ref="G1:G9" xr:uid="{0932114B-BF26-4EB6-8207-57D257817019}"/>
  <tableColumns count="1">
    <tableColumn id="1" xr3:uid="{595A626F-35D4-4DE3-A5DB-E83BDAB5948C}" name="EQUIP TYPE" dataDxfId="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1D5BD3-CCB3-456E-8675-76609C7BC70D}" name="Table9" displayName="Table9" ref="H1:H3" totalsRowShown="0" headerRowDxfId="8" dataDxfId="6" headerRowBorderDxfId="7">
  <autoFilter ref="H1:H3" xr:uid="{741D5BD3-CCB3-456E-8675-76609C7BC70D}"/>
  <tableColumns count="1">
    <tableColumn id="1" xr3:uid="{BA5147B2-F214-4A68-8C77-F25FB27AFC1A}" name="ACCT TYPE" dataDxf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002922-5E5C-47D5-908B-AE0AF6E22DB2}" name="Table10" displayName="Table10" ref="I1:I3" totalsRowShown="0" headerRowDxfId="4" dataDxfId="2" headerRowBorderDxfId="3" tableBorderDxfId="1">
  <autoFilter ref="I1:I3" xr:uid="{81002922-5E5C-47D5-908B-AE0AF6E22DB2}"/>
  <tableColumns count="1">
    <tableColumn id="1" xr3:uid="{E6A66FC8-0A32-4BB6-A0CF-515C8B662029}" name=" REQUEST 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CC0000"/>
      </a:dk1>
      <a:lt1>
        <a:srgbClr val="FFFF99"/>
      </a:lt1>
      <a:dk2>
        <a:srgbClr val="FF9966"/>
      </a:dk2>
      <a:lt2>
        <a:srgbClr val="66FF66"/>
      </a:lt2>
      <a:accent1>
        <a:srgbClr val="0099CC"/>
      </a:accent1>
      <a:accent2>
        <a:srgbClr val="9966FF"/>
      </a:accent2>
      <a:accent3>
        <a:srgbClr val="FF0066"/>
      </a:accent3>
      <a:accent4>
        <a:srgbClr val="FFCC66"/>
      </a:accent4>
      <a:accent5>
        <a:srgbClr val="CCFF66"/>
      </a:accent5>
      <a:accent6>
        <a:srgbClr val="339966"/>
      </a:accent6>
      <a:hlink>
        <a:srgbClr val="00FFFF"/>
      </a:hlink>
      <a:folHlink>
        <a:srgbClr val="CC33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dcentral.cloud.ccbcc.com/sites/bizforms/mdm/Lists/Change%20Form/Item/newifs.aspx?List=cc1cc0ff%2D28c0%2D4743%2Dbb4f%2D8166965e604c&amp;Source=https%3A%2F%2Fredcentral%2Ecloud%2Eccbcc%2Ecom%2Fsites%2Fbizforms%2Fmdm%2FLists%2FChange%2520Form%2Fmdm%2Easpx&amp;RootFolder=&amp;Web=a9613912%2D8f08%2D454c%2Da874%2D311ccfdac711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CF9-D5E3-45AA-819B-B80BB5A2613A}">
  <sheetPr>
    <tabColor theme="9" tint="0.79998168889431442"/>
  </sheetPr>
  <dimension ref="A1:E52"/>
  <sheetViews>
    <sheetView zoomScaleNormal="100" workbookViewId="0">
      <selection activeCell="B1" sqref="B1"/>
    </sheetView>
  </sheetViews>
  <sheetFormatPr defaultColWidth="17.54296875" defaultRowHeight="14.5"/>
  <cols>
    <col min="1" max="1" width="3.453125" style="83" customWidth="1"/>
    <col min="2" max="2" width="47.81640625" style="83" bestFit="1" customWidth="1"/>
    <col min="3" max="3" width="26.453125" style="83" bestFit="1" customWidth="1"/>
    <col min="4" max="4" width="22.54296875" style="83" bestFit="1" customWidth="1"/>
    <col min="5" max="5" width="33.453125" style="83" customWidth="1"/>
    <col min="6" max="16384" width="17.54296875" style="83"/>
  </cols>
  <sheetData>
    <row r="1" spans="1:5">
      <c r="B1" s="35" t="s">
        <v>114</v>
      </c>
      <c r="C1" s="35" t="s">
        <v>216</v>
      </c>
      <c r="D1" s="84"/>
      <c r="E1" s="153" t="s">
        <v>433</v>
      </c>
    </row>
    <row r="2" spans="1:5">
      <c r="A2" s="83" t="s">
        <v>370</v>
      </c>
      <c r="B2" s="11" t="s">
        <v>194</v>
      </c>
      <c r="C2" s="85"/>
      <c r="D2" s="84"/>
      <c r="E2" s="154"/>
    </row>
    <row r="3" spans="1:5">
      <c r="A3" s="83" t="s">
        <v>370</v>
      </c>
      <c r="B3" s="11" t="s">
        <v>369</v>
      </c>
      <c r="C3" s="85"/>
      <c r="D3" s="84"/>
      <c r="E3" s="154"/>
    </row>
    <row r="4" spans="1:5">
      <c r="A4" s="83" t="s">
        <v>370</v>
      </c>
      <c r="B4" s="11" t="s">
        <v>196</v>
      </c>
      <c r="C4" s="85"/>
      <c r="D4" s="84"/>
      <c r="E4" s="154"/>
    </row>
    <row r="5" spans="1:5">
      <c r="A5" s="83" t="s">
        <v>370</v>
      </c>
      <c r="B5" s="11" t="s">
        <v>197</v>
      </c>
      <c r="C5" s="85"/>
      <c r="D5" s="84"/>
      <c r="E5" s="154"/>
    </row>
    <row r="6" spans="1:5" ht="15" thickBot="1">
      <c r="A6" s="83" t="s">
        <v>370</v>
      </c>
      <c r="B6" s="11" t="s">
        <v>250</v>
      </c>
      <c r="C6" s="85"/>
      <c r="D6" s="84"/>
      <c r="E6" s="155"/>
    </row>
    <row r="7" spans="1:5">
      <c r="A7" s="83" t="s">
        <v>370</v>
      </c>
      <c r="B7" s="11" t="s">
        <v>198</v>
      </c>
      <c r="C7" s="85"/>
      <c r="D7" s="84"/>
      <c r="E7" s="84"/>
    </row>
    <row r="8" spans="1:5">
      <c r="B8" s="11" t="s">
        <v>199</v>
      </c>
      <c r="C8" s="82" t="e">
        <f>VLOOKUP(C7,'INFO HIDE'!A:B,2,0)</f>
        <v>#N/A</v>
      </c>
      <c r="D8" s="84"/>
      <c r="E8" s="84"/>
    </row>
    <row r="9" spans="1:5">
      <c r="A9" s="83" t="s">
        <v>370</v>
      </c>
      <c r="B9" s="11" t="s">
        <v>386</v>
      </c>
      <c r="C9" s="56">
        <f ca="1">TODAY()</f>
        <v>44900</v>
      </c>
      <c r="D9" s="87"/>
      <c r="E9" s="87"/>
    </row>
    <row r="10" spans="1:5" ht="29">
      <c r="B10" s="11" t="s">
        <v>392</v>
      </c>
      <c r="C10" s="86"/>
      <c r="D10" s="87"/>
      <c r="E10" s="87"/>
    </row>
    <row r="11" spans="1:5">
      <c r="B11" s="11" t="s">
        <v>202</v>
      </c>
      <c r="C11" s="85"/>
      <c r="D11" s="84"/>
      <c r="E11" s="84"/>
    </row>
    <row r="12" spans="1:5">
      <c r="B12" s="11" t="s">
        <v>203</v>
      </c>
      <c r="C12" s="85"/>
      <c r="D12" s="84"/>
      <c r="E12" s="84"/>
    </row>
    <row r="13" spans="1:5">
      <c r="A13" s="83" t="s">
        <v>370</v>
      </c>
      <c r="B13" s="11" t="s">
        <v>204</v>
      </c>
      <c r="C13" s="85"/>
      <c r="D13" s="84"/>
      <c r="E13" s="84"/>
    </row>
    <row r="14" spans="1:5">
      <c r="A14" s="83" t="s">
        <v>370</v>
      </c>
      <c r="B14" s="11" t="s">
        <v>205</v>
      </c>
      <c r="C14" s="85"/>
      <c r="D14" s="84"/>
      <c r="E14" s="84"/>
    </row>
    <row r="15" spans="1:5">
      <c r="B15" s="11" t="s">
        <v>206</v>
      </c>
      <c r="C15" s="88"/>
      <c r="D15" s="84"/>
      <c r="E15" s="84"/>
    </row>
    <row r="16" spans="1:5">
      <c r="B16" s="11" t="s">
        <v>207</v>
      </c>
      <c r="C16" s="85"/>
      <c r="D16" s="89"/>
      <c r="E16" s="89"/>
    </row>
    <row r="17" spans="2:5">
      <c r="B17" s="11" t="s">
        <v>208</v>
      </c>
      <c r="C17" s="85"/>
      <c r="D17" s="89"/>
      <c r="E17" s="89"/>
    </row>
    <row r="18" spans="2:5" ht="15" thickBot="1">
      <c r="B18" s="151" t="s">
        <v>344</v>
      </c>
      <c r="C18" s="152"/>
      <c r="D18" s="57" t="s">
        <v>357</v>
      </c>
    </row>
    <row r="19" spans="2:5" ht="16" thickBot="1">
      <c r="B19" s="11" t="s">
        <v>209</v>
      </c>
      <c r="C19" s="85"/>
      <c r="D19" s="58" t="s">
        <v>259</v>
      </c>
      <c r="E19" s="89"/>
    </row>
    <row r="20" spans="2:5" ht="16" thickBot="1">
      <c r="B20" s="11" t="s">
        <v>343</v>
      </c>
      <c r="C20" s="90"/>
      <c r="D20" s="81" t="e">
        <f>'MDM WS HIDE'!G5</f>
        <v>#N/A</v>
      </c>
      <c r="E20" s="89"/>
    </row>
    <row r="21" spans="2:5" ht="16" thickBot="1">
      <c r="B21" s="11" t="s">
        <v>356</v>
      </c>
      <c r="C21" s="90"/>
      <c r="D21" s="58" t="s">
        <v>260</v>
      </c>
      <c r="E21" s="89"/>
    </row>
    <row r="22" spans="2:5" ht="16" thickBot="1">
      <c r="B22" s="11" t="s">
        <v>210</v>
      </c>
      <c r="C22" s="90"/>
      <c r="D22" s="81" t="e">
        <f>'MDM WS HIDE'!H5</f>
        <v>#N/A</v>
      </c>
      <c r="E22" s="89"/>
    </row>
    <row r="23" spans="2:5" ht="29.5" thickBot="1">
      <c r="B23" s="37" t="s">
        <v>246</v>
      </c>
      <c r="C23" s="36" t="s">
        <v>247</v>
      </c>
      <c r="D23" s="36" t="s">
        <v>430</v>
      </c>
    </row>
    <row r="24" spans="2:5">
      <c r="B24" s="71" t="s">
        <v>391</v>
      </c>
      <c r="C24" s="91"/>
      <c r="D24" s="92"/>
    </row>
    <row r="25" spans="2:5">
      <c r="B25" s="72" t="e">
        <f>VLOOKUP(C22,'DATA WS HIDE'!A:D,4,0)</f>
        <v>#N/A</v>
      </c>
      <c r="C25" s="91"/>
      <c r="D25" s="92"/>
    </row>
    <row r="26" spans="2:5">
      <c r="B26" s="72" t="e">
        <f>VLOOKUP($C$22,'DATA WS HIDE'!A:E,5,0)</f>
        <v>#N/A</v>
      </c>
      <c r="C26" s="91"/>
      <c r="D26" s="92"/>
    </row>
    <row r="27" spans="2:5">
      <c r="B27" s="72" t="e">
        <f>VLOOKUP($C$22,'DATA WS HIDE'!A:F,6,0)</f>
        <v>#N/A</v>
      </c>
      <c r="C27" s="91"/>
      <c r="D27" s="92"/>
    </row>
    <row r="28" spans="2:5">
      <c r="B28" s="72" t="e">
        <f>VLOOKUP($C$22,'DATA WS HIDE'!A:G,7,0)</f>
        <v>#N/A</v>
      </c>
      <c r="C28" s="91"/>
      <c r="D28" s="92"/>
    </row>
    <row r="29" spans="2:5">
      <c r="B29" s="72" t="e">
        <f>VLOOKUP($C$22,'DATA WS HIDE'!A:H,8,0)</f>
        <v>#N/A</v>
      </c>
      <c r="C29" s="91"/>
      <c r="D29" s="92"/>
    </row>
    <row r="30" spans="2:5">
      <c r="B30" s="72" t="e">
        <f>VLOOKUP($C$22,'DATA WS HIDE'!A:I,9,0)</f>
        <v>#N/A</v>
      </c>
      <c r="C30" s="91"/>
      <c r="D30" s="92"/>
    </row>
    <row r="31" spans="2:5">
      <c r="B31" s="72" t="e">
        <f>VLOOKUP($C$22,'DATA WS HIDE'!A:J,10,0)</f>
        <v>#N/A</v>
      </c>
      <c r="C31" s="91"/>
      <c r="D31" s="92"/>
    </row>
    <row r="32" spans="2:5">
      <c r="B32" s="72" t="e">
        <f>VLOOKUP(C22,'DATA WS HIDE'!A:K,11,0)</f>
        <v>#N/A</v>
      </c>
      <c r="C32" s="91"/>
      <c r="D32" s="92"/>
    </row>
    <row r="33" spans="2:4">
      <c r="B33" s="72" t="e">
        <f>VLOOKUP($C$22,'DATA WS HIDE'!A:L,12,0)</f>
        <v>#N/A</v>
      </c>
      <c r="C33" s="91"/>
      <c r="D33" s="92"/>
    </row>
    <row r="34" spans="2:4">
      <c r="B34" s="72" t="e">
        <f>VLOOKUP($C$22,'DATA WS HIDE'!A:M,13,0)</f>
        <v>#N/A</v>
      </c>
      <c r="C34" s="91"/>
      <c r="D34" s="92"/>
    </row>
    <row r="35" spans="2:4">
      <c r="B35" s="72" t="e">
        <f>VLOOKUP($C$22,'DATA WS HIDE'!A:N,14,0)</f>
        <v>#N/A</v>
      </c>
      <c r="C35" s="91"/>
      <c r="D35" s="92"/>
    </row>
    <row r="36" spans="2:4">
      <c r="B36" s="72" t="e">
        <f>VLOOKUP($C$22,'DATA WS HIDE'!A:O,15,0)</f>
        <v>#N/A</v>
      </c>
      <c r="C36" s="91"/>
      <c r="D36" s="92"/>
    </row>
    <row r="37" spans="2:4">
      <c r="B37" s="72" t="e">
        <f>VLOOKUP($C$22,'DATA WS HIDE'!A:P,16,0)</f>
        <v>#N/A</v>
      </c>
      <c r="C37" s="91"/>
      <c r="D37" s="92"/>
    </row>
    <row r="38" spans="2:4" ht="43.5">
      <c r="B38" s="72" t="e">
        <f>VLOOKUP($C$22,'DATA WS HIDE'!A:Q,17,0)</f>
        <v>#N/A</v>
      </c>
      <c r="C38" s="91"/>
      <c r="D38" s="93" t="s">
        <v>426</v>
      </c>
    </row>
    <row r="39" spans="2:4" ht="29">
      <c r="B39" s="72" t="e">
        <f>VLOOKUP($C$22,'DATA WS HIDE'!A:R,18,0)</f>
        <v>#N/A</v>
      </c>
      <c r="C39" s="91"/>
      <c r="D39" s="93" t="s">
        <v>427</v>
      </c>
    </row>
    <row r="40" spans="2:4">
      <c r="B40" s="72" t="e">
        <f>VLOOKUP($C$22,'DATA WS HIDE'!A:S,19,0)</f>
        <v>#N/A</v>
      </c>
      <c r="C40" s="91"/>
      <c r="D40" s="92"/>
    </row>
    <row r="41" spans="2:4">
      <c r="B41" s="72" t="e">
        <f>VLOOKUP($C$22,'DATA WS HIDE'!A:T,20,0)</f>
        <v>#N/A</v>
      </c>
      <c r="C41" s="91"/>
      <c r="D41" s="94"/>
    </row>
    <row r="42" spans="2:4">
      <c r="B42" s="72" t="e">
        <f>VLOOKUP($C$22,'DATA WS HIDE'!A:U,21,0)</f>
        <v>#N/A</v>
      </c>
      <c r="C42" s="91"/>
      <c r="D42" s="94"/>
    </row>
    <row r="43" spans="2:4">
      <c r="B43" s="72" t="e">
        <f>VLOOKUP($C$22,'DATA WS HIDE'!A:V,22,0)</f>
        <v>#N/A</v>
      </c>
      <c r="C43" s="91"/>
      <c r="D43" s="94"/>
    </row>
    <row r="44" spans="2:4">
      <c r="B44" s="72" t="e">
        <f>VLOOKUP($C$22,'DATA WS HIDE'!A:W,23,0)</f>
        <v>#N/A</v>
      </c>
      <c r="C44" s="91"/>
      <c r="D44" s="94"/>
    </row>
    <row r="45" spans="2:4">
      <c r="B45" s="72" t="e">
        <f>VLOOKUP($C$22,'DATA WS HIDE'!A:X,24,0)</f>
        <v>#N/A</v>
      </c>
      <c r="C45" s="91"/>
      <c r="D45" s="94"/>
    </row>
    <row r="46" spans="2:4">
      <c r="B46" s="72" t="e">
        <f>VLOOKUP($C$22,'DATA WS HIDE'!A:Y,25,0)</f>
        <v>#N/A</v>
      </c>
      <c r="C46" s="91"/>
      <c r="D46" s="94"/>
    </row>
    <row r="47" spans="2:4">
      <c r="B47" s="72" t="e">
        <f>VLOOKUP($C$22,'DATA WS HIDE'!A:Z,26,0)</f>
        <v>#N/A</v>
      </c>
      <c r="C47" s="91"/>
      <c r="D47" s="94"/>
    </row>
    <row r="48" spans="2:4">
      <c r="B48" s="72" t="e">
        <f>VLOOKUP($C$22,'DATA WS HIDE'!A:AA,27,0)</f>
        <v>#N/A</v>
      </c>
      <c r="C48" s="91"/>
      <c r="D48" s="94"/>
    </row>
    <row r="49" spans="2:5">
      <c r="B49" s="72" t="e">
        <f>VLOOKUP($C$22,'DATA WS HIDE'!A:AB,28,0)</f>
        <v>#N/A</v>
      </c>
      <c r="C49" s="91"/>
      <c r="D49" s="94"/>
    </row>
    <row r="50" spans="2:5">
      <c r="B50" s="72" t="e">
        <f>VLOOKUP($C$22,'DATA WS HIDE'!A:AC,29,0)</f>
        <v>#N/A</v>
      </c>
      <c r="C50" s="91"/>
      <c r="D50" s="94"/>
      <c r="E50" s="84"/>
    </row>
    <row r="51" spans="2:5">
      <c r="B51" s="72" t="e">
        <f>VLOOKUP($C$22,'DATA WS HIDE'!A:AD,30,0)</f>
        <v>#N/A</v>
      </c>
      <c r="C51" s="91"/>
      <c r="D51" s="94"/>
      <c r="E51" s="84"/>
    </row>
    <row r="52" spans="2:5" ht="43.5">
      <c r="B52" s="72" t="e">
        <f>VLOOKUP($C$22,'DATA WS HIDE'!A:AE,31,0)</f>
        <v>#N/A</v>
      </c>
      <c r="C52" s="91"/>
      <c r="D52" s="93" t="s">
        <v>428</v>
      </c>
      <c r="E52" s="84"/>
    </row>
  </sheetData>
  <sheetProtection algorithmName="SHA-512" hashValue="amAuIm1he5voopQa7OFzniqzApwUh8ShV/0+Qn9jPOOyRHtcbu6qQD9v5fQPefh4XOWoCskbWb+Ky2mLY1rpBg==" saltValue="65KZC621zLHbcJT7yFMstw==" spinCount="100000" sheet="1" objects="1" scenarios="1"/>
  <mergeCells count="2">
    <mergeCell ref="B18:C18"/>
    <mergeCell ref="E1:E6"/>
  </mergeCells>
  <conditionalFormatting sqref="B24:B52">
    <cfRule type="containsErrors" dxfId="59" priority="5">
      <formula>ISERROR(B24)</formula>
    </cfRule>
    <cfRule type="cellIs" dxfId="58" priority="6" operator="equal">
      <formula>0</formula>
    </cfRule>
  </conditionalFormatting>
  <conditionalFormatting sqref="B24:B52 D24:D52">
    <cfRule type="expression" dxfId="57" priority="4">
      <formula>$B24="CLICK LINK TO THE RIGHT TO COMPLETE YOUR REQUEST *** IF NOT COMPLETED, REQUEST WILL BE DECLINED***"</formula>
    </cfRule>
  </conditionalFormatting>
  <conditionalFormatting sqref="D20">
    <cfRule type="notContainsErrors" dxfId="56" priority="3">
      <formula>NOT(ISERROR(D20))</formula>
    </cfRule>
  </conditionalFormatting>
  <conditionalFormatting sqref="D22">
    <cfRule type="notContainsErrors" dxfId="55" priority="2">
      <formula>NOT(ISERROR(D22))</formula>
    </cfRule>
  </conditionalFormatting>
  <conditionalFormatting sqref="C8">
    <cfRule type="containsErrors" dxfId="54" priority="1">
      <formula>ISERROR(C8)</formula>
    </cfRule>
  </conditionalFormatting>
  <dataValidations count="5">
    <dataValidation type="textLength" allowBlank="1" showInputMessage="1" showErrorMessage="1" error="MUST BE THE 9-DIGIT CONA ACCOUNT NUMBER" sqref="C5" xr:uid="{B6AC90D6-0DDB-439F-9CE3-66B35EB0B21C}">
      <formula1>9</formula1>
      <formula2>9</formula2>
    </dataValidation>
    <dataValidation type="textLength" operator="greaterThan" allowBlank="1" showInputMessage="1" showErrorMessage="1" sqref="C15" xr:uid="{C525FA7D-FAE4-4981-90C4-393510B84BD2}">
      <formula1>5</formula1>
    </dataValidation>
    <dataValidation type="textLength" allowBlank="1" showInputMessage="1" showErrorMessage="1" error="PLEASE FORMAT PHONE NUMBER AS XXX-XXX-XXXX OR XXXXXXXXXX(WITHOUT THE DASHES)" sqref="C3" xr:uid="{B8C21043-0405-4C15-81DE-D35374AFF1C5}">
      <formula1>10</formula1>
      <formula2>12</formula2>
    </dataValidation>
    <dataValidation type="list" allowBlank="1" showInputMessage="1" showErrorMessage="1" sqref="D12:E12 D7:E7" xr:uid="{6088EA24-26B4-47CD-B332-D6FFA0F79A1C}">
      <formula1>#REF!</formula1>
    </dataValidation>
    <dataValidation type="textLength" operator="lessThanOrEqual" allowBlank="1" showInputMessage="1" showErrorMessage="1" sqref="C17" xr:uid="{EBCE93BC-8E7F-489A-87ED-59AD34818271}">
      <formula1>35</formula1>
    </dataValidation>
  </dataValidations>
  <hyperlinks>
    <hyperlink ref="D52" location="'FTN VALVE (3)'!D11" display="CLICK HERE TO COMPLETE FTN VALVES WORKSHEET" xr:uid="{0928DF64-DB93-41B5-B957-0E5685E9CBD3}"/>
    <hyperlink ref="D39" location="'GFV MAP (3)'!D14" display="CLICK HERE TO COMPLETE GFV MAP" xr:uid="{FA32102B-DF04-4CCF-922B-24DE72069576}"/>
    <hyperlink ref="D38" location="'VEND BUTTONS (3)'!D11" display="CLICK HERE TO COMPLETE VEND BUTTONS SHEET" xr:uid="{B00035E2-ABDF-47F5-8D07-FF6144BC6496}"/>
  </hyperlink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19450B8-703C-4F18-B8BC-AAD6FF116917}">
          <x14:formula1>
            <xm:f>'INFO HIDE'!$E$2:$E$3</xm:f>
          </x14:formula1>
          <xm:sqref>C6</xm:sqref>
        </x14:dataValidation>
        <x14:dataValidation type="list" allowBlank="1" showInputMessage="1" showErrorMessage="1" xr:uid="{933A72E5-8218-41BF-969E-9447EA4A8DC3}">
          <x14:formula1>
            <xm:f>'INFO HIDE'!$F$2:$F$4</xm:f>
          </x14:formula1>
          <xm:sqref>C21</xm:sqref>
        </x14:dataValidation>
        <x14:dataValidation type="list" allowBlank="1" showInputMessage="1" showErrorMessage="1" xr:uid="{9A6F0291-9E1A-42A9-BD3A-3E2DCC76AE7B}">
          <x14:formula1>
            <xm:f>'INFO HIDE'!$G$2:$G$9</xm:f>
          </x14:formula1>
          <xm:sqref>C22 E22</xm:sqref>
        </x14:dataValidation>
        <x14:dataValidation type="list" allowBlank="1" showInputMessage="1" showErrorMessage="1" xr:uid="{152E4AD6-2BDE-43CE-9CC9-17B81D7756F0}">
          <x14:formula1>
            <xm:f>'INFO HIDE'!$I$2:$I$3</xm:f>
          </x14:formula1>
          <xm:sqref>C19</xm:sqref>
        </x14:dataValidation>
        <x14:dataValidation type="list" allowBlank="1" showInputMessage="1" showErrorMessage="1" xr:uid="{4230344C-015F-41D9-88D2-5407C0E7879F}">
          <x14:formula1>
            <xm:f>'INFO HIDE'!$H$2:$H$3</xm:f>
          </x14:formula1>
          <xm:sqref>C20</xm:sqref>
        </x14:dataValidation>
        <x14:dataValidation type="list" allowBlank="1" showInputMessage="1" showErrorMessage="1" xr:uid="{DDE700C3-1F3C-4999-B88F-97A5F6B0214E}">
          <x14:formula1>
            <xm:f>'INFO HIDE'!$A$2:$A$77</xm:f>
          </x14:formula1>
          <xm:sqref>C7</xm:sqref>
        </x14:dataValidation>
        <x14:dataValidation type="list" allowBlank="1" showInputMessage="1" showErrorMessage="1" xr:uid="{02A10DE9-10AA-411A-8410-2CCE74526A36}">
          <x14:formula1>
            <xm:f>'INFO HIDE'!$C$2:$C$12</xm:f>
          </x14:formula1>
          <xm:sqref>C12</xm:sqref>
        </x14:dataValidation>
        <x14:dataValidation type="list" allowBlank="1" showInputMessage="1" showErrorMessage="1" xr:uid="{90C96088-8E99-44A6-A110-E750DAC0CD93}">
          <x14:formula1>
            <xm:f>'INFO HIDE'!$D$2:$D$5</xm:f>
          </x14:formula1>
          <xm:sqref>C16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3C02-B0DF-4B46-B878-95F4EC093F18}">
  <sheetPr codeName="Sheet8">
    <tabColor theme="0" tint="-9.9978637043366805E-2"/>
  </sheetPr>
  <dimension ref="A1:L60"/>
  <sheetViews>
    <sheetView zoomScale="60" zoomScaleNormal="60" workbookViewId="0">
      <selection sqref="A1:B1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58" t="s">
        <v>387</v>
      </c>
      <c r="B1" s="159"/>
    </row>
    <row r="2" spans="1:12" ht="18.5">
      <c r="A2" s="13" t="s">
        <v>194</v>
      </c>
      <c r="B2" s="21">
        <f>'FIELD INFO REQUIRED'!$C$2</f>
        <v>0</v>
      </c>
    </row>
    <row r="3" spans="1:12" ht="18.5">
      <c r="A3" s="14" t="s">
        <v>195</v>
      </c>
      <c r="B3" s="21">
        <f>'FIELD INFO REQUIRED'!$C$3</f>
        <v>0</v>
      </c>
    </row>
    <row r="4" spans="1:12" ht="18.5">
      <c r="A4" s="14" t="s">
        <v>196</v>
      </c>
      <c r="B4" s="21">
        <f>'FIELD INFO REQUIRED'!$C$4</f>
        <v>0</v>
      </c>
    </row>
    <row r="5" spans="1:12" ht="18.5">
      <c r="A5" s="14" t="s">
        <v>197</v>
      </c>
      <c r="B5" s="21">
        <f>'FIELD INFO REQUIRED'!$C$5</f>
        <v>0</v>
      </c>
    </row>
    <row r="6" spans="1:12" ht="18.5">
      <c r="A6" s="13" t="s">
        <v>198</v>
      </c>
      <c r="B6" s="21">
        <f>'FIELD INFO REQUIRED'!$C$7</f>
        <v>0</v>
      </c>
    </row>
    <row r="7" spans="1:12" ht="18.5">
      <c r="A7" s="14" t="s">
        <v>199</v>
      </c>
      <c r="B7" s="21" t="e">
        <f>'FIELD INFO REQUIRED'!$C$8</f>
        <v>#N/A</v>
      </c>
    </row>
    <row r="8" spans="1:12" ht="18.5">
      <c r="A8" s="14" t="s">
        <v>200</v>
      </c>
      <c r="B8" s="74">
        <f ca="1">'FIELD INFO REQUIRED'!$C$9</f>
        <v>44900</v>
      </c>
    </row>
    <row r="9" spans="1:12" ht="18.5">
      <c r="A9" s="14" t="s">
        <v>201</v>
      </c>
      <c r="B9" s="74">
        <f>'FIELD INFO REQUIRED'!$C$10</f>
        <v>0</v>
      </c>
    </row>
    <row r="10" spans="1:12" ht="18.5">
      <c r="A10" s="13" t="s">
        <v>202</v>
      </c>
      <c r="B10" s="21">
        <f>'FIELD INFO REQUIRED'!$C$11</f>
        <v>0</v>
      </c>
    </row>
    <row r="11" spans="1:12" ht="18.5">
      <c r="A11" s="14" t="s">
        <v>203</v>
      </c>
      <c r="B11" s="21">
        <f>'FIELD INFO REQUIRED'!$C$12</f>
        <v>0</v>
      </c>
      <c r="E11" s="15"/>
    </row>
    <row r="12" spans="1:12" ht="18.5">
      <c r="A12" s="14" t="s">
        <v>204</v>
      </c>
      <c r="B12" s="21">
        <f>'FIELD INFO REQUIRED'!$C$13</f>
        <v>0</v>
      </c>
    </row>
    <row r="13" spans="1:12" ht="18.5">
      <c r="A13" s="14" t="s">
        <v>205</v>
      </c>
      <c r="B13" s="21">
        <f>'FIELD INFO REQUIRED'!$C$14</f>
        <v>0</v>
      </c>
    </row>
    <row r="14" spans="1:12" ht="18.5">
      <c r="A14" s="14" t="s">
        <v>206</v>
      </c>
      <c r="B14" s="21">
        <f>'FIELD INFO REQUIRED'!$C$15</f>
        <v>0</v>
      </c>
    </row>
    <row r="15" spans="1:12" ht="18.5">
      <c r="A15" s="13" t="s">
        <v>207</v>
      </c>
      <c r="B15" s="21">
        <f>'FIELD INFO REQUIRED'!$C$16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REQUIRED'!$C$17</f>
        <v>0</v>
      </c>
    </row>
    <row r="17" spans="1:2" ht="18.5">
      <c r="A17" s="160" t="s">
        <v>217</v>
      </c>
      <c r="B17" s="161"/>
    </row>
    <row r="18" spans="1:2" ht="18.5">
      <c r="A18" s="16" t="s">
        <v>57</v>
      </c>
      <c r="B18" s="25">
        <f>'FIELD INFO REQUIRED'!C25</f>
        <v>0</v>
      </c>
    </row>
    <row r="19" spans="1:2" ht="18.5">
      <c r="A19" s="162" t="s">
        <v>221</v>
      </c>
      <c r="B19" s="163"/>
    </row>
    <row r="20" spans="1:2" ht="18.5">
      <c r="A20" s="13" t="s">
        <v>3</v>
      </c>
      <c r="B20" s="21">
        <f>'FIELD INFO REQUIRED'!$C$26</f>
        <v>0</v>
      </c>
    </row>
    <row r="21" spans="1:2" ht="18.5">
      <c r="A21" s="14" t="s">
        <v>4</v>
      </c>
      <c r="B21" s="21">
        <f>'FIELD INFO REQUIRED'!$C$27</f>
        <v>0</v>
      </c>
    </row>
    <row r="22" spans="1:2" ht="18.5">
      <c r="A22" s="14" t="s">
        <v>5</v>
      </c>
      <c r="B22" s="21">
        <f>'FIELD INFO REQUIRED'!$C$28</f>
        <v>0</v>
      </c>
    </row>
    <row r="23" spans="1:2" ht="18.5">
      <c r="A23" s="14" t="s">
        <v>6</v>
      </c>
      <c r="B23" s="21">
        <f>'FIELD INFO REQUIRED'!$C$29</f>
        <v>0</v>
      </c>
    </row>
    <row r="24" spans="1:2" ht="18.5">
      <c r="A24" s="14" t="s">
        <v>7</v>
      </c>
      <c r="B24" s="21">
        <f>'FIELD INFO REQUIRED'!$C$30</f>
        <v>0</v>
      </c>
    </row>
    <row r="25" spans="1:2" ht="18.5">
      <c r="A25" s="14" t="s">
        <v>8</v>
      </c>
      <c r="B25" s="21">
        <f>'FIELD INFO REQUIRED'!$C$31</f>
        <v>0</v>
      </c>
    </row>
    <row r="26" spans="1:2" ht="18.5">
      <c r="A26" s="14" t="s">
        <v>9</v>
      </c>
      <c r="B26" s="21">
        <f>'FIELD INFO REQUIRED'!$C$32</f>
        <v>0</v>
      </c>
    </row>
    <row r="27" spans="1:2" ht="18.5">
      <c r="A27" s="14" t="s">
        <v>10</v>
      </c>
      <c r="B27" s="21">
        <f>'FIELD INFO REQUIRED'!$C$33</f>
        <v>0</v>
      </c>
    </row>
    <row r="28" spans="1:2" ht="18.5">
      <c r="A28" s="14" t="s">
        <v>11</v>
      </c>
      <c r="B28" s="21">
        <f>'FIELD INFO REQUIRED'!$C$34</f>
        <v>0</v>
      </c>
    </row>
    <row r="29" spans="1:2" ht="18.5">
      <c r="A29" s="14" t="s">
        <v>12</v>
      </c>
      <c r="B29" s="21">
        <f>'FIELD INFO REQUIRED'!C35</f>
        <v>0</v>
      </c>
    </row>
    <row r="30" spans="1:2" ht="18.5">
      <c r="A30" s="14" t="s">
        <v>13</v>
      </c>
      <c r="B30" s="21">
        <f>'FIELD INFO REQUIRED'!C36</f>
        <v>0</v>
      </c>
    </row>
    <row r="31" spans="1:2" ht="18.5">
      <c r="A31" s="14" t="s">
        <v>14</v>
      </c>
      <c r="B31" s="21">
        <f>'FIELD INFO REQUIRED'!C37</f>
        <v>0</v>
      </c>
    </row>
    <row r="32" spans="1:2" ht="18.5">
      <c r="A32" s="14" t="s">
        <v>15</v>
      </c>
      <c r="B32" s="21">
        <f>'FIELD INFO REQUIRED'!C38</f>
        <v>0</v>
      </c>
    </row>
    <row r="33" spans="1:2" ht="18.5">
      <c r="A33" s="14" t="s">
        <v>16</v>
      </c>
      <c r="B33" s="21">
        <f>'FIELD INFO REQUIRED'!C39</f>
        <v>0</v>
      </c>
    </row>
    <row r="34" spans="1:2" ht="18.5">
      <c r="A34" s="164" t="s">
        <v>219</v>
      </c>
      <c r="B34" s="165"/>
    </row>
    <row r="35" spans="1:2" ht="18.5">
      <c r="A35" s="17" t="s">
        <v>211</v>
      </c>
      <c r="B35" s="21">
        <f>'FIELD INFO REQUIRED'!C40</f>
        <v>0</v>
      </c>
    </row>
    <row r="36" spans="1:2" ht="37">
      <c r="A36" s="17" t="s">
        <v>17</v>
      </c>
      <c r="B36" s="21">
        <f>'FIELD INFO REQUIRED'!C41</f>
        <v>0</v>
      </c>
    </row>
    <row r="37" spans="1:2" ht="18.5">
      <c r="A37" s="17" t="s">
        <v>18</v>
      </c>
      <c r="B37" s="21">
        <f>'FIELD INFO REQUIRED'!C42</f>
        <v>0</v>
      </c>
    </row>
    <row r="38" spans="1:2" ht="18.5">
      <c r="A38" s="166" t="s">
        <v>222</v>
      </c>
      <c r="B38" s="167"/>
    </row>
    <row r="39" spans="1:2" ht="18.5">
      <c r="A39" s="14" t="s">
        <v>19</v>
      </c>
      <c r="B39" s="21">
        <f>'FIELD INFO REQUIRED'!C43</f>
        <v>0</v>
      </c>
    </row>
    <row r="40" spans="1:2" ht="18.5">
      <c r="A40" s="17" t="s">
        <v>20</v>
      </c>
      <c r="B40" s="21">
        <f>'FIELD INFO REQUIRED'!C44</f>
        <v>0</v>
      </c>
    </row>
    <row r="41" spans="1:2" ht="18.5">
      <c r="A41" s="14" t="s">
        <v>21</v>
      </c>
      <c r="B41" s="21">
        <f>'FIELD INFO REQUIRED'!C45</f>
        <v>0</v>
      </c>
    </row>
    <row r="42" spans="1:2" ht="18.5">
      <c r="A42" s="14" t="s">
        <v>22</v>
      </c>
      <c r="B42" s="21">
        <f>'FIELD INFO REQUIRED'!C46</f>
        <v>0</v>
      </c>
    </row>
    <row r="43" spans="1:2" ht="18.5">
      <c r="A43" s="156" t="s">
        <v>223</v>
      </c>
      <c r="B43" s="157"/>
    </row>
    <row r="44" spans="1:2" ht="18.5">
      <c r="A44" s="16" t="s">
        <v>25</v>
      </c>
      <c r="B44" s="21">
        <f>'FIELD INFO REQUIRED'!C47</f>
        <v>0</v>
      </c>
    </row>
    <row r="45" spans="1:2" ht="18.5">
      <c r="A45" s="16" t="s">
        <v>26</v>
      </c>
      <c r="B45" s="21">
        <f>'FIELD INFO REQUIRED'!C48</f>
        <v>0</v>
      </c>
    </row>
    <row r="46" spans="1:2" ht="18.5">
      <c r="A46" s="16" t="s">
        <v>27</v>
      </c>
      <c r="B46" s="21">
        <f>'FIELD INFO REQUIRED'!C49</f>
        <v>0</v>
      </c>
    </row>
    <row r="47" spans="1:2" ht="18.5">
      <c r="A47" s="16" t="s">
        <v>28</v>
      </c>
      <c r="B47" s="21">
        <f>'FIELD INFO REQUIRED'!C50</f>
        <v>0</v>
      </c>
    </row>
    <row r="48" spans="1:2" ht="18.5">
      <c r="A48" s="16" t="s">
        <v>29</v>
      </c>
      <c r="B48" s="21">
        <f>'FIELD INFO REQUIRED'!C51</f>
        <v>0</v>
      </c>
    </row>
    <row r="49" spans="1:3" ht="18.5">
      <c r="A49" s="17" t="s">
        <v>30</v>
      </c>
      <c r="B49" s="21">
        <f>'FIELD INFO REQUIRED'!C52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B32-0EF8-4724-ABDB-57E88E0280C9}">
  <sheetPr codeName="Sheet9">
    <tabColor theme="0" tint="-0.249977111117893"/>
  </sheetPr>
  <dimension ref="B1:E20"/>
  <sheetViews>
    <sheetView workbookViewId="0">
      <selection activeCell="C5" sqref="C5"/>
    </sheetView>
  </sheetViews>
  <sheetFormatPr defaultRowHeight="14.5"/>
  <cols>
    <col min="1" max="2" width="8.7265625" style="89"/>
    <col min="3" max="3" width="23.453125" style="89" customWidth="1"/>
    <col min="4" max="4" width="36.54296875" style="103" customWidth="1"/>
    <col min="5" max="5" width="20.1796875" style="89" customWidth="1"/>
    <col min="6" max="16384" width="8.7265625" style="89"/>
  </cols>
  <sheetData>
    <row r="1" spans="2:5" ht="15" thickBot="1">
      <c r="B1" s="102"/>
    </row>
    <row r="2" spans="2:5" ht="15.5" thickTop="1" thickBot="1">
      <c r="B2" s="104"/>
      <c r="C2" s="105"/>
      <c r="D2" s="106"/>
      <c r="E2" s="107"/>
    </row>
    <row r="3" spans="2:5" ht="23.5" thickBot="1">
      <c r="B3" s="108"/>
      <c r="C3" s="168" t="s">
        <v>224</v>
      </c>
      <c r="D3" s="169"/>
      <c r="E3" s="109"/>
    </row>
    <row r="4" spans="2:5" ht="15.5">
      <c r="B4" s="108"/>
      <c r="C4" s="116" t="s">
        <v>59</v>
      </c>
      <c r="D4" s="117">
        <f>'FIELD INFO REQUIRED'!C5</f>
        <v>0</v>
      </c>
      <c r="E4" s="109"/>
    </row>
    <row r="5" spans="2:5" ht="15.5">
      <c r="B5" s="108"/>
      <c r="C5" s="118" t="s">
        <v>60</v>
      </c>
      <c r="D5" s="119">
        <f>'FIELD INFO REQUIRED'!C4</f>
        <v>0</v>
      </c>
      <c r="E5" s="2"/>
    </row>
    <row r="6" spans="2:5" ht="15.5">
      <c r="B6" s="108"/>
      <c r="C6" s="118" t="s">
        <v>225</v>
      </c>
      <c r="D6" s="119">
        <f>'FIELD INFO REQUIRED'!C25</f>
        <v>0</v>
      </c>
      <c r="E6" s="2"/>
    </row>
    <row r="7" spans="2:5" ht="15.5">
      <c r="B7" s="108"/>
      <c r="C7" s="118" t="s">
        <v>226</v>
      </c>
      <c r="D7" s="119">
        <f>'FIELD INFO REQUIRED'!C7</f>
        <v>0</v>
      </c>
      <c r="E7" s="2"/>
    </row>
    <row r="8" spans="2:5" ht="16" thickBot="1">
      <c r="B8" s="108"/>
      <c r="C8" s="120" t="s">
        <v>65</v>
      </c>
      <c r="D8" s="121" t="e">
        <f>'FIELD INFO REQUIRED'!C8</f>
        <v>#N/A</v>
      </c>
      <c r="E8" s="2"/>
    </row>
    <row r="9" spans="2:5" ht="15.5">
      <c r="B9" s="108"/>
      <c r="C9" s="110"/>
      <c r="D9" s="28"/>
      <c r="E9" s="2"/>
    </row>
    <row r="10" spans="2:5" ht="15" thickBot="1">
      <c r="B10" s="108"/>
      <c r="C10" s="111"/>
      <c r="D10" s="123" t="s">
        <v>235</v>
      </c>
      <c r="E10" s="109"/>
    </row>
    <row r="11" spans="2:5" ht="16" thickBot="1">
      <c r="B11" s="108"/>
      <c r="C11" s="122" t="s">
        <v>227</v>
      </c>
      <c r="D11" s="29" t="s">
        <v>0</v>
      </c>
      <c r="E11" s="109"/>
    </row>
    <row r="12" spans="2:5" ht="20.5" thickBot="1">
      <c r="B12" s="108"/>
      <c r="C12" s="122" t="s">
        <v>228</v>
      </c>
      <c r="D12" s="30"/>
      <c r="E12" s="109"/>
    </row>
    <row r="13" spans="2:5" ht="20.5" thickBot="1">
      <c r="B13" s="108"/>
      <c r="C13" s="122" t="s">
        <v>229</v>
      </c>
      <c r="D13" s="30"/>
      <c r="E13" s="109"/>
    </row>
    <row r="14" spans="2:5" ht="20.5" thickBot="1">
      <c r="B14" s="108"/>
      <c r="C14" s="122" t="s">
        <v>230</v>
      </c>
      <c r="D14" s="30"/>
      <c r="E14" s="109"/>
    </row>
    <row r="15" spans="2:5" ht="20.5" thickBot="1">
      <c r="B15" s="108"/>
      <c r="C15" s="122" t="s">
        <v>231</v>
      </c>
      <c r="D15" s="30"/>
      <c r="E15" s="109"/>
    </row>
    <row r="16" spans="2:5" ht="20.5" thickBot="1">
      <c r="B16" s="108"/>
      <c r="C16" s="122" t="s">
        <v>232</v>
      </c>
      <c r="D16" s="30"/>
      <c r="E16" s="109"/>
    </row>
    <row r="17" spans="2:5" ht="20.5" thickBot="1">
      <c r="B17" s="108"/>
      <c r="C17" s="122" t="s">
        <v>233</v>
      </c>
      <c r="D17" s="30"/>
      <c r="E17" s="109"/>
    </row>
    <row r="18" spans="2:5" ht="20.5" thickBot="1">
      <c r="B18" s="108"/>
      <c r="C18" s="122" t="s">
        <v>234</v>
      </c>
      <c r="D18" s="30"/>
      <c r="E18" s="109"/>
    </row>
    <row r="19" spans="2:5" ht="15" thickBot="1">
      <c r="B19" s="113"/>
      <c r="C19" s="102"/>
      <c r="D19" s="114"/>
      <c r="E19" s="115"/>
    </row>
    <row r="20" spans="2:5" ht="15" thickTop="1"/>
  </sheetData>
  <sheetProtection algorithmName="SHA-512" hashValue="Y1Bw7RNt23Vb1VDUfKrI2ZHGJMls4A4cNl8tXLchBOEAPp09WRQVYzA2m/sXxjjcUWv+2B2mTy6nM3nJu3D/pQ==" saltValue="A3zigkdJNtqqHEBnhXS2Ww==" spinCount="100000" sheet="1" objects="1" scenarios="1"/>
  <mergeCells count="1">
    <mergeCell ref="C3:D3"/>
  </mergeCells>
  <phoneticPr fontId="14" type="noConversion"/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E7E6-1061-4294-BFAB-7483AC611420}">
  <sheetPr codeName="Sheet10">
    <tabColor theme="1" tint="0.79998168889431442"/>
  </sheetPr>
  <dimension ref="A1:E27"/>
  <sheetViews>
    <sheetView topLeftCell="A16" zoomScale="70" zoomScaleNormal="70" workbookViewId="0">
      <selection sqref="A1:B1"/>
    </sheetView>
  </sheetViews>
  <sheetFormatPr defaultColWidth="8.81640625" defaultRowHeight="14.5"/>
  <cols>
    <col min="1" max="1" width="70.453125" style="12" customWidth="1"/>
    <col min="2" max="2" width="32" style="19" customWidth="1"/>
    <col min="3" max="3" width="40.453125" style="12" customWidth="1"/>
    <col min="4" max="16384" width="8.81640625" style="12"/>
  </cols>
  <sheetData>
    <row r="1" spans="1:5" ht="18" customHeight="1">
      <c r="A1" s="170" t="s">
        <v>388</v>
      </c>
      <c r="B1" s="171"/>
    </row>
    <row r="2" spans="1:5" ht="18.5">
      <c r="A2" s="13" t="s">
        <v>194</v>
      </c>
      <c r="B2" s="21">
        <f>'FIELD INFO REQUIRED'!$C$2</f>
        <v>0</v>
      </c>
    </row>
    <row r="3" spans="1:5" ht="18.5">
      <c r="A3" s="14" t="s">
        <v>195</v>
      </c>
      <c r="B3" s="21">
        <f>'FIELD INFO REQUIRED'!$C$3</f>
        <v>0</v>
      </c>
    </row>
    <row r="4" spans="1:5" ht="18.5">
      <c r="A4" s="14" t="s">
        <v>196</v>
      </c>
      <c r="B4" s="21">
        <f>'FIELD INFO REQUIRED'!$C$4</f>
        <v>0</v>
      </c>
    </row>
    <row r="5" spans="1:5" ht="18.5">
      <c r="A5" s="14" t="s">
        <v>197</v>
      </c>
      <c r="B5" s="21">
        <f>'FIELD INFO REQUIRED'!$C$5</f>
        <v>0</v>
      </c>
    </row>
    <row r="6" spans="1:5" ht="18.5">
      <c r="A6" s="13" t="s">
        <v>198</v>
      </c>
      <c r="B6" s="21">
        <f>'FIELD INFO REQUIRED'!$C$7</f>
        <v>0</v>
      </c>
    </row>
    <row r="7" spans="1:5" ht="18.5">
      <c r="A7" s="14" t="s">
        <v>199</v>
      </c>
      <c r="B7" s="21" t="e">
        <f>'FIELD INFO REQUIRED'!$C$8</f>
        <v>#N/A</v>
      </c>
    </row>
    <row r="8" spans="1:5" ht="18.5">
      <c r="A8" s="14" t="s">
        <v>200</v>
      </c>
      <c r="B8" s="74">
        <f ca="1">'FIELD INFO REQUIRED'!$C$9</f>
        <v>44900</v>
      </c>
      <c r="E8" s="15"/>
    </row>
    <row r="9" spans="1:5" ht="18" customHeight="1">
      <c r="A9" s="14" t="s">
        <v>201</v>
      </c>
      <c r="B9" s="74">
        <f>'FIELD INFO REQUIRED'!$C$10</f>
        <v>0</v>
      </c>
      <c r="E9" s="15"/>
    </row>
    <row r="10" spans="1:5" ht="18" customHeight="1">
      <c r="A10" s="13" t="s">
        <v>202</v>
      </c>
      <c r="B10" s="21">
        <f>'FIELD INFO REQUIRED'!$C$11</f>
        <v>0</v>
      </c>
    </row>
    <row r="11" spans="1:5" ht="18.5">
      <c r="A11" s="14" t="s">
        <v>203</v>
      </c>
      <c r="B11" s="21">
        <f>'FIELD INFO REQUIRED'!$C$12</f>
        <v>0</v>
      </c>
    </row>
    <row r="12" spans="1:5" ht="18.649999999999999" customHeight="1">
      <c r="A12" s="14" t="s">
        <v>204</v>
      </c>
      <c r="B12" s="21">
        <f>'FIELD INFO REQUIRED'!$C$13</f>
        <v>0</v>
      </c>
    </row>
    <row r="13" spans="1:5" ht="18.5">
      <c r="A13" s="14" t="s">
        <v>205</v>
      </c>
      <c r="B13" s="21">
        <f>'FIELD INFO REQUIRED'!$C$14</f>
        <v>0</v>
      </c>
    </row>
    <row r="14" spans="1:5" ht="18" customHeight="1">
      <c r="A14" s="14" t="s">
        <v>206</v>
      </c>
      <c r="B14" s="21">
        <f>'FIELD INFO REQUIRED'!$C$15</f>
        <v>0</v>
      </c>
    </row>
    <row r="15" spans="1:5" ht="18" customHeight="1">
      <c r="A15" s="13" t="s">
        <v>207</v>
      </c>
      <c r="B15" s="21">
        <f>'FIELD INFO REQUIRED'!$C$16</f>
        <v>0</v>
      </c>
    </row>
    <row r="16" spans="1:5" ht="18.5">
      <c r="A16" s="14" t="s">
        <v>208</v>
      </c>
      <c r="B16" s="21">
        <f>'FIELD INFO REQUIRED'!$C$17</f>
        <v>0</v>
      </c>
    </row>
    <row r="17" spans="1:2" ht="18" customHeight="1">
      <c r="A17" s="172" t="s">
        <v>217</v>
      </c>
      <c r="B17" s="173"/>
    </row>
    <row r="18" spans="1:2" ht="18.5">
      <c r="A18" s="16" t="s">
        <v>57</v>
      </c>
      <c r="B18" s="25">
        <f>'FIELD INFO REQUIRED'!C25</f>
        <v>0</v>
      </c>
    </row>
    <row r="19" spans="1:2" ht="18.649999999999999" customHeight="1">
      <c r="A19" s="16" t="s">
        <v>35</v>
      </c>
      <c r="B19" s="25">
        <f>'FIELD INFO REQUIRED'!C26</f>
        <v>0</v>
      </c>
    </row>
    <row r="20" spans="1:2" ht="18.5">
      <c r="A20" s="16" t="s">
        <v>32</v>
      </c>
      <c r="B20" s="25">
        <f>'FIELD INFO REQUIRED'!C27</f>
        <v>0</v>
      </c>
    </row>
    <row r="21" spans="1:2" ht="18.649999999999999" customHeight="1">
      <c r="A21" s="14" t="s">
        <v>33</v>
      </c>
      <c r="B21" s="25">
        <f>'FIELD INFO REQUIRED'!C28</f>
        <v>0</v>
      </c>
    </row>
    <row r="22" spans="1:2" ht="18.5">
      <c r="A22" s="16" t="s">
        <v>34</v>
      </c>
      <c r="B22" s="25">
        <f>'FIELD INFO REQUIRED'!C29</f>
        <v>0</v>
      </c>
    </row>
    <row r="23" spans="1:2" ht="18" customHeight="1">
      <c r="A23" s="174" t="s">
        <v>219</v>
      </c>
      <c r="B23" s="175"/>
    </row>
    <row r="24" spans="1:2" ht="18" customHeight="1">
      <c r="A24" s="16" t="s">
        <v>31</v>
      </c>
      <c r="B24" s="25">
        <f>'FIELD INFO REQUIRED'!C30</f>
        <v>0</v>
      </c>
    </row>
    <row r="25" spans="1:2" ht="18" customHeight="1">
      <c r="A25" s="176" t="s">
        <v>220</v>
      </c>
      <c r="B25" s="177"/>
    </row>
    <row r="26" spans="1:2" ht="18.5">
      <c r="A26" s="16" t="s">
        <v>212</v>
      </c>
      <c r="B26" s="25">
        <f>'FIELD INFO REQUIRED'!C31</f>
        <v>0</v>
      </c>
    </row>
    <row r="27" spans="1:2" ht="18.5">
      <c r="A27" s="16" t="s">
        <v>213</v>
      </c>
      <c r="B27" s="25">
        <f>'FIELD INFO REQUIRED'!C32</f>
        <v>0</v>
      </c>
    </row>
  </sheetData>
  <mergeCells count="4">
    <mergeCell ref="A1:B1"/>
    <mergeCell ref="A17:B17"/>
    <mergeCell ref="A23:B23"/>
    <mergeCell ref="A25:B2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664F-BA62-4931-A238-E2FDFEC431AE}">
  <sheetPr codeName="Sheet12">
    <tabColor theme="2" tint="0.59999389629810485"/>
  </sheetPr>
  <dimension ref="A1:F34"/>
  <sheetViews>
    <sheetView topLeftCell="A24" zoomScale="70" zoomScaleNormal="70" workbookViewId="0">
      <selection sqref="A1:B1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178" t="s">
        <v>389</v>
      </c>
      <c r="B1" s="179"/>
    </row>
    <row r="2" spans="1:6" ht="18.5">
      <c r="A2" s="13" t="s">
        <v>194</v>
      </c>
      <c r="B2" s="21">
        <f>'FIELD INFO REQUIRED'!$C$2</f>
        <v>0</v>
      </c>
    </row>
    <row r="3" spans="1:6" ht="18.5">
      <c r="A3" s="14" t="s">
        <v>195</v>
      </c>
      <c r="B3" s="21">
        <f>'FIELD INFO REQUIRED'!$C$3</f>
        <v>0</v>
      </c>
    </row>
    <row r="4" spans="1:6" ht="18.5">
      <c r="A4" s="14" t="s">
        <v>196</v>
      </c>
      <c r="B4" s="21">
        <f>'FIELD INFO REQUIRED'!$C$4</f>
        <v>0</v>
      </c>
    </row>
    <row r="5" spans="1:6" ht="18.5">
      <c r="A5" s="14" t="s">
        <v>197</v>
      </c>
      <c r="B5" s="21">
        <f>'FIELD INFO REQUIRED'!$C$5</f>
        <v>0</v>
      </c>
    </row>
    <row r="6" spans="1:6" ht="18.5">
      <c r="A6" s="13" t="s">
        <v>198</v>
      </c>
      <c r="B6" s="21">
        <f>'FIELD INFO REQUIRED'!$C$7</f>
        <v>0</v>
      </c>
    </row>
    <row r="7" spans="1:6" ht="18.5">
      <c r="A7" s="14" t="s">
        <v>199</v>
      </c>
      <c r="B7" s="21" t="e">
        <f>'FIELD INFO REQUIRED'!$C$8</f>
        <v>#N/A</v>
      </c>
    </row>
    <row r="8" spans="1:6" ht="18.5">
      <c r="A8" s="14" t="s">
        <v>200</v>
      </c>
      <c r="B8" s="74">
        <f ca="1">'FIELD INFO REQUIRED'!$C$9</f>
        <v>44900</v>
      </c>
    </row>
    <row r="9" spans="1:6" ht="18.5">
      <c r="A9" s="14" t="s">
        <v>201</v>
      </c>
      <c r="B9" s="74">
        <f>'FIELD INFO REQUIRED'!$C$10</f>
        <v>0</v>
      </c>
      <c r="F9" s="20"/>
    </row>
    <row r="10" spans="1:6" ht="18.5">
      <c r="A10" s="13" t="s">
        <v>202</v>
      </c>
      <c r="B10" s="21">
        <f>'FIELD INFO REQUIRED'!$C$11</f>
        <v>0</v>
      </c>
    </row>
    <row r="11" spans="1:6" ht="18" customHeight="1">
      <c r="A11" s="14" t="s">
        <v>203</v>
      </c>
      <c r="B11" s="21">
        <f>'FIELD INFO REQUIRED'!$C$12</f>
        <v>0</v>
      </c>
    </row>
    <row r="12" spans="1:6" ht="18.5">
      <c r="A12" s="14" t="s">
        <v>204</v>
      </c>
      <c r="B12" s="21">
        <f>'FIELD INFO REQUIRED'!$C$13</f>
        <v>0</v>
      </c>
    </row>
    <row r="13" spans="1:6" ht="18.5">
      <c r="A13" s="14" t="s">
        <v>205</v>
      </c>
      <c r="B13" s="21">
        <f>'FIELD INFO REQUIRED'!$C$14</f>
        <v>0</v>
      </c>
    </row>
    <row r="14" spans="1:6" ht="18.5">
      <c r="A14" s="14" t="s">
        <v>206</v>
      </c>
      <c r="B14" s="21">
        <f>'FIELD INFO REQUIRED'!$C$15</f>
        <v>0</v>
      </c>
    </row>
    <row r="15" spans="1:6" ht="18" customHeight="1">
      <c r="A15" s="13" t="s">
        <v>207</v>
      </c>
      <c r="B15" s="21">
        <f>'FIELD INFO REQUIRED'!$C$16</f>
        <v>0</v>
      </c>
    </row>
    <row r="16" spans="1:6" ht="18" customHeight="1">
      <c r="A16" s="14" t="s">
        <v>208</v>
      </c>
      <c r="B16" s="21">
        <f>'FIELD INFO REQUIRED'!$C$17</f>
        <v>0</v>
      </c>
    </row>
    <row r="17" spans="1:2" ht="18.5">
      <c r="A17" s="180" t="s">
        <v>217</v>
      </c>
      <c r="B17" s="181"/>
    </row>
    <row r="18" spans="1:2" ht="18.5">
      <c r="A18" s="21" t="s">
        <v>57</v>
      </c>
      <c r="B18" s="25">
        <f>'FIELD INFO REQUIRED'!C25</f>
        <v>0</v>
      </c>
    </row>
    <row r="19" spans="1:2" ht="18.5">
      <c r="A19" s="21" t="s">
        <v>113</v>
      </c>
      <c r="B19" s="25">
        <f>'FIELD INFO REQUIRED'!C26</f>
        <v>0</v>
      </c>
    </row>
    <row r="20" spans="1:2" ht="18.5">
      <c r="A20" s="22" t="s">
        <v>47</v>
      </c>
      <c r="B20" s="25">
        <f>'FIELD INFO REQUIRED'!C27</f>
        <v>0</v>
      </c>
    </row>
    <row r="21" spans="1:2" ht="18.5">
      <c r="A21" s="21" t="s">
        <v>48</v>
      </c>
      <c r="B21" s="25">
        <f>'FIELD INFO REQUIRED'!C28</f>
        <v>0</v>
      </c>
    </row>
    <row r="22" spans="1:2" ht="18.5">
      <c r="A22" s="21" t="s">
        <v>2</v>
      </c>
      <c r="B22" s="25">
        <f>'FIELD INFO REQUIRED'!C29</f>
        <v>0</v>
      </c>
    </row>
    <row r="23" spans="1:2" ht="18.5">
      <c r="A23" s="21" t="s">
        <v>49</v>
      </c>
      <c r="B23" s="25">
        <f>'FIELD INFO REQUIRED'!C30</f>
        <v>0</v>
      </c>
    </row>
    <row r="24" spans="1:2" ht="18.5">
      <c r="A24" s="22" t="s">
        <v>36</v>
      </c>
      <c r="B24" s="25">
        <f>'FIELD INFO REQUIRED'!C31</f>
        <v>0</v>
      </c>
    </row>
    <row r="25" spans="1:2" ht="18.5">
      <c r="A25" s="182" t="s">
        <v>218</v>
      </c>
      <c r="B25" s="183"/>
    </row>
    <row r="26" spans="1:2" ht="18.5">
      <c r="A26" s="22" t="s">
        <v>51</v>
      </c>
      <c r="B26" s="25">
        <f>'FIELD INFO REQUIRED'!C32</f>
        <v>0</v>
      </c>
    </row>
    <row r="27" spans="1:2" ht="18.5">
      <c r="A27" s="22" t="s">
        <v>52</v>
      </c>
      <c r="B27" s="25">
        <f>'FIELD INFO REQUIRED'!C33</f>
        <v>0</v>
      </c>
    </row>
    <row r="28" spans="1:2" ht="18.5">
      <c r="A28" s="22" t="s">
        <v>53</v>
      </c>
      <c r="B28" s="25">
        <f>'FIELD INFO REQUIRED'!C34</f>
        <v>0</v>
      </c>
    </row>
    <row r="29" spans="1:2" ht="18.5">
      <c r="A29" s="23" t="s">
        <v>54</v>
      </c>
      <c r="B29" s="25">
        <f>'FIELD INFO REQUIRED'!C35</f>
        <v>0</v>
      </c>
    </row>
    <row r="30" spans="1:2" ht="18.5">
      <c r="A30" s="23" t="s">
        <v>55</v>
      </c>
      <c r="B30" s="25">
        <f>'FIELD INFO REQUIRED'!C36</f>
        <v>0</v>
      </c>
    </row>
    <row r="31" spans="1:2" ht="18.5">
      <c r="A31" s="23" t="s">
        <v>56</v>
      </c>
      <c r="B31" s="25">
        <f>'FIELD INFO REQUIRED'!C37</f>
        <v>0</v>
      </c>
    </row>
    <row r="32" spans="1:2" ht="18.5">
      <c r="A32" s="22" t="s">
        <v>34</v>
      </c>
      <c r="B32" s="25">
        <f>'FIELD INFO REQUIRED'!C38</f>
        <v>0</v>
      </c>
    </row>
    <row r="33" spans="1:2" ht="18.5">
      <c r="A33" s="184" t="s">
        <v>219</v>
      </c>
      <c r="B33" s="185"/>
    </row>
    <row r="34" spans="1:2" ht="18.5">
      <c r="A34" s="22" t="s">
        <v>50</v>
      </c>
      <c r="B34" s="25">
        <f>'FIELD INFO REQUIRED'!C39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68E0-B590-4C37-8140-01009269274D}">
  <sheetPr codeName="Sheet14">
    <tabColor theme="2" tint="0.59999389629810485"/>
  </sheetPr>
  <dimension ref="B1:G21"/>
  <sheetViews>
    <sheetView workbookViewId="0">
      <selection activeCell="C5" sqref="C5"/>
    </sheetView>
  </sheetViews>
  <sheetFormatPr defaultRowHeight="14.5"/>
  <cols>
    <col min="1" max="1" width="6.453125" style="89" customWidth="1"/>
    <col min="2" max="2" width="4.54296875" style="89" customWidth="1"/>
    <col min="3" max="3" width="22.453125" style="89" customWidth="1"/>
    <col min="4" max="4" width="40.54296875" style="89" customWidth="1"/>
    <col min="5" max="5" width="30.81640625" style="89" customWidth="1"/>
    <col min="6" max="6" width="25.54296875" style="89" customWidth="1"/>
    <col min="7" max="7" width="4.54296875" style="89" customWidth="1"/>
    <col min="8" max="16384" width="8.7265625" style="89"/>
  </cols>
  <sheetData>
    <row r="1" spans="2:7" ht="15" thickBot="1">
      <c r="B1" s="102"/>
    </row>
    <row r="2" spans="2:7" ht="15.5" thickTop="1" thickBot="1">
      <c r="B2" s="104"/>
      <c r="C2" s="105"/>
      <c r="D2" s="105"/>
      <c r="E2" s="105"/>
      <c r="F2" s="105"/>
      <c r="G2" s="107"/>
    </row>
    <row r="3" spans="2:7" ht="23.5" thickBot="1">
      <c r="B3" s="108"/>
      <c r="D3" s="186" t="s">
        <v>248</v>
      </c>
      <c r="E3" s="187"/>
      <c r="F3" s="124"/>
      <c r="G3" s="109"/>
    </row>
    <row r="4" spans="2:7" ht="15.5">
      <c r="B4" s="108"/>
      <c r="D4" s="125" t="s">
        <v>59</v>
      </c>
      <c r="E4" s="125">
        <f>'FIELD INFO REQUIRED'!C5</f>
        <v>0</v>
      </c>
      <c r="F4" s="1"/>
      <c r="G4" s="109"/>
    </row>
    <row r="5" spans="2:7" ht="15.5">
      <c r="B5" s="108"/>
      <c r="D5" s="126" t="s">
        <v>60</v>
      </c>
      <c r="E5" s="126">
        <f>'FIELD INFO REQUIRED'!C4</f>
        <v>0</v>
      </c>
      <c r="F5" s="1"/>
      <c r="G5" s="2"/>
    </row>
    <row r="6" spans="2:7" ht="15.5">
      <c r="B6" s="108"/>
      <c r="D6" s="126" t="s">
        <v>225</v>
      </c>
      <c r="E6" s="126">
        <f>'FIELD INFO REQUIRED'!C25</f>
        <v>0</v>
      </c>
      <c r="F6" s="1"/>
      <c r="G6" s="2"/>
    </row>
    <row r="7" spans="2:7" ht="15.5">
      <c r="B7" s="108"/>
      <c r="D7" s="126" t="s">
        <v>226</v>
      </c>
      <c r="E7" s="126">
        <f>'FIELD INFO REQUIRED'!C7</f>
        <v>0</v>
      </c>
      <c r="F7" s="1"/>
      <c r="G7" s="2"/>
    </row>
    <row r="8" spans="2:7" ht="15.5">
      <c r="B8" s="108"/>
      <c r="D8" s="131" t="s">
        <v>65</v>
      </c>
      <c r="E8" s="131" t="e">
        <f>'FIELD INFO REQUIRED'!C8</f>
        <v>#N/A</v>
      </c>
      <c r="F8" s="1"/>
      <c r="G8" s="2"/>
    </row>
    <row r="9" spans="2:7" ht="15.5">
      <c r="B9" s="108"/>
      <c r="D9" s="132" t="s">
        <v>236</v>
      </c>
      <c r="E9" s="132"/>
      <c r="F9" s="1"/>
      <c r="G9" s="2"/>
    </row>
    <row r="10" spans="2:7" ht="16" thickBot="1">
      <c r="B10" s="108"/>
      <c r="C10" s="110"/>
      <c r="D10" s="110"/>
      <c r="E10" s="110"/>
      <c r="F10" s="110"/>
      <c r="G10" s="2"/>
    </row>
    <row r="11" spans="2:7" ht="15" thickBot="1">
      <c r="B11" s="108"/>
      <c r="C11" s="127" t="s">
        <v>215</v>
      </c>
      <c r="D11" s="127" t="s">
        <v>214</v>
      </c>
      <c r="E11" s="127" t="s">
        <v>37</v>
      </c>
      <c r="F11" s="127" t="s">
        <v>38</v>
      </c>
      <c r="G11" s="109"/>
    </row>
    <row r="12" spans="2:7" ht="15.5">
      <c r="B12" s="108"/>
      <c r="C12" s="128" t="s">
        <v>39</v>
      </c>
      <c r="D12" s="3"/>
      <c r="E12" s="3"/>
      <c r="F12" s="4"/>
      <c r="G12" s="109"/>
    </row>
    <row r="13" spans="2:7" ht="15.5">
      <c r="B13" s="108"/>
      <c r="C13" s="129" t="s">
        <v>40</v>
      </c>
      <c r="D13" s="5"/>
      <c r="E13" s="5"/>
      <c r="F13" s="6"/>
      <c r="G13" s="109"/>
    </row>
    <row r="14" spans="2:7" ht="15.5">
      <c r="B14" s="108"/>
      <c r="C14" s="129" t="s">
        <v>41</v>
      </c>
      <c r="D14" s="5"/>
      <c r="E14" s="5"/>
      <c r="F14" s="6"/>
      <c r="G14" s="109"/>
    </row>
    <row r="15" spans="2:7" ht="15.5">
      <c r="B15" s="108"/>
      <c r="C15" s="129" t="s">
        <v>42</v>
      </c>
      <c r="D15" s="5"/>
      <c r="E15" s="5"/>
      <c r="F15" s="6"/>
      <c r="G15" s="109"/>
    </row>
    <row r="16" spans="2:7" ht="15.5">
      <c r="B16" s="108"/>
      <c r="C16" s="129" t="s">
        <v>43</v>
      </c>
      <c r="D16" s="5"/>
      <c r="E16" s="5"/>
      <c r="F16" s="6"/>
      <c r="G16" s="109"/>
    </row>
    <row r="17" spans="2:7" ht="15.5">
      <c r="B17" s="108"/>
      <c r="C17" s="129" t="s">
        <v>44</v>
      </c>
      <c r="D17" s="5"/>
      <c r="E17" s="5"/>
      <c r="F17" s="6"/>
      <c r="G17" s="109"/>
    </row>
    <row r="18" spans="2:7" ht="15.5">
      <c r="B18" s="108"/>
      <c r="C18" s="129" t="s">
        <v>45</v>
      </c>
      <c r="D18" s="5"/>
      <c r="E18" s="5"/>
      <c r="F18" s="6"/>
      <c r="G18" s="109"/>
    </row>
    <row r="19" spans="2:7" ht="16" thickBot="1">
      <c r="B19" s="108"/>
      <c r="C19" s="130" t="s">
        <v>46</v>
      </c>
      <c r="D19" s="7"/>
      <c r="E19" s="7"/>
      <c r="F19" s="8"/>
      <c r="G19" s="109"/>
    </row>
    <row r="20" spans="2:7" ht="15" thickBot="1">
      <c r="B20" s="113"/>
      <c r="C20" s="102"/>
      <c r="D20" s="102"/>
      <c r="E20" s="102"/>
      <c r="F20" s="102"/>
      <c r="G20" s="115"/>
    </row>
    <row r="21" spans="2:7" ht="15" thickTop="1"/>
  </sheetData>
  <sheetProtection algorithmName="SHA-512" hashValue="NKWe61S2YtVlqToxiwXcIgAKaCq7FofSA1zGdjC/wtfsJi90UhyW8+OIUmnNm541R5k0NmIq5dWRl4AwLH9SNg==" saltValue="0dwK+olgwuQ40TBAHZ/EAQ==" spinCount="100000" sheet="1" objects="1" scenarios="1"/>
  <mergeCells count="1"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0660-213D-4349-A72D-B2847E56F879}">
  <sheetPr codeName="Sheet11">
    <tabColor theme="3" tint="0.79998168889431442"/>
  </sheetPr>
  <dimension ref="A1:L60"/>
  <sheetViews>
    <sheetView topLeftCell="A24" zoomScale="70" zoomScaleNormal="70" workbookViewId="0">
      <selection sqref="A1:B1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90" t="s">
        <v>390</v>
      </c>
      <c r="B1" s="191"/>
    </row>
    <row r="2" spans="1:12" ht="18.5">
      <c r="A2" s="13" t="s">
        <v>194</v>
      </c>
      <c r="B2" s="21">
        <f>'FIELD INFO REQUIRED'!$C$2</f>
        <v>0</v>
      </c>
    </row>
    <row r="3" spans="1:12" ht="18.5">
      <c r="A3" s="14" t="s">
        <v>195</v>
      </c>
      <c r="B3" s="21">
        <f>'FIELD INFO REQUIRED'!$C$3</f>
        <v>0</v>
      </c>
    </row>
    <row r="4" spans="1:12" ht="18.5">
      <c r="A4" s="14" t="s">
        <v>196</v>
      </c>
      <c r="B4" s="21">
        <f>'FIELD INFO REQUIRED'!$C$4</f>
        <v>0</v>
      </c>
    </row>
    <row r="5" spans="1:12" ht="18.5">
      <c r="A5" s="14" t="s">
        <v>197</v>
      </c>
      <c r="B5" s="21">
        <f>'FIELD INFO REQUIRED'!$C$5</f>
        <v>0</v>
      </c>
    </row>
    <row r="6" spans="1:12" ht="18.5">
      <c r="A6" s="13" t="s">
        <v>198</v>
      </c>
      <c r="B6" s="21">
        <f>'FIELD INFO REQUIRED'!$C$7</f>
        <v>0</v>
      </c>
    </row>
    <row r="7" spans="1:12" ht="18.5">
      <c r="A7" s="14" t="s">
        <v>199</v>
      </c>
      <c r="B7" s="21" t="e">
        <f>'FIELD INFO REQUIRED'!$C$8</f>
        <v>#N/A</v>
      </c>
    </row>
    <row r="8" spans="1:12" ht="18.5">
      <c r="A8" s="14" t="s">
        <v>200</v>
      </c>
      <c r="B8" s="74">
        <f ca="1">'FIELD INFO REQUIRED'!$C$9</f>
        <v>44900</v>
      </c>
    </row>
    <row r="9" spans="1:12" ht="18.5">
      <c r="A9" s="14" t="s">
        <v>201</v>
      </c>
      <c r="B9" s="74">
        <f>'FIELD INFO REQUIRED'!$C$10</f>
        <v>0</v>
      </c>
    </row>
    <row r="10" spans="1:12" ht="18.5">
      <c r="A10" s="13" t="s">
        <v>202</v>
      </c>
      <c r="B10" s="21">
        <f>'FIELD INFO REQUIRED'!$C$11</f>
        <v>0</v>
      </c>
    </row>
    <row r="11" spans="1:12" ht="18.5">
      <c r="A11" s="14" t="s">
        <v>203</v>
      </c>
      <c r="B11" s="21">
        <f>'FIELD INFO REQUIRED'!$C$12</f>
        <v>0</v>
      </c>
      <c r="E11" s="15"/>
    </row>
    <row r="12" spans="1:12" ht="18.5">
      <c r="A12" s="14" t="s">
        <v>204</v>
      </c>
      <c r="B12" s="21">
        <f>'FIELD INFO REQUIRED'!$C$13</f>
        <v>0</v>
      </c>
    </row>
    <row r="13" spans="1:12" ht="18.5">
      <c r="A13" s="14" t="s">
        <v>205</v>
      </c>
      <c r="B13" s="21">
        <f>'FIELD INFO REQUIRED'!$C$14</f>
        <v>0</v>
      </c>
    </row>
    <row r="14" spans="1:12" ht="18.5">
      <c r="A14" s="14" t="s">
        <v>206</v>
      </c>
      <c r="B14" s="21">
        <f>'FIELD INFO REQUIRED'!$C$15</f>
        <v>0</v>
      </c>
    </row>
    <row r="15" spans="1:12" ht="18.5">
      <c r="A15" s="13" t="s">
        <v>207</v>
      </c>
      <c r="B15" s="21">
        <f>'FIELD INFO REQUIRED'!$C$16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REQUIRED'!$C$17</f>
        <v>0</v>
      </c>
    </row>
    <row r="17" spans="1:2" ht="18.5">
      <c r="A17" s="192" t="s">
        <v>217</v>
      </c>
      <c r="B17" s="193"/>
    </row>
    <row r="18" spans="1:2" ht="18.5">
      <c r="A18" s="16" t="s">
        <v>57</v>
      </c>
      <c r="B18" s="25">
        <f>'FIELD INFO REQUIRED'!C25</f>
        <v>0</v>
      </c>
    </row>
    <row r="19" spans="1:2" ht="18.5">
      <c r="A19" s="194" t="s">
        <v>221</v>
      </c>
      <c r="B19" s="195"/>
    </row>
    <row r="20" spans="1:2" ht="18.5">
      <c r="A20" s="13" t="s">
        <v>3</v>
      </c>
      <c r="B20" s="21">
        <f>'FIELD INFO REQUIRED'!C26</f>
        <v>0</v>
      </c>
    </row>
    <row r="21" spans="1:2" ht="18.5">
      <c r="A21" s="14" t="s">
        <v>4</v>
      </c>
      <c r="B21" s="21">
        <f>'FIELD INFO REQUIRED'!C27</f>
        <v>0</v>
      </c>
    </row>
    <row r="22" spans="1:2" ht="18.5">
      <c r="A22" s="14" t="s">
        <v>5</v>
      </c>
      <c r="B22" s="21">
        <f>'FIELD INFO REQUIRED'!C28</f>
        <v>0</v>
      </c>
    </row>
    <row r="23" spans="1:2" ht="18.5">
      <c r="A23" s="14" t="s">
        <v>6</v>
      </c>
      <c r="B23" s="21">
        <f>'FIELD INFO REQUIRED'!C29</f>
        <v>0</v>
      </c>
    </row>
    <row r="24" spans="1:2" ht="18.5">
      <c r="A24" s="14" t="s">
        <v>7</v>
      </c>
      <c r="B24" s="21">
        <f>'FIELD INFO REQUIRED'!C30</f>
        <v>0</v>
      </c>
    </row>
    <row r="25" spans="1:2" ht="18.5">
      <c r="A25" s="14" t="s">
        <v>8</v>
      </c>
      <c r="B25" s="21">
        <f>'FIELD INFO REQUIRED'!C31</f>
        <v>0</v>
      </c>
    </row>
    <row r="26" spans="1:2" ht="18.5">
      <c r="A26" s="14" t="s">
        <v>9</v>
      </c>
      <c r="B26" s="21">
        <f>'FIELD INFO REQUIRED'!C32</f>
        <v>0</v>
      </c>
    </row>
    <row r="27" spans="1:2" ht="18.5">
      <c r="A27" s="14" t="s">
        <v>10</v>
      </c>
      <c r="B27" s="21">
        <f>'FIELD INFO REQUIRED'!C33</f>
        <v>0</v>
      </c>
    </row>
    <row r="28" spans="1:2" ht="18.5">
      <c r="A28" s="14" t="s">
        <v>11</v>
      </c>
      <c r="B28" s="21">
        <f>'FIELD INFO REQUIRED'!C34</f>
        <v>0</v>
      </c>
    </row>
    <row r="29" spans="1:2" ht="18.5">
      <c r="A29" s="14" t="s">
        <v>12</v>
      </c>
      <c r="B29" s="21">
        <f>'FIELD INFO REQUIRED'!C35</f>
        <v>0</v>
      </c>
    </row>
    <row r="30" spans="1:2" ht="18.5">
      <c r="A30" s="14" t="s">
        <v>13</v>
      </c>
      <c r="B30" s="21">
        <f>'FIELD INFO REQUIRED'!C36</f>
        <v>0</v>
      </c>
    </row>
    <row r="31" spans="1:2" ht="18.5">
      <c r="A31" s="14" t="s">
        <v>14</v>
      </c>
      <c r="B31" s="21">
        <f>'FIELD INFO REQUIRED'!C37</f>
        <v>0</v>
      </c>
    </row>
    <row r="32" spans="1:2" ht="18.5">
      <c r="A32" s="14" t="s">
        <v>15</v>
      </c>
      <c r="B32" s="21">
        <f>'FIELD INFO REQUIRED'!C38</f>
        <v>0</v>
      </c>
    </row>
    <row r="33" spans="1:2" ht="18.5">
      <c r="A33" s="14" t="s">
        <v>16</v>
      </c>
      <c r="B33" s="21">
        <f>'FIELD INFO REQUIRED'!C39</f>
        <v>0</v>
      </c>
    </row>
    <row r="34" spans="1:2" ht="18.5">
      <c r="A34" s="196" t="s">
        <v>219</v>
      </c>
      <c r="B34" s="197"/>
    </row>
    <row r="35" spans="1:2" ht="18.5">
      <c r="A35" s="17" t="s">
        <v>211</v>
      </c>
      <c r="B35" s="21">
        <f>'FIELD INFO REQUIRED'!C40</f>
        <v>0</v>
      </c>
    </row>
    <row r="36" spans="1:2" ht="37">
      <c r="A36" s="17" t="s">
        <v>17</v>
      </c>
      <c r="B36" s="21">
        <f>'FIELD INFO REQUIRED'!C41</f>
        <v>0</v>
      </c>
    </row>
    <row r="37" spans="1:2" ht="18.5">
      <c r="A37" s="17" t="s">
        <v>18</v>
      </c>
      <c r="B37" s="21">
        <f>'FIELD INFO REQUIRED'!C42</f>
        <v>0</v>
      </c>
    </row>
    <row r="38" spans="1:2" ht="18.5">
      <c r="A38" s="198" t="s">
        <v>222</v>
      </c>
      <c r="B38" s="199"/>
    </row>
    <row r="39" spans="1:2" ht="18.5">
      <c r="A39" s="14" t="s">
        <v>19</v>
      </c>
      <c r="B39" s="21">
        <f>'FIELD INFO REQUIRED'!C43</f>
        <v>0</v>
      </c>
    </row>
    <row r="40" spans="1:2" ht="18.5">
      <c r="A40" s="17" t="s">
        <v>20</v>
      </c>
      <c r="B40" s="21">
        <f>'FIELD INFO REQUIRED'!C44</f>
        <v>0</v>
      </c>
    </row>
    <row r="41" spans="1:2" ht="18.5">
      <c r="A41" s="14" t="s">
        <v>21</v>
      </c>
      <c r="B41" s="21">
        <f>'FIELD INFO REQUIRED'!C45</f>
        <v>0</v>
      </c>
    </row>
    <row r="42" spans="1:2" ht="18.5">
      <c r="A42" s="14" t="s">
        <v>22</v>
      </c>
      <c r="B42" s="21">
        <f>'FIELD INFO REQUIRED'!C46</f>
        <v>0</v>
      </c>
    </row>
    <row r="43" spans="1:2" ht="18.5">
      <c r="A43" s="188" t="s">
        <v>223</v>
      </c>
      <c r="B43" s="189"/>
    </row>
    <row r="44" spans="1:2" ht="18.5">
      <c r="A44" s="16" t="s">
        <v>25</v>
      </c>
      <c r="B44" s="21">
        <f>'FIELD INFO REQUIRED'!C47</f>
        <v>0</v>
      </c>
    </row>
    <row r="45" spans="1:2" ht="18.5">
      <c r="A45" s="16" t="s">
        <v>26</v>
      </c>
      <c r="B45" s="21">
        <f>'FIELD INFO REQUIRED'!C48</f>
        <v>0</v>
      </c>
    </row>
    <row r="46" spans="1:2" ht="18.5">
      <c r="A46" s="16" t="s">
        <v>27</v>
      </c>
      <c r="B46" s="21">
        <f>'FIELD INFO REQUIRED'!C49</f>
        <v>0</v>
      </c>
    </row>
    <row r="47" spans="1:2" ht="18.5">
      <c r="A47" s="16" t="s">
        <v>28</v>
      </c>
      <c r="B47" s="21">
        <f>'FIELD INFO REQUIRED'!C50</f>
        <v>0</v>
      </c>
    </row>
    <row r="48" spans="1:2" ht="18.5">
      <c r="A48" s="16" t="s">
        <v>29</v>
      </c>
      <c r="B48" s="21">
        <f>'FIELD INFO REQUIRED'!C51</f>
        <v>0</v>
      </c>
    </row>
    <row r="49" spans="1:3" ht="18.5">
      <c r="A49" s="17" t="s">
        <v>30</v>
      </c>
      <c r="B49" s="21">
        <f>'FIELD INFO REQUIRED'!C52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AC87-FC31-4FC2-A9DB-4DDBF42A1756}">
  <sheetPr codeName="Sheet15">
    <tabColor theme="4" tint="0.79998168889431442"/>
  </sheetPr>
  <dimension ref="A1:D57"/>
  <sheetViews>
    <sheetView topLeftCell="A30" zoomScale="70" zoomScaleNormal="70" workbookViewId="0">
      <selection sqref="A1:B1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02" t="s">
        <v>431</v>
      </c>
      <c r="B1" s="203"/>
    </row>
    <row r="2" spans="1:4" ht="18.5">
      <c r="A2" s="13" t="s">
        <v>194</v>
      </c>
      <c r="B2" s="13">
        <f>'FIELD INFO REQUIRED'!$C$2</f>
        <v>0</v>
      </c>
      <c r="D2" s="15"/>
    </row>
    <row r="3" spans="1:4" ht="18.5">
      <c r="A3" s="14" t="s">
        <v>195</v>
      </c>
      <c r="B3" s="13">
        <f>'FIELD INFO REQUIRED'!$C$3</f>
        <v>0</v>
      </c>
    </row>
    <row r="4" spans="1:4" ht="18.5">
      <c r="A4" s="14" t="s">
        <v>196</v>
      </c>
      <c r="B4" s="13">
        <f>'FIELD INFO REQUIRED'!$C$4</f>
        <v>0</v>
      </c>
    </row>
    <row r="5" spans="1:4" ht="18.5">
      <c r="A5" s="14" t="s">
        <v>197</v>
      </c>
      <c r="B5" s="13">
        <f>'FIELD INFO REQUIRED'!$C$5</f>
        <v>0</v>
      </c>
    </row>
    <row r="6" spans="1:4" ht="18.5">
      <c r="A6" s="13" t="s">
        <v>198</v>
      </c>
      <c r="B6" s="13">
        <f>'FIELD INFO REQUIRED'!$C$7</f>
        <v>0</v>
      </c>
    </row>
    <row r="7" spans="1:4" ht="18.5">
      <c r="A7" s="14" t="s">
        <v>199</v>
      </c>
      <c r="B7" s="13" t="e">
        <f>'FIELD INFO REQUIRED'!$C$8</f>
        <v>#N/A</v>
      </c>
    </row>
    <row r="8" spans="1:4" ht="18.5">
      <c r="A8" s="14" t="s">
        <v>200</v>
      </c>
      <c r="B8" s="76">
        <f ca="1">'FIELD INFO REQUIRED'!$C$9</f>
        <v>44900</v>
      </c>
    </row>
    <row r="9" spans="1:4" ht="18.5">
      <c r="A9" s="14" t="s">
        <v>201</v>
      </c>
      <c r="B9" s="76">
        <f>'FIELD INFO REQUIRED'!$C$10</f>
        <v>0</v>
      </c>
    </row>
    <row r="10" spans="1:4" ht="18.5">
      <c r="A10" s="13" t="s">
        <v>202</v>
      </c>
      <c r="B10" s="13">
        <f>'FIELD INFO REQUIRED'!$C$11</f>
        <v>0</v>
      </c>
    </row>
    <row r="11" spans="1:4" ht="18.5">
      <c r="A11" s="14" t="s">
        <v>203</v>
      </c>
      <c r="B11" s="13">
        <f>'FIELD INFO REQUIRED'!$C$12</f>
        <v>0</v>
      </c>
    </row>
    <row r="12" spans="1:4" ht="18.5">
      <c r="A12" s="14" t="s">
        <v>204</v>
      </c>
      <c r="B12" s="13">
        <f>'FIELD INFO REQUIRED'!$C$13</f>
        <v>0</v>
      </c>
    </row>
    <row r="13" spans="1:4" ht="18.5">
      <c r="A13" s="14" t="s">
        <v>205</v>
      </c>
      <c r="B13" s="13">
        <f>'FIELD INFO REQUIRED'!$C$14</f>
        <v>0</v>
      </c>
    </row>
    <row r="14" spans="1:4" ht="18.5">
      <c r="A14" s="14" t="s">
        <v>206</v>
      </c>
      <c r="B14" s="13">
        <f>'FIELD INFO REQUIRED'!$C$15</f>
        <v>0</v>
      </c>
    </row>
    <row r="15" spans="1:4" ht="18.5">
      <c r="A15" s="13" t="s">
        <v>207</v>
      </c>
      <c r="B15" s="13">
        <f>'FIELD INFO REQUIRED'!$C$16</f>
        <v>0</v>
      </c>
    </row>
    <row r="16" spans="1:4" ht="18.5">
      <c r="A16" s="14" t="s">
        <v>208</v>
      </c>
      <c r="B16" s="13">
        <f>'FIELD INFO REQUIRED'!$C$17</f>
        <v>0</v>
      </c>
    </row>
    <row r="17" spans="1:2" ht="18.5">
      <c r="A17" s="204" t="s">
        <v>217</v>
      </c>
      <c r="B17" s="205"/>
    </row>
    <row r="18" spans="1:2" ht="18.5">
      <c r="A18" s="16" t="s">
        <v>57</v>
      </c>
      <c r="B18" s="31">
        <f>'FIELD INFO REQUIRED'!C25</f>
        <v>0</v>
      </c>
    </row>
    <row r="19" spans="1:2" ht="18.5">
      <c r="A19" s="16" t="s">
        <v>245</v>
      </c>
      <c r="B19" s="31">
        <f>'FIELD INFO REQUIRED'!C26</f>
        <v>0</v>
      </c>
    </row>
    <row r="20" spans="1:2" ht="18.5">
      <c r="A20" s="206" t="s">
        <v>244</v>
      </c>
      <c r="B20" s="207"/>
    </row>
    <row r="21" spans="1:2" ht="18.5">
      <c r="A21" s="14" t="s">
        <v>243</v>
      </c>
      <c r="B21" s="31">
        <f>'FIELD INFO REQUIRED'!C27</f>
        <v>0</v>
      </c>
    </row>
    <row r="22" spans="1:2" ht="18.5">
      <c r="A22" s="14" t="s">
        <v>242</v>
      </c>
      <c r="B22" s="31">
        <f>'FIELD INFO REQUIRED'!C28</f>
        <v>0</v>
      </c>
    </row>
    <row r="23" spans="1:2" ht="18.5">
      <c r="A23" s="14" t="s">
        <v>241</v>
      </c>
      <c r="B23" s="31">
        <f>'FIELD INFO REQUIRED'!C29</f>
        <v>0</v>
      </c>
    </row>
    <row r="24" spans="1:2" ht="18.5">
      <c r="A24" s="14" t="s">
        <v>240</v>
      </c>
      <c r="B24" s="31">
        <f>'FIELD INFO REQUIRED'!C30</f>
        <v>0</v>
      </c>
    </row>
    <row r="25" spans="1:2" ht="18.5">
      <c r="A25" s="14" t="s">
        <v>239</v>
      </c>
      <c r="B25" s="31">
        <f>'FIELD INFO REQUIRED'!C31</f>
        <v>0</v>
      </c>
    </row>
    <row r="26" spans="1:2" ht="18.5">
      <c r="A26" s="14" t="s">
        <v>238</v>
      </c>
      <c r="B26" s="31">
        <f>'FIELD INFO REQUIRED'!C32</f>
        <v>0</v>
      </c>
    </row>
    <row r="27" spans="1:2" ht="18.5">
      <c r="A27" s="14" t="s">
        <v>237</v>
      </c>
      <c r="B27" s="31">
        <f>'FIELD INFO REQUIRED'!C33</f>
        <v>0</v>
      </c>
    </row>
    <row r="28" spans="1:2" ht="18.5">
      <c r="A28" s="208" t="s">
        <v>219</v>
      </c>
      <c r="B28" s="209"/>
    </row>
    <row r="29" spans="1:2" ht="18.5">
      <c r="A29" s="17" t="s">
        <v>211</v>
      </c>
      <c r="B29" s="31">
        <f>'FIELD INFO REQUIRED'!C34</f>
        <v>0</v>
      </c>
    </row>
    <row r="30" spans="1:2" ht="37">
      <c r="A30" s="17" t="s">
        <v>17</v>
      </c>
      <c r="B30" s="31">
        <f>'FIELD INFO REQUIRED'!C35</f>
        <v>0</v>
      </c>
    </row>
    <row r="31" spans="1:2" ht="18.5">
      <c r="A31" s="17" t="s">
        <v>18</v>
      </c>
      <c r="B31" s="31">
        <f>'FIELD INFO REQUIRED'!C36</f>
        <v>0</v>
      </c>
    </row>
    <row r="32" spans="1:2" ht="18.5">
      <c r="A32" s="210" t="s">
        <v>222</v>
      </c>
      <c r="B32" s="211"/>
    </row>
    <row r="33" spans="1:2" ht="18.5">
      <c r="A33" s="14" t="s">
        <v>19</v>
      </c>
      <c r="B33" s="31">
        <f>'FIELD INFO REQUIRED'!C37</f>
        <v>0</v>
      </c>
    </row>
    <row r="34" spans="1:2" ht="18.5">
      <c r="A34" s="17" t="s">
        <v>20</v>
      </c>
      <c r="B34" s="31">
        <f>'FIELD INFO REQUIRED'!C38</f>
        <v>0</v>
      </c>
    </row>
    <row r="35" spans="1:2" ht="18.5">
      <c r="A35" s="14" t="s">
        <v>21</v>
      </c>
      <c r="B35" s="31">
        <f>'FIELD INFO REQUIRED'!C39</f>
        <v>0</v>
      </c>
    </row>
    <row r="36" spans="1:2" ht="18.5">
      <c r="A36" s="14" t="s">
        <v>22</v>
      </c>
      <c r="B36" s="31">
        <f>'FIELD INFO REQUIRED'!C40</f>
        <v>0</v>
      </c>
    </row>
    <row r="37" spans="1:2" ht="18.5">
      <c r="A37" s="13" t="s">
        <v>23</v>
      </c>
      <c r="B37" s="31">
        <f>'FIELD INFO REQUIRED'!C41</f>
        <v>0</v>
      </c>
    </row>
    <row r="38" spans="1:2" ht="18.5">
      <c r="A38" s="200" t="s">
        <v>223</v>
      </c>
      <c r="B38" s="201"/>
    </row>
    <row r="39" spans="1:2" ht="18.5">
      <c r="A39" s="17" t="s">
        <v>24</v>
      </c>
      <c r="B39" s="31">
        <f>'FIELD INFO REQUIRED'!C42</f>
        <v>0</v>
      </c>
    </row>
    <row r="40" spans="1:2" ht="18.5">
      <c r="A40" s="16" t="s">
        <v>25</v>
      </c>
      <c r="B40" s="31">
        <f>'FIELD INFO REQUIRED'!C43</f>
        <v>0</v>
      </c>
    </row>
    <row r="41" spans="1:2" ht="18.5">
      <c r="A41" s="16" t="s">
        <v>26</v>
      </c>
      <c r="B41" s="31">
        <f>'FIELD INFO REQUIRED'!C44</f>
        <v>0</v>
      </c>
    </row>
    <row r="42" spans="1:2" ht="18.5">
      <c r="A42" s="16" t="s">
        <v>27</v>
      </c>
      <c r="B42" s="31">
        <f>'FIELD INFO REQUIRED'!C45</f>
        <v>0</v>
      </c>
    </row>
    <row r="43" spans="1:2" ht="18.5">
      <c r="A43" s="16" t="s">
        <v>28</v>
      </c>
      <c r="B43" s="31">
        <f>'FIELD INFO REQUIRED'!C46</f>
        <v>0</v>
      </c>
    </row>
    <row r="44" spans="1:2" ht="18.5">
      <c r="A44" s="16" t="s">
        <v>29</v>
      </c>
      <c r="B44" s="31">
        <f>'FIELD INFO REQUIRED'!C47</f>
        <v>0</v>
      </c>
    </row>
    <row r="45" spans="1:2" ht="18.5">
      <c r="A45" s="17" t="s">
        <v>30</v>
      </c>
      <c r="B45" s="31">
        <f>'FIELD INFO REQUIRED'!C48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FB6B-1AE2-491E-8DDF-B048AD48ADB1}">
  <sheetPr>
    <tabColor theme="5" tint="0.79998168889431442"/>
  </sheetPr>
  <dimension ref="A1:L60"/>
  <sheetViews>
    <sheetView topLeftCell="A31" zoomScale="70" zoomScaleNormal="70" workbookViewId="0">
      <selection sqref="A1:B1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214" t="s">
        <v>387</v>
      </c>
      <c r="B1" s="215"/>
    </row>
    <row r="2" spans="1:12" ht="18.5">
      <c r="A2" s="13" t="s">
        <v>194</v>
      </c>
      <c r="B2" s="21">
        <f>'FIELD INFO REQUIRED'!$C$2</f>
        <v>0</v>
      </c>
    </row>
    <row r="3" spans="1:12" ht="18.5">
      <c r="A3" s="14" t="s">
        <v>195</v>
      </c>
      <c r="B3" s="21">
        <f>'FIELD INFO REQUIRED'!$C$3</f>
        <v>0</v>
      </c>
    </row>
    <row r="4" spans="1:12" ht="18.5">
      <c r="A4" s="14" t="s">
        <v>196</v>
      </c>
      <c r="B4" s="21">
        <f>'FIELD INFO REQUIRED'!$C$4</f>
        <v>0</v>
      </c>
    </row>
    <row r="5" spans="1:12" ht="18.5">
      <c r="A5" s="14" t="s">
        <v>197</v>
      </c>
      <c r="B5" s="21">
        <f>'FIELD INFO REQUIRED'!$C$5</f>
        <v>0</v>
      </c>
    </row>
    <row r="6" spans="1:12" ht="18.5">
      <c r="A6" s="13" t="s">
        <v>198</v>
      </c>
      <c r="B6" s="21">
        <f>'FIELD INFO REQUIRED'!$C$7</f>
        <v>0</v>
      </c>
    </row>
    <row r="7" spans="1:12" ht="18.5">
      <c r="A7" s="14" t="s">
        <v>199</v>
      </c>
      <c r="B7" s="21" t="e">
        <f>'FIELD INFO REQUIRED'!$C$8</f>
        <v>#N/A</v>
      </c>
    </row>
    <row r="8" spans="1:12" ht="18.5">
      <c r="A8" s="14" t="s">
        <v>200</v>
      </c>
      <c r="B8" s="74">
        <f ca="1">'FIELD INFO REQUIRED'!$C$9</f>
        <v>44900</v>
      </c>
    </row>
    <row r="9" spans="1:12" ht="18.5">
      <c r="A9" s="14" t="s">
        <v>201</v>
      </c>
      <c r="B9" s="74">
        <f>'FIELD INFO REQUIRED'!$C$10</f>
        <v>0</v>
      </c>
    </row>
    <row r="10" spans="1:12" ht="18.5">
      <c r="A10" s="13" t="s">
        <v>202</v>
      </c>
      <c r="B10" s="21">
        <f>'FIELD INFO REQUIRED'!$C$11</f>
        <v>0</v>
      </c>
    </row>
    <row r="11" spans="1:12" ht="18.5">
      <c r="A11" s="14" t="s">
        <v>203</v>
      </c>
      <c r="B11" s="21">
        <f>'FIELD INFO REQUIRED'!$C$12</f>
        <v>0</v>
      </c>
      <c r="E11" s="15"/>
    </row>
    <row r="12" spans="1:12" ht="18.5">
      <c r="A12" s="14" t="s">
        <v>204</v>
      </c>
      <c r="B12" s="21">
        <f>'FIELD INFO REQUIRED'!$C$13</f>
        <v>0</v>
      </c>
    </row>
    <row r="13" spans="1:12" ht="18.5">
      <c r="A13" s="14" t="s">
        <v>205</v>
      </c>
      <c r="B13" s="21">
        <f>'FIELD INFO REQUIRED'!$C$14</f>
        <v>0</v>
      </c>
    </row>
    <row r="14" spans="1:12" ht="18.5">
      <c r="A14" s="14" t="s">
        <v>206</v>
      </c>
      <c r="B14" s="21">
        <f>'FIELD INFO REQUIRED'!$C$15</f>
        <v>0</v>
      </c>
    </row>
    <row r="15" spans="1:12" ht="18.5">
      <c r="A15" s="13" t="s">
        <v>207</v>
      </c>
      <c r="B15" s="21">
        <f>'FIELD INFO REQUIRED'!$C$16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REQUIRED'!$C$17</f>
        <v>0</v>
      </c>
    </row>
    <row r="17" spans="1:2" ht="18.5">
      <c r="A17" s="216" t="s">
        <v>217</v>
      </c>
      <c r="B17" s="217"/>
    </row>
    <row r="18" spans="1:2" ht="18.5">
      <c r="A18" s="16" t="s">
        <v>57</v>
      </c>
      <c r="B18" s="25">
        <f>'FIELD INFO REQUIRED'!C25</f>
        <v>0</v>
      </c>
    </row>
    <row r="19" spans="1:2" ht="18.5">
      <c r="A19" s="218" t="s">
        <v>221</v>
      </c>
      <c r="B19" s="219"/>
    </row>
    <row r="20" spans="1:2" ht="18.5">
      <c r="A20" s="13" t="s">
        <v>3</v>
      </c>
      <c r="B20" s="21">
        <f>'FIELD INFO REQUIRED'!$C$26</f>
        <v>0</v>
      </c>
    </row>
    <row r="21" spans="1:2" ht="18.5">
      <c r="A21" s="14" t="s">
        <v>4</v>
      </c>
      <c r="B21" s="21">
        <f>'FIELD INFO REQUIRED'!$C$27</f>
        <v>0</v>
      </c>
    </row>
    <row r="22" spans="1:2" ht="18.5">
      <c r="A22" s="14" t="s">
        <v>5</v>
      </c>
      <c r="B22" s="21">
        <f>'FIELD INFO REQUIRED'!$C$28</f>
        <v>0</v>
      </c>
    </row>
    <row r="23" spans="1:2" ht="18.5">
      <c r="A23" s="14" t="s">
        <v>6</v>
      </c>
      <c r="B23" s="21">
        <f>'FIELD INFO REQUIRED'!$C$29</f>
        <v>0</v>
      </c>
    </row>
    <row r="24" spans="1:2" ht="18.5">
      <c r="A24" s="14" t="s">
        <v>7</v>
      </c>
      <c r="B24" s="21">
        <f>'FIELD INFO REQUIRED'!$C$30</f>
        <v>0</v>
      </c>
    </row>
    <row r="25" spans="1:2" ht="18.5">
      <c r="A25" s="14" t="s">
        <v>8</v>
      </c>
      <c r="B25" s="21">
        <f>'FIELD INFO REQUIRED'!$C$31</f>
        <v>0</v>
      </c>
    </row>
    <row r="26" spans="1:2" ht="18.5">
      <c r="A26" s="14" t="s">
        <v>9</v>
      </c>
      <c r="B26" s="21">
        <f>'FIELD INFO REQUIRED'!$C$32</f>
        <v>0</v>
      </c>
    </row>
    <row r="27" spans="1:2" ht="18.5">
      <c r="A27" s="14" t="s">
        <v>10</v>
      </c>
      <c r="B27" s="21">
        <f>'FIELD INFO REQUIRED'!$C$33</f>
        <v>0</v>
      </c>
    </row>
    <row r="28" spans="1:2" ht="18.5">
      <c r="A28" s="14" t="s">
        <v>11</v>
      </c>
      <c r="B28" s="21">
        <f>'FIELD INFO REQUIRED'!$C$34</f>
        <v>0</v>
      </c>
    </row>
    <row r="29" spans="1:2" ht="18.5">
      <c r="A29" s="14" t="s">
        <v>12</v>
      </c>
      <c r="B29" s="21">
        <f>'FIELD INFO REQUIRED'!C35</f>
        <v>0</v>
      </c>
    </row>
    <row r="30" spans="1:2" ht="18.5">
      <c r="A30" s="14" t="s">
        <v>13</v>
      </c>
      <c r="B30" s="21">
        <f>'FIELD INFO REQUIRED'!C36</f>
        <v>0</v>
      </c>
    </row>
    <row r="31" spans="1:2" ht="18.5">
      <c r="A31" s="14" t="s">
        <v>14</v>
      </c>
      <c r="B31" s="21">
        <f>'FIELD INFO REQUIRED'!C37</f>
        <v>0</v>
      </c>
    </row>
    <row r="32" spans="1:2" ht="18.5">
      <c r="A32" s="14" t="s">
        <v>15</v>
      </c>
      <c r="B32" s="21">
        <f>'FIELD INFO REQUIRED'!C38</f>
        <v>0</v>
      </c>
    </row>
    <row r="33" spans="1:2" ht="18.5">
      <c r="A33" s="14" t="s">
        <v>16</v>
      </c>
      <c r="B33" s="21">
        <f>'FIELD INFO REQUIRED'!C39</f>
        <v>0</v>
      </c>
    </row>
    <row r="34" spans="1:2" ht="18.5">
      <c r="A34" s="220" t="s">
        <v>219</v>
      </c>
      <c r="B34" s="221"/>
    </row>
    <row r="35" spans="1:2" ht="18.5">
      <c r="A35" s="17" t="s">
        <v>211</v>
      </c>
      <c r="B35" s="21">
        <f>'FIELD INFO REQUIRED'!C40</f>
        <v>0</v>
      </c>
    </row>
    <row r="36" spans="1:2" ht="37">
      <c r="A36" s="17" t="s">
        <v>17</v>
      </c>
      <c r="B36" s="21">
        <f>'FIELD INFO REQUIRED'!C41</f>
        <v>0</v>
      </c>
    </row>
    <row r="37" spans="1:2" ht="18.5">
      <c r="A37" s="17" t="s">
        <v>18</v>
      </c>
      <c r="B37" s="21">
        <f>'FIELD INFO REQUIRED'!C42</f>
        <v>0</v>
      </c>
    </row>
    <row r="38" spans="1:2" ht="18.5">
      <c r="A38" s="222" t="s">
        <v>222</v>
      </c>
      <c r="B38" s="223"/>
    </row>
    <row r="39" spans="1:2" ht="18.5">
      <c r="A39" s="14" t="s">
        <v>19</v>
      </c>
      <c r="B39" s="21">
        <f>'FIELD INFO REQUIRED'!C43</f>
        <v>0</v>
      </c>
    </row>
    <row r="40" spans="1:2" ht="18.5">
      <c r="A40" s="17" t="s">
        <v>20</v>
      </c>
      <c r="B40" s="21">
        <f>'FIELD INFO REQUIRED'!C44</f>
        <v>0</v>
      </c>
    </row>
    <row r="41" spans="1:2" ht="18.5">
      <c r="A41" s="14" t="s">
        <v>21</v>
      </c>
      <c r="B41" s="21">
        <f>'FIELD INFO REQUIRED'!C45</f>
        <v>0</v>
      </c>
    </row>
    <row r="42" spans="1:2" ht="18.5">
      <c r="A42" s="14" t="s">
        <v>22</v>
      </c>
      <c r="B42" s="21">
        <f>'FIELD INFO REQUIRED'!C46</f>
        <v>0</v>
      </c>
    </row>
    <row r="43" spans="1:2" ht="18.5">
      <c r="A43" s="212" t="s">
        <v>223</v>
      </c>
      <c r="B43" s="213"/>
    </row>
    <row r="44" spans="1:2" ht="18.5">
      <c r="A44" s="16" t="s">
        <v>25</v>
      </c>
      <c r="B44" s="21">
        <f>'FIELD INFO REQUIRED'!C47</f>
        <v>0</v>
      </c>
    </row>
    <row r="45" spans="1:2" ht="18.5">
      <c r="A45" s="16" t="s">
        <v>26</v>
      </c>
      <c r="B45" s="21">
        <f>'FIELD INFO REQUIRED'!C48</f>
        <v>0</v>
      </c>
    </row>
    <row r="46" spans="1:2" ht="18.5">
      <c r="A46" s="16" t="s">
        <v>27</v>
      </c>
      <c r="B46" s="21">
        <f>'FIELD INFO REQUIRED'!C49</f>
        <v>0</v>
      </c>
    </row>
    <row r="47" spans="1:2" ht="18.5">
      <c r="A47" s="16" t="s">
        <v>28</v>
      </c>
      <c r="B47" s="21">
        <f>'FIELD INFO REQUIRED'!C50</f>
        <v>0</v>
      </c>
    </row>
    <row r="48" spans="1:2" ht="18.5">
      <c r="A48" s="16" t="s">
        <v>29</v>
      </c>
      <c r="B48" s="21">
        <f>'FIELD INFO REQUIRED'!C51</f>
        <v>0</v>
      </c>
    </row>
    <row r="49" spans="1:3" ht="18.5">
      <c r="A49" s="17" t="s">
        <v>30</v>
      </c>
      <c r="B49" s="21">
        <f>'FIELD INFO REQUIRED'!C52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0D8-E236-4EB8-8120-249170000990}">
  <sheetPr>
    <tabColor theme="6" tint="0.79998168889431442"/>
  </sheetPr>
  <dimension ref="A1:F34"/>
  <sheetViews>
    <sheetView topLeftCell="A16" zoomScale="70" zoomScaleNormal="70" workbookViewId="0">
      <selection sqref="A1:B1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224" t="s">
        <v>389</v>
      </c>
      <c r="B1" s="225"/>
    </row>
    <row r="2" spans="1:6" ht="18.5">
      <c r="A2" s="13" t="s">
        <v>194</v>
      </c>
      <c r="B2" s="21">
        <f>'FIELD INFO REQUIRED'!$C$2</f>
        <v>0</v>
      </c>
    </row>
    <row r="3" spans="1:6" ht="18.5">
      <c r="A3" s="14" t="s">
        <v>195</v>
      </c>
      <c r="B3" s="21">
        <f>'FIELD INFO REQUIRED'!$C$3</f>
        <v>0</v>
      </c>
    </row>
    <row r="4" spans="1:6" ht="18.5">
      <c r="A4" s="14" t="s">
        <v>196</v>
      </c>
      <c r="B4" s="21">
        <f>'FIELD INFO REQUIRED'!$C$4</f>
        <v>0</v>
      </c>
    </row>
    <row r="5" spans="1:6" ht="18.5">
      <c r="A5" s="14" t="s">
        <v>197</v>
      </c>
      <c r="B5" s="21">
        <f>'FIELD INFO REQUIRED'!$C$5</f>
        <v>0</v>
      </c>
    </row>
    <row r="6" spans="1:6" ht="18.5">
      <c r="A6" s="13" t="s">
        <v>198</v>
      </c>
      <c r="B6" s="21">
        <f>'FIELD INFO REQUIRED'!$C$7</f>
        <v>0</v>
      </c>
    </row>
    <row r="7" spans="1:6" ht="18.5">
      <c r="A7" s="14" t="s">
        <v>199</v>
      </c>
      <c r="B7" s="21" t="e">
        <f>'FIELD INFO REQUIRED'!$C$8</f>
        <v>#N/A</v>
      </c>
    </row>
    <row r="8" spans="1:6" ht="18.5">
      <c r="A8" s="14" t="s">
        <v>200</v>
      </c>
      <c r="B8" s="74">
        <f ca="1">'FIELD INFO REQUIRED'!$C$9</f>
        <v>44900</v>
      </c>
    </row>
    <row r="9" spans="1:6" ht="18.5">
      <c r="A9" s="14" t="s">
        <v>201</v>
      </c>
      <c r="B9" s="74">
        <f>'FIELD INFO REQUIRED'!$C$10</f>
        <v>0</v>
      </c>
      <c r="F9" s="20"/>
    </row>
    <row r="10" spans="1:6" ht="18.5">
      <c r="A10" s="13" t="s">
        <v>202</v>
      </c>
      <c r="B10" s="21">
        <f>'FIELD INFO REQUIRED'!$C$11</f>
        <v>0</v>
      </c>
    </row>
    <row r="11" spans="1:6" ht="18" customHeight="1">
      <c r="A11" s="14" t="s">
        <v>203</v>
      </c>
      <c r="B11" s="21">
        <f>'FIELD INFO REQUIRED'!$C$12</f>
        <v>0</v>
      </c>
    </row>
    <row r="12" spans="1:6" ht="18.5">
      <c r="A12" s="14" t="s">
        <v>204</v>
      </c>
      <c r="B12" s="21">
        <f>'FIELD INFO REQUIRED'!$C$13</f>
        <v>0</v>
      </c>
    </row>
    <row r="13" spans="1:6" ht="18.5">
      <c r="A13" s="14" t="s">
        <v>205</v>
      </c>
      <c r="B13" s="21">
        <f>'FIELD INFO REQUIRED'!$C$14</f>
        <v>0</v>
      </c>
    </row>
    <row r="14" spans="1:6" ht="18.5">
      <c r="A14" s="14" t="s">
        <v>206</v>
      </c>
      <c r="B14" s="21">
        <f>'FIELD INFO REQUIRED'!$C$15</f>
        <v>0</v>
      </c>
    </row>
    <row r="15" spans="1:6" ht="18" customHeight="1">
      <c r="A15" s="13" t="s">
        <v>207</v>
      </c>
      <c r="B15" s="21">
        <f>'FIELD INFO REQUIRED'!$C$16</f>
        <v>0</v>
      </c>
    </row>
    <row r="16" spans="1:6" ht="18" customHeight="1">
      <c r="A16" s="14" t="s">
        <v>208</v>
      </c>
      <c r="B16" s="21">
        <f>'FIELD INFO REQUIRED'!$C$17</f>
        <v>0</v>
      </c>
    </row>
    <row r="17" spans="1:2" ht="18.5">
      <c r="A17" s="226" t="s">
        <v>217</v>
      </c>
      <c r="B17" s="227"/>
    </row>
    <row r="18" spans="1:2" ht="18.5">
      <c r="A18" s="21" t="s">
        <v>57</v>
      </c>
      <c r="B18" s="25">
        <f>'FIELD INFO REQUIRED'!C25</f>
        <v>0</v>
      </c>
    </row>
    <row r="19" spans="1:2" ht="18.5">
      <c r="A19" s="21" t="s">
        <v>113</v>
      </c>
      <c r="B19" s="25">
        <f>'FIELD INFO REQUIRED'!C26</f>
        <v>0</v>
      </c>
    </row>
    <row r="20" spans="1:2" ht="18.5">
      <c r="A20" s="22" t="s">
        <v>47</v>
      </c>
      <c r="B20" s="25">
        <f>'FIELD INFO REQUIRED'!C27</f>
        <v>0</v>
      </c>
    </row>
    <row r="21" spans="1:2" ht="18.5">
      <c r="A21" s="21" t="s">
        <v>48</v>
      </c>
      <c r="B21" s="25">
        <f>'FIELD INFO REQUIRED'!C28</f>
        <v>0</v>
      </c>
    </row>
    <row r="22" spans="1:2" ht="18.5">
      <c r="A22" s="21" t="s">
        <v>2</v>
      </c>
      <c r="B22" s="25">
        <f>'FIELD INFO REQUIRED'!C29</f>
        <v>0</v>
      </c>
    </row>
    <row r="23" spans="1:2" ht="18.5">
      <c r="A23" s="21" t="s">
        <v>49</v>
      </c>
      <c r="B23" s="25">
        <f>'FIELD INFO REQUIRED'!C30</f>
        <v>0</v>
      </c>
    </row>
    <row r="24" spans="1:2" ht="18.5">
      <c r="A24" s="22" t="s">
        <v>36</v>
      </c>
      <c r="B24" s="25">
        <f>'FIELD INFO REQUIRED'!C31</f>
        <v>0</v>
      </c>
    </row>
    <row r="25" spans="1:2" ht="18.5">
      <c r="A25" s="228" t="s">
        <v>218</v>
      </c>
      <c r="B25" s="229"/>
    </row>
    <row r="26" spans="1:2" ht="18.5">
      <c r="A26" s="22" t="s">
        <v>51</v>
      </c>
      <c r="B26" s="25">
        <f>'FIELD INFO REQUIRED'!C32</f>
        <v>0</v>
      </c>
    </row>
    <row r="27" spans="1:2" ht="18.5">
      <c r="A27" s="22" t="s">
        <v>52</v>
      </c>
      <c r="B27" s="25">
        <f>'FIELD INFO REQUIRED'!C33</f>
        <v>0</v>
      </c>
    </row>
    <row r="28" spans="1:2" ht="18.5">
      <c r="A28" s="22" t="s">
        <v>53</v>
      </c>
      <c r="B28" s="25">
        <f>'FIELD INFO REQUIRED'!C34</f>
        <v>0</v>
      </c>
    </row>
    <row r="29" spans="1:2" ht="18.5">
      <c r="A29" s="23" t="s">
        <v>54</v>
      </c>
      <c r="B29" s="25">
        <f>'FIELD INFO REQUIRED'!C35</f>
        <v>0</v>
      </c>
    </row>
    <row r="30" spans="1:2" ht="18.5">
      <c r="A30" s="23" t="s">
        <v>55</v>
      </c>
      <c r="B30" s="25">
        <f>'FIELD INFO REQUIRED'!C36</f>
        <v>0</v>
      </c>
    </row>
    <row r="31" spans="1:2" ht="18.5">
      <c r="A31" s="23" t="s">
        <v>56</v>
      </c>
      <c r="B31" s="25">
        <f>'FIELD INFO REQUIRED'!C37</f>
        <v>0</v>
      </c>
    </row>
    <row r="32" spans="1:2" ht="18.5">
      <c r="A32" s="22" t="s">
        <v>34</v>
      </c>
      <c r="B32" s="25">
        <f>'FIELD INFO REQUIRED'!C38</f>
        <v>0</v>
      </c>
    </row>
    <row r="33" spans="1:2" ht="18.5">
      <c r="A33" s="230" t="s">
        <v>219</v>
      </c>
      <c r="B33" s="231"/>
    </row>
    <row r="34" spans="1:2" ht="18.5">
      <c r="A34" s="22" t="s">
        <v>50</v>
      </c>
      <c r="B34" s="25">
        <f>'FIELD INFO REQUIRED'!C39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CACD-E430-47CD-92F2-E2C7F6C68D3D}">
  <sheetPr codeName="Sheet13">
    <tabColor theme="6" tint="0.59999389629810485"/>
  </sheetPr>
  <dimension ref="B1:M39"/>
  <sheetViews>
    <sheetView workbookViewId="0">
      <selection activeCell="C5" sqref="C5"/>
    </sheetView>
  </sheetViews>
  <sheetFormatPr defaultRowHeight="14.5"/>
  <cols>
    <col min="1" max="16384" width="8.7265625" style="89"/>
  </cols>
  <sheetData>
    <row r="1" spans="2:13" ht="15" thickBot="1">
      <c r="B1" s="102"/>
    </row>
    <row r="2" spans="2:13" ht="15.5" thickTop="1" thickBot="1">
      <c r="B2" s="104"/>
      <c r="C2" s="105"/>
      <c r="D2" s="138"/>
      <c r="E2" s="232" t="s">
        <v>249</v>
      </c>
      <c r="F2" s="233"/>
      <c r="G2" s="233"/>
      <c r="H2" s="233"/>
      <c r="I2" s="233"/>
      <c r="J2" s="234"/>
      <c r="K2" s="138"/>
      <c r="L2" s="138"/>
      <c r="M2" s="107"/>
    </row>
    <row r="3" spans="2:13" ht="23.5" thickBot="1">
      <c r="B3" s="108"/>
      <c r="C3" s="133"/>
      <c r="D3" s="241" t="s">
        <v>58</v>
      </c>
      <c r="E3" s="242"/>
      <c r="F3" s="242"/>
      <c r="G3" s="242"/>
      <c r="H3" s="242"/>
      <c r="I3" s="242"/>
      <c r="J3" s="242"/>
      <c r="K3" s="243"/>
      <c r="L3" s="244"/>
      <c r="M3" s="109"/>
    </row>
    <row r="4" spans="2:13" ht="15.5">
      <c r="B4" s="108"/>
      <c r="C4" s="134"/>
      <c r="D4" s="139"/>
      <c r="E4" s="140"/>
      <c r="F4" s="141" t="s">
        <v>59</v>
      </c>
      <c r="G4" s="245">
        <f>'FIELD INFO REQUIRED'!C5</f>
        <v>0</v>
      </c>
      <c r="H4" s="246"/>
      <c r="I4" s="247"/>
      <c r="J4" s="142"/>
      <c r="K4" s="142"/>
      <c r="L4" s="142"/>
      <c r="M4" s="109"/>
    </row>
    <row r="5" spans="2:13" ht="15.5">
      <c r="B5" s="108"/>
      <c r="C5" s="134"/>
      <c r="D5" s="139"/>
      <c r="E5" s="142"/>
      <c r="F5" s="141" t="s">
        <v>60</v>
      </c>
      <c r="G5" s="238">
        <f>'FIELD INFO REQUIRED'!C4</f>
        <v>0</v>
      </c>
      <c r="H5" s="239"/>
      <c r="I5" s="240"/>
      <c r="J5" s="140"/>
      <c r="K5" s="140"/>
      <c r="L5" s="140"/>
      <c r="M5" s="2"/>
    </row>
    <row r="6" spans="2:13" ht="15.5">
      <c r="B6" s="108"/>
      <c r="C6" s="134"/>
      <c r="D6" s="135"/>
      <c r="E6" s="251" t="s">
        <v>61</v>
      </c>
      <c r="F6" s="253"/>
      <c r="G6" s="248"/>
      <c r="H6" s="249"/>
      <c r="I6" s="250"/>
      <c r="J6" s="1"/>
      <c r="K6" s="1"/>
      <c r="L6" s="1"/>
      <c r="M6" s="2"/>
    </row>
    <row r="7" spans="2:13" ht="15.5">
      <c r="B7" s="108"/>
      <c r="C7" s="136"/>
      <c r="D7" s="135"/>
      <c r="E7" s="251" t="s">
        <v>62</v>
      </c>
      <c r="F7" s="253"/>
      <c r="G7" s="248"/>
      <c r="H7" s="249"/>
      <c r="I7" s="250"/>
      <c r="J7" s="1"/>
      <c r="K7" s="1"/>
      <c r="L7" s="1"/>
      <c r="M7" s="2"/>
    </row>
    <row r="8" spans="2:13" ht="15.5">
      <c r="B8" s="108"/>
      <c r="C8" s="134"/>
      <c r="D8" s="251" t="s">
        <v>63</v>
      </c>
      <c r="E8" s="251"/>
      <c r="F8" s="253"/>
      <c r="G8" s="235"/>
      <c r="H8" s="236"/>
      <c r="I8" s="237"/>
      <c r="J8" s="1"/>
      <c r="K8" s="1"/>
      <c r="L8" s="1"/>
      <c r="M8" s="2"/>
    </row>
    <row r="9" spans="2:13" ht="15.5">
      <c r="B9" s="108"/>
      <c r="C9" s="251" t="s">
        <v>64</v>
      </c>
      <c r="D9" s="251"/>
      <c r="E9" s="251"/>
      <c r="F9" s="252"/>
      <c r="G9" s="235"/>
      <c r="H9" s="236"/>
      <c r="I9" s="237"/>
      <c r="J9" s="134"/>
      <c r="K9" s="134"/>
      <c r="L9" s="1"/>
      <c r="M9" s="2"/>
    </row>
    <row r="10" spans="2:13" ht="15.5">
      <c r="B10" s="108"/>
      <c r="C10" s="134"/>
      <c r="D10" s="135"/>
      <c r="E10" s="143"/>
      <c r="F10" s="141" t="s">
        <v>226</v>
      </c>
      <c r="G10" s="245">
        <f>'FIELD INFO REQUIRED'!C7</f>
        <v>0</v>
      </c>
      <c r="H10" s="246"/>
      <c r="I10" s="247"/>
      <c r="J10" s="134"/>
      <c r="K10" s="134"/>
      <c r="L10" s="1"/>
      <c r="M10" s="2"/>
    </row>
    <row r="11" spans="2:13" ht="15.5">
      <c r="B11" s="108"/>
      <c r="C11" s="134"/>
      <c r="D11" s="135"/>
      <c r="E11" s="143"/>
      <c r="F11" s="141" t="s">
        <v>65</v>
      </c>
      <c r="G11" s="238" t="e">
        <f>'FIELD INFO REQUIRED'!C8</f>
        <v>#N/A</v>
      </c>
      <c r="H11" s="239"/>
      <c r="I11" s="240"/>
      <c r="J11" s="1"/>
      <c r="K11" s="1"/>
      <c r="L11" s="1"/>
      <c r="M11" s="2"/>
    </row>
    <row r="12" spans="2:13">
      <c r="B12" s="108"/>
      <c r="C12" s="133"/>
      <c r="D12" s="111"/>
      <c r="E12" s="111"/>
      <c r="F12" s="111"/>
      <c r="G12" s="111"/>
      <c r="H12" s="111"/>
      <c r="I12" s="111"/>
      <c r="J12" s="111"/>
      <c r="K12" s="111"/>
      <c r="L12" s="111"/>
      <c r="M12" s="109"/>
    </row>
    <row r="13" spans="2:13" ht="29.5">
      <c r="B13" s="108"/>
      <c r="C13" s="137"/>
      <c r="D13" s="144" t="s">
        <v>66</v>
      </c>
      <c r="E13" s="144" t="s">
        <v>67</v>
      </c>
      <c r="F13" s="144" t="s">
        <v>68</v>
      </c>
      <c r="G13" s="144" t="s">
        <v>69</v>
      </c>
      <c r="H13" s="144" t="s">
        <v>70</v>
      </c>
      <c r="I13" s="144" t="s">
        <v>71</v>
      </c>
      <c r="J13" s="144" t="s">
        <v>72</v>
      </c>
      <c r="K13" s="144" t="s">
        <v>73</v>
      </c>
      <c r="L13" s="144" t="s">
        <v>74</v>
      </c>
      <c r="M13" s="109"/>
    </row>
    <row r="14" spans="2:13" ht="17.5" customHeight="1">
      <c r="B14" s="108"/>
      <c r="C14" s="145" t="s">
        <v>75</v>
      </c>
      <c r="D14" s="5" t="s">
        <v>0</v>
      </c>
      <c r="E14" s="5"/>
      <c r="F14" s="5"/>
      <c r="G14" s="5"/>
      <c r="H14" s="5"/>
      <c r="I14" s="5"/>
      <c r="J14" s="5"/>
      <c r="K14" s="5"/>
      <c r="L14" s="5"/>
      <c r="M14" s="109"/>
    </row>
    <row r="15" spans="2:13" ht="16.5">
      <c r="B15" s="108"/>
      <c r="C15" s="145" t="s">
        <v>76</v>
      </c>
      <c r="D15" s="9" t="s">
        <v>0</v>
      </c>
      <c r="E15" s="9"/>
      <c r="F15" s="9"/>
      <c r="G15" s="9"/>
      <c r="H15" s="9"/>
      <c r="I15" s="9"/>
      <c r="J15" s="9"/>
      <c r="K15" s="9"/>
      <c r="L15" s="9"/>
      <c r="M15" s="109"/>
    </row>
    <row r="16" spans="2:13" ht="16.5">
      <c r="B16" s="108"/>
      <c r="C16" s="145" t="s">
        <v>37</v>
      </c>
      <c r="D16" s="9" t="s">
        <v>1</v>
      </c>
      <c r="E16" s="9"/>
      <c r="F16" s="9"/>
      <c r="G16" s="9"/>
      <c r="H16" s="9"/>
      <c r="I16" s="9"/>
      <c r="J16" s="9"/>
      <c r="K16" s="9"/>
      <c r="L16" s="9"/>
      <c r="M16" s="109"/>
    </row>
    <row r="17" spans="2:13" ht="16.5">
      <c r="B17" s="108"/>
      <c r="C17" s="145" t="s">
        <v>38</v>
      </c>
      <c r="D17" s="10" t="s">
        <v>0</v>
      </c>
      <c r="E17" s="10" t="s">
        <v>0</v>
      </c>
      <c r="F17" s="10" t="s">
        <v>1</v>
      </c>
      <c r="G17" s="10" t="s">
        <v>0</v>
      </c>
      <c r="H17" s="10" t="s">
        <v>1</v>
      </c>
      <c r="I17" s="10" t="s">
        <v>1</v>
      </c>
      <c r="J17" s="10" t="s">
        <v>0</v>
      </c>
      <c r="K17" s="10" t="s">
        <v>1</v>
      </c>
      <c r="L17" s="10" t="s">
        <v>0</v>
      </c>
      <c r="M17" s="109"/>
    </row>
    <row r="18" spans="2:13" ht="35">
      <c r="B18" s="108"/>
      <c r="C18" s="146"/>
      <c r="D18" s="144" t="s">
        <v>77</v>
      </c>
      <c r="E18" s="144" t="s">
        <v>78</v>
      </c>
      <c r="F18" s="144" t="s">
        <v>79</v>
      </c>
      <c r="G18" s="144" t="s">
        <v>80</v>
      </c>
      <c r="H18" s="144" t="s">
        <v>81</v>
      </c>
      <c r="I18" s="144" t="s">
        <v>82</v>
      </c>
      <c r="J18" s="144" t="s">
        <v>83</v>
      </c>
      <c r="K18" s="144" t="s">
        <v>84</v>
      </c>
      <c r="L18" s="144" t="s">
        <v>85</v>
      </c>
      <c r="M18" s="109"/>
    </row>
    <row r="19" spans="2:13" ht="16.5">
      <c r="B19" s="108"/>
      <c r="C19" s="145" t="s">
        <v>75</v>
      </c>
      <c r="D19" s="5"/>
      <c r="E19" s="5"/>
      <c r="F19" s="5"/>
      <c r="G19" s="5"/>
      <c r="H19" s="5"/>
      <c r="I19" s="5"/>
      <c r="J19" s="5"/>
      <c r="K19" s="5"/>
      <c r="L19" s="5"/>
      <c r="M19" s="109"/>
    </row>
    <row r="20" spans="2:13" ht="16.5">
      <c r="B20" s="108"/>
      <c r="C20" s="145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109"/>
    </row>
    <row r="21" spans="2:13" ht="16.5">
      <c r="B21" s="108"/>
      <c r="C21" s="145" t="s">
        <v>37</v>
      </c>
      <c r="D21" s="9"/>
      <c r="E21" s="9"/>
      <c r="F21" s="9"/>
      <c r="G21" s="9"/>
      <c r="H21" s="9"/>
      <c r="I21" s="9"/>
      <c r="J21" s="9"/>
      <c r="K21" s="9"/>
      <c r="L21" s="9"/>
      <c r="M21" s="109"/>
    </row>
    <row r="22" spans="2:13" ht="16.5">
      <c r="B22" s="108"/>
      <c r="C22" s="145" t="s">
        <v>38</v>
      </c>
      <c r="D22" s="10" t="s">
        <v>0</v>
      </c>
      <c r="E22" s="10" t="s">
        <v>1</v>
      </c>
      <c r="F22" s="10" t="s">
        <v>0</v>
      </c>
      <c r="G22" s="10" t="s">
        <v>0</v>
      </c>
      <c r="H22" s="10" t="s">
        <v>1</v>
      </c>
      <c r="I22" s="10" t="s">
        <v>0</v>
      </c>
      <c r="J22" s="10" t="s">
        <v>1</v>
      </c>
      <c r="K22" s="10" t="s">
        <v>0</v>
      </c>
      <c r="L22" s="10" t="s">
        <v>0</v>
      </c>
      <c r="M22" s="109"/>
    </row>
    <row r="23" spans="2:13" ht="35">
      <c r="B23" s="108"/>
      <c r="C23" s="146"/>
      <c r="D23" s="144" t="s">
        <v>86</v>
      </c>
      <c r="E23" s="144" t="s">
        <v>87</v>
      </c>
      <c r="F23" s="144" t="s">
        <v>88</v>
      </c>
      <c r="G23" s="144" t="s">
        <v>89</v>
      </c>
      <c r="H23" s="144" t="s">
        <v>90</v>
      </c>
      <c r="I23" s="144" t="s">
        <v>91</v>
      </c>
      <c r="J23" s="144" t="s">
        <v>92</v>
      </c>
      <c r="K23" s="144" t="s">
        <v>93</v>
      </c>
      <c r="L23" s="144" t="s">
        <v>94</v>
      </c>
      <c r="M23" s="109"/>
    </row>
    <row r="24" spans="2:13" ht="16.5">
      <c r="B24" s="108"/>
      <c r="C24" s="145" t="s">
        <v>75</v>
      </c>
      <c r="D24" s="5"/>
      <c r="E24" s="5"/>
      <c r="F24" s="5"/>
      <c r="G24" s="5"/>
      <c r="H24" s="5"/>
      <c r="I24" s="5"/>
      <c r="J24" s="5"/>
      <c r="K24" s="5"/>
      <c r="L24" s="5"/>
      <c r="M24" s="109"/>
    </row>
    <row r="25" spans="2:13" ht="16.5">
      <c r="B25" s="108"/>
      <c r="C25" s="145" t="s">
        <v>76</v>
      </c>
      <c r="D25" s="9"/>
      <c r="E25" s="9"/>
      <c r="F25" s="9"/>
      <c r="G25" s="9"/>
      <c r="H25" s="9"/>
      <c r="I25" s="9"/>
      <c r="J25" s="9"/>
      <c r="K25" s="9"/>
      <c r="L25" s="9"/>
      <c r="M25" s="109"/>
    </row>
    <row r="26" spans="2:13" ht="16.5">
      <c r="B26" s="108"/>
      <c r="C26" s="145" t="s">
        <v>37</v>
      </c>
      <c r="D26" s="9"/>
      <c r="E26" s="9"/>
      <c r="F26" s="9"/>
      <c r="G26" s="9"/>
      <c r="H26" s="9"/>
      <c r="I26" s="9"/>
      <c r="J26" s="9"/>
      <c r="K26" s="9"/>
      <c r="L26" s="9"/>
      <c r="M26" s="109"/>
    </row>
    <row r="27" spans="2:13" ht="16.5">
      <c r="B27" s="108"/>
      <c r="C27" s="145" t="s">
        <v>38</v>
      </c>
      <c r="D27" s="10" t="s">
        <v>0</v>
      </c>
      <c r="E27" s="10" t="s">
        <v>0</v>
      </c>
      <c r="F27" s="10" t="s">
        <v>0</v>
      </c>
      <c r="G27" s="10" t="s">
        <v>0</v>
      </c>
      <c r="H27" s="10" t="s">
        <v>1</v>
      </c>
      <c r="I27" s="10" t="s">
        <v>0</v>
      </c>
      <c r="J27" s="10" t="s">
        <v>0</v>
      </c>
      <c r="K27" s="10" t="s">
        <v>0</v>
      </c>
      <c r="L27" s="10" t="s">
        <v>1</v>
      </c>
      <c r="M27" s="109"/>
    </row>
    <row r="28" spans="2:13" ht="35">
      <c r="B28" s="108"/>
      <c r="C28" s="146"/>
      <c r="D28" s="144" t="s">
        <v>95</v>
      </c>
      <c r="E28" s="144" t="s">
        <v>96</v>
      </c>
      <c r="F28" s="144" t="s">
        <v>97</v>
      </c>
      <c r="G28" s="144" t="s">
        <v>98</v>
      </c>
      <c r="H28" s="144" t="s">
        <v>99</v>
      </c>
      <c r="I28" s="144" t="s">
        <v>100</v>
      </c>
      <c r="J28" s="144" t="s">
        <v>101</v>
      </c>
      <c r="K28" s="144" t="s">
        <v>102</v>
      </c>
      <c r="L28" s="144" t="s">
        <v>103</v>
      </c>
      <c r="M28" s="109"/>
    </row>
    <row r="29" spans="2:13" ht="16.5">
      <c r="B29" s="108"/>
      <c r="C29" s="145" t="s">
        <v>75</v>
      </c>
      <c r="D29" s="5"/>
      <c r="E29" s="5"/>
      <c r="F29" s="5"/>
      <c r="G29" s="5"/>
      <c r="H29" s="5"/>
      <c r="I29" s="5"/>
      <c r="J29" s="5"/>
      <c r="K29" s="5"/>
      <c r="L29" s="5"/>
      <c r="M29" s="109"/>
    </row>
    <row r="30" spans="2:13" ht="16.5">
      <c r="B30" s="108"/>
      <c r="C30" s="145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109"/>
    </row>
    <row r="31" spans="2:13" ht="16.5">
      <c r="B31" s="108"/>
      <c r="C31" s="145" t="s">
        <v>37</v>
      </c>
      <c r="D31" s="9"/>
      <c r="E31" s="9"/>
      <c r="F31" s="9"/>
      <c r="G31" s="9"/>
      <c r="H31" s="9"/>
      <c r="I31" s="9"/>
      <c r="J31" s="9"/>
      <c r="K31" s="9"/>
      <c r="L31" s="9"/>
      <c r="M31" s="109"/>
    </row>
    <row r="32" spans="2:13" ht="16.5">
      <c r="B32" s="108"/>
      <c r="C32" s="145" t="s">
        <v>38</v>
      </c>
      <c r="D32" s="10" t="s">
        <v>0</v>
      </c>
      <c r="E32" s="10" t="s">
        <v>0</v>
      </c>
      <c r="F32" s="10" t="s">
        <v>1</v>
      </c>
      <c r="G32" s="10" t="s">
        <v>0</v>
      </c>
      <c r="H32" s="10" t="s">
        <v>1</v>
      </c>
      <c r="I32" s="10" t="s">
        <v>0</v>
      </c>
      <c r="J32" s="10" t="s">
        <v>1</v>
      </c>
      <c r="K32" s="10" t="s">
        <v>0</v>
      </c>
      <c r="L32" s="10" t="s">
        <v>1</v>
      </c>
      <c r="M32" s="109"/>
    </row>
    <row r="33" spans="2:13" ht="35">
      <c r="B33" s="108"/>
      <c r="C33" s="146"/>
      <c r="D33" s="144" t="s">
        <v>104</v>
      </c>
      <c r="E33" s="144" t="s">
        <v>105</v>
      </c>
      <c r="F33" s="144" t="s">
        <v>106</v>
      </c>
      <c r="G33" s="144" t="s">
        <v>107</v>
      </c>
      <c r="H33" s="144" t="s">
        <v>108</v>
      </c>
      <c r="I33" s="144" t="s">
        <v>109</v>
      </c>
      <c r="J33" s="144" t="s">
        <v>110</v>
      </c>
      <c r="K33" s="144" t="s">
        <v>111</v>
      </c>
      <c r="L33" s="144" t="s">
        <v>112</v>
      </c>
      <c r="M33" s="109"/>
    </row>
    <row r="34" spans="2:13" ht="16.5">
      <c r="B34" s="108"/>
      <c r="C34" s="145" t="s">
        <v>75</v>
      </c>
      <c r="D34" s="5"/>
      <c r="E34" s="5"/>
      <c r="F34" s="5"/>
      <c r="G34" s="5"/>
      <c r="H34" s="5"/>
      <c r="I34" s="5"/>
      <c r="J34" s="5"/>
      <c r="K34" s="5"/>
      <c r="L34" s="5"/>
      <c r="M34" s="109"/>
    </row>
    <row r="35" spans="2:13" ht="16.5">
      <c r="B35" s="108"/>
      <c r="C35" s="145" t="s">
        <v>76</v>
      </c>
      <c r="D35" s="9"/>
      <c r="E35" s="9"/>
      <c r="F35" s="9"/>
      <c r="G35" s="9"/>
      <c r="H35" s="9"/>
      <c r="I35" s="9"/>
      <c r="J35" s="9"/>
      <c r="K35" s="9"/>
      <c r="L35" s="9"/>
      <c r="M35" s="109"/>
    </row>
    <row r="36" spans="2:13" ht="16.5">
      <c r="B36" s="108"/>
      <c r="C36" s="145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109"/>
    </row>
    <row r="37" spans="2:13" ht="16.5">
      <c r="B37" s="108"/>
      <c r="C37" s="145" t="s">
        <v>38</v>
      </c>
      <c r="D37" s="10" t="s">
        <v>0</v>
      </c>
      <c r="E37" s="10" t="s">
        <v>0</v>
      </c>
      <c r="F37" s="10" t="s">
        <v>0</v>
      </c>
      <c r="G37" s="10" t="s">
        <v>1</v>
      </c>
      <c r="H37" s="10" t="s">
        <v>0</v>
      </c>
      <c r="I37" s="10" t="s">
        <v>0</v>
      </c>
      <c r="J37" s="10" t="s">
        <v>0</v>
      </c>
      <c r="K37" s="10" t="s">
        <v>0</v>
      </c>
      <c r="L37" s="10" t="s">
        <v>0</v>
      </c>
      <c r="M37" s="109"/>
    </row>
    <row r="38" spans="2:13" ht="15" thickBot="1">
      <c r="B38" s="113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15"/>
    </row>
    <row r="39" spans="2:13" ht="15" thickTop="1"/>
  </sheetData>
  <sheetProtection algorithmName="SHA-512" hashValue="IhffLBoGTiwagQmRdlQ5apvMH7bak4Ix9nyPKs+xjVAEw3v3bozgtbJStNg7FGURxbloAuXlIU+p0nuxBK4KCw==" saltValue="wX0EErShmeOKtgUyDixC2A==" spinCount="100000" sheet="1" objects="1" scenarios="1"/>
  <mergeCells count="14">
    <mergeCell ref="E2:J2"/>
    <mergeCell ref="G9:I9"/>
    <mergeCell ref="G11:I11"/>
    <mergeCell ref="D3:L3"/>
    <mergeCell ref="G4:I4"/>
    <mergeCell ref="G5:I5"/>
    <mergeCell ref="G6:I6"/>
    <mergeCell ref="G7:I7"/>
    <mergeCell ref="G8:I8"/>
    <mergeCell ref="G10:I10"/>
    <mergeCell ref="C9:F9"/>
    <mergeCell ref="D8:F8"/>
    <mergeCell ref="E7:F7"/>
    <mergeCell ref="E6:F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2F00-EFB8-41BA-9B72-9B11AF3D8FF2}">
  <sheetPr>
    <tabColor theme="9" tint="0.79998168889431442"/>
  </sheetPr>
  <dimension ref="A1:E52"/>
  <sheetViews>
    <sheetView zoomScaleNormal="100" workbookViewId="0">
      <selection activeCell="B1" sqref="B1"/>
    </sheetView>
  </sheetViews>
  <sheetFormatPr defaultColWidth="17.54296875" defaultRowHeight="14.5"/>
  <cols>
    <col min="1" max="1" width="3.453125" style="83" customWidth="1"/>
    <col min="2" max="2" width="47.81640625" style="83" bestFit="1" customWidth="1"/>
    <col min="3" max="3" width="26.453125" style="83" bestFit="1" customWidth="1"/>
    <col min="4" max="4" width="22.54296875" style="83" bestFit="1" customWidth="1"/>
    <col min="5" max="5" width="33.453125" style="83" customWidth="1"/>
    <col min="6" max="16384" width="17.54296875" style="83"/>
  </cols>
  <sheetData>
    <row r="1" spans="1:5">
      <c r="B1" s="35" t="s">
        <v>114</v>
      </c>
      <c r="C1" s="35" t="s">
        <v>216</v>
      </c>
      <c r="D1" s="84"/>
      <c r="E1" s="153" t="s">
        <v>439</v>
      </c>
    </row>
    <row r="2" spans="1:5">
      <c r="A2" s="83" t="s">
        <v>370</v>
      </c>
      <c r="B2" s="11" t="s">
        <v>194</v>
      </c>
      <c r="C2" s="85"/>
      <c r="D2" s="84"/>
      <c r="E2" s="154"/>
    </row>
    <row r="3" spans="1:5">
      <c r="A3" s="83" t="s">
        <v>370</v>
      </c>
      <c r="B3" s="11" t="s">
        <v>369</v>
      </c>
      <c r="C3" s="85"/>
      <c r="D3" s="84"/>
      <c r="E3" s="154"/>
    </row>
    <row r="4" spans="1:5">
      <c r="A4" s="83" t="s">
        <v>370</v>
      </c>
      <c r="B4" s="11" t="s">
        <v>196</v>
      </c>
      <c r="C4" s="85"/>
      <c r="D4" s="84"/>
      <c r="E4" s="154"/>
    </row>
    <row r="5" spans="1:5">
      <c r="A5" s="83" t="s">
        <v>370</v>
      </c>
      <c r="B5" s="11" t="s">
        <v>197</v>
      </c>
      <c r="C5" s="85"/>
      <c r="D5" s="84"/>
      <c r="E5" s="154"/>
    </row>
    <row r="6" spans="1:5" ht="15" thickBot="1">
      <c r="A6" s="83" t="s">
        <v>370</v>
      </c>
      <c r="B6" s="11" t="s">
        <v>250</v>
      </c>
      <c r="C6" s="85"/>
      <c r="D6" s="84"/>
      <c r="E6" s="155"/>
    </row>
    <row r="7" spans="1:5">
      <c r="A7" s="83" t="s">
        <v>370</v>
      </c>
      <c r="B7" s="11" t="s">
        <v>198</v>
      </c>
      <c r="C7" s="85"/>
      <c r="D7" s="84"/>
      <c r="E7" s="84"/>
    </row>
    <row r="8" spans="1:5">
      <c r="B8" s="11" t="s">
        <v>199</v>
      </c>
      <c r="C8" s="55" t="e">
        <f>VLOOKUP(C7,'INFO HIDE'!A:B,2,0)</f>
        <v>#N/A</v>
      </c>
      <c r="D8" s="84"/>
      <c r="E8" s="84"/>
    </row>
    <row r="9" spans="1:5">
      <c r="A9" s="83" t="s">
        <v>370</v>
      </c>
      <c r="B9" s="11" t="s">
        <v>386</v>
      </c>
      <c r="C9" s="56">
        <f ca="1">TODAY()</f>
        <v>44900</v>
      </c>
      <c r="D9" s="87"/>
      <c r="E9" s="87"/>
    </row>
    <row r="10" spans="1:5" ht="29">
      <c r="B10" s="11" t="s">
        <v>392</v>
      </c>
      <c r="C10" s="86"/>
      <c r="D10" s="87"/>
      <c r="E10" s="87"/>
    </row>
    <row r="11" spans="1:5">
      <c r="B11" s="11" t="s">
        <v>202</v>
      </c>
      <c r="C11" s="85"/>
      <c r="D11" s="84"/>
      <c r="E11" s="84"/>
    </row>
    <row r="12" spans="1:5">
      <c r="B12" s="11" t="s">
        <v>203</v>
      </c>
      <c r="C12" s="85"/>
      <c r="D12" s="84"/>
      <c r="E12" s="84"/>
    </row>
    <row r="13" spans="1:5">
      <c r="A13" s="83" t="s">
        <v>370</v>
      </c>
      <c r="B13" s="11" t="s">
        <v>204</v>
      </c>
      <c r="C13" s="85"/>
      <c r="D13" s="84"/>
      <c r="E13" s="84"/>
    </row>
    <row r="14" spans="1:5">
      <c r="A14" s="83" t="s">
        <v>370</v>
      </c>
      <c r="B14" s="11" t="s">
        <v>205</v>
      </c>
      <c r="C14" s="85"/>
      <c r="D14" s="84"/>
      <c r="E14" s="84"/>
    </row>
    <row r="15" spans="1:5">
      <c r="B15" s="11" t="s">
        <v>206</v>
      </c>
      <c r="C15" s="95"/>
      <c r="D15" s="84"/>
      <c r="E15" s="84"/>
    </row>
    <row r="16" spans="1:5">
      <c r="B16" s="11" t="s">
        <v>207</v>
      </c>
      <c r="C16" s="85"/>
      <c r="D16" s="89"/>
      <c r="E16" s="89"/>
    </row>
    <row r="17" spans="2:5">
      <c r="B17" s="11" t="s">
        <v>208</v>
      </c>
      <c r="C17" s="85"/>
      <c r="D17" s="89"/>
      <c r="E17" s="89"/>
    </row>
    <row r="18" spans="2:5" ht="15" thickBot="1">
      <c r="B18" s="151" t="s">
        <v>344</v>
      </c>
      <c r="C18" s="152"/>
      <c r="D18" s="57" t="s">
        <v>357</v>
      </c>
    </row>
    <row r="19" spans="2:5" ht="16" thickBot="1">
      <c r="B19" s="11" t="s">
        <v>209</v>
      </c>
      <c r="C19" s="85"/>
      <c r="D19" s="58" t="s">
        <v>259</v>
      </c>
      <c r="E19" s="89"/>
    </row>
    <row r="20" spans="2:5" ht="16" thickBot="1">
      <c r="B20" s="11" t="s">
        <v>343</v>
      </c>
      <c r="C20" s="90"/>
      <c r="D20" s="81" t="e">
        <f>'MDM WS HIDE'!G4</f>
        <v>#N/A</v>
      </c>
      <c r="E20" s="89"/>
    </row>
    <row r="21" spans="2:5" ht="16" thickBot="1">
      <c r="B21" s="11" t="s">
        <v>356</v>
      </c>
      <c r="C21" s="90"/>
      <c r="D21" s="58" t="s">
        <v>260</v>
      </c>
      <c r="E21" s="89"/>
    </row>
    <row r="22" spans="2:5" ht="16" thickBot="1">
      <c r="B22" s="11" t="s">
        <v>210</v>
      </c>
      <c r="C22" s="90"/>
      <c r="D22" s="81" t="e">
        <f>'MDM WS HIDE'!H4</f>
        <v>#N/A</v>
      </c>
      <c r="E22" s="89"/>
    </row>
    <row r="23" spans="2:5" ht="29.5" thickBot="1">
      <c r="B23" s="37" t="s">
        <v>246</v>
      </c>
      <c r="C23" s="36" t="s">
        <v>247</v>
      </c>
      <c r="D23" s="36" t="s">
        <v>430</v>
      </c>
    </row>
    <row r="24" spans="2:5">
      <c r="B24" s="71" t="s">
        <v>391</v>
      </c>
      <c r="C24" s="96"/>
      <c r="D24" s="92"/>
    </row>
    <row r="25" spans="2:5">
      <c r="B25" s="72" t="e">
        <f>VLOOKUP(C22,'DATA WS HIDE'!A:D,4,0)</f>
        <v>#N/A</v>
      </c>
      <c r="C25" s="96"/>
      <c r="D25" s="92"/>
    </row>
    <row r="26" spans="2:5">
      <c r="B26" s="72" t="e">
        <f>VLOOKUP($C$22,'DATA WS HIDE'!A:E,5,0)</f>
        <v>#N/A</v>
      </c>
      <c r="C26" s="96"/>
      <c r="D26" s="92"/>
    </row>
    <row r="27" spans="2:5">
      <c r="B27" s="72" t="e">
        <f>VLOOKUP($C$22,'DATA WS HIDE'!A:F,6,0)</f>
        <v>#N/A</v>
      </c>
      <c r="C27" s="96"/>
      <c r="D27" s="92"/>
    </row>
    <row r="28" spans="2:5">
      <c r="B28" s="72" t="e">
        <f>VLOOKUP($C$22,'DATA WS HIDE'!A:G,7,0)</f>
        <v>#N/A</v>
      </c>
      <c r="C28" s="96"/>
      <c r="D28" s="92"/>
    </row>
    <row r="29" spans="2:5">
      <c r="B29" s="72" t="e">
        <f>VLOOKUP($C$22,'DATA WS HIDE'!A:H,8,0)</f>
        <v>#N/A</v>
      </c>
      <c r="C29" s="96"/>
      <c r="D29" s="92"/>
    </row>
    <row r="30" spans="2:5">
      <c r="B30" s="72" t="e">
        <f>VLOOKUP($C$22,'DATA WS HIDE'!A:I,9,0)</f>
        <v>#N/A</v>
      </c>
      <c r="C30" s="96"/>
      <c r="D30" s="92"/>
    </row>
    <row r="31" spans="2:5">
      <c r="B31" s="72" t="e">
        <f>VLOOKUP($C$22,'DATA WS HIDE'!A:J,10,0)</f>
        <v>#N/A</v>
      </c>
      <c r="C31" s="96"/>
      <c r="D31" s="92"/>
    </row>
    <row r="32" spans="2:5">
      <c r="B32" s="72" t="e">
        <f>VLOOKUP(C22,'DATA WS HIDE'!A:K,11,0)</f>
        <v>#N/A</v>
      </c>
      <c r="C32" s="96"/>
      <c r="D32" s="92"/>
    </row>
    <row r="33" spans="2:4">
      <c r="B33" s="72" t="e">
        <f>VLOOKUP($C$22,'DATA WS HIDE'!A:L,12,0)</f>
        <v>#N/A</v>
      </c>
      <c r="C33" s="96"/>
      <c r="D33" s="92"/>
    </row>
    <row r="34" spans="2:4">
      <c r="B34" s="72" t="e">
        <f>VLOOKUP($C$22,'DATA WS HIDE'!A:M,13,0)</f>
        <v>#N/A</v>
      </c>
      <c r="C34" s="96"/>
      <c r="D34" s="92"/>
    </row>
    <row r="35" spans="2:4">
      <c r="B35" s="72" t="e">
        <f>VLOOKUP($C$22,'DATA WS HIDE'!A:N,14,0)</f>
        <v>#N/A</v>
      </c>
      <c r="C35" s="96"/>
      <c r="D35" s="92"/>
    </row>
    <row r="36" spans="2:4">
      <c r="B36" s="72" t="e">
        <f>VLOOKUP($C$22,'DATA WS HIDE'!A:O,15,0)</f>
        <v>#N/A</v>
      </c>
      <c r="C36" s="96"/>
      <c r="D36" s="92"/>
    </row>
    <row r="37" spans="2:4">
      <c r="B37" s="72" t="e">
        <f>VLOOKUP($C$22,'DATA WS HIDE'!A:P,16,0)</f>
        <v>#N/A</v>
      </c>
      <c r="C37" s="96"/>
      <c r="D37" s="92"/>
    </row>
    <row r="38" spans="2:4" ht="43.5">
      <c r="B38" s="72" t="e">
        <f>VLOOKUP($C$22,'DATA WS HIDE'!A:Q,17,0)</f>
        <v>#N/A</v>
      </c>
      <c r="C38" s="96"/>
      <c r="D38" s="93" t="s">
        <v>426</v>
      </c>
    </row>
    <row r="39" spans="2:4" ht="29">
      <c r="B39" s="72" t="e">
        <f>VLOOKUP($C$22,'DATA WS HIDE'!A:R,18,0)</f>
        <v>#N/A</v>
      </c>
      <c r="C39" s="96"/>
      <c r="D39" s="93" t="s">
        <v>427</v>
      </c>
    </row>
    <row r="40" spans="2:4">
      <c r="B40" s="72" t="e">
        <f>VLOOKUP($C$22,'DATA WS HIDE'!A:S,19,0)</f>
        <v>#N/A</v>
      </c>
      <c r="C40" s="96"/>
      <c r="D40" s="92"/>
    </row>
    <row r="41" spans="2:4">
      <c r="B41" s="72" t="e">
        <f>VLOOKUP($C$22,'DATA WS HIDE'!A:T,20,0)</f>
        <v>#N/A</v>
      </c>
      <c r="C41" s="96"/>
      <c r="D41" s="94"/>
    </row>
    <row r="42" spans="2:4">
      <c r="B42" s="72" t="e">
        <f>VLOOKUP($C$22,'DATA WS HIDE'!A:U,21,0)</f>
        <v>#N/A</v>
      </c>
      <c r="C42" s="96"/>
      <c r="D42" s="94"/>
    </row>
    <row r="43" spans="2:4">
      <c r="B43" s="72" t="e">
        <f>VLOOKUP($C$22,'DATA WS HIDE'!A:V,22,0)</f>
        <v>#N/A</v>
      </c>
      <c r="C43" s="96"/>
      <c r="D43" s="94"/>
    </row>
    <row r="44" spans="2:4">
      <c r="B44" s="72" t="e">
        <f>VLOOKUP($C$22,'DATA WS HIDE'!A:W,23,0)</f>
        <v>#N/A</v>
      </c>
      <c r="C44" s="96"/>
      <c r="D44" s="94"/>
    </row>
    <row r="45" spans="2:4">
      <c r="B45" s="72" t="e">
        <f>VLOOKUP($C$22,'DATA WS HIDE'!A:X,24,0)</f>
        <v>#N/A</v>
      </c>
      <c r="C45" s="96"/>
      <c r="D45" s="94"/>
    </row>
    <row r="46" spans="2:4">
      <c r="B46" s="72" t="e">
        <f>VLOOKUP($C$22,'DATA WS HIDE'!A:Y,25,0)</f>
        <v>#N/A</v>
      </c>
      <c r="C46" s="96"/>
      <c r="D46" s="94"/>
    </row>
    <row r="47" spans="2:4">
      <c r="B47" s="72" t="e">
        <f>VLOOKUP($C$22,'DATA WS HIDE'!A:Z,26,0)</f>
        <v>#N/A</v>
      </c>
      <c r="C47" s="96"/>
      <c r="D47" s="94"/>
    </row>
    <row r="48" spans="2:4">
      <c r="B48" s="72" t="e">
        <f>VLOOKUP($C$22,'DATA WS HIDE'!A:AA,27,0)</f>
        <v>#N/A</v>
      </c>
      <c r="C48" s="96"/>
      <c r="D48" s="94"/>
    </row>
    <row r="49" spans="2:5">
      <c r="B49" s="72" t="e">
        <f>VLOOKUP($C$22,'DATA WS HIDE'!A:AB,28,0)</f>
        <v>#N/A</v>
      </c>
      <c r="C49" s="96"/>
      <c r="D49" s="94"/>
    </row>
    <row r="50" spans="2:5">
      <c r="B50" s="72" t="e">
        <f>VLOOKUP($C$22,'DATA WS HIDE'!A:AC,29,0)</f>
        <v>#N/A</v>
      </c>
      <c r="C50" s="96"/>
      <c r="D50" s="94"/>
      <c r="E50" s="84"/>
    </row>
    <row r="51" spans="2:5">
      <c r="B51" s="72" t="e">
        <f>VLOOKUP($C$22,'DATA WS HIDE'!A:AD,30,0)</f>
        <v>#N/A</v>
      </c>
      <c r="C51" s="96"/>
      <c r="D51" s="94"/>
      <c r="E51" s="84"/>
    </row>
    <row r="52" spans="2:5" ht="43.5">
      <c r="B52" s="72" t="e">
        <f>VLOOKUP($C$22,'DATA WS HIDE'!A:AE,31,0)</f>
        <v>#N/A</v>
      </c>
      <c r="C52" s="96"/>
      <c r="D52" s="93" t="s">
        <v>428</v>
      </c>
      <c r="E52" s="84"/>
    </row>
  </sheetData>
  <sheetProtection algorithmName="SHA-512" hashValue="LMB7qRDDhIsvBe8zY0aL46oAMl2yi1bULTzdlLLGaCR4LWyel/J22Nka7AwGx9MRO4PtSfdiCkTUBrdoFEn51w==" saltValue="iCFRy4zcs/LfFe7bjOXngA==" spinCount="100000" sheet="1" objects="1" scenarios="1"/>
  <mergeCells count="2">
    <mergeCell ref="B18:C18"/>
    <mergeCell ref="E1:E6"/>
  </mergeCells>
  <conditionalFormatting sqref="B24:B52">
    <cfRule type="containsErrors" dxfId="53" priority="5">
      <formula>ISERROR(B24)</formula>
    </cfRule>
    <cfRule type="cellIs" dxfId="52" priority="6" operator="equal">
      <formula>0</formula>
    </cfRule>
  </conditionalFormatting>
  <conditionalFormatting sqref="B24:B52 D24:D52">
    <cfRule type="expression" dxfId="51" priority="4">
      <formula>$B24="CLICK LINK TO THE RIGHT TO COMPLETE YOUR REQUEST *** IF NOT COMPLETED, REQUEST WILL BE DECLINED***"</formula>
    </cfRule>
  </conditionalFormatting>
  <conditionalFormatting sqref="D20">
    <cfRule type="notContainsErrors" dxfId="50" priority="3">
      <formula>NOT(ISERROR(D20))</formula>
    </cfRule>
  </conditionalFormatting>
  <conditionalFormatting sqref="D22">
    <cfRule type="notContainsErrors" dxfId="49" priority="2">
      <formula>NOT(ISERROR(D22))</formula>
    </cfRule>
  </conditionalFormatting>
  <conditionalFormatting sqref="C8">
    <cfRule type="containsErrors" dxfId="48" priority="1">
      <formula>ISERROR(C8)</formula>
    </cfRule>
  </conditionalFormatting>
  <dataValidations count="5">
    <dataValidation type="textLength" operator="lessThanOrEqual" allowBlank="1" showInputMessage="1" showErrorMessage="1" sqref="C17" xr:uid="{4DA33A7C-9DDA-4A85-B36F-5F705E84FFAB}">
      <formula1>35</formula1>
    </dataValidation>
    <dataValidation type="list" allowBlank="1" showInputMessage="1" showErrorMessage="1" sqref="D12:E12 D7:E7" xr:uid="{94B429CE-C06D-4BFC-8127-359390B6F0C6}">
      <formula1>#REF!</formula1>
    </dataValidation>
    <dataValidation type="textLength" allowBlank="1" showInputMessage="1" showErrorMessage="1" error="PLEASE FORMAT PHONE NUMBER AS XXX-XXX-XXXX OR XXXXXXXXXX(WITHOUT THE DASHES)" sqref="C3" xr:uid="{940C899C-EF11-4D15-B0A5-D911C8235497}">
      <formula1>10</formula1>
      <formula2>12</formula2>
    </dataValidation>
    <dataValidation type="textLength" operator="greaterThan" allowBlank="1" showInputMessage="1" showErrorMessage="1" sqref="C15" xr:uid="{B72CDF57-FA80-4F8D-BE87-44DDFFE7F141}">
      <formula1>5</formula1>
    </dataValidation>
    <dataValidation type="textLength" allowBlank="1" showInputMessage="1" showErrorMessage="1" error="MUST BE THE 9-DIGIT CONA ACCOUNT NUMBER" sqref="C5" xr:uid="{9683608C-3139-4590-9E3C-8907973F9D3C}">
      <formula1>9</formula1>
      <formula2>9</formula2>
    </dataValidation>
  </dataValidations>
  <hyperlinks>
    <hyperlink ref="D52" location="'FTN VALVE (2)'!D11" display="CLICK HERE TO COMPLETE FTN VALVES WORKSHEET" xr:uid="{16BDAC91-C7BD-4C62-9965-7F8ADDFA0701}"/>
    <hyperlink ref="D39" location="'GFV MAP (2)'!D14" display="CLICK HERE TO COMPLETE GFV MAP" xr:uid="{622DEA5A-0477-4FCB-88D6-29868C38A21A}"/>
    <hyperlink ref="D38" location="'VEND BUTTONS (2)'!D11" display="CLICK HERE TO COMPLETE VEND BUTTONS SHEET" xr:uid="{A7FF26B1-0616-4628-A614-8F2DD31DC781}"/>
  </hyperlink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E3C2701-209B-49E8-95D8-D11423908926}">
          <x14:formula1>
            <xm:f>'INFO HIDE'!$D$2:$D$5</xm:f>
          </x14:formula1>
          <xm:sqref>C16</xm:sqref>
        </x14:dataValidation>
        <x14:dataValidation type="list" allowBlank="1" showInputMessage="1" showErrorMessage="1" xr:uid="{73DECDB4-9CDC-4FE4-89B2-D2D32E565397}">
          <x14:formula1>
            <xm:f>'INFO HIDE'!$C$2:$C$12</xm:f>
          </x14:formula1>
          <xm:sqref>C12</xm:sqref>
        </x14:dataValidation>
        <x14:dataValidation type="list" allowBlank="1" showInputMessage="1" showErrorMessage="1" xr:uid="{806FE208-46A1-4717-9889-DE2AC5812251}">
          <x14:formula1>
            <xm:f>'INFO HIDE'!$A$2:$A$77</xm:f>
          </x14:formula1>
          <xm:sqref>C7</xm:sqref>
        </x14:dataValidation>
        <x14:dataValidation type="list" allowBlank="1" showInputMessage="1" showErrorMessage="1" xr:uid="{BBC7A49B-C1C6-4DD8-BB45-6353387D37FF}">
          <x14:formula1>
            <xm:f>'INFO HIDE'!$H$2:$H$3</xm:f>
          </x14:formula1>
          <xm:sqref>C20</xm:sqref>
        </x14:dataValidation>
        <x14:dataValidation type="list" allowBlank="1" showInputMessage="1" showErrorMessage="1" xr:uid="{61546ACF-708E-4617-8F57-6E18720EE186}">
          <x14:formula1>
            <xm:f>'INFO HIDE'!$I$2:$I$3</xm:f>
          </x14:formula1>
          <xm:sqref>C19</xm:sqref>
        </x14:dataValidation>
        <x14:dataValidation type="list" allowBlank="1" showInputMessage="1" showErrorMessage="1" xr:uid="{01798EDC-CB21-4A2E-82D8-940A6EBF67A1}">
          <x14:formula1>
            <xm:f>'INFO HIDE'!$G$2:$G$9</xm:f>
          </x14:formula1>
          <xm:sqref>C22 E22</xm:sqref>
        </x14:dataValidation>
        <x14:dataValidation type="list" allowBlank="1" showInputMessage="1" showErrorMessage="1" xr:uid="{B22156B7-8BB1-4360-A264-C1FC3E927CE0}">
          <x14:formula1>
            <xm:f>'INFO HIDE'!$F$2:$F$4</xm:f>
          </x14:formula1>
          <xm:sqref>C21</xm:sqref>
        </x14:dataValidation>
        <x14:dataValidation type="list" allowBlank="1" showInputMessage="1" showErrorMessage="1" xr:uid="{CD4DD0DA-DE38-45AD-A7E4-AD54652F0CC2}">
          <x14:formula1>
            <xm:f>'INFO HIDE'!$E$2:$E$3</xm:f>
          </x14:formula1>
          <xm:sqref>C6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125E-9846-4510-8315-2D7F76E26585}">
  <sheetPr>
    <tabColor theme="7" tint="0.79998168889431442"/>
  </sheetPr>
  <dimension ref="A1:D57"/>
  <sheetViews>
    <sheetView zoomScale="70" zoomScaleNormal="70" workbookViewId="0">
      <selection sqref="A1:B1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56" t="s">
        <v>432</v>
      </c>
      <c r="B1" s="257"/>
    </row>
    <row r="2" spans="1:4" ht="18.5">
      <c r="A2" s="13" t="s">
        <v>194</v>
      </c>
      <c r="B2" s="13">
        <f>'FIELD INFO REQUIRED'!$C$2</f>
        <v>0</v>
      </c>
      <c r="D2" s="15"/>
    </row>
    <row r="3" spans="1:4" ht="18.5">
      <c r="A3" s="14" t="s">
        <v>195</v>
      </c>
      <c r="B3" s="13">
        <f>'FIELD INFO REQUIRED'!$C$3</f>
        <v>0</v>
      </c>
    </row>
    <row r="4" spans="1:4" ht="18.5">
      <c r="A4" s="14" t="s">
        <v>196</v>
      </c>
      <c r="B4" s="13">
        <f>'FIELD INFO REQUIRED'!$C$4</f>
        <v>0</v>
      </c>
    </row>
    <row r="5" spans="1:4" ht="18.5">
      <c r="A5" s="14" t="s">
        <v>197</v>
      </c>
      <c r="B5" s="13">
        <f>'FIELD INFO REQUIRED'!$C$5</f>
        <v>0</v>
      </c>
    </row>
    <row r="6" spans="1:4" ht="18.5">
      <c r="A6" s="13" t="s">
        <v>198</v>
      </c>
      <c r="B6" s="13">
        <f>'FIELD INFO REQUIRED'!$C$7</f>
        <v>0</v>
      </c>
    </row>
    <row r="7" spans="1:4" ht="18.5">
      <c r="A7" s="14" t="s">
        <v>199</v>
      </c>
      <c r="B7" s="13" t="e">
        <f>'FIELD INFO REQUIRED'!$C$8</f>
        <v>#N/A</v>
      </c>
    </row>
    <row r="8" spans="1:4" ht="18.5">
      <c r="A8" s="14" t="s">
        <v>200</v>
      </c>
      <c r="B8" s="76">
        <f ca="1">'FIELD INFO REQUIRED'!$C$9</f>
        <v>44900</v>
      </c>
    </row>
    <row r="9" spans="1:4" ht="18.5">
      <c r="A9" s="14" t="s">
        <v>201</v>
      </c>
      <c r="B9" s="76">
        <f>'FIELD INFO REQUIRED'!$C$10</f>
        <v>0</v>
      </c>
    </row>
    <row r="10" spans="1:4" ht="18.5">
      <c r="A10" s="13" t="s">
        <v>202</v>
      </c>
      <c r="B10" s="13">
        <f>'FIELD INFO REQUIRED'!$C$11</f>
        <v>0</v>
      </c>
    </row>
    <row r="11" spans="1:4" ht="18.5">
      <c r="A11" s="14" t="s">
        <v>203</v>
      </c>
      <c r="B11" s="13">
        <f>'FIELD INFO REQUIRED'!$C$12</f>
        <v>0</v>
      </c>
    </row>
    <row r="12" spans="1:4" ht="18.5">
      <c r="A12" s="14" t="s">
        <v>204</v>
      </c>
      <c r="B12" s="13">
        <f>'FIELD INFO REQUIRED'!$C$13</f>
        <v>0</v>
      </c>
    </row>
    <row r="13" spans="1:4" ht="18.5">
      <c r="A13" s="14" t="s">
        <v>205</v>
      </c>
      <c r="B13" s="13">
        <f>'FIELD INFO REQUIRED'!$C$14</f>
        <v>0</v>
      </c>
    </row>
    <row r="14" spans="1:4" ht="18.5">
      <c r="A14" s="14" t="s">
        <v>206</v>
      </c>
      <c r="B14" s="13">
        <f>'FIELD INFO REQUIRED'!$C$15</f>
        <v>0</v>
      </c>
    </row>
    <row r="15" spans="1:4" ht="18.5">
      <c r="A15" s="13" t="s">
        <v>207</v>
      </c>
      <c r="B15" s="13">
        <f>'FIELD INFO REQUIRED'!$C$16</f>
        <v>0</v>
      </c>
    </row>
    <row r="16" spans="1:4" ht="18.5">
      <c r="A16" s="14" t="s">
        <v>208</v>
      </c>
      <c r="B16" s="13">
        <f>'FIELD INFO REQUIRED'!$C$17</f>
        <v>0</v>
      </c>
    </row>
    <row r="17" spans="1:2" ht="18.5">
      <c r="A17" s="258" t="s">
        <v>217</v>
      </c>
      <c r="B17" s="259"/>
    </row>
    <row r="18" spans="1:2" ht="18.5">
      <c r="A18" s="16" t="s">
        <v>57</v>
      </c>
      <c r="B18" s="31">
        <f>'FIELD INFO REQUIRED'!C25</f>
        <v>0</v>
      </c>
    </row>
    <row r="19" spans="1:2" ht="18.5">
      <c r="A19" s="16" t="s">
        <v>245</v>
      </c>
      <c r="B19" s="31">
        <f>'FIELD INFO REQUIRED'!C26</f>
        <v>0</v>
      </c>
    </row>
    <row r="20" spans="1:2" ht="18.5">
      <c r="A20" s="260" t="s">
        <v>244</v>
      </c>
      <c r="B20" s="261"/>
    </row>
    <row r="21" spans="1:2" ht="18.5">
      <c r="A21" s="14" t="s">
        <v>243</v>
      </c>
      <c r="B21" s="31">
        <f>'FIELD INFO REQUIRED'!C27</f>
        <v>0</v>
      </c>
    </row>
    <row r="22" spans="1:2" ht="18.5">
      <c r="A22" s="14" t="s">
        <v>242</v>
      </c>
      <c r="B22" s="31">
        <f>'FIELD INFO REQUIRED'!C28</f>
        <v>0</v>
      </c>
    </row>
    <row r="23" spans="1:2" ht="18.5">
      <c r="A23" s="14" t="s">
        <v>241</v>
      </c>
      <c r="B23" s="31">
        <f>'FIELD INFO REQUIRED'!C29</f>
        <v>0</v>
      </c>
    </row>
    <row r="24" spans="1:2" ht="18.5">
      <c r="A24" s="14" t="s">
        <v>240</v>
      </c>
      <c r="B24" s="31">
        <f>'FIELD INFO REQUIRED'!C30</f>
        <v>0</v>
      </c>
    </row>
    <row r="25" spans="1:2" ht="18.5">
      <c r="A25" s="14" t="s">
        <v>239</v>
      </c>
      <c r="B25" s="31">
        <f>'FIELD INFO REQUIRED'!C31</f>
        <v>0</v>
      </c>
    </row>
    <row r="26" spans="1:2" ht="18.5">
      <c r="A26" s="14" t="s">
        <v>238</v>
      </c>
      <c r="B26" s="31">
        <f>'FIELD INFO REQUIRED'!C32</f>
        <v>0</v>
      </c>
    </row>
    <row r="27" spans="1:2" ht="18.5">
      <c r="A27" s="14" t="s">
        <v>237</v>
      </c>
      <c r="B27" s="31">
        <f>'FIELD INFO REQUIRED'!C33</f>
        <v>0</v>
      </c>
    </row>
    <row r="28" spans="1:2" ht="18.5">
      <c r="A28" s="262" t="s">
        <v>219</v>
      </c>
      <c r="B28" s="263"/>
    </row>
    <row r="29" spans="1:2" ht="18.5">
      <c r="A29" s="17" t="s">
        <v>211</v>
      </c>
      <c r="B29" s="31">
        <f>'FIELD INFO REQUIRED'!C34</f>
        <v>0</v>
      </c>
    </row>
    <row r="30" spans="1:2" ht="37">
      <c r="A30" s="17" t="s">
        <v>17</v>
      </c>
      <c r="B30" s="31">
        <f>'FIELD INFO REQUIRED'!C35</f>
        <v>0</v>
      </c>
    </row>
    <row r="31" spans="1:2" ht="18.5">
      <c r="A31" s="17" t="s">
        <v>18</v>
      </c>
      <c r="B31" s="31">
        <f>'FIELD INFO REQUIRED'!C36</f>
        <v>0</v>
      </c>
    </row>
    <row r="32" spans="1:2" ht="18.5">
      <c r="A32" s="264" t="s">
        <v>222</v>
      </c>
      <c r="B32" s="265"/>
    </row>
    <row r="33" spans="1:2" ht="18.5">
      <c r="A33" s="14" t="s">
        <v>19</v>
      </c>
      <c r="B33" s="31">
        <f>'FIELD INFO REQUIRED'!C37</f>
        <v>0</v>
      </c>
    </row>
    <row r="34" spans="1:2" ht="18.5">
      <c r="A34" s="17" t="s">
        <v>20</v>
      </c>
      <c r="B34" s="31">
        <f>'FIELD INFO REQUIRED'!C38</f>
        <v>0</v>
      </c>
    </row>
    <row r="35" spans="1:2" ht="18.5">
      <c r="A35" s="14" t="s">
        <v>21</v>
      </c>
      <c r="B35" s="31">
        <f>'FIELD INFO REQUIRED'!C39</f>
        <v>0</v>
      </c>
    </row>
    <row r="36" spans="1:2" ht="18.5">
      <c r="A36" s="14" t="s">
        <v>22</v>
      </c>
      <c r="B36" s="31">
        <f>'FIELD INFO REQUIRED'!C40</f>
        <v>0</v>
      </c>
    </row>
    <row r="37" spans="1:2" ht="18.5">
      <c r="A37" s="13" t="s">
        <v>23</v>
      </c>
      <c r="B37" s="31">
        <f>'FIELD INFO REQUIRED'!C41</f>
        <v>0</v>
      </c>
    </row>
    <row r="38" spans="1:2" ht="18.5">
      <c r="A38" s="254" t="s">
        <v>223</v>
      </c>
      <c r="B38" s="255"/>
    </row>
    <row r="39" spans="1:2" ht="18.5">
      <c r="A39" s="17" t="s">
        <v>24</v>
      </c>
      <c r="B39" s="31">
        <f>'FIELD INFO REQUIRED'!C42</f>
        <v>0</v>
      </c>
    </row>
    <row r="40" spans="1:2" ht="18.5">
      <c r="A40" s="16" t="s">
        <v>25</v>
      </c>
      <c r="B40" s="31">
        <f>'FIELD INFO REQUIRED'!C43</f>
        <v>0</v>
      </c>
    </row>
    <row r="41" spans="1:2" ht="18.5">
      <c r="A41" s="16" t="s">
        <v>26</v>
      </c>
      <c r="B41" s="31">
        <f>'FIELD INFO REQUIRED'!C44</f>
        <v>0</v>
      </c>
    </row>
    <row r="42" spans="1:2" ht="18.5">
      <c r="A42" s="16" t="s">
        <v>27</v>
      </c>
      <c r="B42" s="31">
        <f>'FIELD INFO REQUIRED'!C45</f>
        <v>0</v>
      </c>
    </row>
    <row r="43" spans="1:2" ht="18.5">
      <c r="A43" s="16" t="s">
        <v>28</v>
      </c>
      <c r="B43" s="31">
        <f>'FIELD INFO REQUIRED'!C46</f>
        <v>0</v>
      </c>
    </row>
    <row r="44" spans="1:2" ht="18.5">
      <c r="A44" s="16" t="s">
        <v>29</v>
      </c>
      <c r="B44" s="31">
        <f>'FIELD INFO REQUIRED'!C47</f>
        <v>0</v>
      </c>
    </row>
    <row r="45" spans="1:2" ht="18.5">
      <c r="A45" s="17" t="s">
        <v>30</v>
      </c>
      <c r="B45" s="31">
        <f>'FIELD INFO REQUIRED'!C48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4DCE-1BF9-4A1E-A852-EA3794452DEE}">
  <sheetPr>
    <tabColor theme="0" tint="-9.9978637043366805E-2"/>
  </sheetPr>
  <dimension ref="A1:L60"/>
  <sheetViews>
    <sheetView zoomScale="60" zoomScaleNormal="60" workbookViewId="0">
      <selection activeCell="E14" sqref="E14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58" t="s">
        <v>387</v>
      </c>
      <c r="B1" s="159"/>
    </row>
    <row r="2" spans="1:12" ht="18.5">
      <c r="A2" s="13" t="s">
        <v>194</v>
      </c>
      <c r="B2" s="21">
        <f>'FIELD INFO 2'!$C$2</f>
        <v>0</v>
      </c>
    </row>
    <row r="3" spans="1:12" ht="18.5">
      <c r="A3" s="14" t="s">
        <v>195</v>
      </c>
      <c r="B3" s="21">
        <f>'FIELD INFO 2'!$C$3</f>
        <v>0</v>
      </c>
    </row>
    <row r="4" spans="1:12" ht="18.5">
      <c r="A4" s="14" t="s">
        <v>196</v>
      </c>
      <c r="B4" s="21">
        <f>'FIELD INFO 2'!$C$4</f>
        <v>0</v>
      </c>
    </row>
    <row r="5" spans="1:12" ht="18.5">
      <c r="A5" s="14" t="s">
        <v>197</v>
      </c>
      <c r="B5" s="21">
        <f>'FIELD INFO 2'!$C$5</f>
        <v>0</v>
      </c>
    </row>
    <row r="6" spans="1:12" ht="18.5">
      <c r="A6" s="13" t="s">
        <v>198</v>
      </c>
      <c r="B6" s="21">
        <f>'FIELD INFO 2'!$C$7</f>
        <v>0</v>
      </c>
    </row>
    <row r="7" spans="1:12" ht="18.5">
      <c r="A7" s="14" t="s">
        <v>199</v>
      </c>
      <c r="B7" s="21" t="e">
        <f>'FIELD INFO 2'!$C$8</f>
        <v>#N/A</v>
      </c>
    </row>
    <row r="8" spans="1:12" ht="18.5">
      <c r="A8" s="14" t="s">
        <v>200</v>
      </c>
      <c r="B8" s="74">
        <f ca="1">'FIELD INFO 2'!$C$9</f>
        <v>44900</v>
      </c>
    </row>
    <row r="9" spans="1:12" ht="18.5">
      <c r="A9" s="14" t="s">
        <v>201</v>
      </c>
      <c r="B9" s="74">
        <f>'FIELD INFO 2'!$C$10</f>
        <v>0</v>
      </c>
    </row>
    <row r="10" spans="1:12" ht="18.5">
      <c r="A10" s="13" t="s">
        <v>202</v>
      </c>
      <c r="B10" s="21">
        <f>'FIELD INFO 2'!$C$11</f>
        <v>0</v>
      </c>
    </row>
    <row r="11" spans="1:12" ht="18.5">
      <c r="A11" s="14" t="s">
        <v>203</v>
      </c>
      <c r="B11" s="21">
        <f>'FIELD INFO 2'!$C$12</f>
        <v>0</v>
      </c>
      <c r="E11" s="15"/>
    </row>
    <row r="12" spans="1:12" ht="18.5">
      <c r="A12" s="14" t="s">
        <v>204</v>
      </c>
      <c r="B12" s="21">
        <f>'FIELD INFO 2'!$C$13</f>
        <v>0</v>
      </c>
    </row>
    <row r="13" spans="1:12" ht="18.5">
      <c r="A13" s="14" t="s">
        <v>205</v>
      </c>
      <c r="B13" s="21">
        <f>'FIELD INFO 2'!$C$14</f>
        <v>0</v>
      </c>
    </row>
    <row r="14" spans="1:12" ht="18.5">
      <c r="A14" s="14" t="s">
        <v>206</v>
      </c>
      <c r="B14" s="21">
        <f>'FIELD INFO 2'!$C$15</f>
        <v>0</v>
      </c>
    </row>
    <row r="15" spans="1:12" ht="18.5">
      <c r="A15" s="13" t="s">
        <v>207</v>
      </c>
      <c r="B15" s="21">
        <f>'FIELD INFO 2'!$C$16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2'!$C$17</f>
        <v>0</v>
      </c>
    </row>
    <row r="17" spans="1:2" ht="18.5">
      <c r="A17" s="160" t="s">
        <v>217</v>
      </c>
      <c r="B17" s="161"/>
    </row>
    <row r="18" spans="1:2" ht="18.5">
      <c r="A18" s="16" t="s">
        <v>57</v>
      </c>
      <c r="B18" s="25">
        <f>'FIELD INFO 2'!C24</f>
        <v>0</v>
      </c>
    </row>
    <row r="19" spans="1:2" ht="18.5">
      <c r="A19" s="162" t="s">
        <v>221</v>
      </c>
      <c r="B19" s="163"/>
    </row>
    <row r="20" spans="1:2" ht="18.5">
      <c r="A20" s="13" t="s">
        <v>3</v>
      </c>
      <c r="B20" s="21">
        <f>'FIELD INFO 2'!$C$25</f>
        <v>0</v>
      </c>
    </row>
    <row r="21" spans="1:2" ht="18.5">
      <c r="A21" s="14" t="s">
        <v>4</v>
      </c>
      <c r="B21" s="21">
        <f>'FIELD INFO 2'!$C$26</f>
        <v>0</v>
      </c>
    </row>
    <row r="22" spans="1:2" ht="18.5">
      <c r="A22" s="14" t="s">
        <v>5</v>
      </c>
      <c r="B22" s="21">
        <f>'FIELD INFO 2'!$C$27</f>
        <v>0</v>
      </c>
    </row>
    <row r="23" spans="1:2" ht="18.5">
      <c r="A23" s="14" t="s">
        <v>6</v>
      </c>
      <c r="B23" s="21">
        <f>'FIELD INFO 2'!$C$28</f>
        <v>0</v>
      </c>
    </row>
    <row r="24" spans="1:2" ht="18.5">
      <c r="A24" s="14" t="s">
        <v>7</v>
      </c>
      <c r="B24" s="21">
        <f>'FIELD INFO 2'!$C$29</f>
        <v>0</v>
      </c>
    </row>
    <row r="25" spans="1:2" ht="18.5">
      <c r="A25" s="14" t="s">
        <v>8</v>
      </c>
      <c r="B25" s="21">
        <f>'FIELD INFO 2'!$C$30</f>
        <v>0</v>
      </c>
    </row>
    <row r="26" spans="1:2" ht="18.5">
      <c r="A26" s="14" t="s">
        <v>9</v>
      </c>
      <c r="B26" s="21">
        <f>'FIELD INFO 2'!$C$31</f>
        <v>0</v>
      </c>
    </row>
    <row r="27" spans="1:2" ht="18.5">
      <c r="A27" s="14" t="s">
        <v>10</v>
      </c>
      <c r="B27" s="21">
        <f>'FIELD INFO 2'!$C$32</f>
        <v>0</v>
      </c>
    </row>
    <row r="28" spans="1:2" ht="18.5">
      <c r="A28" s="14" t="s">
        <v>11</v>
      </c>
      <c r="B28" s="21">
        <f>'FIELD INFO 2'!$C$33</f>
        <v>0</v>
      </c>
    </row>
    <row r="29" spans="1:2" ht="18.5">
      <c r="A29" s="14" t="s">
        <v>12</v>
      </c>
      <c r="B29" s="21">
        <f>'FIELD INFO 2'!C34</f>
        <v>0</v>
      </c>
    </row>
    <row r="30" spans="1:2" ht="18.5">
      <c r="A30" s="14" t="s">
        <v>13</v>
      </c>
      <c r="B30" s="21">
        <f>'FIELD INFO 2'!C35</f>
        <v>0</v>
      </c>
    </row>
    <row r="31" spans="1:2" ht="18.5">
      <c r="A31" s="14" t="s">
        <v>14</v>
      </c>
      <c r="B31" s="21">
        <f>'FIELD INFO 2'!C36</f>
        <v>0</v>
      </c>
    </row>
    <row r="32" spans="1:2" ht="18.5">
      <c r="A32" s="14" t="s">
        <v>15</v>
      </c>
      <c r="B32" s="21">
        <f>'FIELD INFO 2'!C37</f>
        <v>0</v>
      </c>
    </row>
    <row r="33" spans="1:2" ht="18.5">
      <c r="A33" s="14" t="s">
        <v>16</v>
      </c>
      <c r="B33" s="21">
        <f>'FIELD INFO 2'!C38</f>
        <v>0</v>
      </c>
    </row>
    <row r="34" spans="1:2" ht="18.5">
      <c r="A34" s="164" t="s">
        <v>219</v>
      </c>
      <c r="B34" s="165"/>
    </row>
    <row r="35" spans="1:2" ht="18.5">
      <c r="A35" s="17" t="s">
        <v>211</v>
      </c>
      <c r="B35" s="21">
        <f>'FIELD INFO 2'!C39</f>
        <v>0</v>
      </c>
    </row>
    <row r="36" spans="1:2" ht="37">
      <c r="A36" s="17" t="s">
        <v>17</v>
      </c>
      <c r="B36" s="21">
        <f>'FIELD INFO 2'!C40</f>
        <v>0</v>
      </c>
    </row>
    <row r="37" spans="1:2" ht="18.5">
      <c r="A37" s="17" t="s">
        <v>18</v>
      </c>
      <c r="B37" s="21">
        <f>'FIELD INFO 2'!C41</f>
        <v>0</v>
      </c>
    </row>
    <row r="38" spans="1:2" ht="18.5">
      <c r="A38" s="166" t="s">
        <v>222</v>
      </c>
      <c r="B38" s="167"/>
    </row>
    <row r="39" spans="1:2" ht="18.5">
      <c r="A39" s="14" t="s">
        <v>19</v>
      </c>
      <c r="B39" s="21">
        <f>'FIELD INFO 2'!C42</f>
        <v>0</v>
      </c>
    </row>
    <row r="40" spans="1:2" ht="18.5">
      <c r="A40" s="17" t="s">
        <v>20</v>
      </c>
      <c r="B40" s="21">
        <f>'FIELD INFO 2'!C43</f>
        <v>0</v>
      </c>
    </row>
    <row r="41" spans="1:2" ht="18.5">
      <c r="A41" s="14" t="s">
        <v>21</v>
      </c>
      <c r="B41" s="21">
        <f>'FIELD INFO 2'!C44</f>
        <v>0</v>
      </c>
    </row>
    <row r="42" spans="1:2" ht="18.5">
      <c r="A42" s="14" t="s">
        <v>22</v>
      </c>
      <c r="B42" s="21">
        <f>'FIELD INFO 2'!C45</f>
        <v>0</v>
      </c>
    </row>
    <row r="43" spans="1:2" ht="18.5">
      <c r="A43" s="156" t="s">
        <v>223</v>
      </c>
      <c r="B43" s="157"/>
    </row>
    <row r="44" spans="1:2" ht="18.5">
      <c r="A44" s="16" t="s">
        <v>25</v>
      </c>
      <c r="B44" s="21">
        <f>'FIELD INFO 2'!C46</f>
        <v>0</v>
      </c>
    </row>
    <row r="45" spans="1:2" ht="18.5">
      <c r="A45" s="16" t="s">
        <v>26</v>
      </c>
      <c r="B45" s="21">
        <f>'FIELD INFO 2'!C47</f>
        <v>0</v>
      </c>
    </row>
    <row r="46" spans="1:2" ht="18.5">
      <c r="A46" s="16" t="s">
        <v>27</v>
      </c>
      <c r="B46" s="21">
        <f>'FIELD INFO 2'!C48</f>
        <v>0</v>
      </c>
    </row>
    <row r="47" spans="1:2" ht="18.5">
      <c r="A47" s="16" t="s">
        <v>28</v>
      </c>
      <c r="B47" s="21">
        <f>'FIELD INFO 2'!C49</f>
        <v>0</v>
      </c>
    </row>
    <row r="48" spans="1:2" ht="18.5">
      <c r="A48" s="16" t="s">
        <v>29</v>
      </c>
      <c r="B48" s="21">
        <f>'FIELD INFO 2'!C50</f>
        <v>0</v>
      </c>
    </row>
    <row r="49" spans="1:3" ht="18.5">
      <c r="A49" s="17" t="s">
        <v>30</v>
      </c>
      <c r="B49" s="21">
        <f>'FIELD INFO 2'!C51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E270-6BCC-4EB7-A9F6-924FB02E765A}">
  <sheetPr>
    <tabColor theme="0" tint="-0.249977111117893"/>
  </sheetPr>
  <dimension ref="B1:E20"/>
  <sheetViews>
    <sheetView workbookViewId="0">
      <selection activeCell="C5" sqref="C5"/>
    </sheetView>
  </sheetViews>
  <sheetFormatPr defaultRowHeight="14.5"/>
  <cols>
    <col min="1" max="2" width="8.7265625" style="89"/>
    <col min="3" max="3" width="23.453125" style="89" customWidth="1"/>
    <col min="4" max="4" width="36.54296875" style="103" customWidth="1"/>
    <col min="5" max="5" width="20.1796875" style="89" customWidth="1"/>
    <col min="6" max="16384" width="8.7265625" style="89"/>
  </cols>
  <sheetData>
    <row r="1" spans="2:5" ht="15" thickBot="1">
      <c r="B1" s="102"/>
    </row>
    <row r="2" spans="2:5" ht="15.5" thickTop="1" thickBot="1">
      <c r="B2" s="104"/>
      <c r="C2" s="105"/>
      <c r="D2" s="106"/>
      <c r="E2" s="107"/>
    </row>
    <row r="3" spans="2:5" ht="23.5" thickBot="1">
      <c r="B3" s="108"/>
      <c r="C3" s="168" t="s">
        <v>224</v>
      </c>
      <c r="D3" s="169"/>
      <c r="E3" s="109"/>
    </row>
    <row r="4" spans="2:5" ht="15.5">
      <c r="B4" s="108"/>
      <c r="C4" s="116" t="s">
        <v>59</v>
      </c>
      <c r="D4" s="117">
        <f>'FIELD INFO 2'!C5</f>
        <v>0</v>
      </c>
      <c r="E4" s="109"/>
    </row>
    <row r="5" spans="2:5" ht="15.5">
      <c r="B5" s="108"/>
      <c r="C5" s="118" t="s">
        <v>60</v>
      </c>
      <c r="D5" s="119">
        <f>'FIELD INFO 2'!C4</f>
        <v>0</v>
      </c>
      <c r="E5" s="2"/>
    </row>
    <row r="6" spans="2:5" ht="15.5">
      <c r="B6" s="108"/>
      <c r="C6" s="118" t="s">
        <v>225</v>
      </c>
      <c r="D6" s="119">
        <f>'FIELD INFO 2'!C24</f>
        <v>0</v>
      </c>
      <c r="E6" s="2"/>
    </row>
    <row r="7" spans="2:5" ht="15.5">
      <c r="B7" s="108"/>
      <c r="C7" s="118" t="s">
        <v>226</v>
      </c>
      <c r="D7" s="119">
        <f>'FIELD INFO 2'!C7</f>
        <v>0</v>
      </c>
      <c r="E7" s="2"/>
    </row>
    <row r="8" spans="2:5" ht="16" thickBot="1">
      <c r="B8" s="108"/>
      <c r="C8" s="120" t="s">
        <v>65</v>
      </c>
      <c r="D8" s="121" t="e">
        <f>'FIELD INFO 2'!C8</f>
        <v>#N/A</v>
      </c>
      <c r="E8" s="2"/>
    </row>
    <row r="9" spans="2:5" ht="15.5">
      <c r="B9" s="108"/>
      <c r="C9" s="110"/>
      <c r="D9" s="28"/>
      <c r="E9" s="2"/>
    </row>
    <row r="10" spans="2:5" ht="15" thickBot="1">
      <c r="B10" s="108"/>
      <c r="C10" s="111"/>
      <c r="D10" s="112" t="s">
        <v>235</v>
      </c>
      <c r="E10" s="109"/>
    </row>
    <row r="11" spans="2:5" ht="16" thickBot="1">
      <c r="B11" s="108"/>
      <c r="C11" s="122" t="s">
        <v>227</v>
      </c>
      <c r="D11" s="29" t="s">
        <v>0</v>
      </c>
      <c r="E11" s="109"/>
    </row>
    <row r="12" spans="2:5" ht="20.5" thickBot="1">
      <c r="B12" s="108"/>
      <c r="C12" s="122" t="s">
        <v>228</v>
      </c>
      <c r="D12" s="30"/>
      <c r="E12" s="109"/>
    </row>
    <row r="13" spans="2:5" ht="20.5" thickBot="1">
      <c r="B13" s="108"/>
      <c r="C13" s="122" t="s">
        <v>229</v>
      </c>
      <c r="D13" s="30"/>
      <c r="E13" s="109"/>
    </row>
    <row r="14" spans="2:5" ht="20.5" thickBot="1">
      <c r="B14" s="108"/>
      <c r="C14" s="122" t="s">
        <v>230</v>
      </c>
      <c r="D14" s="30"/>
      <c r="E14" s="109"/>
    </row>
    <row r="15" spans="2:5" ht="20.5" thickBot="1">
      <c r="B15" s="108"/>
      <c r="C15" s="122" t="s">
        <v>231</v>
      </c>
      <c r="D15" s="30"/>
      <c r="E15" s="109"/>
    </row>
    <row r="16" spans="2:5" ht="20.5" thickBot="1">
      <c r="B16" s="108"/>
      <c r="C16" s="122" t="s">
        <v>232</v>
      </c>
      <c r="D16" s="30"/>
      <c r="E16" s="109"/>
    </row>
    <row r="17" spans="2:5" ht="20.5" thickBot="1">
      <c r="B17" s="108"/>
      <c r="C17" s="122" t="s">
        <v>233</v>
      </c>
      <c r="D17" s="30"/>
      <c r="E17" s="109"/>
    </row>
    <row r="18" spans="2:5" ht="20.5" thickBot="1">
      <c r="B18" s="108"/>
      <c r="C18" s="122" t="s">
        <v>234</v>
      </c>
      <c r="D18" s="30"/>
      <c r="E18" s="109"/>
    </row>
    <row r="19" spans="2:5" ht="15" thickBot="1">
      <c r="B19" s="113"/>
      <c r="C19" s="102"/>
      <c r="D19" s="114"/>
      <c r="E19" s="115"/>
    </row>
    <row r="20" spans="2:5" ht="15" thickTop="1"/>
  </sheetData>
  <sheetProtection algorithmName="SHA-512" hashValue="C9ov5+2EfyU9hfcVO9Gbz2HcUXA2JMq5Y2R3bK4EAzA6XtW4E/7VSxpB7uDuPBgr4d1AH9A8jZ6Cs2N+imPowg==" saltValue="uJcgIzPLYk8TSYGxZtLd9w==" spinCount="100000" sheet="1" objects="1" scenarios="1"/>
  <mergeCells count="1">
    <mergeCell ref="C3:D3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B1F7-A96E-49AE-B2BF-10726C1EE5C1}">
  <sheetPr>
    <tabColor theme="1" tint="0.79998168889431442"/>
  </sheetPr>
  <dimension ref="A1:E27"/>
  <sheetViews>
    <sheetView topLeftCell="A8" zoomScale="70" zoomScaleNormal="70" workbookViewId="0">
      <selection activeCell="A8" sqref="A1:XFD1048576"/>
    </sheetView>
  </sheetViews>
  <sheetFormatPr defaultColWidth="8.81640625" defaultRowHeight="14.5"/>
  <cols>
    <col min="1" max="1" width="70.453125" style="12" customWidth="1"/>
    <col min="2" max="2" width="32" style="19" customWidth="1"/>
    <col min="3" max="3" width="40.453125" style="12" customWidth="1"/>
    <col min="4" max="16384" width="8.81640625" style="12"/>
  </cols>
  <sheetData>
    <row r="1" spans="1:5" ht="18" customHeight="1">
      <c r="A1" s="170" t="s">
        <v>388</v>
      </c>
      <c r="B1" s="171"/>
    </row>
    <row r="2" spans="1:5" ht="18.5">
      <c r="A2" s="13" t="s">
        <v>194</v>
      </c>
      <c r="B2" s="21">
        <f>'FIELD INFO 2'!$C$2</f>
        <v>0</v>
      </c>
    </row>
    <row r="3" spans="1:5" ht="18.5">
      <c r="A3" s="14" t="s">
        <v>195</v>
      </c>
      <c r="B3" s="21">
        <f>'FIELD INFO 2'!$C$3</f>
        <v>0</v>
      </c>
    </row>
    <row r="4" spans="1:5" ht="18.5">
      <c r="A4" s="14" t="s">
        <v>196</v>
      </c>
      <c r="B4" s="21">
        <f>'FIELD INFO 2'!$C$4</f>
        <v>0</v>
      </c>
    </row>
    <row r="5" spans="1:5" ht="18.5">
      <c r="A5" s="14" t="s">
        <v>197</v>
      </c>
      <c r="B5" s="21">
        <f>'FIELD INFO 2'!$C$5</f>
        <v>0</v>
      </c>
    </row>
    <row r="6" spans="1:5" ht="18.5">
      <c r="A6" s="13" t="s">
        <v>198</v>
      </c>
      <c r="B6" s="21">
        <f>'FIELD INFO 2'!$C$7</f>
        <v>0</v>
      </c>
    </row>
    <row r="7" spans="1:5" ht="18.5">
      <c r="A7" s="14" t="s">
        <v>199</v>
      </c>
      <c r="B7" s="21" t="e">
        <f>'FIELD INFO 2'!$C$8</f>
        <v>#N/A</v>
      </c>
    </row>
    <row r="8" spans="1:5" ht="18.5">
      <c r="A8" s="14" t="s">
        <v>200</v>
      </c>
      <c r="B8" s="74">
        <f ca="1">'FIELD INFO 2'!$C$9</f>
        <v>44900</v>
      </c>
      <c r="E8" s="15"/>
    </row>
    <row r="9" spans="1:5" ht="18" customHeight="1">
      <c r="A9" s="14" t="s">
        <v>201</v>
      </c>
      <c r="B9" s="74">
        <f>'FIELD INFO 2'!$C$10</f>
        <v>0</v>
      </c>
      <c r="E9" s="15"/>
    </row>
    <row r="10" spans="1:5" ht="18" customHeight="1">
      <c r="A10" s="13" t="s">
        <v>202</v>
      </c>
      <c r="B10" s="21">
        <f>'FIELD INFO 2'!$C$11</f>
        <v>0</v>
      </c>
    </row>
    <row r="11" spans="1:5" ht="18.5">
      <c r="A11" s="14" t="s">
        <v>203</v>
      </c>
      <c r="B11" s="21">
        <f>'FIELD INFO 2'!$C$12</f>
        <v>0</v>
      </c>
    </row>
    <row r="12" spans="1:5" ht="18.649999999999999" customHeight="1">
      <c r="A12" s="14" t="s">
        <v>204</v>
      </c>
      <c r="B12" s="21">
        <f>'FIELD INFO 2'!$C$13</f>
        <v>0</v>
      </c>
    </row>
    <row r="13" spans="1:5" ht="18.5">
      <c r="A13" s="14" t="s">
        <v>205</v>
      </c>
      <c r="B13" s="21">
        <f>'FIELD INFO 2'!$C$14</f>
        <v>0</v>
      </c>
    </row>
    <row r="14" spans="1:5" ht="18" customHeight="1">
      <c r="A14" s="14" t="s">
        <v>206</v>
      </c>
      <c r="B14" s="21">
        <f>'FIELD INFO 2'!$C$15</f>
        <v>0</v>
      </c>
    </row>
    <row r="15" spans="1:5" ht="18" customHeight="1">
      <c r="A15" s="13" t="s">
        <v>207</v>
      </c>
      <c r="B15" s="21">
        <f>'FIELD INFO 2'!$C$16</f>
        <v>0</v>
      </c>
    </row>
    <row r="16" spans="1:5" ht="18.5">
      <c r="A16" s="14" t="s">
        <v>208</v>
      </c>
      <c r="B16" s="21">
        <f>'FIELD INFO 2'!$C$17</f>
        <v>0</v>
      </c>
    </row>
    <row r="17" spans="1:2" ht="18" customHeight="1">
      <c r="A17" s="172" t="s">
        <v>217</v>
      </c>
      <c r="B17" s="173"/>
    </row>
    <row r="18" spans="1:2" ht="18.5">
      <c r="A18" s="16" t="s">
        <v>57</v>
      </c>
      <c r="B18" s="25">
        <f>'FIELD INFO 2'!C24</f>
        <v>0</v>
      </c>
    </row>
    <row r="19" spans="1:2" ht="18.649999999999999" customHeight="1">
      <c r="A19" s="16" t="s">
        <v>35</v>
      </c>
      <c r="B19" s="25">
        <f>'FIELD INFO 2'!C25</f>
        <v>0</v>
      </c>
    </row>
    <row r="20" spans="1:2" ht="18.5">
      <c r="A20" s="16" t="s">
        <v>32</v>
      </c>
      <c r="B20" s="25">
        <f>'FIELD INFO 2'!C26</f>
        <v>0</v>
      </c>
    </row>
    <row r="21" spans="1:2" ht="18.649999999999999" customHeight="1">
      <c r="A21" s="14" t="s">
        <v>33</v>
      </c>
      <c r="B21" s="25">
        <f>'FIELD INFO 2'!C27</f>
        <v>0</v>
      </c>
    </row>
    <row r="22" spans="1:2" ht="18.5">
      <c r="A22" s="16" t="s">
        <v>34</v>
      </c>
      <c r="B22" s="25">
        <f>'FIELD INFO 2'!C28</f>
        <v>0</v>
      </c>
    </row>
    <row r="23" spans="1:2" ht="18" customHeight="1">
      <c r="A23" s="174" t="s">
        <v>219</v>
      </c>
      <c r="B23" s="175"/>
    </row>
    <row r="24" spans="1:2" ht="18" customHeight="1">
      <c r="A24" s="16" t="s">
        <v>31</v>
      </c>
      <c r="B24" s="25">
        <f>'FIELD INFO 2'!C29</f>
        <v>0</v>
      </c>
    </row>
    <row r="25" spans="1:2" ht="18" customHeight="1">
      <c r="A25" s="176" t="s">
        <v>220</v>
      </c>
      <c r="B25" s="177"/>
    </row>
    <row r="26" spans="1:2" ht="18.5">
      <c r="A26" s="16" t="s">
        <v>212</v>
      </c>
      <c r="B26" s="25">
        <f>'FIELD INFO 2'!C30</f>
        <v>0</v>
      </c>
    </row>
    <row r="27" spans="1:2" ht="18.5">
      <c r="A27" s="16" t="s">
        <v>213</v>
      </c>
      <c r="B27" s="25">
        <f>'FIELD INFO 2'!C31</f>
        <v>0</v>
      </c>
    </row>
  </sheetData>
  <mergeCells count="4">
    <mergeCell ref="A1:B1"/>
    <mergeCell ref="A17:B17"/>
    <mergeCell ref="A23:B23"/>
    <mergeCell ref="A25:B2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61EB-C68E-4CCC-BB19-B54DE8A91BA3}">
  <sheetPr>
    <tabColor theme="2" tint="0.59999389629810485"/>
  </sheetPr>
  <dimension ref="A1:F34"/>
  <sheetViews>
    <sheetView topLeftCell="A24" zoomScale="70" zoomScaleNormal="70" workbookViewId="0">
      <selection activeCell="A24" sqref="A1:XFD1048576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178" t="s">
        <v>389</v>
      </c>
      <c r="B1" s="179"/>
    </row>
    <row r="2" spans="1:6" ht="18.5">
      <c r="A2" s="13" t="s">
        <v>194</v>
      </c>
      <c r="B2" s="21">
        <f>'FIELD INFO 2'!$C$2</f>
        <v>0</v>
      </c>
    </row>
    <row r="3" spans="1:6" ht="18.5">
      <c r="A3" s="14" t="s">
        <v>195</v>
      </c>
      <c r="B3" s="21">
        <f>'FIELD INFO 2'!$C$3</f>
        <v>0</v>
      </c>
    </row>
    <row r="4" spans="1:6" ht="18.5">
      <c r="A4" s="14" t="s">
        <v>196</v>
      </c>
      <c r="B4" s="21">
        <f>'FIELD INFO 2'!$C$4</f>
        <v>0</v>
      </c>
    </row>
    <row r="5" spans="1:6" ht="18.5">
      <c r="A5" s="14" t="s">
        <v>197</v>
      </c>
      <c r="B5" s="21">
        <f>'FIELD INFO 2'!$C$5</f>
        <v>0</v>
      </c>
    </row>
    <row r="6" spans="1:6" ht="18.5">
      <c r="A6" s="13" t="s">
        <v>198</v>
      </c>
      <c r="B6" s="21">
        <f>'FIELD INFO 2'!$C$7</f>
        <v>0</v>
      </c>
    </row>
    <row r="7" spans="1:6" ht="18.5">
      <c r="A7" s="14" t="s">
        <v>199</v>
      </c>
      <c r="B7" s="21" t="e">
        <f>'FIELD INFO 2'!$C$8</f>
        <v>#N/A</v>
      </c>
    </row>
    <row r="8" spans="1:6" ht="18.5">
      <c r="A8" s="14" t="s">
        <v>200</v>
      </c>
      <c r="B8" s="74">
        <f ca="1">'FIELD INFO 2'!$C$9</f>
        <v>44900</v>
      </c>
    </row>
    <row r="9" spans="1:6" ht="18.5">
      <c r="A9" s="14" t="s">
        <v>201</v>
      </c>
      <c r="B9" s="74">
        <f>'FIELD INFO 2'!$C$10</f>
        <v>0</v>
      </c>
      <c r="F9" s="20"/>
    </row>
    <row r="10" spans="1:6" ht="18.5">
      <c r="A10" s="13" t="s">
        <v>202</v>
      </c>
      <c r="B10" s="21">
        <f>'FIELD INFO 2'!$C$11</f>
        <v>0</v>
      </c>
    </row>
    <row r="11" spans="1:6" ht="18" customHeight="1">
      <c r="A11" s="14" t="s">
        <v>203</v>
      </c>
      <c r="B11" s="21">
        <f>'FIELD INFO 2'!$C$12</f>
        <v>0</v>
      </c>
    </row>
    <row r="12" spans="1:6" ht="18.5">
      <c r="A12" s="14" t="s">
        <v>204</v>
      </c>
      <c r="B12" s="21">
        <f>'FIELD INFO 2'!$C$13</f>
        <v>0</v>
      </c>
    </row>
    <row r="13" spans="1:6" ht="18.5">
      <c r="A13" s="14" t="s">
        <v>205</v>
      </c>
      <c r="B13" s="21">
        <f>'FIELD INFO 2'!$C$14</f>
        <v>0</v>
      </c>
    </row>
    <row r="14" spans="1:6" ht="18.5">
      <c r="A14" s="14" t="s">
        <v>206</v>
      </c>
      <c r="B14" s="21">
        <f>'FIELD INFO 2'!$C$15</f>
        <v>0</v>
      </c>
    </row>
    <row r="15" spans="1:6" ht="18" customHeight="1">
      <c r="A15" s="13" t="s">
        <v>207</v>
      </c>
      <c r="B15" s="21">
        <f>'FIELD INFO 2'!$C$16</f>
        <v>0</v>
      </c>
    </row>
    <row r="16" spans="1:6" ht="18" customHeight="1">
      <c r="A16" s="14" t="s">
        <v>208</v>
      </c>
      <c r="B16" s="21">
        <f>'FIELD INFO 2'!$C$17</f>
        <v>0</v>
      </c>
    </row>
    <row r="17" spans="1:2" ht="18.5">
      <c r="A17" s="180" t="s">
        <v>217</v>
      </c>
      <c r="B17" s="181"/>
    </row>
    <row r="18" spans="1:2" ht="18.5">
      <c r="A18" s="21" t="s">
        <v>57</v>
      </c>
      <c r="B18" s="25">
        <f>'FIELD INFO 2'!C24</f>
        <v>0</v>
      </c>
    </row>
    <row r="19" spans="1:2" ht="18.5">
      <c r="A19" s="21" t="s">
        <v>113</v>
      </c>
      <c r="B19" s="25">
        <f>'FIELD INFO 2'!C25</f>
        <v>0</v>
      </c>
    </row>
    <row r="20" spans="1:2" ht="18.5">
      <c r="A20" s="22" t="s">
        <v>47</v>
      </c>
      <c r="B20" s="25">
        <f>'FIELD INFO 2'!C26</f>
        <v>0</v>
      </c>
    </row>
    <row r="21" spans="1:2" ht="18.5">
      <c r="A21" s="21" t="s">
        <v>48</v>
      </c>
      <c r="B21" s="25">
        <f>'FIELD INFO 2'!C27</f>
        <v>0</v>
      </c>
    </row>
    <row r="22" spans="1:2" ht="18.5">
      <c r="A22" s="21" t="s">
        <v>2</v>
      </c>
      <c r="B22" s="25">
        <f>'FIELD INFO 2'!C28</f>
        <v>0</v>
      </c>
    </row>
    <row r="23" spans="1:2" ht="18.5">
      <c r="A23" s="21" t="s">
        <v>49</v>
      </c>
      <c r="B23" s="25">
        <f>'FIELD INFO 2'!C29</f>
        <v>0</v>
      </c>
    </row>
    <row r="24" spans="1:2" ht="18.5">
      <c r="A24" s="22" t="s">
        <v>36</v>
      </c>
      <c r="B24" s="25">
        <f>'FIELD INFO 2'!C30</f>
        <v>0</v>
      </c>
    </row>
    <row r="25" spans="1:2" ht="18.5">
      <c r="A25" s="182" t="s">
        <v>218</v>
      </c>
      <c r="B25" s="183"/>
    </row>
    <row r="26" spans="1:2" ht="18.5">
      <c r="A26" s="22" t="s">
        <v>51</v>
      </c>
      <c r="B26" s="25">
        <f>'FIELD INFO 2'!C31</f>
        <v>0</v>
      </c>
    </row>
    <row r="27" spans="1:2" ht="18.5">
      <c r="A27" s="22" t="s">
        <v>52</v>
      </c>
      <c r="B27" s="25">
        <f>'FIELD INFO 2'!C32</f>
        <v>0</v>
      </c>
    </row>
    <row r="28" spans="1:2" ht="18.5">
      <c r="A28" s="22" t="s">
        <v>53</v>
      </c>
      <c r="B28" s="25">
        <f>'FIELD INFO 2'!C33</f>
        <v>0</v>
      </c>
    </row>
    <row r="29" spans="1:2" ht="18.5">
      <c r="A29" s="23" t="s">
        <v>54</v>
      </c>
      <c r="B29" s="25">
        <f>'FIELD INFO 2'!C34</f>
        <v>0</v>
      </c>
    </row>
    <row r="30" spans="1:2" ht="18.5">
      <c r="A30" s="23" t="s">
        <v>55</v>
      </c>
      <c r="B30" s="25">
        <f>'FIELD INFO 2'!C35</f>
        <v>0</v>
      </c>
    </row>
    <row r="31" spans="1:2" ht="18.5">
      <c r="A31" s="23" t="s">
        <v>56</v>
      </c>
      <c r="B31" s="25">
        <f>'FIELD INFO 2'!C36</f>
        <v>0</v>
      </c>
    </row>
    <row r="32" spans="1:2" ht="18.5">
      <c r="A32" s="22" t="s">
        <v>34</v>
      </c>
      <c r="B32" s="25">
        <f>'FIELD INFO 2'!C37</f>
        <v>0</v>
      </c>
    </row>
    <row r="33" spans="1:2" ht="18.5">
      <c r="A33" s="184" t="s">
        <v>219</v>
      </c>
      <c r="B33" s="185"/>
    </row>
    <row r="34" spans="1:2" ht="18.5">
      <c r="A34" s="22" t="s">
        <v>50</v>
      </c>
      <c r="B34" s="25">
        <f>'FIELD INFO 2'!C38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883-5331-49E0-B315-606911C7C104}">
  <sheetPr>
    <tabColor theme="2" tint="0.59999389629810485"/>
  </sheetPr>
  <dimension ref="B1:G21"/>
  <sheetViews>
    <sheetView workbookViewId="0">
      <selection activeCell="C5" sqref="C5"/>
    </sheetView>
  </sheetViews>
  <sheetFormatPr defaultRowHeight="14.5"/>
  <cols>
    <col min="1" max="1" width="6.453125" style="89" customWidth="1"/>
    <col min="2" max="2" width="4.54296875" style="89" customWidth="1"/>
    <col min="3" max="3" width="22.453125" style="89" customWidth="1"/>
    <col min="4" max="4" width="40.54296875" style="89" customWidth="1"/>
    <col min="5" max="5" width="30.81640625" style="89" customWidth="1"/>
    <col min="6" max="6" width="25.54296875" style="89" customWidth="1"/>
    <col min="7" max="7" width="4.54296875" style="89" customWidth="1"/>
    <col min="8" max="16384" width="8.7265625" style="89"/>
  </cols>
  <sheetData>
    <row r="1" spans="2:7" ht="15" thickBot="1">
      <c r="B1" s="102"/>
    </row>
    <row r="2" spans="2:7" ht="15.5" thickTop="1" thickBot="1">
      <c r="B2" s="104"/>
      <c r="C2" s="105"/>
      <c r="D2" s="105"/>
      <c r="E2" s="105"/>
      <c r="F2" s="105"/>
      <c r="G2" s="107"/>
    </row>
    <row r="3" spans="2:7" ht="23.5" thickBot="1">
      <c r="B3" s="108"/>
      <c r="D3" s="186" t="s">
        <v>248</v>
      </c>
      <c r="E3" s="187"/>
      <c r="F3" s="124"/>
      <c r="G3" s="109"/>
    </row>
    <row r="4" spans="2:7" ht="15.5">
      <c r="B4" s="108"/>
      <c r="D4" s="125" t="s">
        <v>59</v>
      </c>
      <c r="E4" s="125">
        <f>'FIELD INFO 2'!C5</f>
        <v>0</v>
      </c>
      <c r="F4" s="1"/>
      <c r="G4" s="109"/>
    </row>
    <row r="5" spans="2:7" ht="15.5">
      <c r="B5" s="108"/>
      <c r="D5" s="126" t="s">
        <v>60</v>
      </c>
      <c r="E5" s="126">
        <f>'FIELD INFO 2'!C4</f>
        <v>0</v>
      </c>
      <c r="F5" s="1"/>
      <c r="G5" s="2"/>
    </row>
    <row r="6" spans="2:7" ht="15.5">
      <c r="B6" s="108"/>
      <c r="D6" s="126" t="s">
        <v>225</v>
      </c>
      <c r="E6" s="126">
        <f>'FIELD INFO 2'!C24</f>
        <v>0</v>
      </c>
      <c r="F6" s="1"/>
      <c r="G6" s="2"/>
    </row>
    <row r="7" spans="2:7" ht="15.5">
      <c r="B7" s="108"/>
      <c r="D7" s="126" t="s">
        <v>226</v>
      </c>
      <c r="E7" s="126">
        <f>'FIELD INFO 2'!C7</f>
        <v>0</v>
      </c>
      <c r="F7" s="1"/>
      <c r="G7" s="2"/>
    </row>
    <row r="8" spans="2:7" ht="15.5">
      <c r="B8" s="108"/>
      <c r="D8" s="131" t="s">
        <v>65</v>
      </c>
      <c r="E8" s="131" t="e">
        <f>'FIELD INFO 2'!C8</f>
        <v>#N/A</v>
      </c>
      <c r="F8" s="1"/>
      <c r="G8" s="2"/>
    </row>
    <row r="9" spans="2:7" ht="15.5">
      <c r="B9" s="108"/>
      <c r="D9" s="132" t="s">
        <v>236</v>
      </c>
      <c r="E9" s="132"/>
      <c r="F9" s="1"/>
      <c r="G9" s="2"/>
    </row>
    <row r="10" spans="2:7" ht="16" thickBot="1">
      <c r="B10" s="108"/>
      <c r="C10" s="110"/>
      <c r="D10" s="110"/>
      <c r="E10" s="110"/>
      <c r="F10" s="110"/>
      <c r="G10" s="2"/>
    </row>
    <row r="11" spans="2:7" ht="15" thickBot="1">
      <c r="B11" s="108"/>
      <c r="C11" s="127" t="s">
        <v>215</v>
      </c>
      <c r="D11" s="127" t="s">
        <v>214</v>
      </c>
      <c r="E11" s="127" t="s">
        <v>37</v>
      </c>
      <c r="F11" s="127" t="s">
        <v>38</v>
      </c>
      <c r="G11" s="109"/>
    </row>
    <row r="12" spans="2:7" ht="15.5">
      <c r="B12" s="108"/>
      <c r="C12" s="128" t="s">
        <v>39</v>
      </c>
      <c r="D12" s="3"/>
      <c r="E12" s="3"/>
      <c r="F12" s="4"/>
      <c r="G12" s="109"/>
    </row>
    <row r="13" spans="2:7" ht="15.5">
      <c r="B13" s="108"/>
      <c r="C13" s="129" t="s">
        <v>40</v>
      </c>
      <c r="D13" s="5"/>
      <c r="E13" s="5"/>
      <c r="F13" s="6"/>
      <c r="G13" s="109"/>
    </row>
    <row r="14" spans="2:7" ht="15.5">
      <c r="B14" s="108"/>
      <c r="C14" s="129" t="s">
        <v>41</v>
      </c>
      <c r="D14" s="5"/>
      <c r="E14" s="5"/>
      <c r="F14" s="6"/>
      <c r="G14" s="109"/>
    </row>
    <row r="15" spans="2:7" ht="15.5">
      <c r="B15" s="108"/>
      <c r="C15" s="129" t="s">
        <v>42</v>
      </c>
      <c r="D15" s="5"/>
      <c r="E15" s="5"/>
      <c r="F15" s="6"/>
      <c r="G15" s="109"/>
    </row>
    <row r="16" spans="2:7" ht="15.5">
      <c r="B16" s="108"/>
      <c r="C16" s="129" t="s">
        <v>43</v>
      </c>
      <c r="D16" s="5"/>
      <c r="E16" s="5"/>
      <c r="F16" s="6"/>
      <c r="G16" s="109"/>
    </row>
    <row r="17" spans="2:7" ht="15.5">
      <c r="B17" s="108"/>
      <c r="C17" s="129" t="s">
        <v>44</v>
      </c>
      <c r="D17" s="5"/>
      <c r="E17" s="5"/>
      <c r="F17" s="6"/>
      <c r="G17" s="109"/>
    </row>
    <row r="18" spans="2:7" ht="15.5">
      <c r="B18" s="108"/>
      <c r="C18" s="129" t="s">
        <v>45</v>
      </c>
      <c r="D18" s="5"/>
      <c r="E18" s="5"/>
      <c r="F18" s="6"/>
      <c r="G18" s="109"/>
    </row>
    <row r="19" spans="2:7" ht="16" thickBot="1">
      <c r="B19" s="108"/>
      <c r="C19" s="130" t="s">
        <v>46</v>
      </c>
      <c r="D19" s="7"/>
      <c r="E19" s="7"/>
      <c r="F19" s="8"/>
      <c r="G19" s="109"/>
    </row>
    <row r="20" spans="2:7" ht="15" thickBot="1">
      <c r="B20" s="113"/>
      <c r="C20" s="102"/>
      <c r="D20" s="102"/>
      <c r="E20" s="102"/>
      <c r="F20" s="102"/>
      <c r="G20" s="115"/>
    </row>
    <row r="21" spans="2:7" ht="15" thickTop="1"/>
  </sheetData>
  <sheetProtection algorithmName="SHA-512" hashValue="FKUJXqKl7UKq6at/g07v9o9xM9rquHPln1mG4L86dNOIqC8EJNE2sr4p4rn8ERwYMjiIsKjodJi9wheyZ0q6Hg==" saltValue="mov/dnn8LWZokrfH+0d19Q==" spinCount="100000" sheet="1" objects="1" scenarios="1"/>
  <mergeCells count="1"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709C-AD30-41FC-BCEF-CC479F58DED7}">
  <sheetPr>
    <tabColor theme="3" tint="0.79998168889431442"/>
  </sheetPr>
  <dimension ref="A1:L60"/>
  <sheetViews>
    <sheetView topLeftCell="A24" zoomScale="70" zoomScaleNormal="70" workbookViewId="0">
      <selection activeCell="A24" sqref="A1:XFD1048576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90" t="s">
        <v>390</v>
      </c>
      <c r="B1" s="191"/>
    </row>
    <row r="2" spans="1:12" ht="18.5">
      <c r="A2" s="13" t="s">
        <v>194</v>
      </c>
      <c r="B2" s="21">
        <f>'FIELD INFO 2'!$C$2</f>
        <v>0</v>
      </c>
    </row>
    <row r="3" spans="1:12" ht="18.5">
      <c r="A3" s="14" t="s">
        <v>195</v>
      </c>
      <c r="B3" s="21">
        <f>'FIELD INFO 2'!$C$3</f>
        <v>0</v>
      </c>
    </row>
    <row r="4" spans="1:12" ht="18.5">
      <c r="A4" s="14" t="s">
        <v>196</v>
      </c>
      <c r="B4" s="21">
        <f>'FIELD INFO 2'!$C$4</f>
        <v>0</v>
      </c>
    </row>
    <row r="5" spans="1:12" ht="18.5">
      <c r="A5" s="14" t="s">
        <v>197</v>
      </c>
      <c r="B5" s="21">
        <f>'FIELD INFO 2'!$C$5</f>
        <v>0</v>
      </c>
    </row>
    <row r="6" spans="1:12" ht="18.5">
      <c r="A6" s="13" t="s">
        <v>198</v>
      </c>
      <c r="B6" s="21">
        <f>'FIELD INFO 2'!$C$7</f>
        <v>0</v>
      </c>
    </row>
    <row r="7" spans="1:12" ht="18.5">
      <c r="A7" s="14" t="s">
        <v>199</v>
      </c>
      <c r="B7" s="21" t="e">
        <f>'FIELD INFO 2'!$C$8</f>
        <v>#N/A</v>
      </c>
    </row>
    <row r="8" spans="1:12" ht="18.5">
      <c r="A8" s="14" t="s">
        <v>200</v>
      </c>
      <c r="B8" s="74">
        <f ca="1">'FIELD INFO 2'!$C$9</f>
        <v>44900</v>
      </c>
    </row>
    <row r="9" spans="1:12" ht="18.5">
      <c r="A9" s="14" t="s">
        <v>201</v>
      </c>
      <c r="B9" s="74">
        <f>'FIELD INFO 2'!$C$10</f>
        <v>0</v>
      </c>
    </row>
    <row r="10" spans="1:12" ht="18.5">
      <c r="A10" s="13" t="s">
        <v>202</v>
      </c>
      <c r="B10" s="21">
        <f>'FIELD INFO 2'!$C$11</f>
        <v>0</v>
      </c>
    </row>
    <row r="11" spans="1:12" ht="18.5">
      <c r="A11" s="14" t="s">
        <v>203</v>
      </c>
      <c r="B11" s="21">
        <f>'FIELD INFO 2'!$C$12</f>
        <v>0</v>
      </c>
      <c r="E11" s="15"/>
    </row>
    <row r="12" spans="1:12" ht="18.5">
      <c r="A12" s="14" t="s">
        <v>204</v>
      </c>
      <c r="B12" s="21">
        <f>'FIELD INFO 2'!$C$13</f>
        <v>0</v>
      </c>
    </row>
    <row r="13" spans="1:12" ht="18.5">
      <c r="A13" s="14" t="s">
        <v>205</v>
      </c>
      <c r="B13" s="21">
        <f>'FIELD INFO 2'!$C$14</f>
        <v>0</v>
      </c>
    </row>
    <row r="14" spans="1:12" ht="18.5">
      <c r="A14" s="14" t="s">
        <v>206</v>
      </c>
      <c r="B14" s="21">
        <f>'FIELD INFO 2'!$C$15</f>
        <v>0</v>
      </c>
    </row>
    <row r="15" spans="1:12" ht="18.5">
      <c r="A15" s="13" t="s">
        <v>207</v>
      </c>
      <c r="B15" s="21">
        <f>'FIELD INFO 2'!$C$16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2'!$C$17</f>
        <v>0</v>
      </c>
    </row>
    <row r="17" spans="1:2" ht="18.5">
      <c r="A17" s="192" t="s">
        <v>217</v>
      </c>
      <c r="B17" s="193"/>
    </row>
    <row r="18" spans="1:2" ht="18.5">
      <c r="A18" s="16" t="s">
        <v>57</v>
      </c>
      <c r="B18" s="25">
        <f>'FIELD INFO 2'!C24</f>
        <v>0</v>
      </c>
    </row>
    <row r="19" spans="1:2" ht="18.5">
      <c r="A19" s="194" t="s">
        <v>221</v>
      </c>
      <c r="B19" s="195"/>
    </row>
    <row r="20" spans="1:2" ht="18.5">
      <c r="A20" s="13" t="s">
        <v>3</v>
      </c>
      <c r="B20" s="21">
        <f>'FIELD INFO 2'!C25</f>
        <v>0</v>
      </c>
    </row>
    <row r="21" spans="1:2" ht="18.5">
      <c r="A21" s="14" t="s">
        <v>4</v>
      </c>
      <c r="B21" s="21">
        <f>'FIELD INFO 2'!C26</f>
        <v>0</v>
      </c>
    </row>
    <row r="22" spans="1:2" ht="18.5">
      <c r="A22" s="14" t="s">
        <v>5</v>
      </c>
      <c r="B22" s="21">
        <f>'FIELD INFO 2'!C27</f>
        <v>0</v>
      </c>
    </row>
    <row r="23" spans="1:2" ht="18.5">
      <c r="A23" s="14" t="s">
        <v>6</v>
      </c>
      <c r="B23" s="21">
        <f>'FIELD INFO 2'!C28</f>
        <v>0</v>
      </c>
    </row>
    <row r="24" spans="1:2" ht="18.5">
      <c r="A24" s="14" t="s">
        <v>7</v>
      </c>
      <c r="B24" s="21">
        <f>'FIELD INFO 2'!C29</f>
        <v>0</v>
      </c>
    </row>
    <row r="25" spans="1:2" ht="18.5">
      <c r="A25" s="14" t="s">
        <v>8</v>
      </c>
      <c r="B25" s="21">
        <f>'FIELD INFO 2'!C30</f>
        <v>0</v>
      </c>
    </row>
    <row r="26" spans="1:2" ht="18.5">
      <c r="A26" s="14" t="s">
        <v>9</v>
      </c>
      <c r="B26" s="21">
        <f>'FIELD INFO 2'!C31</f>
        <v>0</v>
      </c>
    </row>
    <row r="27" spans="1:2" ht="18.5">
      <c r="A27" s="14" t="s">
        <v>10</v>
      </c>
      <c r="B27" s="21">
        <f>'FIELD INFO 2'!C32</f>
        <v>0</v>
      </c>
    </row>
    <row r="28" spans="1:2" ht="18.5">
      <c r="A28" s="14" t="s">
        <v>11</v>
      </c>
      <c r="B28" s="21">
        <f>'FIELD INFO 2'!C33</f>
        <v>0</v>
      </c>
    </row>
    <row r="29" spans="1:2" ht="18.5">
      <c r="A29" s="14" t="s">
        <v>12</v>
      </c>
      <c r="B29" s="21">
        <f>'FIELD INFO 2'!C34</f>
        <v>0</v>
      </c>
    </row>
    <row r="30" spans="1:2" ht="18.5">
      <c r="A30" s="14" t="s">
        <v>13</v>
      </c>
      <c r="B30" s="21">
        <f>'FIELD INFO 2'!C35</f>
        <v>0</v>
      </c>
    </row>
    <row r="31" spans="1:2" ht="18.5">
      <c r="A31" s="14" t="s">
        <v>14</v>
      </c>
      <c r="B31" s="21">
        <f>'FIELD INFO 2'!C36</f>
        <v>0</v>
      </c>
    </row>
    <row r="32" spans="1:2" ht="18.5">
      <c r="A32" s="14" t="s">
        <v>15</v>
      </c>
      <c r="B32" s="21">
        <f>'FIELD INFO 2'!C37</f>
        <v>0</v>
      </c>
    </row>
    <row r="33" spans="1:2" ht="18.5">
      <c r="A33" s="14" t="s">
        <v>16</v>
      </c>
      <c r="B33" s="21">
        <f>'FIELD INFO 2'!C38</f>
        <v>0</v>
      </c>
    </row>
    <row r="34" spans="1:2" ht="18.5">
      <c r="A34" s="196" t="s">
        <v>219</v>
      </c>
      <c r="B34" s="197"/>
    </row>
    <row r="35" spans="1:2" ht="18.5">
      <c r="A35" s="17" t="s">
        <v>211</v>
      </c>
      <c r="B35" s="21">
        <f>'FIELD INFO 2'!C39</f>
        <v>0</v>
      </c>
    </row>
    <row r="36" spans="1:2" ht="37">
      <c r="A36" s="17" t="s">
        <v>17</v>
      </c>
      <c r="B36" s="21">
        <f>'FIELD INFO 2'!C40</f>
        <v>0</v>
      </c>
    </row>
    <row r="37" spans="1:2" ht="18.5">
      <c r="A37" s="17" t="s">
        <v>18</v>
      </c>
      <c r="B37" s="21">
        <f>'FIELD INFO 2'!C41</f>
        <v>0</v>
      </c>
    </row>
    <row r="38" spans="1:2" ht="18.5">
      <c r="A38" s="198" t="s">
        <v>222</v>
      </c>
      <c r="B38" s="199"/>
    </row>
    <row r="39" spans="1:2" ht="18.5">
      <c r="A39" s="14" t="s">
        <v>19</v>
      </c>
      <c r="B39" s="21">
        <f>'FIELD INFO 2'!C42</f>
        <v>0</v>
      </c>
    </row>
    <row r="40" spans="1:2" ht="18.5">
      <c r="A40" s="17" t="s">
        <v>20</v>
      </c>
      <c r="B40" s="21">
        <f>'FIELD INFO 2'!C43</f>
        <v>0</v>
      </c>
    </row>
    <row r="41" spans="1:2" ht="18.5">
      <c r="A41" s="14" t="s">
        <v>21</v>
      </c>
      <c r="B41" s="21">
        <f>'FIELD INFO 2'!C44</f>
        <v>0</v>
      </c>
    </row>
    <row r="42" spans="1:2" ht="18.5">
      <c r="A42" s="14" t="s">
        <v>22</v>
      </c>
      <c r="B42" s="21">
        <f>'FIELD INFO 2'!C45</f>
        <v>0</v>
      </c>
    </row>
    <row r="43" spans="1:2" ht="18.5">
      <c r="A43" s="188" t="s">
        <v>223</v>
      </c>
      <c r="B43" s="189"/>
    </row>
    <row r="44" spans="1:2" ht="18.5">
      <c r="A44" s="16" t="s">
        <v>25</v>
      </c>
      <c r="B44" s="21">
        <f>'FIELD INFO 2'!C46</f>
        <v>0</v>
      </c>
    </row>
    <row r="45" spans="1:2" ht="18.5">
      <c r="A45" s="16" t="s">
        <v>26</v>
      </c>
      <c r="B45" s="21">
        <f>'FIELD INFO 2'!C47</f>
        <v>0</v>
      </c>
    </row>
    <row r="46" spans="1:2" ht="18.5">
      <c r="A46" s="16" t="s">
        <v>27</v>
      </c>
      <c r="B46" s="21">
        <f>'FIELD INFO 2'!C48</f>
        <v>0</v>
      </c>
    </row>
    <row r="47" spans="1:2" ht="18.5">
      <c r="A47" s="16" t="s">
        <v>28</v>
      </c>
      <c r="B47" s="21">
        <f>'FIELD INFO 2'!C49</f>
        <v>0</v>
      </c>
    </row>
    <row r="48" spans="1:2" ht="18.5">
      <c r="A48" s="16" t="s">
        <v>29</v>
      </c>
      <c r="B48" s="21">
        <f>'FIELD INFO 2'!C50</f>
        <v>0</v>
      </c>
    </row>
    <row r="49" spans="1:3" ht="18.5">
      <c r="A49" s="17" t="s">
        <v>30</v>
      </c>
      <c r="B49" s="21">
        <f>'FIELD INFO 2'!C51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5B26-F437-4E8A-9CFC-812B6C4FABBC}">
  <sheetPr>
    <tabColor theme="4" tint="0.79998168889431442"/>
  </sheetPr>
  <dimension ref="A1:D57"/>
  <sheetViews>
    <sheetView topLeftCell="A30" zoomScale="70" zoomScaleNormal="70" workbookViewId="0">
      <selection activeCell="A30" sqref="A1:XFD1048576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02" t="s">
        <v>431</v>
      </c>
      <c r="B1" s="203"/>
    </row>
    <row r="2" spans="1:4" ht="18.5">
      <c r="A2" s="13" t="s">
        <v>194</v>
      </c>
      <c r="B2" s="13">
        <f>'FIELD INFO 2'!$C$2</f>
        <v>0</v>
      </c>
      <c r="D2" s="15"/>
    </row>
    <row r="3" spans="1:4" ht="18.5">
      <c r="A3" s="14" t="s">
        <v>195</v>
      </c>
      <c r="B3" s="13">
        <f>'FIELD INFO 2'!$C$3</f>
        <v>0</v>
      </c>
    </row>
    <row r="4" spans="1:4" ht="18.5">
      <c r="A4" s="14" t="s">
        <v>196</v>
      </c>
      <c r="B4" s="13">
        <f>'FIELD INFO 2'!$C$4</f>
        <v>0</v>
      </c>
    </row>
    <row r="5" spans="1:4" ht="18.5">
      <c r="A5" s="14" t="s">
        <v>197</v>
      </c>
      <c r="B5" s="13">
        <f>'FIELD INFO 2'!$C$5</f>
        <v>0</v>
      </c>
    </row>
    <row r="6" spans="1:4" ht="18.5">
      <c r="A6" s="13" t="s">
        <v>198</v>
      </c>
      <c r="B6" s="13">
        <f>'FIELD INFO 2'!$C$7</f>
        <v>0</v>
      </c>
    </row>
    <row r="7" spans="1:4" ht="18.5">
      <c r="A7" s="14" t="s">
        <v>199</v>
      </c>
      <c r="B7" s="13" t="e">
        <f>'FIELD INFO 2'!$C$8</f>
        <v>#N/A</v>
      </c>
    </row>
    <row r="8" spans="1:4" ht="18.5">
      <c r="A8" s="14" t="s">
        <v>200</v>
      </c>
      <c r="B8" s="76">
        <f ca="1">'FIELD INFO 2'!$C$9</f>
        <v>44900</v>
      </c>
    </row>
    <row r="9" spans="1:4" ht="18.5">
      <c r="A9" s="14" t="s">
        <v>201</v>
      </c>
      <c r="B9" s="76">
        <f>'FIELD INFO 2'!$C$10</f>
        <v>0</v>
      </c>
    </row>
    <row r="10" spans="1:4" ht="18.5">
      <c r="A10" s="13" t="s">
        <v>202</v>
      </c>
      <c r="B10" s="13">
        <f>'FIELD INFO 2'!$C$11</f>
        <v>0</v>
      </c>
    </row>
    <row r="11" spans="1:4" ht="18.5">
      <c r="A11" s="14" t="s">
        <v>203</v>
      </c>
      <c r="B11" s="13">
        <f>'FIELD INFO 2'!$C$12</f>
        <v>0</v>
      </c>
    </row>
    <row r="12" spans="1:4" ht="18.5">
      <c r="A12" s="14" t="s">
        <v>204</v>
      </c>
      <c r="B12" s="13">
        <f>'FIELD INFO 2'!$C$13</f>
        <v>0</v>
      </c>
    </row>
    <row r="13" spans="1:4" ht="18.5">
      <c r="A13" s="14" t="s">
        <v>205</v>
      </c>
      <c r="B13" s="13">
        <f>'FIELD INFO 2'!$C$14</f>
        <v>0</v>
      </c>
    </row>
    <row r="14" spans="1:4" ht="18.5">
      <c r="A14" s="14" t="s">
        <v>206</v>
      </c>
      <c r="B14" s="13">
        <f>'FIELD INFO 2'!$C$15</f>
        <v>0</v>
      </c>
    </row>
    <row r="15" spans="1:4" ht="18.5">
      <c r="A15" s="13" t="s">
        <v>207</v>
      </c>
      <c r="B15" s="13">
        <f>'FIELD INFO 2'!$C$16</f>
        <v>0</v>
      </c>
    </row>
    <row r="16" spans="1:4" ht="18.5">
      <c r="A16" s="14" t="s">
        <v>208</v>
      </c>
      <c r="B16" s="13">
        <f>'FIELD INFO 2'!$C$17</f>
        <v>0</v>
      </c>
    </row>
    <row r="17" spans="1:2" ht="18.5">
      <c r="A17" s="204" t="s">
        <v>217</v>
      </c>
      <c r="B17" s="205"/>
    </row>
    <row r="18" spans="1:2" ht="18.5">
      <c r="A18" s="16" t="s">
        <v>57</v>
      </c>
      <c r="B18" s="31">
        <f>'FIELD INFO 2'!C24</f>
        <v>0</v>
      </c>
    </row>
    <row r="19" spans="1:2" ht="18.5">
      <c r="A19" s="16" t="s">
        <v>245</v>
      </c>
      <c r="B19" s="31">
        <f>'FIELD INFO 2'!C25</f>
        <v>0</v>
      </c>
    </row>
    <row r="20" spans="1:2" ht="18.5">
      <c r="A20" s="206" t="s">
        <v>244</v>
      </c>
      <c r="B20" s="207"/>
    </row>
    <row r="21" spans="1:2" ht="18.5">
      <c r="A21" s="14" t="s">
        <v>243</v>
      </c>
      <c r="B21" s="31">
        <f>'FIELD INFO 2'!C26</f>
        <v>0</v>
      </c>
    </row>
    <row r="22" spans="1:2" ht="18.5">
      <c r="A22" s="14" t="s">
        <v>242</v>
      </c>
      <c r="B22" s="31">
        <f>'FIELD INFO 2'!C27</f>
        <v>0</v>
      </c>
    </row>
    <row r="23" spans="1:2" ht="18.5">
      <c r="A23" s="14" t="s">
        <v>241</v>
      </c>
      <c r="B23" s="31">
        <f>'FIELD INFO 2'!C28</f>
        <v>0</v>
      </c>
    </row>
    <row r="24" spans="1:2" ht="18.5">
      <c r="A24" s="14" t="s">
        <v>240</v>
      </c>
      <c r="B24" s="31">
        <f>'FIELD INFO 2'!C29</f>
        <v>0</v>
      </c>
    </row>
    <row r="25" spans="1:2" ht="18.5">
      <c r="A25" s="14" t="s">
        <v>239</v>
      </c>
      <c r="B25" s="31">
        <f>'FIELD INFO 2'!C30</f>
        <v>0</v>
      </c>
    </row>
    <row r="26" spans="1:2" ht="18.5">
      <c r="A26" s="14" t="s">
        <v>238</v>
      </c>
      <c r="B26" s="31">
        <f>'FIELD INFO 2'!C31</f>
        <v>0</v>
      </c>
    </row>
    <row r="27" spans="1:2" ht="18.5">
      <c r="A27" s="14" t="s">
        <v>237</v>
      </c>
      <c r="B27" s="31">
        <f>'FIELD INFO 2'!C32</f>
        <v>0</v>
      </c>
    </row>
    <row r="28" spans="1:2" ht="18.5">
      <c r="A28" s="208" t="s">
        <v>219</v>
      </c>
      <c r="B28" s="209"/>
    </row>
    <row r="29" spans="1:2" ht="18.5">
      <c r="A29" s="17" t="s">
        <v>211</v>
      </c>
      <c r="B29" s="31">
        <f>'FIELD INFO 2'!C33</f>
        <v>0</v>
      </c>
    </row>
    <row r="30" spans="1:2" ht="37">
      <c r="A30" s="17" t="s">
        <v>17</v>
      </c>
      <c r="B30" s="31">
        <f>'FIELD INFO 2'!C34</f>
        <v>0</v>
      </c>
    </row>
    <row r="31" spans="1:2" ht="18.5">
      <c r="A31" s="17" t="s">
        <v>18</v>
      </c>
      <c r="B31" s="31">
        <f>'FIELD INFO 2'!C35</f>
        <v>0</v>
      </c>
    </row>
    <row r="32" spans="1:2" ht="18.5">
      <c r="A32" s="210" t="s">
        <v>222</v>
      </c>
      <c r="B32" s="211"/>
    </row>
    <row r="33" spans="1:2" ht="18.5">
      <c r="A33" s="14" t="s">
        <v>19</v>
      </c>
      <c r="B33" s="31">
        <f>'FIELD INFO 2'!C36</f>
        <v>0</v>
      </c>
    </row>
    <row r="34" spans="1:2" ht="18.5">
      <c r="A34" s="17" t="s">
        <v>20</v>
      </c>
      <c r="B34" s="31">
        <f>'FIELD INFO 2'!C37</f>
        <v>0</v>
      </c>
    </row>
    <row r="35" spans="1:2" ht="18.5">
      <c r="A35" s="14" t="s">
        <v>21</v>
      </c>
      <c r="B35" s="31">
        <f>'FIELD INFO 2'!C38</f>
        <v>0</v>
      </c>
    </row>
    <row r="36" spans="1:2" ht="18.5">
      <c r="A36" s="14" t="s">
        <v>22</v>
      </c>
      <c r="B36" s="31">
        <f>'FIELD INFO 2'!C39</f>
        <v>0</v>
      </c>
    </row>
    <row r="37" spans="1:2" ht="18.5">
      <c r="A37" s="13" t="s">
        <v>23</v>
      </c>
      <c r="B37" s="31">
        <f>'FIELD INFO 2'!C40</f>
        <v>0</v>
      </c>
    </row>
    <row r="38" spans="1:2" ht="18.5">
      <c r="A38" s="200" t="s">
        <v>223</v>
      </c>
      <c r="B38" s="201"/>
    </row>
    <row r="39" spans="1:2" ht="18.5">
      <c r="A39" s="17" t="s">
        <v>24</v>
      </c>
      <c r="B39" s="31">
        <f>'FIELD INFO 2'!C41</f>
        <v>0</v>
      </c>
    </row>
    <row r="40" spans="1:2" ht="18.5">
      <c r="A40" s="16" t="s">
        <v>25</v>
      </c>
      <c r="B40" s="31">
        <f>'FIELD INFO 2'!C42</f>
        <v>0</v>
      </c>
    </row>
    <row r="41" spans="1:2" ht="18.5">
      <c r="A41" s="16" t="s">
        <v>26</v>
      </c>
      <c r="B41" s="31">
        <f>'FIELD INFO 2'!C43</f>
        <v>0</v>
      </c>
    </row>
    <row r="42" spans="1:2" ht="18.5">
      <c r="A42" s="16" t="s">
        <v>27</v>
      </c>
      <c r="B42" s="31">
        <f>'FIELD INFO 2'!C44</f>
        <v>0</v>
      </c>
    </row>
    <row r="43" spans="1:2" ht="18.5">
      <c r="A43" s="16" t="s">
        <v>28</v>
      </c>
      <c r="B43" s="31">
        <f>'FIELD INFO 2'!C45</f>
        <v>0</v>
      </c>
    </row>
    <row r="44" spans="1:2" ht="18.5">
      <c r="A44" s="16" t="s">
        <v>29</v>
      </c>
      <c r="B44" s="31">
        <f>'FIELD INFO 2'!C46</f>
        <v>0</v>
      </c>
    </row>
    <row r="45" spans="1:2" ht="18.5">
      <c r="A45" s="17" t="s">
        <v>30</v>
      </c>
      <c r="B45" s="31">
        <f>'FIELD INFO 2'!C47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050B-8D05-47A7-83F6-D1D12DC3F9BC}">
  <sheetPr>
    <tabColor theme="5" tint="0.79998168889431442"/>
  </sheetPr>
  <dimension ref="A1:L60"/>
  <sheetViews>
    <sheetView topLeftCell="A31" zoomScale="70" zoomScaleNormal="70" workbookViewId="0">
      <selection activeCell="A31" sqref="A1:XFD1048576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214" t="s">
        <v>387</v>
      </c>
      <c r="B1" s="215"/>
    </row>
    <row r="2" spans="1:12" ht="18.5">
      <c r="A2" s="13" t="s">
        <v>194</v>
      </c>
      <c r="B2" s="21">
        <f>'FIELD INFO 2'!$C$2</f>
        <v>0</v>
      </c>
    </row>
    <row r="3" spans="1:12" ht="18.5">
      <c r="A3" s="14" t="s">
        <v>195</v>
      </c>
      <c r="B3" s="21">
        <f>'FIELD INFO 2'!$C$3</f>
        <v>0</v>
      </c>
    </row>
    <row r="4" spans="1:12" ht="18.5">
      <c r="A4" s="14" t="s">
        <v>196</v>
      </c>
      <c r="B4" s="21">
        <f>'FIELD INFO 2'!$C$4</f>
        <v>0</v>
      </c>
    </row>
    <row r="5" spans="1:12" ht="18.5">
      <c r="A5" s="14" t="s">
        <v>197</v>
      </c>
      <c r="B5" s="21">
        <f>'FIELD INFO 2'!$C$5</f>
        <v>0</v>
      </c>
    </row>
    <row r="6" spans="1:12" ht="18.5">
      <c r="A6" s="13" t="s">
        <v>198</v>
      </c>
      <c r="B6" s="21">
        <f>'FIELD INFO 2'!$C$7</f>
        <v>0</v>
      </c>
    </row>
    <row r="7" spans="1:12" ht="18.5">
      <c r="A7" s="14" t="s">
        <v>199</v>
      </c>
      <c r="B7" s="21" t="e">
        <f>'FIELD INFO 2'!$C$8</f>
        <v>#N/A</v>
      </c>
    </row>
    <row r="8" spans="1:12" ht="18.5">
      <c r="A8" s="14" t="s">
        <v>200</v>
      </c>
      <c r="B8" s="74">
        <f ca="1">'FIELD INFO 2'!$C$9</f>
        <v>44900</v>
      </c>
    </row>
    <row r="9" spans="1:12" ht="18.5">
      <c r="A9" s="14" t="s">
        <v>201</v>
      </c>
      <c r="B9" s="74">
        <f>'FIELD INFO 2'!$C$10</f>
        <v>0</v>
      </c>
    </row>
    <row r="10" spans="1:12" ht="18.5">
      <c r="A10" s="13" t="s">
        <v>202</v>
      </c>
      <c r="B10" s="21">
        <f>'FIELD INFO 2'!$C$11</f>
        <v>0</v>
      </c>
    </row>
    <row r="11" spans="1:12" ht="18.5">
      <c r="A11" s="14" t="s">
        <v>203</v>
      </c>
      <c r="B11" s="21">
        <f>'FIELD INFO 2'!$C$12</f>
        <v>0</v>
      </c>
      <c r="E11" s="15"/>
    </row>
    <row r="12" spans="1:12" ht="18.5">
      <c r="A12" s="14" t="s">
        <v>204</v>
      </c>
      <c r="B12" s="21">
        <f>'FIELD INFO 2'!$C$13</f>
        <v>0</v>
      </c>
    </row>
    <row r="13" spans="1:12" ht="18.5">
      <c r="A13" s="14" t="s">
        <v>205</v>
      </c>
      <c r="B13" s="21">
        <f>'FIELD INFO 2'!$C$14</f>
        <v>0</v>
      </c>
    </row>
    <row r="14" spans="1:12" ht="18.5">
      <c r="A14" s="14" t="s">
        <v>206</v>
      </c>
      <c r="B14" s="21">
        <f>'FIELD INFO 2'!$C$15</f>
        <v>0</v>
      </c>
    </row>
    <row r="15" spans="1:12" ht="18.5">
      <c r="A15" s="13" t="s">
        <v>207</v>
      </c>
      <c r="B15" s="21">
        <f>'FIELD INFO 2'!$C$16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2'!$C$17</f>
        <v>0</v>
      </c>
    </row>
    <row r="17" spans="1:2" ht="18.5">
      <c r="A17" s="216" t="s">
        <v>217</v>
      </c>
      <c r="B17" s="217"/>
    </row>
    <row r="18" spans="1:2" ht="18.5">
      <c r="A18" s="16" t="s">
        <v>57</v>
      </c>
      <c r="B18" s="25">
        <f>'FIELD INFO 2'!C24</f>
        <v>0</v>
      </c>
    </row>
    <row r="19" spans="1:2" ht="18.5">
      <c r="A19" s="218" t="s">
        <v>221</v>
      </c>
      <c r="B19" s="219"/>
    </row>
    <row r="20" spans="1:2" ht="18.5">
      <c r="A20" s="13" t="s">
        <v>3</v>
      </c>
      <c r="B20" s="21">
        <f>'FIELD INFO 2'!$C$25</f>
        <v>0</v>
      </c>
    </row>
    <row r="21" spans="1:2" ht="18.5">
      <c r="A21" s="14" t="s">
        <v>4</v>
      </c>
      <c r="B21" s="21">
        <f>'FIELD INFO 2'!$C$26</f>
        <v>0</v>
      </c>
    </row>
    <row r="22" spans="1:2" ht="18.5">
      <c r="A22" s="14" t="s">
        <v>5</v>
      </c>
      <c r="B22" s="21">
        <f>'FIELD INFO 2'!$C$27</f>
        <v>0</v>
      </c>
    </row>
    <row r="23" spans="1:2" ht="18.5">
      <c r="A23" s="14" t="s">
        <v>6</v>
      </c>
      <c r="B23" s="21">
        <f>'FIELD INFO 2'!$C$28</f>
        <v>0</v>
      </c>
    </row>
    <row r="24" spans="1:2" ht="18.5">
      <c r="A24" s="14" t="s">
        <v>7</v>
      </c>
      <c r="B24" s="21">
        <f>'FIELD INFO 2'!$C$29</f>
        <v>0</v>
      </c>
    </row>
    <row r="25" spans="1:2" ht="18.5">
      <c r="A25" s="14" t="s">
        <v>8</v>
      </c>
      <c r="B25" s="21">
        <f>'FIELD INFO 2'!$C$30</f>
        <v>0</v>
      </c>
    </row>
    <row r="26" spans="1:2" ht="18.5">
      <c r="A26" s="14" t="s">
        <v>9</v>
      </c>
      <c r="B26" s="21">
        <f>'FIELD INFO 2'!$C$31</f>
        <v>0</v>
      </c>
    </row>
    <row r="27" spans="1:2" ht="18.5">
      <c r="A27" s="14" t="s">
        <v>10</v>
      </c>
      <c r="B27" s="21">
        <f>'FIELD INFO 2'!$C$32</f>
        <v>0</v>
      </c>
    </row>
    <row r="28" spans="1:2" ht="18.5">
      <c r="A28" s="14" t="s">
        <v>11</v>
      </c>
      <c r="B28" s="21">
        <f>'FIELD INFO 2'!$C$33</f>
        <v>0</v>
      </c>
    </row>
    <row r="29" spans="1:2" ht="18.5">
      <c r="A29" s="14" t="s">
        <v>12</v>
      </c>
      <c r="B29" s="21">
        <f>'FIELD INFO 2'!C34</f>
        <v>0</v>
      </c>
    </row>
    <row r="30" spans="1:2" ht="18.5">
      <c r="A30" s="14" t="s">
        <v>13</v>
      </c>
      <c r="B30" s="21">
        <f>'FIELD INFO 2'!C35</f>
        <v>0</v>
      </c>
    </row>
    <row r="31" spans="1:2" ht="18.5">
      <c r="A31" s="14" t="s">
        <v>14</v>
      </c>
      <c r="B31" s="21">
        <f>'FIELD INFO 2'!C36</f>
        <v>0</v>
      </c>
    </row>
    <row r="32" spans="1:2" ht="18.5">
      <c r="A32" s="14" t="s">
        <v>15</v>
      </c>
      <c r="B32" s="21">
        <f>'FIELD INFO 2'!C37</f>
        <v>0</v>
      </c>
    </row>
    <row r="33" spans="1:2" ht="18.5">
      <c r="A33" s="14" t="s">
        <v>16</v>
      </c>
      <c r="B33" s="21">
        <f>'FIELD INFO 2'!C38</f>
        <v>0</v>
      </c>
    </row>
    <row r="34" spans="1:2" ht="18.5">
      <c r="A34" s="220" t="s">
        <v>219</v>
      </c>
      <c r="B34" s="221"/>
    </row>
    <row r="35" spans="1:2" ht="18.5">
      <c r="A35" s="17" t="s">
        <v>211</v>
      </c>
      <c r="B35" s="21">
        <f>'FIELD INFO 2'!C39</f>
        <v>0</v>
      </c>
    </row>
    <row r="36" spans="1:2" ht="37">
      <c r="A36" s="17" t="s">
        <v>17</v>
      </c>
      <c r="B36" s="21">
        <f>'FIELD INFO 2'!C40</f>
        <v>0</v>
      </c>
    </row>
    <row r="37" spans="1:2" ht="18.5">
      <c r="A37" s="17" t="s">
        <v>18</v>
      </c>
      <c r="B37" s="21">
        <f>'FIELD INFO 2'!C41</f>
        <v>0</v>
      </c>
    </row>
    <row r="38" spans="1:2" ht="18.5">
      <c r="A38" s="222" t="s">
        <v>222</v>
      </c>
      <c r="B38" s="223"/>
    </row>
    <row r="39" spans="1:2" ht="18.5">
      <c r="A39" s="14" t="s">
        <v>19</v>
      </c>
      <c r="B39" s="21">
        <f>'FIELD INFO 2'!C42</f>
        <v>0</v>
      </c>
    </row>
    <row r="40" spans="1:2" ht="18.5">
      <c r="A40" s="17" t="s">
        <v>20</v>
      </c>
      <c r="B40" s="21">
        <f>'FIELD INFO 2'!C43</f>
        <v>0</v>
      </c>
    </row>
    <row r="41" spans="1:2" ht="18.5">
      <c r="A41" s="14" t="s">
        <v>21</v>
      </c>
      <c r="B41" s="21">
        <f>'FIELD INFO 2'!C44</f>
        <v>0</v>
      </c>
    </row>
    <row r="42" spans="1:2" ht="18.5">
      <c r="A42" s="14" t="s">
        <v>22</v>
      </c>
      <c r="B42" s="21">
        <f>'FIELD INFO 2'!C45</f>
        <v>0</v>
      </c>
    </row>
    <row r="43" spans="1:2" ht="18.5">
      <c r="A43" s="212" t="s">
        <v>223</v>
      </c>
      <c r="B43" s="213"/>
    </row>
    <row r="44" spans="1:2" ht="18.5">
      <c r="A44" s="16" t="s">
        <v>25</v>
      </c>
      <c r="B44" s="21">
        <f>'FIELD INFO 2'!C46</f>
        <v>0</v>
      </c>
    </row>
    <row r="45" spans="1:2" ht="18.5">
      <c r="A45" s="16" t="s">
        <v>26</v>
      </c>
      <c r="B45" s="21">
        <f>'FIELD INFO 2'!C47</f>
        <v>0</v>
      </c>
    </row>
    <row r="46" spans="1:2" ht="18.5">
      <c r="A46" s="16" t="s">
        <v>27</v>
      </c>
      <c r="B46" s="21">
        <f>'FIELD INFO 2'!C48</f>
        <v>0</v>
      </c>
    </row>
    <row r="47" spans="1:2" ht="18.5">
      <c r="A47" s="16" t="s">
        <v>28</v>
      </c>
      <c r="B47" s="21">
        <f>'FIELD INFO 2'!C49</f>
        <v>0</v>
      </c>
    </row>
    <row r="48" spans="1:2" ht="18.5">
      <c r="A48" s="16" t="s">
        <v>29</v>
      </c>
      <c r="B48" s="21">
        <f>'FIELD INFO 2'!C50</f>
        <v>0</v>
      </c>
    </row>
    <row r="49" spans="1:3" ht="18.5">
      <c r="A49" s="17" t="s">
        <v>30</v>
      </c>
      <c r="B49" s="21">
        <f>'FIELD INFO 2'!C51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1DA6-8EA6-4282-8898-DA1CAABA0611}">
  <sheetPr>
    <tabColor theme="6" tint="0.79998168889431442"/>
  </sheetPr>
  <dimension ref="A1:F34"/>
  <sheetViews>
    <sheetView topLeftCell="A16" zoomScale="70" zoomScaleNormal="70" workbookViewId="0">
      <selection activeCell="A16" sqref="A1:XFD1048576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224" t="s">
        <v>389</v>
      </c>
      <c r="B1" s="225"/>
    </row>
    <row r="2" spans="1:6" ht="18.5">
      <c r="A2" s="13" t="s">
        <v>194</v>
      </c>
      <c r="B2" s="21">
        <f>'FIELD INFO 2'!$C$2</f>
        <v>0</v>
      </c>
    </row>
    <row r="3" spans="1:6" ht="18.5">
      <c r="A3" s="14" t="s">
        <v>195</v>
      </c>
      <c r="B3" s="21">
        <f>'FIELD INFO 2'!$C$3</f>
        <v>0</v>
      </c>
    </row>
    <row r="4" spans="1:6" ht="18.5">
      <c r="A4" s="14" t="s">
        <v>196</v>
      </c>
      <c r="B4" s="21">
        <f>'FIELD INFO 2'!$C$4</f>
        <v>0</v>
      </c>
    </row>
    <row r="5" spans="1:6" ht="18.5">
      <c r="A5" s="14" t="s">
        <v>197</v>
      </c>
      <c r="B5" s="21">
        <f>'FIELD INFO 2'!$C$5</f>
        <v>0</v>
      </c>
    </row>
    <row r="6" spans="1:6" ht="18.5">
      <c r="A6" s="13" t="s">
        <v>198</v>
      </c>
      <c r="B6" s="21">
        <f>'FIELD INFO 2'!$C$7</f>
        <v>0</v>
      </c>
    </row>
    <row r="7" spans="1:6" ht="18.5">
      <c r="A7" s="14" t="s">
        <v>199</v>
      </c>
      <c r="B7" s="21" t="e">
        <f>'FIELD INFO 2'!$C$8</f>
        <v>#N/A</v>
      </c>
    </row>
    <row r="8" spans="1:6" ht="18.5">
      <c r="A8" s="14" t="s">
        <v>200</v>
      </c>
      <c r="B8" s="74">
        <f ca="1">'FIELD INFO 2'!$C$9</f>
        <v>44900</v>
      </c>
    </row>
    <row r="9" spans="1:6" ht="18.5">
      <c r="A9" s="14" t="s">
        <v>201</v>
      </c>
      <c r="B9" s="74">
        <f>'FIELD INFO 2'!$C$10</f>
        <v>0</v>
      </c>
      <c r="F9" s="20"/>
    </row>
    <row r="10" spans="1:6" ht="18.5">
      <c r="A10" s="13" t="s">
        <v>202</v>
      </c>
      <c r="B10" s="21">
        <f>'FIELD INFO 2'!$C$11</f>
        <v>0</v>
      </c>
    </row>
    <row r="11" spans="1:6" ht="18" customHeight="1">
      <c r="A11" s="14" t="s">
        <v>203</v>
      </c>
      <c r="B11" s="21">
        <f>'FIELD INFO 2'!$C$12</f>
        <v>0</v>
      </c>
    </row>
    <row r="12" spans="1:6" ht="18.5">
      <c r="A12" s="14" t="s">
        <v>204</v>
      </c>
      <c r="B12" s="21">
        <f>'FIELD INFO 2'!$C$13</f>
        <v>0</v>
      </c>
    </row>
    <row r="13" spans="1:6" ht="18.5">
      <c r="A13" s="14" t="s">
        <v>205</v>
      </c>
      <c r="B13" s="21">
        <f>'FIELD INFO 2'!$C$14</f>
        <v>0</v>
      </c>
    </row>
    <row r="14" spans="1:6" ht="18.5">
      <c r="A14" s="14" t="s">
        <v>206</v>
      </c>
      <c r="B14" s="21">
        <f>'FIELD INFO 2'!$C$15</f>
        <v>0</v>
      </c>
    </row>
    <row r="15" spans="1:6" ht="18" customHeight="1">
      <c r="A15" s="13" t="s">
        <v>207</v>
      </c>
      <c r="B15" s="21">
        <f>'FIELD INFO 2'!$C$16</f>
        <v>0</v>
      </c>
    </row>
    <row r="16" spans="1:6" ht="18" customHeight="1">
      <c r="A16" s="14" t="s">
        <v>208</v>
      </c>
      <c r="B16" s="21">
        <f>'FIELD INFO 2'!$C$17</f>
        <v>0</v>
      </c>
    </row>
    <row r="17" spans="1:2" ht="18.5">
      <c r="A17" s="226" t="s">
        <v>217</v>
      </c>
      <c r="B17" s="227"/>
    </row>
    <row r="18" spans="1:2" ht="18.5">
      <c r="A18" s="21" t="s">
        <v>57</v>
      </c>
      <c r="B18" s="25">
        <f>'FIELD INFO 2'!C24</f>
        <v>0</v>
      </c>
    </row>
    <row r="19" spans="1:2" ht="18.5">
      <c r="A19" s="21" t="s">
        <v>113</v>
      </c>
      <c r="B19" s="25">
        <f>'FIELD INFO 2'!C25</f>
        <v>0</v>
      </c>
    </row>
    <row r="20" spans="1:2" ht="18.5">
      <c r="A20" s="22" t="s">
        <v>47</v>
      </c>
      <c r="B20" s="25">
        <f>'FIELD INFO 2'!C26</f>
        <v>0</v>
      </c>
    </row>
    <row r="21" spans="1:2" ht="18.5">
      <c r="A21" s="21" t="s">
        <v>48</v>
      </c>
      <c r="B21" s="25">
        <f>'FIELD INFO 2'!C27</f>
        <v>0</v>
      </c>
    </row>
    <row r="22" spans="1:2" ht="18.5">
      <c r="A22" s="21" t="s">
        <v>2</v>
      </c>
      <c r="B22" s="25">
        <f>'FIELD INFO 2'!C28</f>
        <v>0</v>
      </c>
    </row>
    <row r="23" spans="1:2" ht="18.5">
      <c r="A23" s="21" t="s">
        <v>49</v>
      </c>
      <c r="B23" s="25">
        <f>'FIELD INFO 2'!C29</f>
        <v>0</v>
      </c>
    </row>
    <row r="24" spans="1:2" ht="18.5">
      <c r="A24" s="22" t="s">
        <v>36</v>
      </c>
      <c r="B24" s="25">
        <f>'FIELD INFO 2'!C30</f>
        <v>0</v>
      </c>
    </row>
    <row r="25" spans="1:2" ht="18.5">
      <c r="A25" s="228" t="s">
        <v>218</v>
      </c>
      <c r="B25" s="229"/>
    </row>
    <row r="26" spans="1:2" ht="18.5">
      <c r="A26" s="22" t="s">
        <v>51</v>
      </c>
      <c r="B26" s="25">
        <f>'FIELD INFO 2'!C31</f>
        <v>0</v>
      </c>
    </row>
    <row r="27" spans="1:2" ht="18.5">
      <c r="A27" s="22" t="s">
        <v>52</v>
      </c>
      <c r="B27" s="25">
        <f>'FIELD INFO 2'!C32</f>
        <v>0</v>
      </c>
    </row>
    <row r="28" spans="1:2" ht="18.5">
      <c r="A28" s="22" t="s">
        <v>53</v>
      </c>
      <c r="B28" s="25">
        <f>'FIELD INFO 2'!C33</f>
        <v>0</v>
      </c>
    </row>
    <row r="29" spans="1:2" ht="18.5">
      <c r="A29" s="23" t="s">
        <v>54</v>
      </c>
      <c r="B29" s="25">
        <f>'FIELD INFO 2'!C34</f>
        <v>0</v>
      </c>
    </row>
    <row r="30" spans="1:2" ht="18.5">
      <c r="A30" s="23" t="s">
        <v>55</v>
      </c>
      <c r="B30" s="25">
        <f>'FIELD INFO 2'!C35</f>
        <v>0</v>
      </c>
    </row>
    <row r="31" spans="1:2" ht="18.5">
      <c r="A31" s="23" t="s">
        <v>56</v>
      </c>
      <c r="B31" s="25">
        <f>'FIELD INFO 2'!C36</f>
        <v>0</v>
      </c>
    </row>
    <row r="32" spans="1:2" ht="18.5">
      <c r="A32" s="22" t="s">
        <v>34</v>
      </c>
      <c r="B32" s="25">
        <f>'FIELD INFO 2'!C37</f>
        <v>0</v>
      </c>
    </row>
    <row r="33" spans="1:2" ht="18.5">
      <c r="A33" s="230" t="s">
        <v>219</v>
      </c>
      <c r="B33" s="231"/>
    </row>
    <row r="34" spans="1:2" ht="18.5">
      <c r="A34" s="22" t="s">
        <v>50</v>
      </c>
      <c r="B34" s="25">
        <f>'FIELD INFO 2'!C38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0AA0-5C91-4808-9B90-D1CB61F6AECA}">
  <sheetPr codeName="Sheet7">
    <tabColor rgb="FFFF0000"/>
  </sheetPr>
  <dimension ref="B1:H5"/>
  <sheetViews>
    <sheetView workbookViewId="0">
      <selection activeCell="B5" sqref="B5"/>
    </sheetView>
  </sheetViews>
  <sheetFormatPr defaultColWidth="8.81640625" defaultRowHeight="15.5"/>
  <cols>
    <col min="1" max="1" width="8.81640625" style="39"/>
    <col min="2" max="2" width="11.453125" style="38" bestFit="1" customWidth="1"/>
    <col min="3" max="3" width="12.453125" style="38" bestFit="1" customWidth="1"/>
    <col min="4" max="4" width="14.1796875" style="38" bestFit="1" customWidth="1"/>
    <col min="5" max="5" width="6.81640625" style="38" bestFit="1" customWidth="1"/>
    <col min="6" max="6" width="14.54296875" style="38" bestFit="1" customWidth="1"/>
    <col min="7" max="7" width="11.81640625" style="38" bestFit="1" customWidth="1"/>
    <col min="8" max="8" width="16.54296875" style="38" bestFit="1" customWidth="1"/>
    <col min="9" max="16384" width="8.81640625" style="39"/>
  </cols>
  <sheetData>
    <row r="1" spans="2:8" ht="16" thickBot="1"/>
    <row r="2" spans="2:8" ht="16" thickBot="1">
      <c r="B2" s="40" t="s">
        <v>254</v>
      </c>
      <c r="C2" s="40" t="s">
        <v>255</v>
      </c>
      <c r="D2" s="41" t="s">
        <v>256</v>
      </c>
      <c r="E2" s="40" t="s">
        <v>257</v>
      </c>
      <c r="F2" s="40" t="s">
        <v>258</v>
      </c>
      <c r="G2" s="40" t="s">
        <v>259</v>
      </c>
      <c r="H2" s="40" t="s">
        <v>260</v>
      </c>
    </row>
    <row r="3" spans="2:8">
      <c r="B3" s="43" t="str">
        <f>IF('FIELD INFO REQUIRED'!C19="Z7 - REMOVAL","Z7", IF('FIELD INFO REQUIRED'!C19="Z6 - PLACEMENT","Z6",""))</f>
        <v/>
      </c>
      <c r="C3" s="43" t="str">
        <f>IF('FIELD INFO REQUIRED'!C20="SPECIAL EVENT","SE", IF('FIELD INFO REQUIRED'!C20="NON SPECIAL EVENT", "NSE",""))</f>
        <v/>
      </c>
      <c r="D3" s="44" t="str">
        <f>IF('FIELD INFO REQUIRED'!C22="COFFEE","BC", IF('FIELD INFO REQUIRED'!C22="TEA","BT", IF('FIELD INFO REQUIRED'!C22="FOUNTAIN","F", IF('FIELD INFO REQUIRED'!C22="COOLER","C", IF('FIELD INFO REQUIRED'!C22="FROZEN BEV. MACHINE", "FBM", IF('FIELD INFO REQUIRED'!C22="ICETAINER", "IT", IF('FIELD INFO REQUIRED'!C22="GLASS FRONT VENDING","V", IF('FIELD INFO REQUIRED'!C22="STACK VENDERS","V"," "))))))))</f>
        <v xml:space="preserve"> </v>
      </c>
      <c r="E3" s="42" t="str">
        <f>IF('FIELD INFO REQUIRED'!C21="CLOSED OUTLET -REMOVAL","X", IF('FIELD INFO REQUIRED'!C21="ALL OTHER -REMOVAL", "O", IF('FIELD INFO REQUIRED'!C21="CUSTOMER -PLACEMENT", "C", " ")))</f>
        <v xml:space="preserve"> </v>
      </c>
      <c r="F3" s="43" t="str">
        <f>CONCATENATE(B3,"|",C3,"|",D3,"|",E3)</f>
        <v xml:space="preserve">|| | </v>
      </c>
      <c r="G3" s="45" t="e">
        <f>VLOOKUP(F:F,'ZCAM HIDE'!A:E,5,0)</f>
        <v>#N/A</v>
      </c>
      <c r="H3" s="45" t="e">
        <f>VLOOKUP(F:F,'ZCAM HIDE'!A:F,6,0)</f>
        <v>#N/A</v>
      </c>
    </row>
    <row r="4" spans="2:8">
      <c r="B4" s="43" t="str">
        <f>IF('FIELD INFO 2'!C19="Z7 - REMOVAL","Z7", IF('FIELD INFO 2'!C19="Z6 - PLACEMENT","Z6",""))</f>
        <v/>
      </c>
      <c r="C4" s="43" t="str">
        <f>IF('FIELD INFO 2'!C20="SPECIAL EVENT","SE", IF('FIELD INFO 2'!C20="NON SPECIAL EVENT", "NSE",""))</f>
        <v/>
      </c>
      <c r="D4" s="44" t="str">
        <f>IF('FIELD INFO 2'!C22="COFFEE","BC", IF('FIELD INFO 2'!C22="TEA","BT", IF('FIELD INFO 2'!C22="FOUNTAIN","F", IF('FIELD INFO 2'!C22="COOLER","C", IF('FIELD INFO 2'!C22="FROZEN BEV. MACHINE", "FBM", IF('FIELD INFO 2'!C22="ICETAINER", "IT", IF('FIELD INFO 2'!C22="GLASS FRONT VENDING","V", IF('FIELD INFO 2'!C22="STACK VENDERS","V"," "))))))))</f>
        <v xml:space="preserve"> </v>
      </c>
      <c r="E4" s="42" t="str">
        <f>IF('FIELD INFO 2'!C21="CLOSED OUTLET -REMOVAL","X", IF('FIELD INFO 2'!C21="ALL OTHER -REMOVAL", "O", IF('FIELD INFO 2'!C21="CUSTOMER -PLACEMENT", "C", " ")))</f>
        <v xml:space="preserve"> </v>
      </c>
      <c r="F4" s="43" t="str">
        <f t="shared" ref="F4:F5" si="0">CONCATENATE(B4,"|",C4,"|",D4,"|",E4)</f>
        <v xml:space="preserve">|| | </v>
      </c>
      <c r="G4" s="45" t="e">
        <f>VLOOKUP(F:F,'ZCAM HIDE'!A:E,5,0)</f>
        <v>#N/A</v>
      </c>
      <c r="H4" s="45" t="e">
        <f>VLOOKUP(F:F,'ZCAM HIDE'!A:F,6,0)</f>
        <v>#N/A</v>
      </c>
    </row>
    <row r="5" spans="2:8">
      <c r="B5" s="43" t="str">
        <f>IF('FIELD INFO 3'!C19="Z7 - REMOVAL","Z7", IF('FIELD INFO 3'!C19="Z6 - PLACEMENT","Z6",""))</f>
        <v/>
      </c>
      <c r="C5" s="43" t="str">
        <f>IF('FIELD INFO 3'!C20="SPECIAL EVENT","SE", IF('FIELD INFO 3'!C20="NON SPECIAL EVENT", "NSE",""))</f>
        <v/>
      </c>
      <c r="D5" s="44" t="str">
        <f>IF('FIELD INFO 3'!C22="COFFEE","BC", IF('FIELD INFO 3'!C22="TEA","BT", IF('FIELD INFO 3'!C22="FOUNTAIN","F", IF('FIELD INFO 3'!C22="COOLER","C", IF('FIELD INFO 3'!C22="FROZEN BEV. MACHINE", "FBM", IF('FIELD INFO 3'!C22="ICETAINER", "IT", IF('FIELD INFO 3'!C22="GLASS FRONT VENDING","V", IF('FIELD INFO 3'!C22="STACK VENDERS","V"," "))))))))</f>
        <v xml:space="preserve"> </v>
      </c>
      <c r="E5" s="42" t="str">
        <f>IF('FIELD INFO 3'!C21="CLOSED OUTLET -REMOVAL","X", IF('FIELD INFO 3'!C21="ALL OTHER -REMOVAL", "O", IF('FIELD INFO 3'!C21="CUSTOMER -PLACEMENT", "C", " ")))</f>
        <v xml:space="preserve"> </v>
      </c>
      <c r="F5" s="43" t="str">
        <f t="shared" si="0"/>
        <v xml:space="preserve">|| | </v>
      </c>
      <c r="G5" s="45" t="e">
        <f>VLOOKUP(F:F,'ZCAM HIDE'!A:E,5,0)</f>
        <v>#N/A</v>
      </c>
      <c r="H5" s="45" t="e">
        <f>VLOOKUP(F:F,'ZCAM HIDE'!A:F,6,0)</f>
        <v>#N/A</v>
      </c>
    </row>
  </sheetData>
  <dataValidations count="1">
    <dataValidation type="textLength" operator="lessThan" allowBlank="1" showInputMessage="1" showErrorMessage="1" sqref="F2:F5" xr:uid="{618852DF-56E1-4C2B-9C15-86A26C96822D}">
      <formula1>31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F446-F761-4858-9E12-9A22C496D90D}">
  <sheetPr>
    <tabColor theme="6" tint="0.59999389629810485"/>
  </sheetPr>
  <dimension ref="B1:M39"/>
  <sheetViews>
    <sheetView workbookViewId="0">
      <selection activeCell="C5" sqref="C5"/>
    </sheetView>
  </sheetViews>
  <sheetFormatPr defaultRowHeight="14.5"/>
  <cols>
    <col min="1" max="16384" width="8.7265625" style="89"/>
  </cols>
  <sheetData>
    <row r="1" spans="2:13" ht="15" thickBot="1">
      <c r="B1" s="102"/>
    </row>
    <row r="2" spans="2:13" ht="15.5" thickTop="1" thickBot="1">
      <c r="B2" s="104"/>
      <c r="C2" s="105"/>
      <c r="D2" s="138"/>
      <c r="E2" s="232" t="s">
        <v>249</v>
      </c>
      <c r="F2" s="233"/>
      <c r="G2" s="233"/>
      <c r="H2" s="233"/>
      <c r="I2" s="233"/>
      <c r="J2" s="234"/>
      <c r="K2" s="138"/>
      <c r="L2" s="138"/>
      <c r="M2" s="107"/>
    </row>
    <row r="3" spans="2:13" ht="23.5" thickBot="1">
      <c r="B3" s="108"/>
      <c r="C3" s="133"/>
      <c r="D3" s="241" t="s">
        <v>58</v>
      </c>
      <c r="E3" s="242"/>
      <c r="F3" s="242"/>
      <c r="G3" s="242"/>
      <c r="H3" s="242"/>
      <c r="I3" s="242"/>
      <c r="J3" s="242"/>
      <c r="K3" s="243"/>
      <c r="L3" s="244"/>
      <c r="M3" s="109"/>
    </row>
    <row r="4" spans="2:13" ht="15.5">
      <c r="B4" s="108"/>
      <c r="C4" s="134"/>
      <c r="D4" s="139"/>
      <c r="E4" s="140"/>
      <c r="F4" s="141" t="s">
        <v>59</v>
      </c>
      <c r="G4" s="245">
        <f>'FIELD INFO 2'!C5</f>
        <v>0</v>
      </c>
      <c r="H4" s="246"/>
      <c r="I4" s="247"/>
      <c r="J4" s="142"/>
      <c r="K4" s="142"/>
      <c r="L4" s="142"/>
      <c r="M4" s="109"/>
    </row>
    <row r="5" spans="2:13" ht="15.5">
      <c r="B5" s="108"/>
      <c r="C5" s="134"/>
      <c r="D5" s="139"/>
      <c r="E5" s="142"/>
      <c r="F5" s="141" t="s">
        <v>60</v>
      </c>
      <c r="G5" s="238">
        <f>'FIELD INFO 2'!C4</f>
        <v>0</v>
      </c>
      <c r="H5" s="239"/>
      <c r="I5" s="240"/>
      <c r="J5" s="140"/>
      <c r="K5" s="140"/>
      <c r="L5" s="140"/>
      <c r="M5" s="2"/>
    </row>
    <row r="6" spans="2:13" ht="15.5">
      <c r="B6" s="108"/>
      <c r="C6" s="134"/>
      <c r="D6" s="135"/>
      <c r="E6" s="251" t="s">
        <v>61</v>
      </c>
      <c r="F6" s="253"/>
      <c r="G6" s="248"/>
      <c r="H6" s="249"/>
      <c r="I6" s="250"/>
      <c r="J6" s="1"/>
      <c r="K6" s="1"/>
      <c r="L6" s="1"/>
      <c r="M6" s="2"/>
    </row>
    <row r="7" spans="2:13" ht="15.5">
      <c r="B7" s="108"/>
      <c r="C7" s="136"/>
      <c r="D7" s="135"/>
      <c r="E7" s="251" t="s">
        <v>62</v>
      </c>
      <c r="F7" s="253"/>
      <c r="G7" s="248"/>
      <c r="H7" s="249"/>
      <c r="I7" s="250"/>
      <c r="J7" s="1"/>
      <c r="K7" s="1"/>
      <c r="L7" s="1"/>
      <c r="M7" s="2"/>
    </row>
    <row r="8" spans="2:13" ht="15.5">
      <c r="B8" s="108"/>
      <c r="C8" s="134"/>
      <c r="D8" s="251" t="s">
        <v>63</v>
      </c>
      <c r="E8" s="251"/>
      <c r="F8" s="253"/>
      <c r="G8" s="248"/>
      <c r="H8" s="249"/>
      <c r="I8" s="250"/>
      <c r="J8" s="1"/>
      <c r="K8" s="1"/>
      <c r="L8" s="1"/>
      <c r="M8" s="2"/>
    </row>
    <row r="9" spans="2:13" ht="15.5">
      <c r="B9" s="108"/>
      <c r="C9" s="251" t="s">
        <v>64</v>
      </c>
      <c r="D9" s="251"/>
      <c r="E9" s="251"/>
      <c r="F9" s="253"/>
      <c r="G9" s="248"/>
      <c r="H9" s="249"/>
      <c r="I9" s="250"/>
      <c r="J9" s="134"/>
      <c r="K9" s="134"/>
      <c r="L9" s="1"/>
      <c r="M9" s="2"/>
    </row>
    <row r="10" spans="2:13" ht="15.5">
      <c r="B10" s="108"/>
      <c r="C10" s="134"/>
      <c r="D10" s="135"/>
      <c r="E10" s="134"/>
      <c r="F10" s="141" t="s">
        <v>226</v>
      </c>
      <c r="G10" s="238">
        <f>'FIELD INFO 2'!C7</f>
        <v>0</v>
      </c>
      <c r="H10" s="239"/>
      <c r="I10" s="240"/>
      <c r="J10" s="134"/>
      <c r="K10" s="134"/>
      <c r="L10" s="1"/>
      <c r="M10" s="2"/>
    </row>
    <row r="11" spans="2:13" ht="15.5">
      <c r="B11" s="108"/>
      <c r="C11" s="134"/>
      <c r="D11" s="135"/>
      <c r="E11" s="134"/>
      <c r="F11" s="141" t="s">
        <v>65</v>
      </c>
      <c r="G11" s="238" t="e">
        <f>'FIELD INFO 2'!C8</f>
        <v>#N/A</v>
      </c>
      <c r="H11" s="239"/>
      <c r="I11" s="240"/>
      <c r="J11" s="1"/>
      <c r="K11" s="1"/>
      <c r="L11" s="1"/>
      <c r="M11" s="2"/>
    </row>
    <row r="12" spans="2:13">
      <c r="B12" s="108"/>
      <c r="C12" s="133"/>
      <c r="D12" s="111"/>
      <c r="E12" s="111"/>
      <c r="F12" s="111"/>
      <c r="G12" s="111"/>
      <c r="H12" s="111"/>
      <c r="I12" s="111"/>
      <c r="J12" s="111"/>
      <c r="K12" s="111"/>
      <c r="L12" s="111"/>
      <c r="M12" s="109"/>
    </row>
    <row r="13" spans="2:13" ht="29.5">
      <c r="B13" s="108"/>
      <c r="C13" s="137"/>
      <c r="D13" s="144" t="s">
        <v>66</v>
      </c>
      <c r="E13" s="144" t="s">
        <v>67</v>
      </c>
      <c r="F13" s="144" t="s">
        <v>68</v>
      </c>
      <c r="G13" s="144" t="s">
        <v>69</v>
      </c>
      <c r="H13" s="144" t="s">
        <v>70</v>
      </c>
      <c r="I13" s="144" t="s">
        <v>71</v>
      </c>
      <c r="J13" s="144" t="s">
        <v>72</v>
      </c>
      <c r="K13" s="144" t="s">
        <v>73</v>
      </c>
      <c r="L13" s="144" t="s">
        <v>74</v>
      </c>
      <c r="M13" s="109"/>
    </row>
    <row r="14" spans="2:13" ht="17.5" customHeight="1">
      <c r="B14" s="108"/>
      <c r="C14" s="145" t="s">
        <v>75</v>
      </c>
      <c r="D14" s="5" t="s">
        <v>0</v>
      </c>
      <c r="E14" s="5"/>
      <c r="F14" s="5"/>
      <c r="G14" s="5"/>
      <c r="H14" s="5"/>
      <c r="I14" s="5"/>
      <c r="J14" s="5"/>
      <c r="K14" s="5"/>
      <c r="L14" s="5"/>
      <c r="M14" s="109"/>
    </row>
    <row r="15" spans="2:13" ht="16.5">
      <c r="B15" s="108"/>
      <c r="C15" s="145" t="s">
        <v>76</v>
      </c>
      <c r="D15" s="9" t="s">
        <v>0</v>
      </c>
      <c r="E15" s="9"/>
      <c r="F15" s="9"/>
      <c r="G15" s="9"/>
      <c r="H15" s="9"/>
      <c r="I15" s="9"/>
      <c r="J15" s="9"/>
      <c r="K15" s="9"/>
      <c r="L15" s="9"/>
      <c r="M15" s="109"/>
    </row>
    <row r="16" spans="2:13" ht="16.5">
      <c r="B16" s="108"/>
      <c r="C16" s="145" t="s">
        <v>37</v>
      </c>
      <c r="D16" s="9" t="s">
        <v>1</v>
      </c>
      <c r="E16" s="9"/>
      <c r="F16" s="9"/>
      <c r="G16" s="9"/>
      <c r="H16" s="9"/>
      <c r="I16" s="9"/>
      <c r="J16" s="9"/>
      <c r="K16" s="9"/>
      <c r="L16" s="9"/>
      <c r="M16" s="109"/>
    </row>
    <row r="17" spans="2:13" ht="16.5">
      <c r="B17" s="108"/>
      <c r="C17" s="145" t="s">
        <v>38</v>
      </c>
      <c r="D17" s="10" t="s">
        <v>0</v>
      </c>
      <c r="E17" s="10" t="s">
        <v>0</v>
      </c>
      <c r="F17" s="10" t="s">
        <v>1</v>
      </c>
      <c r="G17" s="10" t="s">
        <v>0</v>
      </c>
      <c r="H17" s="10" t="s">
        <v>1</v>
      </c>
      <c r="I17" s="10" t="s">
        <v>1</v>
      </c>
      <c r="J17" s="10" t="s">
        <v>0</v>
      </c>
      <c r="K17" s="10" t="s">
        <v>1</v>
      </c>
      <c r="L17" s="10" t="s">
        <v>0</v>
      </c>
      <c r="M17" s="109"/>
    </row>
    <row r="18" spans="2:13" ht="35">
      <c r="B18" s="108"/>
      <c r="C18" s="146"/>
      <c r="D18" s="144" t="s">
        <v>77</v>
      </c>
      <c r="E18" s="144" t="s">
        <v>78</v>
      </c>
      <c r="F18" s="144" t="s">
        <v>79</v>
      </c>
      <c r="G18" s="144" t="s">
        <v>80</v>
      </c>
      <c r="H18" s="144" t="s">
        <v>81</v>
      </c>
      <c r="I18" s="144" t="s">
        <v>82</v>
      </c>
      <c r="J18" s="144" t="s">
        <v>83</v>
      </c>
      <c r="K18" s="144" t="s">
        <v>84</v>
      </c>
      <c r="L18" s="144" t="s">
        <v>85</v>
      </c>
      <c r="M18" s="109"/>
    </row>
    <row r="19" spans="2:13" ht="16.5">
      <c r="B19" s="108"/>
      <c r="C19" s="145" t="s">
        <v>75</v>
      </c>
      <c r="D19" s="5"/>
      <c r="E19" s="5"/>
      <c r="F19" s="5"/>
      <c r="G19" s="5"/>
      <c r="H19" s="5"/>
      <c r="I19" s="5"/>
      <c r="J19" s="5"/>
      <c r="K19" s="5"/>
      <c r="L19" s="5"/>
      <c r="M19" s="109"/>
    </row>
    <row r="20" spans="2:13" ht="16.5">
      <c r="B20" s="108"/>
      <c r="C20" s="145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109"/>
    </row>
    <row r="21" spans="2:13" ht="16.5">
      <c r="B21" s="108"/>
      <c r="C21" s="145" t="s">
        <v>37</v>
      </c>
      <c r="D21" s="9"/>
      <c r="E21" s="9"/>
      <c r="F21" s="9"/>
      <c r="G21" s="9"/>
      <c r="H21" s="9"/>
      <c r="I21" s="9"/>
      <c r="J21" s="9"/>
      <c r="K21" s="9"/>
      <c r="L21" s="9"/>
      <c r="M21" s="109"/>
    </row>
    <row r="22" spans="2:13" ht="16.5">
      <c r="B22" s="108"/>
      <c r="C22" s="145" t="s">
        <v>38</v>
      </c>
      <c r="D22" s="10" t="s">
        <v>0</v>
      </c>
      <c r="E22" s="10" t="s">
        <v>1</v>
      </c>
      <c r="F22" s="10" t="s">
        <v>0</v>
      </c>
      <c r="G22" s="10" t="s">
        <v>0</v>
      </c>
      <c r="H22" s="10" t="s">
        <v>1</v>
      </c>
      <c r="I22" s="10" t="s">
        <v>0</v>
      </c>
      <c r="J22" s="10" t="s">
        <v>1</v>
      </c>
      <c r="K22" s="10" t="s">
        <v>0</v>
      </c>
      <c r="L22" s="10" t="s">
        <v>0</v>
      </c>
      <c r="M22" s="109"/>
    </row>
    <row r="23" spans="2:13" ht="35">
      <c r="B23" s="108"/>
      <c r="C23" s="146"/>
      <c r="D23" s="144" t="s">
        <v>86</v>
      </c>
      <c r="E23" s="144" t="s">
        <v>87</v>
      </c>
      <c r="F23" s="144" t="s">
        <v>88</v>
      </c>
      <c r="G23" s="144" t="s">
        <v>89</v>
      </c>
      <c r="H23" s="144" t="s">
        <v>90</v>
      </c>
      <c r="I23" s="144" t="s">
        <v>91</v>
      </c>
      <c r="J23" s="144" t="s">
        <v>92</v>
      </c>
      <c r="K23" s="144" t="s">
        <v>93</v>
      </c>
      <c r="L23" s="144" t="s">
        <v>94</v>
      </c>
      <c r="M23" s="109"/>
    </row>
    <row r="24" spans="2:13" ht="16.5">
      <c r="B24" s="108"/>
      <c r="C24" s="145" t="s">
        <v>75</v>
      </c>
      <c r="D24" s="5"/>
      <c r="E24" s="5"/>
      <c r="F24" s="5"/>
      <c r="G24" s="5"/>
      <c r="H24" s="5"/>
      <c r="I24" s="5"/>
      <c r="J24" s="5"/>
      <c r="K24" s="5"/>
      <c r="L24" s="5"/>
      <c r="M24" s="109"/>
    </row>
    <row r="25" spans="2:13" ht="16.5">
      <c r="B25" s="108"/>
      <c r="C25" s="145" t="s">
        <v>76</v>
      </c>
      <c r="D25" s="9"/>
      <c r="E25" s="9"/>
      <c r="F25" s="9"/>
      <c r="G25" s="9"/>
      <c r="H25" s="9"/>
      <c r="I25" s="9"/>
      <c r="J25" s="9"/>
      <c r="K25" s="9"/>
      <c r="L25" s="9"/>
      <c r="M25" s="109"/>
    </row>
    <row r="26" spans="2:13" ht="16.5">
      <c r="B26" s="108"/>
      <c r="C26" s="145" t="s">
        <v>37</v>
      </c>
      <c r="D26" s="9"/>
      <c r="E26" s="9"/>
      <c r="F26" s="9"/>
      <c r="G26" s="9"/>
      <c r="H26" s="9"/>
      <c r="I26" s="9"/>
      <c r="J26" s="9"/>
      <c r="K26" s="9"/>
      <c r="L26" s="9"/>
      <c r="M26" s="109"/>
    </row>
    <row r="27" spans="2:13" ht="16.5">
      <c r="B27" s="108"/>
      <c r="C27" s="145" t="s">
        <v>38</v>
      </c>
      <c r="D27" s="10" t="s">
        <v>0</v>
      </c>
      <c r="E27" s="10" t="s">
        <v>0</v>
      </c>
      <c r="F27" s="10" t="s">
        <v>0</v>
      </c>
      <c r="G27" s="10" t="s">
        <v>0</v>
      </c>
      <c r="H27" s="10" t="s">
        <v>1</v>
      </c>
      <c r="I27" s="10" t="s">
        <v>0</v>
      </c>
      <c r="J27" s="10" t="s">
        <v>0</v>
      </c>
      <c r="K27" s="10" t="s">
        <v>0</v>
      </c>
      <c r="L27" s="10" t="s">
        <v>1</v>
      </c>
      <c r="M27" s="109"/>
    </row>
    <row r="28" spans="2:13" ht="35">
      <c r="B28" s="108"/>
      <c r="C28" s="146"/>
      <c r="D28" s="144" t="s">
        <v>95</v>
      </c>
      <c r="E28" s="144" t="s">
        <v>96</v>
      </c>
      <c r="F28" s="144" t="s">
        <v>97</v>
      </c>
      <c r="G28" s="144" t="s">
        <v>98</v>
      </c>
      <c r="H28" s="144" t="s">
        <v>99</v>
      </c>
      <c r="I28" s="144" t="s">
        <v>100</v>
      </c>
      <c r="J28" s="144" t="s">
        <v>101</v>
      </c>
      <c r="K28" s="144" t="s">
        <v>102</v>
      </c>
      <c r="L28" s="144" t="s">
        <v>103</v>
      </c>
      <c r="M28" s="109"/>
    </row>
    <row r="29" spans="2:13" ht="16.5">
      <c r="B29" s="108"/>
      <c r="C29" s="145" t="s">
        <v>75</v>
      </c>
      <c r="D29" s="5"/>
      <c r="E29" s="5"/>
      <c r="F29" s="5"/>
      <c r="G29" s="5"/>
      <c r="H29" s="5"/>
      <c r="I29" s="5"/>
      <c r="J29" s="5"/>
      <c r="K29" s="5"/>
      <c r="L29" s="5"/>
      <c r="M29" s="109"/>
    </row>
    <row r="30" spans="2:13" ht="16.5">
      <c r="B30" s="108"/>
      <c r="C30" s="145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109"/>
    </row>
    <row r="31" spans="2:13" ht="16.5">
      <c r="B31" s="108"/>
      <c r="C31" s="145" t="s">
        <v>37</v>
      </c>
      <c r="D31" s="9"/>
      <c r="E31" s="9"/>
      <c r="F31" s="9"/>
      <c r="G31" s="9"/>
      <c r="H31" s="9"/>
      <c r="I31" s="9"/>
      <c r="J31" s="9"/>
      <c r="K31" s="9"/>
      <c r="L31" s="9"/>
      <c r="M31" s="109"/>
    </row>
    <row r="32" spans="2:13" ht="16.5">
      <c r="B32" s="108"/>
      <c r="C32" s="145" t="s">
        <v>38</v>
      </c>
      <c r="D32" s="10" t="s">
        <v>0</v>
      </c>
      <c r="E32" s="10" t="s">
        <v>0</v>
      </c>
      <c r="F32" s="10" t="s">
        <v>1</v>
      </c>
      <c r="G32" s="10" t="s">
        <v>0</v>
      </c>
      <c r="H32" s="10" t="s">
        <v>1</v>
      </c>
      <c r="I32" s="10" t="s">
        <v>0</v>
      </c>
      <c r="J32" s="10" t="s">
        <v>1</v>
      </c>
      <c r="K32" s="10" t="s">
        <v>0</v>
      </c>
      <c r="L32" s="10" t="s">
        <v>1</v>
      </c>
      <c r="M32" s="109"/>
    </row>
    <row r="33" spans="2:13" ht="35">
      <c r="B33" s="108"/>
      <c r="C33" s="146"/>
      <c r="D33" s="144" t="s">
        <v>104</v>
      </c>
      <c r="E33" s="144" t="s">
        <v>105</v>
      </c>
      <c r="F33" s="144" t="s">
        <v>106</v>
      </c>
      <c r="G33" s="144" t="s">
        <v>107</v>
      </c>
      <c r="H33" s="144" t="s">
        <v>108</v>
      </c>
      <c r="I33" s="144" t="s">
        <v>109</v>
      </c>
      <c r="J33" s="144" t="s">
        <v>110</v>
      </c>
      <c r="K33" s="144" t="s">
        <v>111</v>
      </c>
      <c r="L33" s="144" t="s">
        <v>112</v>
      </c>
      <c r="M33" s="109"/>
    </row>
    <row r="34" spans="2:13" ht="16.5">
      <c r="B34" s="108"/>
      <c r="C34" s="145" t="s">
        <v>75</v>
      </c>
      <c r="D34" s="5"/>
      <c r="E34" s="5"/>
      <c r="F34" s="5"/>
      <c r="G34" s="5"/>
      <c r="H34" s="5"/>
      <c r="I34" s="5"/>
      <c r="J34" s="5"/>
      <c r="K34" s="5"/>
      <c r="L34" s="5"/>
      <c r="M34" s="109"/>
    </row>
    <row r="35" spans="2:13" ht="16.5">
      <c r="B35" s="108"/>
      <c r="C35" s="145" t="s">
        <v>76</v>
      </c>
      <c r="D35" s="9"/>
      <c r="E35" s="9"/>
      <c r="F35" s="9"/>
      <c r="G35" s="9"/>
      <c r="H35" s="9"/>
      <c r="I35" s="9"/>
      <c r="J35" s="9"/>
      <c r="K35" s="9"/>
      <c r="L35" s="9"/>
      <c r="M35" s="109"/>
    </row>
    <row r="36" spans="2:13" ht="16.5">
      <c r="B36" s="108"/>
      <c r="C36" s="145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109"/>
    </row>
    <row r="37" spans="2:13" ht="16.5">
      <c r="B37" s="108"/>
      <c r="C37" s="145" t="s">
        <v>38</v>
      </c>
      <c r="D37" s="10" t="s">
        <v>0</v>
      </c>
      <c r="E37" s="10" t="s">
        <v>0</v>
      </c>
      <c r="F37" s="10" t="s">
        <v>0</v>
      </c>
      <c r="G37" s="10" t="s">
        <v>1</v>
      </c>
      <c r="H37" s="10" t="s">
        <v>0</v>
      </c>
      <c r="I37" s="10" t="s">
        <v>0</v>
      </c>
      <c r="J37" s="10" t="s">
        <v>0</v>
      </c>
      <c r="K37" s="10" t="s">
        <v>0</v>
      </c>
      <c r="L37" s="10" t="s">
        <v>0</v>
      </c>
      <c r="M37" s="109"/>
    </row>
    <row r="38" spans="2:13" ht="15" thickBot="1">
      <c r="B38" s="113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15"/>
    </row>
    <row r="39" spans="2:13" ht="15" thickTop="1"/>
  </sheetData>
  <sheetProtection algorithmName="SHA-512" hashValue="qi3mZObevo9Bsil6bmcftkIJ+kItz0wKO8mdi0HBZcXkcfSdKjb5I9SMzxoWdDPkNUgi6SE4AbFjyDH+25/AGA==" saltValue="CCzpbV30O09jUxtyLwU/sg==" spinCount="100000" sheet="1" objects="1" scenarios="1"/>
  <mergeCells count="14">
    <mergeCell ref="G8:I8"/>
    <mergeCell ref="G9:I9"/>
    <mergeCell ref="G10:I10"/>
    <mergeCell ref="G11:I11"/>
    <mergeCell ref="E6:F6"/>
    <mergeCell ref="E7:F7"/>
    <mergeCell ref="D8:F8"/>
    <mergeCell ref="C9:F9"/>
    <mergeCell ref="G7:I7"/>
    <mergeCell ref="E2:J2"/>
    <mergeCell ref="D3:L3"/>
    <mergeCell ref="G4:I4"/>
    <mergeCell ref="G5:I5"/>
    <mergeCell ref="G6:I6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552-705B-4504-91CC-DBE58A723F6B}">
  <sheetPr>
    <tabColor theme="7" tint="0.79998168889431442"/>
  </sheetPr>
  <dimension ref="A1:D57"/>
  <sheetViews>
    <sheetView zoomScale="70" zoomScaleNormal="70" workbookViewId="0">
      <selection sqref="A1:XFD1048576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56" t="s">
        <v>432</v>
      </c>
      <c r="B1" s="257"/>
    </row>
    <row r="2" spans="1:4" ht="18.5">
      <c r="A2" s="13" t="s">
        <v>194</v>
      </c>
      <c r="B2" s="13">
        <f>'FIELD INFO 2'!$C$2</f>
        <v>0</v>
      </c>
      <c r="D2" s="15"/>
    </row>
    <row r="3" spans="1:4" ht="18.5">
      <c r="A3" s="14" t="s">
        <v>195</v>
      </c>
      <c r="B3" s="13">
        <f>'FIELD INFO 2'!$C$3</f>
        <v>0</v>
      </c>
    </row>
    <row r="4" spans="1:4" ht="18.5">
      <c r="A4" s="14" t="s">
        <v>196</v>
      </c>
      <c r="B4" s="13">
        <f>'FIELD INFO 2'!$C$4</f>
        <v>0</v>
      </c>
    </row>
    <row r="5" spans="1:4" ht="18.5">
      <c r="A5" s="14" t="s">
        <v>197</v>
      </c>
      <c r="B5" s="13">
        <f>'FIELD INFO 2'!$C$5</f>
        <v>0</v>
      </c>
    </row>
    <row r="6" spans="1:4" ht="18.5">
      <c r="A6" s="13" t="s">
        <v>198</v>
      </c>
      <c r="B6" s="13">
        <f>'FIELD INFO 2'!$C$7</f>
        <v>0</v>
      </c>
    </row>
    <row r="7" spans="1:4" ht="18.5">
      <c r="A7" s="14" t="s">
        <v>199</v>
      </c>
      <c r="B7" s="13" t="e">
        <f>'FIELD INFO 2'!$C$8</f>
        <v>#N/A</v>
      </c>
    </row>
    <row r="8" spans="1:4" ht="18.5">
      <c r="A8" s="14" t="s">
        <v>200</v>
      </c>
      <c r="B8" s="76">
        <f ca="1">'FIELD INFO 2'!$C$9</f>
        <v>44900</v>
      </c>
    </row>
    <row r="9" spans="1:4" ht="18.5">
      <c r="A9" s="14" t="s">
        <v>201</v>
      </c>
      <c r="B9" s="76">
        <f>'FIELD INFO 2'!$C$10</f>
        <v>0</v>
      </c>
    </row>
    <row r="10" spans="1:4" ht="18.5">
      <c r="A10" s="13" t="s">
        <v>202</v>
      </c>
      <c r="B10" s="13">
        <f>'FIELD INFO 2'!$C$11</f>
        <v>0</v>
      </c>
    </row>
    <row r="11" spans="1:4" ht="18.5">
      <c r="A11" s="14" t="s">
        <v>203</v>
      </c>
      <c r="B11" s="13">
        <f>'FIELD INFO 2'!$C$12</f>
        <v>0</v>
      </c>
    </row>
    <row r="12" spans="1:4" ht="18.5">
      <c r="A12" s="14" t="s">
        <v>204</v>
      </c>
      <c r="B12" s="13">
        <f>'FIELD INFO 2'!$C$13</f>
        <v>0</v>
      </c>
    </row>
    <row r="13" spans="1:4" ht="18.5">
      <c r="A13" s="14" t="s">
        <v>205</v>
      </c>
      <c r="B13" s="13">
        <f>'FIELD INFO 2'!$C$14</f>
        <v>0</v>
      </c>
    </row>
    <row r="14" spans="1:4" ht="18.5">
      <c r="A14" s="14" t="s">
        <v>206</v>
      </c>
      <c r="B14" s="13">
        <f>'FIELD INFO 2'!$C$15</f>
        <v>0</v>
      </c>
    </row>
    <row r="15" spans="1:4" ht="18.5">
      <c r="A15" s="13" t="s">
        <v>207</v>
      </c>
      <c r="B15" s="13">
        <f>'FIELD INFO 2'!$C$16</f>
        <v>0</v>
      </c>
    </row>
    <row r="16" spans="1:4" ht="18.5">
      <c r="A16" s="14" t="s">
        <v>208</v>
      </c>
      <c r="B16" s="13">
        <f>'FIELD INFO 2'!$C$17</f>
        <v>0</v>
      </c>
    </row>
    <row r="17" spans="1:2" ht="18.5">
      <c r="A17" s="258" t="s">
        <v>217</v>
      </c>
      <c r="B17" s="259"/>
    </row>
    <row r="18" spans="1:2" ht="18.5">
      <c r="A18" s="16" t="s">
        <v>57</v>
      </c>
      <c r="B18" s="31">
        <f>'FIELD INFO 2'!C24</f>
        <v>0</v>
      </c>
    </row>
    <row r="19" spans="1:2" ht="18.5">
      <c r="A19" s="16" t="s">
        <v>245</v>
      </c>
      <c r="B19" s="31">
        <f>'FIELD INFO 2'!C25</f>
        <v>0</v>
      </c>
    </row>
    <row r="20" spans="1:2" ht="18.5">
      <c r="A20" s="260" t="s">
        <v>244</v>
      </c>
      <c r="B20" s="261"/>
    </row>
    <row r="21" spans="1:2" ht="18.5">
      <c r="A21" s="14" t="s">
        <v>243</v>
      </c>
      <c r="B21" s="31">
        <f>'FIELD INFO 2'!C26</f>
        <v>0</v>
      </c>
    </row>
    <row r="22" spans="1:2" ht="18.5">
      <c r="A22" s="14" t="s">
        <v>242</v>
      </c>
      <c r="B22" s="31">
        <f>'FIELD INFO 2'!C27</f>
        <v>0</v>
      </c>
    </row>
    <row r="23" spans="1:2" ht="18.5">
      <c r="A23" s="14" t="s">
        <v>241</v>
      </c>
      <c r="B23" s="31">
        <f>'FIELD INFO 2'!C28</f>
        <v>0</v>
      </c>
    </row>
    <row r="24" spans="1:2" ht="18.5">
      <c r="A24" s="14" t="s">
        <v>240</v>
      </c>
      <c r="B24" s="31">
        <f>'FIELD INFO 2'!C29</f>
        <v>0</v>
      </c>
    </row>
    <row r="25" spans="1:2" ht="18.5">
      <c r="A25" s="14" t="s">
        <v>239</v>
      </c>
      <c r="B25" s="31">
        <f>'FIELD INFO 2'!C30</f>
        <v>0</v>
      </c>
    </row>
    <row r="26" spans="1:2" ht="18.5">
      <c r="A26" s="14" t="s">
        <v>238</v>
      </c>
      <c r="B26" s="31">
        <f>'FIELD INFO 2'!C31</f>
        <v>0</v>
      </c>
    </row>
    <row r="27" spans="1:2" ht="18.5">
      <c r="A27" s="14" t="s">
        <v>237</v>
      </c>
      <c r="B27" s="31">
        <f>'FIELD INFO 2'!C32</f>
        <v>0</v>
      </c>
    </row>
    <row r="28" spans="1:2" ht="18.5">
      <c r="A28" s="262" t="s">
        <v>219</v>
      </c>
      <c r="B28" s="263"/>
    </row>
    <row r="29" spans="1:2" ht="18.5">
      <c r="A29" s="17" t="s">
        <v>211</v>
      </c>
      <c r="B29" s="31">
        <f>'FIELD INFO 2'!C33</f>
        <v>0</v>
      </c>
    </row>
    <row r="30" spans="1:2" ht="37">
      <c r="A30" s="17" t="s">
        <v>17</v>
      </c>
      <c r="B30" s="31">
        <f>'FIELD INFO 2'!C34</f>
        <v>0</v>
      </c>
    </row>
    <row r="31" spans="1:2" ht="18.5">
      <c r="A31" s="17" t="s">
        <v>18</v>
      </c>
      <c r="B31" s="31">
        <f>'FIELD INFO 2'!C35</f>
        <v>0</v>
      </c>
    </row>
    <row r="32" spans="1:2" ht="18.5">
      <c r="A32" s="264" t="s">
        <v>222</v>
      </c>
      <c r="B32" s="265"/>
    </row>
    <row r="33" spans="1:2" ht="18.5">
      <c r="A33" s="14" t="s">
        <v>19</v>
      </c>
      <c r="B33" s="31">
        <f>'FIELD INFO 2'!C36</f>
        <v>0</v>
      </c>
    </row>
    <row r="34" spans="1:2" ht="18.5">
      <c r="A34" s="17" t="s">
        <v>20</v>
      </c>
      <c r="B34" s="31">
        <f>'FIELD INFO 2'!C37</f>
        <v>0</v>
      </c>
    </row>
    <row r="35" spans="1:2" ht="18.5">
      <c r="A35" s="14" t="s">
        <v>21</v>
      </c>
      <c r="B35" s="31">
        <f>'FIELD INFO 2'!C38</f>
        <v>0</v>
      </c>
    </row>
    <row r="36" spans="1:2" ht="18.5">
      <c r="A36" s="14" t="s">
        <v>22</v>
      </c>
      <c r="B36" s="31">
        <f>'FIELD INFO 2'!C39</f>
        <v>0</v>
      </c>
    </row>
    <row r="37" spans="1:2" ht="18.5">
      <c r="A37" s="13" t="s">
        <v>23</v>
      </c>
      <c r="B37" s="31">
        <f>'FIELD INFO 2'!C40</f>
        <v>0</v>
      </c>
    </row>
    <row r="38" spans="1:2" ht="18.5">
      <c r="A38" s="254" t="s">
        <v>223</v>
      </c>
      <c r="B38" s="255"/>
    </row>
    <row r="39" spans="1:2" ht="18.5">
      <c r="A39" s="17" t="s">
        <v>24</v>
      </c>
      <c r="B39" s="31">
        <f>'FIELD INFO 2'!C41</f>
        <v>0</v>
      </c>
    </row>
    <row r="40" spans="1:2" ht="18.5">
      <c r="A40" s="16" t="s">
        <v>25</v>
      </c>
      <c r="B40" s="31">
        <f>'FIELD INFO 2'!C42</f>
        <v>0</v>
      </c>
    </row>
    <row r="41" spans="1:2" ht="18.5">
      <c r="A41" s="16" t="s">
        <v>26</v>
      </c>
      <c r="B41" s="31">
        <f>'FIELD INFO 2'!C43</f>
        <v>0</v>
      </c>
    </row>
    <row r="42" spans="1:2" ht="18.5">
      <c r="A42" s="16" t="s">
        <v>27</v>
      </c>
      <c r="B42" s="31">
        <f>'FIELD INFO 2'!C44</f>
        <v>0</v>
      </c>
    </row>
    <row r="43" spans="1:2" ht="18.5">
      <c r="A43" s="16" t="s">
        <v>28</v>
      </c>
      <c r="B43" s="31">
        <f>'FIELD INFO 2'!C45</f>
        <v>0</v>
      </c>
    </row>
    <row r="44" spans="1:2" ht="18.5">
      <c r="A44" s="16" t="s">
        <v>29</v>
      </c>
      <c r="B44" s="31">
        <f>'FIELD INFO 2'!C46</f>
        <v>0</v>
      </c>
    </row>
    <row r="45" spans="1:2" ht="18.5">
      <c r="A45" s="17" t="s">
        <v>30</v>
      </c>
      <c r="B45" s="31">
        <f>'FIELD INFO 2'!C47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FF8B-9184-4825-B38E-E161955D9711}">
  <sheetPr>
    <tabColor theme="0" tint="-9.9978637043366805E-2"/>
  </sheetPr>
  <dimension ref="A1:L60"/>
  <sheetViews>
    <sheetView zoomScale="60" zoomScaleNormal="60" workbookViewId="0">
      <selection sqref="A1:XFD1048576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58" t="s">
        <v>387</v>
      </c>
      <c r="B1" s="159"/>
    </row>
    <row r="2" spans="1:12" ht="18.5">
      <c r="A2" s="13" t="s">
        <v>194</v>
      </c>
      <c r="B2" s="21">
        <f>'FIELD INFO 3'!$C$2</f>
        <v>0</v>
      </c>
    </row>
    <row r="3" spans="1:12" ht="18.5">
      <c r="A3" s="14" t="s">
        <v>195</v>
      </c>
      <c r="B3" s="21">
        <f>'FIELD INFO 3'!$C$3</f>
        <v>0</v>
      </c>
    </row>
    <row r="4" spans="1:12" ht="18.5">
      <c r="A4" s="14" t="s">
        <v>196</v>
      </c>
      <c r="B4" s="21">
        <f>'FIELD INFO 3'!$C$4</f>
        <v>0</v>
      </c>
    </row>
    <row r="5" spans="1:12" ht="18.5">
      <c r="A5" s="14" t="s">
        <v>197</v>
      </c>
      <c r="B5" s="21">
        <f>'FIELD INFO 3'!$C$5</f>
        <v>0</v>
      </c>
    </row>
    <row r="6" spans="1:12" ht="18.5">
      <c r="A6" s="13" t="s">
        <v>198</v>
      </c>
      <c r="B6" s="21">
        <f>'FIELD INFO 3'!$C$7</f>
        <v>0</v>
      </c>
    </row>
    <row r="7" spans="1:12" ht="18.5">
      <c r="A7" s="14" t="s">
        <v>199</v>
      </c>
      <c r="B7" s="21" t="e">
        <f>'FIELD INFO 3'!$C$8</f>
        <v>#N/A</v>
      </c>
    </row>
    <row r="8" spans="1:12" ht="18.5">
      <c r="A8" s="14" t="s">
        <v>200</v>
      </c>
      <c r="B8" s="74">
        <f ca="1">'FIELD INFO 3'!$C$9</f>
        <v>44900</v>
      </c>
    </row>
    <row r="9" spans="1:12" ht="18.5">
      <c r="A9" s="14" t="s">
        <v>201</v>
      </c>
      <c r="B9" s="74">
        <f>'FIELD INFO 3'!$C$10</f>
        <v>0</v>
      </c>
    </row>
    <row r="10" spans="1:12" ht="18.5">
      <c r="A10" s="13" t="s">
        <v>202</v>
      </c>
      <c r="B10" s="21">
        <f>'FIELD INFO 3'!$C$11</f>
        <v>0</v>
      </c>
    </row>
    <row r="11" spans="1:12" ht="18.5">
      <c r="A11" s="14" t="s">
        <v>203</v>
      </c>
      <c r="B11" s="21">
        <f>'FIELD INFO 3'!$C$12</f>
        <v>0</v>
      </c>
      <c r="E11" s="15"/>
    </row>
    <row r="12" spans="1:12" ht="18.5">
      <c r="A12" s="14" t="s">
        <v>204</v>
      </c>
      <c r="B12" s="21">
        <f>'FIELD INFO 3'!$C$13</f>
        <v>0</v>
      </c>
    </row>
    <row r="13" spans="1:12" ht="18.5">
      <c r="A13" s="14" t="s">
        <v>205</v>
      </c>
      <c r="B13" s="21">
        <f>'FIELD INFO 3'!$C$14</f>
        <v>0</v>
      </c>
    </row>
    <row r="14" spans="1:12" ht="18.5">
      <c r="A14" s="14" t="s">
        <v>206</v>
      </c>
      <c r="B14" s="21">
        <f>'FIELD INFO 3'!$C$15</f>
        <v>0</v>
      </c>
    </row>
    <row r="15" spans="1:12" ht="18.5">
      <c r="A15" s="13" t="s">
        <v>207</v>
      </c>
      <c r="B15" s="21">
        <f>'FIELD INFO 3'!$C$16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3'!$C$17</f>
        <v>0</v>
      </c>
    </row>
    <row r="17" spans="1:2" ht="18.5">
      <c r="A17" s="160" t="s">
        <v>217</v>
      </c>
      <c r="B17" s="161"/>
    </row>
    <row r="18" spans="1:2" ht="18.5">
      <c r="A18" s="16" t="s">
        <v>57</v>
      </c>
      <c r="B18" s="25">
        <f>'FIELD INFO 3'!C24</f>
        <v>0</v>
      </c>
    </row>
    <row r="19" spans="1:2" ht="18.5">
      <c r="A19" s="162" t="s">
        <v>221</v>
      </c>
      <c r="B19" s="163"/>
    </row>
    <row r="20" spans="1:2" ht="18.5">
      <c r="A20" s="13" t="s">
        <v>3</v>
      </c>
      <c r="B20" s="21">
        <f>'FIELD INFO 3'!$C$25</f>
        <v>0</v>
      </c>
    </row>
    <row r="21" spans="1:2" ht="18.5">
      <c r="A21" s="14" t="s">
        <v>4</v>
      </c>
      <c r="B21" s="21">
        <f>'FIELD INFO 3'!$C$26</f>
        <v>0</v>
      </c>
    </row>
    <row r="22" spans="1:2" ht="18.5">
      <c r="A22" s="14" t="s">
        <v>5</v>
      </c>
      <c r="B22" s="21">
        <f>'FIELD INFO 3'!$C$27</f>
        <v>0</v>
      </c>
    </row>
    <row r="23" spans="1:2" ht="18.5">
      <c r="A23" s="14" t="s">
        <v>6</v>
      </c>
      <c r="B23" s="21">
        <f>'FIELD INFO 3'!$C$28</f>
        <v>0</v>
      </c>
    </row>
    <row r="24" spans="1:2" ht="18.5">
      <c r="A24" s="14" t="s">
        <v>7</v>
      </c>
      <c r="B24" s="21">
        <f>'FIELD INFO 3'!$C$29</f>
        <v>0</v>
      </c>
    </row>
    <row r="25" spans="1:2" ht="18.5">
      <c r="A25" s="14" t="s">
        <v>8</v>
      </c>
      <c r="B25" s="21">
        <f>'FIELD INFO 3'!$C$30</f>
        <v>0</v>
      </c>
    </row>
    <row r="26" spans="1:2" ht="18.5">
      <c r="A26" s="14" t="s">
        <v>9</v>
      </c>
      <c r="B26" s="21">
        <f>'FIELD INFO 3'!$C$31</f>
        <v>0</v>
      </c>
    </row>
    <row r="27" spans="1:2" ht="18.5">
      <c r="A27" s="14" t="s">
        <v>10</v>
      </c>
      <c r="B27" s="21">
        <f>'FIELD INFO 3'!$C$32</f>
        <v>0</v>
      </c>
    </row>
    <row r="28" spans="1:2" ht="18.5">
      <c r="A28" s="14" t="s">
        <v>11</v>
      </c>
      <c r="B28" s="21">
        <f>'FIELD INFO 3'!$C$33</f>
        <v>0</v>
      </c>
    </row>
    <row r="29" spans="1:2" ht="18.5">
      <c r="A29" s="14" t="s">
        <v>12</v>
      </c>
      <c r="B29" s="21">
        <f>'FIELD INFO 3'!C34</f>
        <v>0</v>
      </c>
    </row>
    <row r="30" spans="1:2" ht="18.5">
      <c r="A30" s="14" t="s">
        <v>13</v>
      </c>
      <c r="B30" s="21">
        <f>'FIELD INFO 3'!C35</f>
        <v>0</v>
      </c>
    </row>
    <row r="31" spans="1:2" ht="18.5">
      <c r="A31" s="14" t="s">
        <v>14</v>
      </c>
      <c r="B31" s="21">
        <f>'FIELD INFO 3'!C36</f>
        <v>0</v>
      </c>
    </row>
    <row r="32" spans="1:2" ht="18.5">
      <c r="A32" s="14" t="s">
        <v>15</v>
      </c>
      <c r="B32" s="21">
        <f>'FIELD INFO 3'!C37</f>
        <v>0</v>
      </c>
    </row>
    <row r="33" spans="1:2" ht="18.5">
      <c r="A33" s="14" t="s">
        <v>16</v>
      </c>
      <c r="B33" s="21">
        <f>'FIELD INFO 3'!C38</f>
        <v>0</v>
      </c>
    </row>
    <row r="34" spans="1:2" ht="18.5">
      <c r="A34" s="164" t="s">
        <v>219</v>
      </c>
      <c r="B34" s="165"/>
    </row>
    <row r="35" spans="1:2" ht="18.5">
      <c r="A35" s="17" t="s">
        <v>211</v>
      </c>
      <c r="B35" s="21">
        <f>'FIELD INFO 3'!C39</f>
        <v>0</v>
      </c>
    </row>
    <row r="36" spans="1:2" ht="37">
      <c r="A36" s="17" t="s">
        <v>17</v>
      </c>
      <c r="B36" s="21">
        <f>'FIELD INFO 3'!C40</f>
        <v>0</v>
      </c>
    </row>
    <row r="37" spans="1:2" ht="18.5">
      <c r="A37" s="17" t="s">
        <v>18</v>
      </c>
      <c r="B37" s="21">
        <f>'FIELD INFO 3'!C41</f>
        <v>0</v>
      </c>
    </row>
    <row r="38" spans="1:2" ht="18.5">
      <c r="A38" s="166" t="s">
        <v>222</v>
      </c>
      <c r="B38" s="167"/>
    </row>
    <row r="39" spans="1:2" ht="18.5">
      <c r="A39" s="14" t="s">
        <v>19</v>
      </c>
      <c r="B39" s="21">
        <f>'FIELD INFO 3'!C42</f>
        <v>0</v>
      </c>
    </row>
    <row r="40" spans="1:2" ht="18.5">
      <c r="A40" s="17" t="s">
        <v>20</v>
      </c>
      <c r="B40" s="21">
        <f>'FIELD INFO 3'!C43</f>
        <v>0</v>
      </c>
    </row>
    <row r="41" spans="1:2" ht="18.5">
      <c r="A41" s="14" t="s">
        <v>21</v>
      </c>
      <c r="B41" s="21">
        <f>'FIELD INFO 3'!C44</f>
        <v>0</v>
      </c>
    </row>
    <row r="42" spans="1:2" ht="18.5">
      <c r="A42" s="14" t="s">
        <v>22</v>
      </c>
      <c r="B42" s="21">
        <f>'FIELD INFO 3'!C45</f>
        <v>0</v>
      </c>
    </row>
    <row r="43" spans="1:2" ht="18.5">
      <c r="A43" s="156" t="s">
        <v>223</v>
      </c>
      <c r="B43" s="157"/>
    </row>
    <row r="44" spans="1:2" ht="18.5">
      <c r="A44" s="16" t="s">
        <v>25</v>
      </c>
      <c r="B44" s="21">
        <f>'FIELD INFO 3'!C46</f>
        <v>0</v>
      </c>
    </row>
    <row r="45" spans="1:2" ht="18.5">
      <c r="A45" s="16" t="s">
        <v>26</v>
      </c>
      <c r="B45" s="21">
        <f>'FIELD INFO 3'!C47</f>
        <v>0</v>
      </c>
    </row>
    <row r="46" spans="1:2" ht="18.5">
      <c r="A46" s="16" t="s">
        <v>27</v>
      </c>
      <c r="B46" s="21">
        <f>'FIELD INFO 3'!C48</f>
        <v>0</v>
      </c>
    </row>
    <row r="47" spans="1:2" ht="18.5">
      <c r="A47" s="16" t="s">
        <v>28</v>
      </c>
      <c r="B47" s="21">
        <f>'FIELD INFO 3'!C49</f>
        <v>0</v>
      </c>
    </row>
    <row r="48" spans="1:2" ht="18.5">
      <c r="A48" s="16" t="s">
        <v>29</v>
      </c>
      <c r="B48" s="21">
        <f>'FIELD INFO 3'!C50</f>
        <v>0</v>
      </c>
    </row>
    <row r="49" spans="1:3" ht="18.5">
      <c r="A49" s="17" t="s">
        <v>30</v>
      </c>
      <c r="B49" s="21">
        <f>'FIELD INFO 3'!C51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334C-3EDA-4953-937C-2E94B16A0A45}">
  <sheetPr>
    <tabColor theme="0" tint="-0.249977111117893"/>
  </sheetPr>
  <dimension ref="B1:E20"/>
  <sheetViews>
    <sheetView workbookViewId="0">
      <selection activeCell="C5" sqref="C5"/>
    </sheetView>
  </sheetViews>
  <sheetFormatPr defaultRowHeight="14.5"/>
  <cols>
    <col min="1" max="2" width="8.7265625" style="89"/>
    <col min="3" max="3" width="23.453125" style="89" customWidth="1"/>
    <col min="4" max="4" width="36.54296875" style="103" customWidth="1"/>
    <col min="5" max="5" width="20.1796875" style="89" customWidth="1"/>
    <col min="6" max="16384" width="8.7265625" style="89"/>
  </cols>
  <sheetData>
    <row r="1" spans="2:5" ht="15" thickBot="1">
      <c r="B1" s="102"/>
    </row>
    <row r="2" spans="2:5" ht="15.5" thickTop="1" thickBot="1">
      <c r="B2" s="104"/>
      <c r="C2" s="105"/>
      <c r="D2" s="106"/>
      <c r="E2" s="107"/>
    </row>
    <row r="3" spans="2:5" ht="23.5" thickBot="1">
      <c r="B3" s="108"/>
      <c r="C3" s="168" t="s">
        <v>224</v>
      </c>
      <c r="D3" s="169"/>
      <c r="E3" s="109"/>
    </row>
    <row r="4" spans="2:5" ht="15.5">
      <c r="B4" s="108"/>
      <c r="C4" s="116" t="s">
        <v>59</v>
      </c>
      <c r="D4" s="117">
        <f>'FIELD INFO 3'!C5</f>
        <v>0</v>
      </c>
      <c r="E4" s="109"/>
    </row>
    <row r="5" spans="2:5" ht="15.5">
      <c r="B5" s="108"/>
      <c r="C5" s="118" t="s">
        <v>60</v>
      </c>
      <c r="D5" s="119">
        <f>'FIELD INFO 3'!C4</f>
        <v>0</v>
      </c>
      <c r="E5" s="2"/>
    </row>
    <row r="6" spans="2:5" ht="15.5">
      <c r="B6" s="108"/>
      <c r="C6" s="118" t="s">
        <v>225</v>
      </c>
      <c r="D6" s="119">
        <f>'FIELD INFO 3'!C24</f>
        <v>0</v>
      </c>
      <c r="E6" s="2"/>
    </row>
    <row r="7" spans="2:5" ht="15.5">
      <c r="B7" s="108"/>
      <c r="C7" s="118" t="s">
        <v>226</v>
      </c>
      <c r="D7" s="119">
        <f>'FIELD INFO 3'!C7</f>
        <v>0</v>
      </c>
      <c r="E7" s="2"/>
    </row>
    <row r="8" spans="2:5" ht="16" thickBot="1">
      <c r="B8" s="108"/>
      <c r="C8" s="120" t="s">
        <v>65</v>
      </c>
      <c r="D8" s="121" t="e">
        <f>'FIELD INFO 3'!C8</f>
        <v>#N/A</v>
      </c>
      <c r="E8" s="2"/>
    </row>
    <row r="9" spans="2:5" ht="15.5">
      <c r="B9" s="108"/>
      <c r="C9" s="110"/>
      <c r="D9" s="28"/>
      <c r="E9" s="2"/>
    </row>
    <row r="10" spans="2:5" ht="15" thickBot="1">
      <c r="B10" s="108"/>
      <c r="C10" s="111"/>
      <c r="D10" s="123" t="s">
        <v>235</v>
      </c>
      <c r="E10" s="109"/>
    </row>
    <row r="11" spans="2:5" ht="16" thickBot="1">
      <c r="B11" s="108"/>
      <c r="C11" s="122" t="s">
        <v>227</v>
      </c>
      <c r="D11" s="29" t="s">
        <v>0</v>
      </c>
      <c r="E11" s="109"/>
    </row>
    <row r="12" spans="2:5" ht="20.5" thickBot="1">
      <c r="B12" s="108"/>
      <c r="C12" s="122" t="s">
        <v>228</v>
      </c>
      <c r="D12" s="30"/>
      <c r="E12" s="109"/>
    </row>
    <row r="13" spans="2:5" ht="20.5" thickBot="1">
      <c r="B13" s="108"/>
      <c r="C13" s="122" t="s">
        <v>229</v>
      </c>
      <c r="D13" s="30"/>
      <c r="E13" s="109"/>
    </row>
    <row r="14" spans="2:5" ht="20.5" thickBot="1">
      <c r="B14" s="108"/>
      <c r="C14" s="122" t="s">
        <v>230</v>
      </c>
      <c r="D14" s="30"/>
      <c r="E14" s="109"/>
    </row>
    <row r="15" spans="2:5" ht="20.5" thickBot="1">
      <c r="B15" s="108"/>
      <c r="C15" s="122" t="s">
        <v>231</v>
      </c>
      <c r="D15" s="30"/>
      <c r="E15" s="109"/>
    </row>
    <row r="16" spans="2:5" ht="20.5" thickBot="1">
      <c r="B16" s="108"/>
      <c r="C16" s="122" t="s">
        <v>232</v>
      </c>
      <c r="D16" s="30"/>
      <c r="E16" s="109"/>
    </row>
    <row r="17" spans="2:5" ht="20.5" thickBot="1">
      <c r="B17" s="108"/>
      <c r="C17" s="122" t="s">
        <v>233</v>
      </c>
      <c r="D17" s="30"/>
      <c r="E17" s="109"/>
    </row>
    <row r="18" spans="2:5" ht="20.5" thickBot="1">
      <c r="B18" s="108"/>
      <c r="C18" s="122" t="s">
        <v>234</v>
      </c>
      <c r="D18" s="30"/>
      <c r="E18" s="109"/>
    </row>
    <row r="19" spans="2:5" ht="15" thickBot="1">
      <c r="B19" s="113"/>
      <c r="C19" s="102"/>
      <c r="D19" s="114"/>
      <c r="E19" s="115"/>
    </row>
    <row r="20" spans="2:5" ht="15" thickTop="1"/>
  </sheetData>
  <sheetProtection algorithmName="SHA-512" hashValue="qFgBFPxi6JVG223vbTDMQmX4VYGcWy5zhgxOanqOVjUto6LMQh/m0K5OFXq4Jx+O2hKMGvsPrgcbjIkSzbjh8A==" saltValue="OpbblcpUz4qkdh2gRDZJ6Q==" spinCount="100000" sheet="1" objects="1" scenarios="1"/>
  <mergeCells count="1">
    <mergeCell ref="C3:D3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02BF-546F-44D2-93B7-9E07EEDD62B3}">
  <sheetPr>
    <tabColor theme="1" tint="0.79998168889431442"/>
  </sheetPr>
  <dimension ref="A1:E27"/>
  <sheetViews>
    <sheetView topLeftCell="A8" zoomScale="70" zoomScaleNormal="70" workbookViewId="0">
      <selection activeCell="A8" sqref="A1:XFD1048576"/>
    </sheetView>
  </sheetViews>
  <sheetFormatPr defaultColWidth="8.81640625" defaultRowHeight="14.5"/>
  <cols>
    <col min="1" max="1" width="70.453125" style="12" customWidth="1"/>
    <col min="2" max="2" width="32" style="19" customWidth="1"/>
    <col min="3" max="3" width="40.453125" style="12" customWidth="1"/>
    <col min="4" max="16384" width="8.81640625" style="12"/>
  </cols>
  <sheetData>
    <row r="1" spans="1:5" ht="18" customHeight="1">
      <c r="A1" s="170" t="s">
        <v>388</v>
      </c>
      <c r="B1" s="171"/>
    </row>
    <row r="2" spans="1:5" ht="18.5">
      <c r="A2" s="13" t="s">
        <v>194</v>
      </c>
      <c r="B2" s="21">
        <f>'FIELD INFO 3'!$C$2</f>
        <v>0</v>
      </c>
    </row>
    <row r="3" spans="1:5" ht="18.5">
      <c r="A3" s="14" t="s">
        <v>195</v>
      </c>
      <c r="B3" s="21">
        <f>'FIELD INFO 3'!$C$3</f>
        <v>0</v>
      </c>
    </row>
    <row r="4" spans="1:5" ht="18.5">
      <c r="A4" s="14" t="s">
        <v>196</v>
      </c>
      <c r="B4" s="21">
        <f>'FIELD INFO 3'!$C$4</f>
        <v>0</v>
      </c>
    </row>
    <row r="5" spans="1:5" ht="18.5">
      <c r="A5" s="14" t="s">
        <v>197</v>
      </c>
      <c r="B5" s="21">
        <f>'FIELD INFO 3'!$C$5</f>
        <v>0</v>
      </c>
    </row>
    <row r="6" spans="1:5" ht="18.5">
      <c r="A6" s="13" t="s">
        <v>198</v>
      </c>
      <c r="B6" s="21">
        <f>'FIELD INFO 3'!$C$7</f>
        <v>0</v>
      </c>
    </row>
    <row r="7" spans="1:5" ht="18.5">
      <c r="A7" s="14" t="s">
        <v>199</v>
      </c>
      <c r="B7" s="21" t="e">
        <f>'FIELD INFO 3'!$C$8</f>
        <v>#N/A</v>
      </c>
    </row>
    <row r="8" spans="1:5" ht="18.5">
      <c r="A8" s="14" t="s">
        <v>200</v>
      </c>
      <c r="B8" s="74">
        <f ca="1">'FIELD INFO 3'!$C$9</f>
        <v>44900</v>
      </c>
      <c r="E8" s="15"/>
    </row>
    <row r="9" spans="1:5" ht="18" customHeight="1">
      <c r="A9" s="14" t="s">
        <v>201</v>
      </c>
      <c r="B9" s="74">
        <f>'FIELD INFO 3'!$C$10</f>
        <v>0</v>
      </c>
      <c r="E9" s="15"/>
    </row>
    <row r="10" spans="1:5" ht="18" customHeight="1">
      <c r="A10" s="13" t="s">
        <v>202</v>
      </c>
      <c r="B10" s="21">
        <f>'FIELD INFO 3'!$C$11</f>
        <v>0</v>
      </c>
    </row>
    <row r="11" spans="1:5" ht="18.5">
      <c r="A11" s="14" t="s">
        <v>203</v>
      </c>
      <c r="B11" s="21">
        <f>'FIELD INFO 3'!$C$12</f>
        <v>0</v>
      </c>
    </row>
    <row r="12" spans="1:5" ht="18.649999999999999" customHeight="1">
      <c r="A12" s="14" t="s">
        <v>204</v>
      </c>
      <c r="B12" s="21">
        <f>'FIELD INFO 3'!$C$13</f>
        <v>0</v>
      </c>
    </row>
    <row r="13" spans="1:5" ht="18.5">
      <c r="A13" s="14" t="s">
        <v>205</v>
      </c>
      <c r="B13" s="21">
        <f>'FIELD INFO 3'!$C$14</f>
        <v>0</v>
      </c>
    </row>
    <row r="14" spans="1:5" ht="18" customHeight="1">
      <c r="A14" s="14" t="s">
        <v>206</v>
      </c>
      <c r="B14" s="21">
        <f>'FIELD INFO 3'!$C$15</f>
        <v>0</v>
      </c>
    </row>
    <row r="15" spans="1:5" ht="18" customHeight="1">
      <c r="A15" s="13" t="s">
        <v>207</v>
      </c>
      <c r="B15" s="21">
        <f>'FIELD INFO 3'!$C$16</f>
        <v>0</v>
      </c>
    </row>
    <row r="16" spans="1:5" ht="18.5">
      <c r="A16" s="14" t="s">
        <v>208</v>
      </c>
      <c r="B16" s="21">
        <f>'FIELD INFO 3'!$C$17</f>
        <v>0</v>
      </c>
    </row>
    <row r="17" spans="1:2" ht="18" customHeight="1">
      <c r="A17" s="172" t="s">
        <v>217</v>
      </c>
      <c r="B17" s="173"/>
    </row>
    <row r="18" spans="1:2" ht="18.5">
      <c r="A18" s="16" t="s">
        <v>57</v>
      </c>
      <c r="B18" s="25">
        <f>'FIELD INFO 3'!C24</f>
        <v>0</v>
      </c>
    </row>
    <row r="19" spans="1:2" ht="18.649999999999999" customHeight="1">
      <c r="A19" s="16" t="s">
        <v>35</v>
      </c>
      <c r="B19" s="25">
        <f>'FIELD INFO 3'!C25</f>
        <v>0</v>
      </c>
    </row>
    <row r="20" spans="1:2" ht="18.5">
      <c r="A20" s="16" t="s">
        <v>32</v>
      </c>
      <c r="B20" s="25">
        <f>'FIELD INFO 3'!C26</f>
        <v>0</v>
      </c>
    </row>
    <row r="21" spans="1:2" ht="18.649999999999999" customHeight="1">
      <c r="A21" s="14" t="s">
        <v>33</v>
      </c>
      <c r="B21" s="25">
        <f>'FIELD INFO 3'!C27</f>
        <v>0</v>
      </c>
    </row>
    <row r="22" spans="1:2" ht="18.5">
      <c r="A22" s="16" t="s">
        <v>34</v>
      </c>
      <c r="B22" s="25">
        <f>'FIELD INFO 3'!C28</f>
        <v>0</v>
      </c>
    </row>
    <row r="23" spans="1:2" ht="18" customHeight="1">
      <c r="A23" s="174" t="s">
        <v>219</v>
      </c>
      <c r="B23" s="175"/>
    </row>
    <row r="24" spans="1:2" ht="18" customHeight="1">
      <c r="A24" s="16" t="s">
        <v>31</v>
      </c>
      <c r="B24" s="25">
        <f>'FIELD INFO 3'!C29</f>
        <v>0</v>
      </c>
    </row>
    <row r="25" spans="1:2" ht="18" customHeight="1">
      <c r="A25" s="176" t="s">
        <v>220</v>
      </c>
      <c r="B25" s="177"/>
    </row>
    <row r="26" spans="1:2" ht="18.5">
      <c r="A26" s="16" t="s">
        <v>212</v>
      </c>
      <c r="B26" s="25">
        <f>'FIELD INFO 3'!C30</f>
        <v>0</v>
      </c>
    </row>
    <row r="27" spans="1:2" ht="18.5">
      <c r="A27" s="16" t="s">
        <v>213</v>
      </c>
      <c r="B27" s="25">
        <f>'FIELD INFO 3'!C31</f>
        <v>0</v>
      </c>
    </row>
  </sheetData>
  <mergeCells count="4">
    <mergeCell ref="A1:B1"/>
    <mergeCell ref="A17:B17"/>
    <mergeCell ref="A23:B23"/>
    <mergeCell ref="A25:B25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46EB-10A9-4685-B598-C0A8A1CB50AE}">
  <sheetPr>
    <tabColor theme="2" tint="0.59999389629810485"/>
  </sheetPr>
  <dimension ref="A1:F34"/>
  <sheetViews>
    <sheetView topLeftCell="A24" zoomScale="70" zoomScaleNormal="70" workbookViewId="0">
      <selection activeCell="A24" sqref="A1:XFD1048576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178" t="s">
        <v>389</v>
      </c>
      <c r="B1" s="179"/>
    </row>
    <row r="2" spans="1:6" ht="18.5">
      <c r="A2" s="13" t="s">
        <v>194</v>
      </c>
      <c r="B2" s="21">
        <f>'FIELD INFO 3'!$C$2</f>
        <v>0</v>
      </c>
    </row>
    <row r="3" spans="1:6" ht="18.5">
      <c r="A3" s="14" t="s">
        <v>195</v>
      </c>
      <c r="B3" s="21">
        <f>'FIELD INFO 3'!$C$3</f>
        <v>0</v>
      </c>
    </row>
    <row r="4" spans="1:6" ht="18.5">
      <c r="A4" s="14" t="s">
        <v>196</v>
      </c>
      <c r="B4" s="21">
        <f>'FIELD INFO 3'!$C$4</f>
        <v>0</v>
      </c>
    </row>
    <row r="5" spans="1:6" ht="18.5">
      <c r="A5" s="14" t="s">
        <v>197</v>
      </c>
      <c r="B5" s="21">
        <f>'FIELD INFO 3'!$C$5</f>
        <v>0</v>
      </c>
    </row>
    <row r="6" spans="1:6" ht="18.5">
      <c r="A6" s="13" t="s">
        <v>198</v>
      </c>
      <c r="B6" s="21">
        <f>'FIELD INFO 3'!$C$7</f>
        <v>0</v>
      </c>
    </row>
    <row r="7" spans="1:6" ht="18.5">
      <c r="A7" s="14" t="s">
        <v>199</v>
      </c>
      <c r="B7" s="21" t="e">
        <f>'FIELD INFO 3'!$C$8</f>
        <v>#N/A</v>
      </c>
    </row>
    <row r="8" spans="1:6" ht="18.5">
      <c r="A8" s="14" t="s">
        <v>200</v>
      </c>
      <c r="B8" s="74">
        <f ca="1">'FIELD INFO 3'!$C$9</f>
        <v>44900</v>
      </c>
    </row>
    <row r="9" spans="1:6" ht="18.5">
      <c r="A9" s="14" t="s">
        <v>201</v>
      </c>
      <c r="B9" s="74">
        <f>'FIELD INFO 3'!$C$10</f>
        <v>0</v>
      </c>
      <c r="F9" s="20"/>
    </row>
    <row r="10" spans="1:6" ht="18.5">
      <c r="A10" s="13" t="s">
        <v>202</v>
      </c>
      <c r="B10" s="21">
        <f>'FIELD INFO 3'!$C$11</f>
        <v>0</v>
      </c>
    </row>
    <row r="11" spans="1:6" ht="18" customHeight="1">
      <c r="A11" s="14" t="s">
        <v>203</v>
      </c>
      <c r="B11" s="21">
        <f>'FIELD INFO 3'!$C$12</f>
        <v>0</v>
      </c>
    </row>
    <row r="12" spans="1:6" ht="18.5">
      <c r="A12" s="14" t="s">
        <v>204</v>
      </c>
      <c r="B12" s="21">
        <f>'FIELD INFO 3'!$C$13</f>
        <v>0</v>
      </c>
    </row>
    <row r="13" spans="1:6" ht="18.5">
      <c r="A13" s="14" t="s">
        <v>205</v>
      </c>
      <c r="B13" s="21">
        <f>'FIELD INFO 3'!$C$14</f>
        <v>0</v>
      </c>
    </row>
    <row r="14" spans="1:6" ht="18.5">
      <c r="A14" s="14" t="s">
        <v>206</v>
      </c>
      <c r="B14" s="21">
        <f>'FIELD INFO 3'!$C$15</f>
        <v>0</v>
      </c>
    </row>
    <row r="15" spans="1:6" ht="18" customHeight="1">
      <c r="A15" s="13" t="s">
        <v>207</v>
      </c>
      <c r="B15" s="21">
        <f>'FIELD INFO 3'!$C$16</f>
        <v>0</v>
      </c>
    </row>
    <row r="16" spans="1:6" ht="18" customHeight="1">
      <c r="A16" s="14" t="s">
        <v>208</v>
      </c>
      <c r="B16" s="21">
        <f>'FIELD INFO 3'!$C$17</f>
        <v>0</v>
      </c>
    </row>
    <row r="17" spans="1:2" ht="18.5">
      <c r="A17" s="180" t="s">
        <v>217</v>
      </c>
      <c r="B17" s="181"/>
    </row>
    <row r="18" spans="1:2" ht="18.5">
      <c r="A18" s="21" t="s">
        <v>57</v>
      </c>
      <c r="B18" s="25">
        <f>'FIELD INFO 3'!C24</f>
        <v>0</v>
      </c>
    </row>
    <row r="19" spans="1:2" ht="18.5">
      <c r="A19" s="21" t="s">
        <v>113</v>
      </c>
      <c r="B19" s="25">
        <f>'FIELD INFO 3'!C25</f>
        <v>0</v>
      </c>
    </row>
    <row r="20" spans="1:2" ht="18.5">
      <c r="A20" s="22" t="s">
        <v>47</v>
      </c>
      <c r="B20" s="25">
        <f>'FIELD INFO 3'!C26</f>
        <v>0</v>
      </c>
    </row>
    <row r="21" spans="1:2" ht="18.5">
      <c r="A21" s="21" t="s">
        <v>48</v>
      </c>
      <c r="B21" s="25">
        <f>'FIELD INFO 3'!C27</f>
        <v>0</v>
      </c>
    </row>
    <row r="22" spans="1:2" ht="18.5">
      <c r="A22" s="21" t="s">
        <v>2</v>
      </c>
      <c r="B22" s="25">
        <f>'FIELD INFO 3'!C28</f>
        <v>0</v>
      </c>
    </row>
    <row r="23" spans="1:2" ht="18.5">
      <c r="A23" s="21" t="s">
        <v>49</v>
      </c>
      <c r="B23" s="25">
        <f>'FIELD INFO 3'!C29</f>
        <v>0</v>
      </c>
    </row>
    <row r="24" spans="1:2" ht="18.5">
      <c r="A24" s="22" t="s">
        <v>36</v>
      </c>
      <c r="B24" s="25">
        <f>'FIELD INFO 3'!C30</f>
        <v>0</v>
      </c>
    </row>
    <row r="25" spans="1:2" ht="18.5">
      <c r="A25" s="182" t="s">
        <v>218</v>
      </c>
      <c r="B25" s="183"/>
    </row>
    <row r="26" spans="1:2" ht="18.5">
      <c r="A26" s="22" t="s">
        <v>51</v>
      </c>
      <c r="B26" s="25">
        <f>'FIELD INFO 3'!C31</f>
        <v>0</v>
      </c>
    </row>
    <row r="27" spans="1:2" ht="18.5">
      <c r="A27" s="22" t="s">
        <v>52</v>
      </c>
      <c r="B27" s="25">
        <f>'FIELD INFO 3'!C32</f>
        <v>0</v>
      </c>
    </row>
    <row r="28" spans="1:2" ht="18.5">
      <c r="A28" s="22" t="s">
        <v>53</v>
      </c>
      <c r="B28" s="25">
        <f>'FIELD INFO 3'!C33</f>
        <v>0</v>
      </c>
    </row>
    <row r="29" spans="1:2" ht="18.5">
      <c r="A29" s="23" t="s">
        <v>54</v>
      </c>
      <c r="B29" s="25">
        <f>'FIELD INFO 3'!C34</f>
        <v>0</v>
      </c>
    </row>
    <row r="30" spans="1:2" ht="18.5">
      <c r="A30" s="23" t="s">
        <v>55</v>
      </c>
      <c r="B30" s="25">
        <f>'FIELD INFO 3'!C35</f>
        <v>0</v>
      </c>
    </row>
    <row r="31" spans="1:2" ht="18.5">
      <c r="A31" s="23" t="s">
        <v>56</v>
      </c>
      <c r="B31" s="25">
        <f>'FIELD INFO 3'!C36</f>
        <v>0</v>
      </c>
    </row>
    <row r="32" spans="1:2" ht="18.5">
      <c r="A32" s="22" t="s">
        <v>34</v>
      </c>
      <c r="B32" s="25">
        <f>'FIELD INFO 3'!C37</f>
        <v>0</v>
      </c>
    </row>
    <row r="33" spans="1:2" ht="18.5">
      <c r="A33" s="184" t="s">
        <v>219</v>
      </c>
      <c r="B33" s="185"/>
    </row>
    <row r="34" spans="1:2" ht="18.5">
      <c r="A34" s="22" t="s">
        <v>50</v>
      </c>
      <c r="B34" s="25">
        <f>'FIELD INFO 3'!C38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6027-B224-436C-B1FE-20350BEDF4DE}">
  <sheetPr>
    <tabColor theme="2" tint="0.59999389629810485"/>
  </sheetPr>
  <dimension ref="B1:G21"/>
  <sheetViews>
    <sheetView workbookViewId="0">
      <selection activeCell="C5" sqref="C5"/>
    </sheetView>
  </sheetViews>
  <sheetFormatPr defaultRowHeight="14.5"/>
  <cols>
    <col min="1" max="1" width="6.453125" style="89" customWidth="1"/>
    <col min="2" max="2" width="4.54296875" style="89" customWidth="1"/>
    <col min="3" max="3" width="22.453125" style="89" customWidth="1"/>
    <col min="4" max="4" width="40.54296875" style="89" customWidth="1"/>
    <col min="5" max="5" width="30.81640625" style="89" customWidth="1"/>
    <col min="6" max="6" width="25.54296875" style="89" customWidth="1"/>
    <col min="7" max="7" width="4.54296875" style="89" customWidth="1"/>
    <col min="8" max="16384" width="8.7265625" style="89"/>
  </cols>
  <sheetData>
    <row r="1" spans="2:7" ht="15" thickBot="1">
      <c r="B1" s="102"/>
    </row>
    <row r="2" spans="2:7" ht="15.5" thickTop="1" thickBot="1">
      <c r="B2" s="104"/>
      <c r="C2" s="105"/>
      <c r="D2" s="105"/>
      <c r="E2" s="105"/>
      <c r="F2" s="105"/>
      <c r="G2" s="107"/>
    </row>
    <row r="3" spans="2:7" ht="23.5" thickBot="1">
      <c r="B3" s="108"/>
      <c r="D3" s="186" t="s">
        <v>248</v>
      </c>
      <c r="E3" s="187"/>
      <c r="F3" s="124"/>
      <c r="G3" s="109"/>
    </row>
    <row r="4" spans="2:7" ht="15.5">
      <c r="B4" s="108"/>
      <c r="D4" s="125" t="s">
        <v>59</v>
      </c>
      <c r="E4" s="125">
        <f>'FIELD INFO 3'!C5</f>
        <v>0</v>
      </c>
      <c r="F4" s="1"/>
      <c r="G4" s="109"/>
    </row>
    <row r="5" spans="2:7" ht="15.5">
      <c r="B5" s="108"/>
      <c r="D5" s="126" t="s">
        <v>60</v>
      </c>
      <c r="E5" s="126">
        <f>'FIELD INFO 3'!C4</f>
        <v>0</v>
      </c>
      <c r="F5" s="1"/>
      <c r="G5" s="2"/>
    </row>
    <row r="6" spans="2:7" ht="15.5">
      <c r="B6" s="108"/>
      <c r="D6" s="126" t="s">
        <v>225</v>
      </c>
      <c r="E6" s="126">
        <f>'FIELD INFO 3'!C24</f>
        <v>0</v>
      </c>
      <c r="F6" s="1"/>
      <c r="G6" s="2"/>
    </row>
    <row r="7" spans="2:7" ht="15.5">
      <c r="B7" s="108"/>
      <c r="D7" s="126" t="s">
        <v>226</v>
      </c>
      <c r="E7" s="126">
        <f>'FIELD INFO 3'!C7</f>
        <v>0</v>
      </c>
      <c r="F7" s="1"/>
      <c r="G7" s="2"/>
    </row>
    <row r="8" spans="2:7" ht="15.5">
      <c r="B8" s="108"/>
      <c r="D8" s="131" t="s">
        <v>65</v>
      </c>
      <c r="E8" s="131" t="e">
        <f>'FIELD INFO 3'!C8</f>
        <v>#N/A</v>
      </c>
      <c r="F8" s="1"/>
      <c r="G8" s="2"/>
    </row>
    <row r="9" spans="2:7" ht="15.5">
      <c r="B9" s="108"/>
      <c r="D9" s="132" t="s">
        <v>236</v>
      </c>
      <c r="E9" s="132"/>
      <c r="F9" s="1"/>
      <c r="G9" s="2"/>
    </row>
    <row r="10" spans="2:7" ht="16" thickBot="1">
      <c r="B10" s="108"/>
      <c r="C10" s="110"/>
      <c r="D10" s="110"/>
      <c r="E10" s="110"/>
      <c r="F10" s="110"/>
      <c r="G10" s="2"/>
    </row>
    <row r="11" spans="2:7" ht="15" thickBot="1">
      <c r="B11" s="108"/>
      <c r="C11" s="127" t="s">
        <v>215</v>
      </c>
      <c r="D11" s="127" t="s">
        <v>214</v>
      </c>
      <c r="E11" s="127" t="s">
        <v>37</v>
      </c>
      <c r="F11" s="127" t="s">
        <v>38</v>
      </c>
      <c r="G11" s="109"/>
    </row>
    <row r="12" spans="2:7" ht="15.5">
      <c r="B12" s="108"/>
      <c r="C12" s="128" t="s">
        <v>39</v>
      </c>
      <c r="D12" s="3"/>
      <c r="E12" s="3"/>
      <c r="F12" s="4"/>
      <c r="G12" s="109"/>
    </row>
    <row r="13" spans="2:7" ht="15.5">
      <c r="B13" s="108"/>
      <c r="C13" s="129" t="s">
        <v>40</v>
      </c>
      <c r="D13" s="5"/>
      <c r="E13" s="5"/>
      <c r="F13" s="6"/>
      <c r="G13" s="109"/>
    </row>
    <row r="14" spans="2:7" ht="15.5">
      <c r="B14" s="108"/>
      <c r="C14" s="129" t="s">
        <v>41</v>
      </c>
      <c r="D14" s="5"/>
      <c r="E14" s="5"/>
      <c r="F14" s="6"/>
      <c r="G14" s="109"/>
    </row>
    <row r="15" spans="2:7" ht="15.5">
      <c r="B15" s="108"/>
      <c r="C15" s="129" t="s">
        <v>42</v>
      </c>
      <c r="D15" s="5"/>
      <c r="E15" s="5"/>
      <c r="F15" s="6"/>
      <c r="G15" s="109"/>
    </row>
    <row r="16" spans="2:7" ht="15.5">
      <c r="B16" s="108"/>
      <c r="C16" s="129" t="s">
        <v>43</v>
      </c>
      <c r="D16" s="5"/>
      <c r="E16" s="5"/>
      <c r="F16" s="6"/>
      <c r="G16" s="109"/>
    </row>
    <row r="17" spans="2:7" ht="15.5">
      <c r="B17" s="108"/>
      <c r="C17" s="129" t="s">
        <v>44</v>
      </c>
      <c r="D17" s="5"/>
      <c r="E17" s="5"/>
      <c r="F17" s="6"/>
      <c r="G17" s="109"/>
    </row>
    <row r="18" spans="2:7" ht="15.5">
      <c r="B18" s="108"/>
      <c r="C18" s="129" t="s">
        <v>45</v>
      </c>
      <c r="D18" s="5"/>
      <c r="E18" s="5"/>
      <c r="F18" s="6"/>
      <c r="G18" s="109"/>
    </row>
    <row r="19" spans="2:7" ht="16" thickBot="1">
      <c r="B19" s="108"/>
      <c r="C19" s="130" t="s">
        <v>46</v>
      </c>
      <c r="D19" s="7"/>
      <c r="E19" s="7"/>
      <c r="F19" s="8"/>
      <c r="G19" s="109"/>
    </row>
    <row r="20" spans="2:7" ht="15" thickBot="1">
      <c r="B20" s="113"/>
      <c r="C20" s="102"/>
      <c r="D20" s="102"/>
      <c r="E20" s="102"/>
      <c r="F20" s="102"/>
      <c r="G20" s="115"/>
    </row>
    <row r="21" spans="2:7" ht="15" thickTop="1"/>
  </sheetData>
  <sheetProtection algorithmName="SHA-512" hashValue="idf2dOJMANE9IaTEa1ieMaC+YpIj7GozksbbpcBl3pw6kJX4pSRaoWKyBEDZbJ5nEOMOKisVikfYqSoTKhj6+w==" saltValue="F6pIcnTy5O0FKcpSC7Oyng==" spinCount="100000" sheet="1" objects="1" scenarios="1"/>
  <mergeCells count="1"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2D72-492F-4A1D-AF9E-D2E6818025A0}">
  <sheetPr>
    <tabColor theme="3" tint="0.79998168889431442"/>
  </sheetPr>
  <dimension ref="A1:L60"/>
  <sheetViews>
    <sheetView topLeftCell="A24" zoomScale="70" zoomScaleNormal="70" workbookViewId="0">
      <selection activeCell="A24" sqref="A1:XFD1048576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190" t="s">
        <v>390</v>
      </c>
      <c r="B1" s="191"/>
    </row>
    <row r="2" spans="1:12" ht="18.5">
      <c r="A2" s="13" t="s">
        <v>194</v>
      </c>
      <c r="B2" s="21">
        <f>'FIELD INFO 3'!$C$2</f>
        <v>0</v>
      </c>
    </row>
    <row r="3" spans="1:12" ht="18.5">
      <c r="A3" s="14" t="s">
        <v>195</v>
      </c>
      <c r="B3" s="21">
        <f>'FIELD INFO 3'!$C$3</f>
        <v>0</v>
      </c>
    </row>
    <row r="4" spans="1:12" ht="18.5">
      <c r="A4" s="14" t="s">
        <v>196</v>
      </c>
      <c r="B4" s="21">
        <f>'FIELD INFO 3'!$C$4</f>
        <v>0</v>
      </c>
    </row>
    <row r="5" spans="1:12" ht="18.5">
      <c r="A5" s="14" t="s">
        <v>197</v>
      </c>
      <c r="B5" s="21">
        <f>'FIELD INFO 3'!$C$5</f>
        <v>0</v>
      </c>
    </row>
    <row r="6" spans="1:12" ht="18.5">
      <c r="A6" s="13" t="s">
        <v>198</v>
      </c>
      <c r="B6" s="21">
        <f>'FIELD INFO 3'!$C$7</f>
        <v>0</v>
      </c>
    </row>
    <row r="7" spans="1:12" ht="18.5">
      <c r="A7" s="14" t="s">
        <v>199</v>
      </c>
      <c r="B7" s="21" t="e">
        <f>'FIELD INFO 3'!$C$8</f>
        <v>#N/A</v>
      </c>
    </row>
    <row r="8" spans="1:12" ht="18.5">
      <c r="A8" s="14" t="s">
        <v>200</v>
      </c>
      <c r="B8" s="74">
        <f ca="1">'FIELD INFO 3'!$C$9</f>
        <v>44900</v>
      </c>
    </row>
    <row r="9" spans="1:12" ht="18.5">
      <c r="A9" s="14" t="s">
        <v>201</v>
      </c>
      <c r="B9" s="74">
        <f>'FIELD INFO 3'!$C$10</f>
        <v>0</v>
      </c>
    </row>
    <row r="10" spans="1:12" ht="18.5">
      <c r="A10" s="13" t="s">
        <v>202</v>
      </c>
      <c r="B10" s="21">
        <f>'FIELD INFO 3'!$C$11</f>
        <v>0</v>
      </c>
    </row>
    <row r="11" spans="1:12" ht="18.5">
      <c r="A11" s="14" t="s">
        <v>203</v>
      </c>
      <c r="B11" s="21">
        <f>'FIELD INFO 3'!$C$12</f>
        <v>0</v>
      </c>
      <c r="E11" s="15"/>
    </row>
    <row r="12" spans="1:12" ht="18.5">
      <c r="A12" s="14" t="s">
        <v>204</v>
      </c>
      <c r="B12" s="21">
        <f>'FIELD INFO 3'!$C$13</f>
        <v>0</v>
      </c>
    </row>
    <row r="13" spans="1:12" ht="18.5">
      <c r="A13" s="14" t="s">
        <v>205</v>
      </c>
      <c r="B13" s="21">
        <f>'FIELD INFO 3'!$C$14</f>
        <v>0</v>
      </c>
    </row>
    <row r="14" spans="1:12" ht="18.5">
      <c r="A14" s="14" t="s">
        <v>206</v>
      </c>
      <c r="B14" s="21">
        <f>'FIELD INFO 3'!$C$15</f>
        <v>0</v>
      </c>
    </row>
    <row r="15" spans="1:12" ht="18.5">
      <c r="A15" s="13" t="s">
        <v>207</v>
      </c>
      <c r="B15" s="21">
        <f>'FIELD INFO 3'!$C$16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3'!$C$17</f>
        <v>0</v>
      </c>
    </row>
    <row r="17" spans="1:2" ht="18.5">
      <c r="A17" s="192" t="s">
        <v>217</v>
      </c>
      <c r="B17" s="193"/>
    </row>
    <row r="18" spans="1:2" ht="18.5">
      <c r="A18" s="16" t="s">
        <v>57</v>
      </c>
      <c r="B18" s="25">
        <f>'FIELD INFO 3'!C24</f>
        <v>0</v>
      </c>
    </row>
    <row r="19" spans="1:2" ht="18.5">
      <c r="A19" s="194" t="s">
        <v>221</v>
      </c>
      <c r="B19" s="195"/>
    </row>
    <row r="20" spans="1:2" ht="18.5">
      <c r="A20" s="13" t="s">
        <v>3</v>
      </c>
      <c r="B20" s="21">
        <f>'FIELD INFO 3'!C25</f>
        <v>0</v>
      </c>
    </row>
    <row r="21" spans="1:2" ht="18.5">
      <c r="A21" s="14" t="s">
        <v>4</v>
      </c>
      <c r="B21" s="21">
        <f>'FIELD INFO 3'!C26</f>
        <v>0</v>
      </c>
    </row>
    <row r="22" spans="1:2" ht="18.5">
      <c r="A22" s="14" t="s">
        <v>5</v>
      </c>
      <c r="B22" s="21">
        <f>'FIELD INFO 3'!C27</f>
        <v>0</v>
      </c>
    </row>
    <row r="23" spans="1:2" ht="18.5">
      <c r="A23" s="14" t="s">
        <v>6</v>
      </c>
      <c r="B23" s="21">
        <f>'FIELD INFO 3'!C28</f>
        <v>0</v>
      </c>
    </row>
    <row r="24" spans="1:2" ht="18.5">
      <c r="A24" s="14" t="s">
        <v>7</v>
      </c>
      <c r="B24" s="21">
        <f>'FIELD INFO 3'!C29</f>
        <v>0</v>
      </c>
    </row>
    <row r="25" spans="1:2" ht="18.5">
      <c r="A25" s="14" t="s">
        <v>8</v>
      </c>
      <c r="B25" s="21">
        <f>'FIELD INFO 3'!C30</f>
        <v>0</v>
      </c>
    </row>
    <row r="26" spans="1:2" ht="18.5">
      <c r="A26" s="14" t="s">
        <v>9</v>
      </c>
      <c r="B26" s="21">
        <f>'FIELD INFO 3'!C31</f>
        <v>0</v>
      </c>
    </row>
    <row r="27" spans="1:2" ht="18.5">
      <c r="A27" s="14" t="s">
        <v>10</v>
      </c>
      <c r="B27" s="21">
        <f>'FIELD INFO 3'!C32</f>
        <v>0</v>
      </c>
    </row>
    <row r="28" spans="1:2" ht="18.5">
      <c r="A28" s="14" t="s">
        <v>11</v>
      </c>
      <c r="B28" s="21">
        <f>'FIELD INFO 3'!C33</f>
        <v>0</v>
      </c>
    </row>
    <row r="29" spans="1:2" ht="18.5">
      <c r="A29" s="14" t="s">
        <v>12</v>
      </c>
      <c r="B29" s="21">
        <f>'FIELD INFO 3'!C34</f>
        <v>0</v>
      </c>
    </row>
    <row r="30" spans="1:2" ht="18.5">
      <c r="A30" s="14" t="s">
        <v>13</v>
      </c>
      <c r="B30" s="21">
        <f>'FIELD INFO 3'!C35</f>
        <v>0</v>
      </c>
    </row>
    <row r="31" spans="1:2" ht="18.5">
      <c r="A31" s="14" t="s">
        <v>14</v>
      </c>
      <c r="B31" s="21">
        <f>'FIELD INFO 3'!C36</f>
        <v>0</v>
      </c>
    </row>
    <row r="32" spans="1:2" ht="18.5">
      <c r="A32" s="14" t="s">
        <v>15</v>
      </c>
      <c r="B32" s="21">
        <f>'FIELD INFO 3'!C37</f>
        <v>0</v>
      </c>
    </row>
    <row r="33" spans="1:2" ht="18.5">
      <c r="A33" s="14" t="s">
        <v>16</v>
      </c>
      <c r="B33" s="21">
        <f>'FIELD INFO 3'!C38</f>
        <v>0</v>
      </c>
    </row>
    <row r="34" spans="1:2" ht="18.5">
      <c r="A34" s="196" t="s">
        <v>219</v>
      </c>
      <c r="B34" s="197"/>
    </row>
    <row r="35" spans="1:2" ht="18.5">
      <c r="A35" s="17" t="s">
        <v>211</v>
      </c>
      <c r="B35" s="21">
        <f>'FIELD INFO 3'!C39</f>
        <v>0</v>
      </c>
    </row>
    <row r="36" spans="1:2" ht="37">
      <c r="A36" s="17" t="s">
        <v>17</v>
      </c>
      <c r="B36" s="21">
        <f>'FIELD INFO 3'!C40</f>
        <v>0</v>
      </c>
    </row>
    <row r="37" spans="1:2" ht="18.5">
      <c r="A37" s="17" t="s">
        <v>18</v>
      </c>
      <c r="B37" s="21">
        <f>'FIELD INFO 3'!C41</f>
        <v>0</v>
      </c>
    </row>
    <row r="38" spans="1:2" ht="18.5">
      <c r="A38" s="198" t="s">
        <v>222</v>
      </c>
      <c r="B38" s="199"/>
    </row>
    <row r="39" spans="1:2" ht="18.5">
      <c r="A39" s="14" t="s">
        <v>19</v>
      </c>
      <c r="B39" s="21">
        <f>'FIELD INFO 3'!C42</f>
        <v>0</v>
      </c>
    </row>
    <row r="40" spans="1:2" ht="18.5">
      <c r="A40" s="17" t="s">
        <v>20</v>
      </c>
      <c r="B40" s="21">
        <f>'FIELD INFO 3'!C43</f>
        <v>0</v>
      </c>
    </row>
    <row r="41" spans="1:2" ht="18.5">
      <c r="A41" s="14" t="s">
        <v>21</v>
      </c>
      <c r="B41" s="21">
        <f>'FIELD INFO 3'!C44</f>
        <v>0</v>
      </c>
    </row>
    <row r="42" spans="1:2" ht="18.5">
      <c r="A42" s="14" t="s">
        <v>22</v>
      </c>
      <c r="B42" s="21">
        <f>'FIELD INFO 3'!C45</f>
        <v>0</v>
      </c>
    </row>
    <row r="43" spans="1:2" ht="18.5">
      <c r="A43" s="188" t="s">
        <v>223</v>
      </c>
      <c r="B43" s="189"/>
    </row>
    <row r="44" spans="1:2" ht="18.5">
      <c r="A44" s="16" t="s">
        <v>25</v>
      </c>
      <c r="B44" s="21">
        <f>'FIELD INFO 3'!C46</f>
        <v>0</v>
      </c>
    </row>
    <row r="45" spans="1:2" ht="18.5">
      <c r="A45" s="16" t="s">
        <v>26</v>
      </c>
      <c r="B45" s="21">
        <f>'FIELD INFO 3'!C47</f>
        <v>0</v>
      </c>
    </row>
    <row r="46" spans="1:2" ht="18.5">
      <c r="A46" s="16" t="s">
        <v>27</v>
      </c>
      <c r="B46" s="21">
        <f>'FIELD INFO 3'!C48</f>
        <v>0</v>
      </c>
    </row>
    <row r="47" spans="1:2" ht="18.5">
      <c r="A47" s="16" t="s">
        <v>28</v>
      </c>
      <c r="B47" s="21">
        <f>'FIELD INFO 3'!C49</f>
        <v>0</v>
      </c>
    </row>
    <row r="48" spans="1:2" ht="18.5">
      <c r="A48" s="16" t="s">
        <v>29</v>
      </c>
      <c r="B48" s="21">
        <f>'FIELD INFO 3'!C50</f>
        <v>0</v>
      </c>
    </row>
    <row r="49" spans="1:3" ht="18.5">
      <c r="A49" s="17" t="s">
        <v>30</v>
      </c>
      <c r="B49" s="21">
        <f>'FIELD INFO 3'!C51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C14-093E-4F38-9001-E59C65A43F90}">
  <sheetPr>
    <tabColor theme="4" tint="0.79998168889431442"/>
  </sheetPr>
  <dimension ref="A1:D57"/>
  <sheetViews>
    <sheetView topLeftCell="A30" zoomScale="70" zoomScaleNormal="70" workbookViewId="0">
      <selection activeCell="A30" sqref="A1:XFD1048576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02" t="s">
        <v>431</v>
      </c>
      <c r="B1" s="203"/>
    </row>
    <row r="2" spans="1:4" ht="18.5">
      <c r="A2" s="13" t="s">
        <v>194</v>
      </c>
      <c r="B2" s="13">
        <f>'FIELD INFO 3'!$C$2</f>
        <v>0</v>
      </c>
      <c r="D2" s="15"/>
    </row>
    <row r="3" spans="1:4" ht="18.5">
      <c r="A3" s="14" t="s">
        <v>195</v>
      </c>
      <c r="B3" s="13">
        <f>'FIELD INFO 3'!$C$3</f>
        <v>0</v>
      </c>
    </row>
    <row r="4" spans="1:4" ht="18.5">
      <c r="A4" s="14" t="s">
        <v>196</v>
      </c>
      <c r="B4" s="13">
        <f>'FIELD INFO 3'!$C$4</f>
        <v>0</v>
      </c>
    </row>
    <row r="5" spans="1:4" ht="18.5">
      <c r="A5" s="14" t="s">
        <v>197</v>
      </c>
      <c r="B5" s="13">
        <f>'FIELD INFO 3'!$C$5</f>
        <v>0</v>
      </c>
    </row>
    <row r="6" spans="1:4" ht="18.5">
      <c r="A6" s="13" t="s">
        <v>198</v>
      </c>
      <c r="B6" s="13">
        <f>'FIELD INFO 3'!$C$7</f>
        <v>0</v>
      </c>
    </row>
    <row r="7" spans="1:4" ht="18.5">
      <c r="A7" s="14" t="s">
        <v>199</v>
      </c>
      <c r="B7" s="13" t="e">
        <f>'FIELD INFO 3'!$C$8</f>
        <v>#N/A</v>
      </c>
    </row>
    <row r="8" spans="1:4" ht="18.5">
      <c r="A8" s="14" t="s">
        <v>200</v>
      </c>
      <c r="B8" s="76">
        <f ca="1">'FIELD INFO 3'!$C$9</f>
        <v>44900</v>
      </c>
    </row>
    <row r="9" spans="1:4" ht="18.5">
      <c r="A9" s="14" t="s">
        <v>201</v>
      </c>
      <c r="B9" s="76">
        <f>'FIELD INFO 3'!$C$10</f>
        <v>0</v>
      </c>
    </row>
    <row r="10" spans="1:4" ht="18.5">
      <c r="A10" s="13" t="s">
        <v>202</v>
      </c>
      <c r="B10" s="13">
        <f>'FIELD INFO 3'!$C$11</f>
        <v>0</v>
      </c>
    </row>
    <row r="11" spans="1:4" ht="18.5">
      <c r="A11" s="14" t="s">
        <v>203</v>
      </c>
      <c r="B11" s="13">
        <f>'FIELD INFO 3'!$C$12</f>
        <v>0</v>
      </c>
    </row>
    <row r="12" spans="1:4" ht="18.5">
      <c r="A12" s="14" t="s">
        <v>204</v>
      </c>
      <c r="B12" s="13">
        <f>'FIELD INFO 3'!$C$13</f>
        <v>0</v>
      </c>
    </row>
    <row r="13" spans="1:4" ht="18.5">
      <c r="A13" s="14" t="s">
        <v>205</v>
      </c>
      <c r="B13" s="13">
        <f>'FIELD INFO 3'!$C$14</f>
        <v>0</v>
      </c>
    </row>
    <row r="14" spans="1:4" ht="18.5">
      <c r="A14" s="14" t="s">
        <v>206</v>
      </c>
      <c r="B14" s="13">
        <f>'FIELD INFO 3'!$C$15</f>
        <v>0</v>
      </c>
    </row>
    <row r="15" spans="1:4" ht="18.5">
      <c r="A15" s="13" t="s">
        <v>207</v>
      </c>
      <c r="B15" s="13">
        <f>'FIELD INFO 3'!$C$16</f>
        <v>0</v>
      </c>
    </row>
    <row r="16" spans="1:4" ht="18.5">
      <c r="A16" s="14" t="s">
        <v>208</v>
      </c>
      <c r="B16" s="13">
        <f>'FIELD INFO 3'!$C$17</f>
        <v>0</v>
      </c>
    </row>
    <row r="17" spans="1:2" ht="18.5">
      <c r="A17" s="204" t="s">
        <v>217</v>
      </c>
      <c r="B17" s="205"/>
    </row>
    <row r="18" spans="1:2" ht="18.5">
      <c r="A18" s="16" t="s">
        <v>57</v>
      </c>
      <c r="B18" s="31">
        <f>'FIELD INFO 3'!C24</f>
        <v>0</v>
      </c>
    </row>
    <row r="19" spans="1:2" ht="18.5">
      <c r="A19" s="16" t="s">
        <v>245</v>
      </c>
      <c r="B19" s="31">
        <f>'FIELD INFO 3'!C25</f>
        <v>0</v>
      </c>
    </row>
    <row r="20" spans="1:2" ht="18.5">
      <c r="A20" s="206" t="s">
        <v>244</v>
      </c>
      <c r="B20" s="207"/>
    </row>
    <row r="21" spans="1:2" ht="18.5">
      <c r="A21" s="14" t="s">
        <v>243</v>
      </c>
      <c r="B21" s="31">
        <f>'FIELD INFO 3'!C26</f>
        <v>0</v>
      </c>
    </row>
    <row r="22" spans="1:2" ht="18.5">
      <c r="A22" s="14" t="s">
        <v>242</v>
      </c>
      <c r="B22" s="31">
        <f>'FIELD INFO 3'!C27</f>
        <v>0</v>
      </c>
    </row>
    <row r="23" spans="1:2" ht="18.5">
      <c r="A23" s="14" t="s">
        <v>241</v>
      </c>
      <c r="B23" s="31">
        <f>'FIELD INFO 3'!C28</f>
        <v>0</v>
      </c>
    </row>
    <row r="24" spans="1:2" ht="18.5">
      <c r="A24" s="14" t="s">
        <v>240</v>
      </c>
      <c r="B24" s="31">
        <f>'FIELD INFO 3'!C29</f>
        <v>0</v>
      </c>
    </row>
    <row r="25" spans="1:2" ht="18.5">
      <c r="A25" s="14" t="s">
        <v>239</v>
      </c>
      <c r="B25" s="31">
        <f>'FIELD INFO 3'!C30</f>
        <v>0</v>
      </c>
    </row>
    <row r="26" spans="1:2" ht="18.5">
      <c r="A26" s="14" t="s">
        <v>238</v>
      </c>
      <c r="B26" s="31">
        <f>'FIELD INFO 3'!C31</f>
        <v>0</v>
      </c>
    </row>
    <row r="27" spans="1:2" ht="18.5">
      <c r="A27" s="14" t="s">
        <v>237</v>
      </c>
      <c r="B27" s="31">
        <f>'FIELD INFO 3'!C32</f>
        <v>0</v>
      </c>
    </row>
    <row r="28" spans="1:2" ht="18.5">
      <c r="A28" s="208" t="s">
        <v>219</v>
      </c>
      <c r="B28" s="209"/>
    </row>
    <row r="29" spans="1:2" ht="18.5">
      <c r="A29" s="17" t="s">
        <v>211</v>
      </c>
      <c r="B29" s="31">
        <f>'FIELD INFO 3'!C33</f>
        <v>0</v>
      </c>
    </row>
    <row r="30" spans="1:2" ht="37">
      <c r="A30" s="17" t="s">
        <v>17</v>
      </c>
      <c r="B30" s="31">
        <f>'FIELD INFO 3'!C34</f>
        <v>0</v>
      </c>
    </row>
    <row r="31" spans="1:2" ht="18.5">
      <c r="A31" s="17" t="s">
        <v>18</v>
      </c>
      <c r="B31" s="31">
        <f>'FIELD INFO 3'!C35</f>
        <v>0</v>
      </c>
    </row>
    <row r="32" spans="1:2" ht="18.5">
      <c r="A32" s="210" t="s">
        <v>222</v>
      </c>
      <c r="B32" s="211"/>
    </row>
    <row r="33" spans="1:2" ht="18.5">
      <c r="A33" s="14" t="s">
        <v>19</v>
      </c>
      <c r="B33" s="31">
        <f>'FIELD INFO 3'!C36</f>
        <v>0</v>
      </c>
    </row>
    <row r="34" spans="1:2" ht="18.5">
      <c r="A34" s="17" t="s">
        <v>20</v>
      </c>
      <c r="B34" s="31">
        <f>'FIELD INFO 3'!C37</f>
        <v>0</v>
      </c>
    </row>
    <row r="35" spans="1:2" ht="18.5">
      <c r="A35" s="14" t="s">
        <v>21</v>
      </c>
      <c r="B35" s="31">
        <f>'FIELD INFO 3'!C38</f>
        <v>0</v>
      </c>
    </row>
    <row r="36" spans="1:2" ht="18.5">
      <c r="A36" s="14" t="s">
        <v>22</v>
      </c>
      <c r="B36" s="31">
        <f>'FIELD INFO 3'!C39</f>
        <v>0</v>
      </c>
    </row>
    <row r="37" spans="1:2" ht="18.5">
      <c r="A37" s="13" t="s">
        <v>23</v>
      </c>
      <c r="B37" s="31">
        <f>'FIELD INFO 3'!C40</f>
        <v>0</v>
      </c>
    </row>
    <row r="38" spans="1:2" ht="18.5">
      <c r="A38" s="200" t="s">
        <v>223</v>
      </c>
      <c r="B38" s="201"/>
    </row>
    <row r="39" spans="1:2" ht="18.5">
      <c r="A39" s="17" t="s">
        <v>24</v>
      </c>
      <c r="B39" s="31">
        <f>'FIELD INFO 3'!C41</f>
        <v>0</v>
      </c>
    </row>
    <row r="40" spans="1:2" ht="18.5">
      <c r="A40" s="16" t="s">
        <v>25</v>
      </c>
      <c r="B40" s="31">
        <f>'FIELD INFO 3'!C42</f>
        <v>0</v>
      </c>
    </row>
    <row r="41" spans="1:2" ht="18.5">
      <c r="A41" s="16" t="s">
        <v>26</v>
      </c>
      <c r="B41" s="31">
        <f>'FIELD INFO 3'!C43</f>
        <v>0</v>
      </c>
    </row>
    <row r="42" spans="1:2" ht="18.5">
      <c r="A42" s="16" t="s">
        <v>27</v>
      </c>
      <c r="B42" s="31">
        <f>'FIELD INFO 3'!C44</f>
        <v>0</v>
      </c>
    </row>
    <row r="43" spans="1:2" ht="18.5">
      <c r="A43" s="16" t="s">
        <v>28</v>
      </c>
      <c r="B43" s="31">
        <f>'FIELD INFO 3'!C45</f>
        <v>0</v>
      </c>
    </row>
    <row r="44" spans="1:2" ht="18.5">
      <c r="A44" s="16" t="s">
        <v>29</v>
      </c>
      <c r="B44" s="31">
        <f>'FIELD INFO 3'!C46</f>
        <v>0</v>
      </c>
    </row>
    <row r="45" spans="1:2" ht="18.5">
      <c r="A45" s="17" t="s">
        <v>30</v>
      </c>
      <c r="B45" s="31">
        <f>'FIELD INFO 3'!C47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EFAD-DF95-460B-8E8E-429329456145}">
  <sheetPr>
    <tabColor theme="5" tint="0.79998168889431442"/>
  </sheetPr>
  <dimension ref="A1:L60"/>
  <sheetViews>
    <sheetView topLeftCell="A31" zoomScale="70" zoomScaleNormal="70" workbookViewId="0">
      <selection activeCell="A31" sqref="A1:XFD1048576"/>
    </sheetView>
  </sheetViews>
  <sheetFormatPr defaultColWidth="8.81640625" defaultRowHeight="14.5"/>
  <cols>
    <col min="1" max="1" width="94.453125" style="12" bestFit="1" customWidth="1"/>
    <col min="2" max="2" width="35.81640625" style="19" customWidth="1"/>
    <col min="3" max="3" width="40" style="12" customWidth="1"/>
    <col min="4" max="16384" width="8.81640625" style="12"/>
  </cols>
  <sheetData>
    <row r="1" spans="1:12" ht="18.5">
      <c r="A1" s="214" t="s">
        <v>387</v>
      </c>
      <c r="B1" s="215"/>
    </row>
    <row r="2" spans="1:12" ht="18.5">
      <c r="A2" s="13" t="s">
        <v>194</v>
      </c>
      <c r="B2" s="21">
        <f>'FIELD INFO 3'!$C$2</f>
        <v>0</v>
      </c>
    </row>
    <row r="3" spans="1:12" ht="18.5">
      <c r="A3" s="14" t="s">
        <v>195</v>
      </c>
      <c r="B3" s="21">
        <f>'FIELD INFO 3'!$C$3</f>
        <v>0</v>
      </c>
    </row>
    <row r="4" spans="1:12" ht="18.5">
      <c r="A4" s="14" t="s">
        <v>196</v>
      </c>
      <c r="B4" s="21">
        <f>'FIELD INFO 3'!$C$4</f>
        <v>0</v>
      </c>
    </row>
    <row r="5" spans="1:12" ht="18.5">
      <c r="A5" s="14" t="s">
        <v>197</v>
      </c>
      <c r="B5" s="21">
        <f>'FIELD INFO 3'!$C$5</f>
        <v>0</v>
      </c>
    </row>
    <row r="6" spans="1:12" ht="18.5">
      <c r="A6" s="13" t="s">
        <v>198</v>
      </c>
      <c r="B6" s="21">
        <f>'FIELD INFO 3'!$C$7</f>
        <v>0</v>
      </c>
    </row>
    <row r="7" spans="1:12" ht="18.5">
      <c r="A7" s="14" t="s">
        <v>199</v>
      </c>
      <c r="B7" s="21" t="e">
        <f>'FIELD INFO 3'!$C$8</f>
        <v>#N/A</v>
      </c>
    </row>
    <row r="8" spans="1:12" ht="18.5">
      <c r="A8" s="14" t="s">
        <v>200</v>
      </c>
      <c r="B8" s="74">
        <f ca="1">'FIELD INFO 3'!$C$9</f>
        <v>44900</v>
      </c>
    </row>
    <row r="9" spans="1:12" ht="18.5">
      <c r="A9" s="14" t="s">
        <v>201</v>
      </c>
      <c r="B9" s="74">
        <f>'FIELD INFO 3'!$C$10</f>
        <v>0</v>
      </c>
    </row>
    <row r="10" spans="1:12" ht="18.5">
      <c r="A10" s="13" t="s">
        <v>202</v>
      </c>
      <c r="B10" s="21">
        <f>'FIELD INFO 3'!$C$11</f>
        <v>0</v>
      </c>
    </row>
    <row r="11" spans="1:12" ht="18.5">
      <c r="A11" s="14" t="s">
        <v>203</v>
      </c>
      <c r="B11" s="21">
        <f>'FIELD INFO 3'!$C$12</f>
        <v>0</v>
      </c>
      <c r="E11" s="15"/>
    </row>
    <row r="12" spans="1:12" ht="18.5">
      <c r="A12" s="14" t="s">
        <v>204</v>
      </c>
      <c r="B12" s="21">
        <f>'FIELD INFO 3'!$C$13</f>
        <v>0</v>
      </c>
    </row>
    <row r="13" spans="1:12" ht="18.5">
      <c r="A13" s="14" t="s">
        <v>205</v>
      </c>
      <c r="B13" s="21">
        <f>'FIELD INFO 3'!$C$14</f>
        <v>0</v>
      </c>
    </row>
    <row r="14" spans="1:12" ht="18.5">
      <c r="A14" s="14" t="s">
        <v>206</v>
      </c>
      <c r="B14" s="21">
        <f>'FIELD INFO 3'!$C$15</f>
        <v>0</v>
      </c>
    </row>
    <row r="15" spans="1:12" ht="18.5">
      <c r="A15" s="13" t="s">
        <v>207</v>
      </c>
      <c r="B15" s="21">
        <f>'FIELD INFO 3'!$C$16</f>
        <v>0</v>
      </c>
      <c r="E15" s="15"/>
      <c r="F15" s="15"/>
      <c r="G15" s="15"/>
      <c r="H15" s="15"/>
      <c r="I15" s="15"/>
      <c r="J15" s="15"/>
      <c r="K15" s="15"/>
      <c r="L15" s="15"/>
    </row>
    <row r="16" spans="1:12" ht="18.5">
      <c r="A16" s="14" t="s">
        <v>208</v>
      </c>
      <c r="B16" s="21">
        <f>'FIELD INFO 3'!$C$17</f>
        <v>0</v>
      </c>
    </row>
    <row r="17" spans="1:2" ht="18.5">
      <c r="A17" s="216" t="s">
        <v>217</v>
      </c>
      <c r="B17" s="217"/>
    </row>
    <row r="18" spans="1:2" ht="18.5">
      <c r="A18" s="16" t="s">
        <v>57</v>
      </c>
      <c r="B18" s="25">
        <f>'FIELD INFO 3'!C24</f>
        <v>0</v>
      </c>
    </row>
    <row r="19" spans="1:2" ht="18.5">
      <c r="A19" s="218" t="s">
        <v>221</v>
      </c>
      <c r="B19" s="219"/>
    </row>
    <row r="20" spans="1:2" ht="18.5">
      <c r="A20" s="13" t="s">
        <v>3</v>
      </c>
      <c r="B20" s="21">
        <f>'FIELD INFO 3'!$C$25</f>
        <v>0</v>
      </c>
    </row>
    <row r="21" spans="1:2" ht="18.5">
      <c r="A21" s="14" t="s">
        <v>4</v>
      </c>
      <c r="B21" s="21">
        <f>'FIELD INFO 3'!$C$26</f>
        <v>0</v>
      </c>
    </row>
    <row r="22" spans="1:2" ht="18.5">
      <c r="A22" s="14" t="s">
        <v>5</v>
      </c>
      <c r="B22" s="21">
        <f>'FIELD INFO 3'!$C$27</f>
        <v>0</v>
      </c>
    </row>
    <row r="23" spans="1:2" ht="18.5">
      <c r="A23" s="14" t="s">
        <v>6</v>
      </c>
      <c r="B23" s="21">
        <f>'FIELD INFO 3'!$C$28</f>
        <v>0</v>
      </c>
    </row>
    <row r="24" spans="1:2" ht="18.5">
      <c r="A24" s="14" t="s">
        <v>7</v>
      </c>
      <c r="B24" s="21">
        <f>'FIELD INFO 3'!$C$29</f>
        <v>0</v>
      </c>
    </row>
    <row r="25" spans="1:2" ht="18.5">
      <c r="A25" s="14" t="s">
        <v>8</v>
      </c>
      <c r="B25" s="21">
        <f>'FIELD INFO 3'!$C$30</f>
        <v>0</v>
      </c>
    </row>
    <row r="26" spans="1:2" ht="18.5">
      <c r="A26" s="14" t="s">
        <v>9</v>
      </c>
      <c r="B26" s="21">
        <f>'FIELD INFO 3'!$C$31</f>
        <v>0</v>
      </c>
    </row>
    <row r="27" spans="1:2" ht="18.5">
      <c r="A27" s="14" t="s">
        <v>10</v>
      </c>
      <c r="B27" s="21">
        <f>'FIELD INFO 3'!$C$32</f>
        <v>0</v>
      </c>
    </row>
    <row r="28" spans="1:2" ht="18.5">
      <c r="A28" s="14" t="s">
        <v>11</v>
      </c>
      <c r="B28" s="21">
        <f>'FIELD INFO 3'!$C$33</f>
        <v>0</v>
      </c>
    </row>
    <row r="29" spans="1:2" ht="18.5">
      <c r="A29" s="14" t="s">
        <v>12</v>
      </c>
      <c r="B29" s="21">
        <f>'FIELD INFO 3'!C34</f>
        <v>0</v>
      </c>
    </row>
    <row r="30" spans="1:2" ht="18.5">
      <c r="A30" s="14" t="s">
        <v>13</v>
      </c>
      <c r="B30" s="21">
        <f>'FIELD INFO 3'!C35</f>
        <v>0</v>
      </c>
    </row>
    <row r="31" spans="1:2" ht="18.5">
      <c r="A31" s="14" t="s">
        <v>14</v>
      </c>
      <c r="B31" s="21">
        <f>'FIELD INFO 3'!C36</f>
        <v>0</v>
      </c>
    </row>
    <row r="32" spans="1:2" ht="18.5">
      <c r="A32" s="14" t="s">
        <v>15</v>
      </c>
      <c r="B32" s="21">
        <f>'FIELD INFO 3'!C37</f>
        <v>0</v>
      </c>
    </row>
    <row r="33" spans="1:2" ht="18.5">
      <c r="A33" s="14" t="s">
        <v>16</v>
      </c>
      <c r="B33" s="21">
        <f>'FIELD INFO 3'!C38</f>
        <v>0</v>
      </c>
    </row>
    <row r="34" spans="1:2" ht="18.5">
      <c r="A34" s="220" t="s">
        <v>219</v>
      </c>
      <c r="B34" s="221"/>
    </row>
    <row r="35" spans="1:2" ht="18.5">
      <c r="A35" s="17" t="s">
        <v>211</v>
      </c>
      <c r="B35" s="21">
        <f>'FIELD INFO 3'!C39</f>
        <v>0</v>
      </c>
    </row>
    <row r="36" spans="1:2" ht="37">
      <c r="A36" s="17" t="s">
        <v>17</v>
      </c>
      <c r="B36" s="21">
        <f>'FIELD INFO 3'!C40</f>
        <v>0</v>
      </c>
    </row>
    <row r="37" spans="1:2" ht="18.5">
      <c r="A37" s="17" t="s">
        <v>18</v>
      </c>
      <c r="B37" s="21">
        <f>'FIELD INFO 3'!C41</f>
        <v>0</v>
      </c>
    </row>
    <row r="38" spans="1:2" ht="18.5">
      <c r="A38" s="222" t="s">
        <v>222</v>
      </c>
      <c r="B38" s="223"/>
    </row>
    <row r="39" spans="1:2" ht="18.5">
      <c r="A39" s="14" t="s">
        <v>19</v>
      </c>
      <c r="B39" s="21">
        <f>'FIELD INFO 3'!C42</f>
        <v>0</v>
      </c>
    </row>
    <row r="40" spans="1:2" ht="18.5">
      <c r="A40" s="17" t="s">
        <v>20</v>
      </c>
      <c r="B40" s="21">
        <f>'FIELD INFO 3'!C43</f>
        <v>0</v>
      </c>
    </row>
    <row r="41" spans="1:2" ht="18.5">
      <c r="A41" s="14" t="s">
        <v>21</v>
      </c>
      <c r="B41" s="21">
        <f>'FIELD INFO 3'!C44</f>
        <v>0</v>
      </c>
    </row>
    <row r="42" spans="1:2" ht="18.5">
      <c r="A42" s="14" t="s">
        <v>22</v>
      </c>
      <c r="B42" s="21">
        <f>'FIELD INFO 3'!C45</f>
        <v>0</v>
      </c>
    </row>
    <row r="43" spans="1:2" ht="18.5">
      <c r="A43" s="212" t="s">
        <v>223</v>
      </c>
      <c r="B43" s="213"/>
    </row>
    <row r="44" spans="1:2" ht="18.5">
      <c r="A44" s="16" t="s">
        <v>25</v>
      </c>
      <c r="B44" s="21">
        <f>'FIELD INFO 3'!C46</f>
        <v>0</v>
      </c>
    </row>
    <row r="45" spans="1:2" ht="18.5">
      <c r="A45" s="16" t="s">
        <v>26</v>
      </c>
      <c r="B45" s="21">
        <f>'FIELD INFO 3'!C47</f>
        <v>0</v>
      </c>
    </row>
    <row r="46" spans="1:2" ht="18.5">
      <c r="A46" s="16" t="s">
        <v>27</v>
      </c>
      <c r="B46" s="21">
        <f>'FIELD INFO 3'!C48</f>
        <v>0</v>
      </c>
    </row>
    <row r="47" spans="1:2" ht="18.5">
      <c r="A47" s="16" t="s">
        <v>28</v>
      </c>
      <c r="B47" s="21">
        <f>'FIELD INFO 3'!C49</f>
        <v>0</v>
      </c>
    </row>
    <row r="48" spans="1:2" ht="18.5">
      <c r="A48" s="16" t="s">
        <v>29</v>
      </c>
      <c r="B48" s="21">
        <f>'FIELD INFO 3'!C50</f>
        <v>0</v>
      </c>
    </row>
    <row r="49" spans="1:3" ht="18.5">
      <c r="A49" s="17" t="s">
        <v>30</v>
      </c>
      <c r="B49" s="21">
        <f>'FIELD INFO 3'!C51</f>
        <v>0</v>
      </c>
      <c r="C49" s="18"/>
    </row>
    <row r="50" spans="1:3" ht="18.5">
      <c r="A50" s="18" t="s">
        <v>0</v>
      </c>
      <c r="B50" s="26"/>
      <c r="C50" s="18"/>
    </row>
    <row r="51" spans="1:3" ht="18.5">
      <c r="A51" s="18"/>
      <c r="B51" s="26"/>
      <c r="C51" s="18"/>
    </row>
    <row r="52" spans="1:3" ht="18.5">
      <c r="A52" s="18"/>
      <c r="B52" s="26"/>
      <c r="C52" s="18"/>
    </row>
    <row r="53" spans="1:3" ht="18.5">
      <c r="A53" s="18"/>
      <c r="B53" s="26"/>
      <c r="C53" s="18"/>
    </row>
    <row r="54" spans="1:3" ht="18.5">
      <c r="A54" s="18"/>
      <c r="B54" s="26"/>
      <c r="C54" s="18"/>
    </row>
    <row r="55" spans="1:3" ht="18.5">
      <c r="A55" s="18"/>
      <c r="B55" s="26"/>
      <c r="C55" s="18"/>
    </row>
    <row r="56" spans="1:3" ht="18.5">
      <c r="A56" s="18"/>
      <c r="B56" s="26"/>
    </row>
    <row r="57" spans="1:3" ht="18.5">
      <c r="A57" s="18"/>
      <c r="B57" s="26"/>
    </row>
    <row r="58" spans="1:3" ht="18.5">
      <c r="B58" s="26"/>
    </row>
    <row r="59" spans="1:3" ht="18.5">
      <c r="B59" s="26"/>
    </row>
    <row r="60" spans="1:3" ht="18.5">
      <c r="B60" s="26"/>
    </row>
  </sheetData>
  <mergeCells count="6">
    <mergeCell ref="A43:B43"/>
    <mergeCell ref="A1:B1"/>
    <mergeCell ref="A17:B17"/>
    <mergeCell ref="A19:B19"/>
    <mergeCell ref="A34:B34"/>
    <mergeCell ref="A38:B3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742A-EE31-4664-BFA7-36AEB06D8975}">
  <sheetPr codeName="Sheet1">
    <tabColor theme="9" tint="0.39997558519241921"/>
  </sheetPr>
  <dimension ref="A1:AP24"/>
  <sheetViews>
    <sheetView zoomScale="70" zoomScaleNormal="70" workbookViewId="0">
      <selection activeCell="C5" sqref="C5"/>
    </sheetView>
  </sheetViews>
  <sheetFormatPr defaultRowHeight="14.5"/>
  <sheetData>
    <row r="1" spans="1:42" ht="21">
      <c r="A1" s="54" t="s">
        <v>368</v>
      </c>
      <c r="B1" s="52"/>
      <c r="C1" s="52"/>
      <c r="D1" s="52"/>
      <c r="E1" s="51"/>
      <c r="F1" s="77" t="s">
        <v>367</v>
      </c>
    </row>
    <row r="2" spans="1:42">
      <c r="A2" s="53"/>
      <c r="B2" s="52"/>
      <c r="C2" s="52"/>
      <c r="D2" s="52"/>
      <c r="F2" s="51"/>
    </row>
    <row r="3" spans="1:42">
      <c r="A3" s="47" t="s">
        <v>366</v>
      </c>
      <c r="N3" s="47"/>
      <c r="O3" s="47"/>
    </row>
    <row r="4" spans="1:42">
      <c r="A4" s="47" t="s">
        <v>365</v>
      </c>
      <c r="N4" s="47"/>
      <c r="O4" s="47"/>
    </row>
    <row r="5" spans="1:42">
      <c r="A5" s="47" t="s">
        <v>364</v>
      </c>
      <c r="N5" s="47"/>
      <c r="O5" s="47"/>
    </row>
    <row r="6" spans="1:42">
      <c r="A6" s="47" t="s">
        <v>363</v>
      </c>
      <c r="N6" s="47"/>
      <c r="O6" s="47"/>
      <c r="Q6" s="47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42">
      <c r="A7" s="47" t="s">
        <v>362</v>
      </c>
      <c r="N7" s="47"/>
      <c r="O7" s="47"/>
      <c r="P7" s="48"/>
      <c r="Q7" s="47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2">
      <c r="A8" s="47" t="s">
        <v>361</v>
      </c>
      <c r="N8" s="47"/>
      <c r="O8" s="47"/>
      <c r="P8" s="48"/>
      <c r="Q8" s="47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2">
      <c r="A9" s="47" t="s">
        <v>360</v>
      </c>
      <c r="N9" s="47"/>
      <c r="O9" s="47"/>
      <c r="P9" s="48"/>
      <c r="Q9" s="47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</row>
    <row r="10" spans="1:42">
      <c r="A10" s="47" t="s">
        <v>359</v>
      </c>
      <c r="N10" s="47"/>
      <c r="O10" s="47"/>
      <c r="P10" s="48"/>
      <c r="Q10" s="47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</row>
    <row r="11" spans="1:42">
      <c r="A11" s="47" t="s">
        <v>358</v>
      </c>
      <c r="N11" s="47"/>
      <c r="O11" s="47"/>
      <c r="P11" s="48"/>
      <c r="Q11" s="47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</row>
    <row r="12" spans="1:42">
      <c r="N12" s="47"/>
      <c r="O12" s="49"/>
      <c r="P12" s="49"/>
      <c r="Q12" s="47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</row>
    <row r="13" spans="1:42">
      <c r="N13" s="47"/>
      <c r="O13" s="48"/>
      <c r="P13" s="48"/>
      <c r="Q13" s="47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</row>
    <row r="14" spans="1:42">
      <c r="N14" s="47"/>
      <c r="O14" s="48"/>
      <c r="P14" s="48"/>
      <c r="Q14" s="47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</row>
    <row r="15" spans="1:42">
      <c r="N15" s="47"/>
      <c r="O15" s="48"/>
      <c r="P15" s="48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</row>
    <row r="16" spans="1:42">
      <c r="N16" s="47"/>
      <c r="O16" s="47"/>
      <c r="P16" s="48"/>
      <c r="Q16" s="48"/>
      <c r="R16" s="48"/>
      <c r="S16" s="48"/>
      <c r="T16" s="48"/>
      <c r="U16" s="48"/>
      <c r="V16" s="48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</row>
    <row r="17" spans="14:23">
      <c r="N17" s="47"/>
      <c r="O17" s="47"/>
      <c r="Q17" s="48"/>
      <c r="W17" s="47"/>
    </row>
    <row r="18" spans="14:23">
      <c r="N18" s="47"/>
      <c r="O18" s="47"/>
      <c r="Q18" s="48"/>
      <c r="W18" s="47"/>
    </row>
    <row r="19" spans="14:23">
      <c r="N19" s="47"/>
      <c r="O19" s="47"/>
      <c r="W19" s="47"/>
    </row>
    <row r="20" spans="14:23">
      <c r="N20" s="47"/>
      <c r="O20" s="47"/>
      <c r="W20" s="47"/>
    </row>
    <row r="21" spans="14:23">
      <c r="N21" s="47"/>
      <c r="O21" s="47"/>
      <c r="R21" s="47"/>
      <c r="W21" s="47"/>
    </row>
    <row r="22" spans="14:23">
      <c r="O22" s="47"/>
      <c r="R22" s="47"/>
      <c r="W22" s="47"/>
    </row>
    <row r="23" spans="14:23">
      <c r="O23" s="47"/>
      <c r="W23" s="47"/>
    </row>
    <row r="24" spans="14:23">
      <c r="O24" s="47"/>
    </row>
  </sheetData>
  <sheetProtection algorithmName="SHA-512" hashValue="yPhN6eBrO230GlOgrySdKSvUmem6sa4wg+MZcrfXx4S1jn5CWLXsr6EcYOFXI45xm0U19kvkD3SnSN86Yxn2/g==" saltValue="a1qhTaeA25ku39LUxmX0Kg==" spinCount="100000" sheet="1" objects="1" scenarios="1"/>
  <hyperlinks>
    <hyperlink ref="F1" r:id="rId1" xr:uid="{BD014686-84E7-456A-A7FE-3D51E4876115}"/>
  </hyperlinks>
  <pageMargins left="0.7" right="0.7" top="0.75" bottom="0.75" header="0.3" footer="0.3"/>
  <pageSetup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3D73-F9E6-4D0B-B864-2956572A71A9}">
  <sheetPr>
    <tabColor theme="6" tint="0.79998168889431442"/>
  </sheetPr>
  <dimension ref="A1:F34"/>
  <sheetViews>
    <sheetView topLeftCell="A16" zoomScale="70" zoomScaleNormal="70" workbookViewId="0">
      <selection activeCell="A16" sqref="A1:XFD1048576"/>
    </sheetView>
  </sheetViews>
  <sheetFormatPr defaultColWidth="8.81640625" defaultRowHeight="14.5"/>
  <cols>
    <col min="1" max="1" width="71.1796875" style="19" bestFit="1" customWidth="1"/>
    <col min="2" max="2" width="64.1796875" style="19" customWidth="1"/>
    <col min="3" max="3" width="15.54296875" style="19" customWidth="1"/>
    <col min="4" max="4" width="63.54296875" style="19" customWidth="1"/>
    <col min="5" max="16384" width="8.81640625" style="19"/>
  </cols>
  <sheetData>
    <row r="1" spans="1:6" ht="18.5">
      <c r="A1" s="224" t="s">
        <v>389</v>
      </c>
      <c r="B1" s="225"/>
    </row>
    <row r="2" spans="1:6" ht="18.5">
      <c r="A2" s="13" t="s">
        <v>194</v>
      </c>
      <c r="B2" s="21">
        <f>'FIELD INFO 3'!$C$2</f>
        <v>0</v>
      </c>
    </row>
    <row r="3" spans="1:6" ht="18.5">
      <c r="A3" s="14" t="s">
        <v>195</v>
      </c>
      <c r="B3" s="21">
        <f>'FIELD INFO 3'!$C$3</f>
        <v>0</v>
      </c>
    </row>
    <row r="4" spans="1:6" ht="18.5">
      <c r="A4" s="14" t="s">
        <v>196</v>
      </c>
      <c r="B4" s="21">
        <f>'FIELD INFO 3'!$C$4</f>
        <v>0</v>
      </c>
    </row>
    <row r="5" spans="1:6" ht="18.5">
      <c r="A5" s="14" t="s">
        <v>197</v>
      </c>
      <c r="B5" s="21">
        <f>'FIELD INFO 3'!$C$5</f>
        <v>0</v>
      </c>
    </row>
    <row r="6" spans="1:6" ht="18.5">
      <c r="A6" s="13" t="s">
        <v>198</v>
      </c>
      <c r="B6" s="21">
        <f>'FIELD INFO 3'!$C$7</f>
        <v>0</v>
      </c>
    </row>
    <row r="7" spans="1:6" ht="18.5">
      <c r="A7" s="14" t="s">
        <v>199</v>
      </c>
      <c r="B7" s="21" t="e">
        <f>'FIELD INFO 3'!$C$8</f>
        <v>#N/A</v>
      </c>
    </row>
    <row r="8" spans="1:6" ht="18.5">
      <c r="A8" s="14" t="s">
        <v>200</v>
      </c>
      <c r="B8" s="74">
        <f ca="1">'FIELD INFO 3'!$C$9</f>
        <v>44900</v>
      </c>
    </row>
    <row r="9" spans="1:6" ht="18.5">
      <c r="A9" s="14" t="s">
        <v>201</v>
      </c>
      <c r="B9" s="74">
        <f>'FIELD INFO 3'!$C$10</f>
        <v>0</v>
      </c>
      <c r="F9" s="20"/>
    </row>
    <row r="10" spans="1:6" ht="18.5">
      <c r="A10" s="13" t="s">
        <v>202</v>
      </c>
      <c r="B10" s="21">
        <f>'FIELD INFO 3'!$C$11</f>
        <v>0</v>
      </c>
    </row>
    <row r="11" spans="1:6" ht="18" customHeight="1">
      <c r="A11" s="14" t="s">
        <v>203</v>
      </c>
      <c r="B11" s="21">
        <f>'FIELD INFO 3'!$C$12</f>
        <v>0</v>
      </c>
    </row>
    <row r="12" spans="1:6" ht="18.5">
      <c r="A12" s="14" t="s">
        <v>204</v>
      </c>
      <c r="B12" s="21">
        <f>'FIELD INFO 3'!$C$13</f>
        <v>0</v>
      </c>
    </row>
    <row r="13" spans="1:6" ht="18.5">
      <c r="A13" s="14" t="s">
        <v>205</v>
      </c>
      <c r="B13" s="21">
        <f>'FIELD INFO 3'!$C$14</f>
        <v>0</v>
      </c>
    </row>
    <row r="14" spans="1:6" ht="18.5">
      <c r="A14" s="14" t="s">
        <v>206</v>
      </c>
      <c r="B14" s="21">
        <f>'FIELD INFO 3'!$C$15</f>
        <v>0</v>
      </c>
    </row>
    <row r="15" spans="1:6" ht="18" customHeight="1">
      <c r="A15" s="13" t="s">
        <v>207</v>
      </c>
      <c r="B15" s="21">
        <f>'FIELD INFO 3'!$C$16</f>
        <v>0</v>
      </c>
    </row>
    <row r="16" spans="1:6" ht="18" customHeight="1">
      <c r="A16" s="14" t="s">
        <v>208</v>
      </c>
      <c r="B16" s="21">
        <f>'FIELD INFO 3'!$C$17</f>
        <v>0</v>
      </c>
    </row>
    <row r="17" spans="1:2" ht="18.5">
      <c r="A17" s="226" t="s">
        <v>217</v>
      </c>
      <c r="B17" s="227"/>
    </row>
    <row r="18" spans="1:2" ht="18.5">
      <c r="A18" s="21" t="s">
        <v>57</v>
      </c>
      <c r="B18" s="25">
        <f>'FIELD INFO 3'!C24</f>
        <v>0</v>
      </c>
    </row>
    <row r="19" spans="1:2" ht="18.5">
      <c r="A19" s="21" t="s">
        <v>113</v>
      </c>
      <c r="B19" s="25">
        <f>'FIELD INFO 3'!C25</f>
        <v>0</v>
      </c>
    </row>
    <row r="20" spans="1:2" ht="18.5">
      <c r="A20" s="22" t="s">
        <v>47</v>
      </c>
      <c r="B20" s="25">
        <f>'FIELD INFO 3'!C26</f>
        <v>0</v>
      </c>
    </row>
    <row r="21" spans="1:2" ht="18.5">
      <c r="A21" s="21" t="s">
        <v>48</v>
      </c>
      <c r="B21" s="25">
        <f>'FIELD INFO 3'!C27</f>
        <v>0</v>
      </c>
    </row>
    <row r="22" spans="1:2" ht="18.5">
      <c r="A22" s="21" t="s">
        <v>2</v>
      </c>
      <c r="B22" s="25">
        <f>'FIELD INFO 3'!C28</f>
        <v>0</v>
      </c>
    </row>
    <row r="23" spans="1:2" ht="18.5">
      <c r="A23" s="21" t="s">
        <v>49</v>
      </c>
      <c r="B23" s="25">
        <f>'FIELD INFO 3'!C29</f>
        <v>0</v>
      </c>
    </row>
    <row r="24" spans="1:2" ht="18.5">
      <c r="A24" s="22" t="s">
        <v>36</v>
      </c>
      <c r="B24" s="25">
        <f>'FIELD INFO 3'!C30</f>
        <v>0</v>
      </c>
    </row>
    <row r="25" spans="1:2" ht="18.5">
      <c r="A25" s="228" t="s">
        <v>218</v>
      </c>
      <c r="B25" s="229"/>
    </row>
    <row r="26" spans="1:2" ht="18.5">
      <c r="A26" s="22" t="s">
        <v>51</v>
      </c>
      <c r="B26" s="25">
        <f>'FIELD INFO 3'!C31</f>
        <v>0</v>
      </c>
    </row>
    <row r="27" spans="1:2" ht="18.5">
      <c r="A27" s="22" t="s">
        <v>52</v>
      </c>
      <c r="B27" s="25">
        <f>'FIELD INFO 3'!C32</f>
        <v>0</v>
      </c>
    </row>
    <row r="28" spans="1:2" ht="18.5">
      <c r="A28" s="22" t="s">
        <v>53</v>
      </c>
      <c r="B28" s="25">
        <f>'FIELD INFO 3'!C33</f>
        <v>0</v>
      </c>
    </row>
    <row r="29" spans="1:2" ht="18.5">
      <c r="A29" s="23" t="s">
        <v>54</v>
      </c>
      <c r="B29" s="25">
        <f>'FIELD INFO 3'!C34</f>
        <v>0</v>
      </c>
    </row>
    <row r="30" spans="1:2" ht="18.5">
      <c r="A30" s="23" t="s">
        <v>55</v>
      </c>
      <c r="B30" s="25">
        <f>'FIELD INFO 3'!C35</f>
        <v>0</v>
      </c>
    </row>
    <row r="31" spans="1:2" ht="18.5">
      <c r="A31" s="23" t="s">
        <v>56</v>
      </c>
      <c r="B31" s="25">
        <f>'FIELD INFO 3'!C36</f>
        <v>0</v>
      </c>
    </row>
    <row r="32" spans="1:2" ht="18.5">
      <c r="A32" s="22" t="s">
        <v>34</v>
      </c>
      <c r="B32" s="25">
        <f>'FIELD INFO 3'!C37</f>
        <v>0</v>
      </c>
    </row>
    <row r="33" spans="1:2" ht="18.5">
      <c r="A33" s="230" t="s">
        <v>219</v>
      </c>
      <c r="B33" s="231"/>
    </row>
    <row r="34" spans="1:2" ht="18.5">
      <c r="A34" s="22" t="s">
        <v>50</v>
      </c>
      <c r="B34" s="25">
        <f>'FIELD INFO 3'!C38</f>
        <v>0</v>
      </c>
    </row>
  </sheetData>
  <mergeCells count="4">
    <mergeCell ref="A1:B1"/>
    <mergeCell ref="A17:B17"/>
    <mergeCell ref="A25:B25"/>
    <mergeCell ref="A33:B3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25C-89DF-4545-8CF0-F3881D043E3F}">
  <sheetPr>
    <tabColor theme="6" tint="0.59999389629810485"/>
  </sheetPr>
  <dimension ref="B1:M39"/>
  <sheetViews>
    <sheetView workbookViewId="0">
      <selection activeCell="C5" sqref="C5"/>
    </sheetView>
  </sheetViews>
  <sheetFormatPr defaultRowHeight="14.5"/>
  <cols>
    <col min="1" max="16384" width="8.7265625" style="89"/>
  </cols>
  <sheetData>
    <row r="1" spans="2:13" ht="15" thickBot="1">
      <c r="B1" s="102"/>
    </row>
    <row r="2" spans="2:13" ht="15.5" thickTop="1" thickBot="1">
      <c r="B2" s="104"/>
      <c r="C2" s="105"/>
      <c r="D2" s="138"/>
      <c r="E2" s="232" t="s">
        <v>249</v>
      </c>
      <c r="F2" s="233"/>
      <c r="G2" s="233"/>
      <c r="H2" s="233"/>
      <c r="I2" s="233"/>
      <c r="J2" s="234"/>
      <c r="K2" s="138"/>
      <c r="L2" s="138"/>
      <c r="M2" s="107"/>
    </row>
    <row r="3" spans="2:13" ht="23.5" thickBot="1">
      <c r="B3" s="108"/>
      <c r="C3" s="133"/>
      <c r="D3" s="241" t="s">
        <v>58</v>
      </c>
      <c r="E3" s="242"/>
      <c r="F3" s="242"/>
      <c r="G3" s="242"/>
      <c r="H3" s="242"/>
      <c r="I3" s="242"/>
      <c r="J3" s="242"/>
      <c r="K3" s="243"/>
      <c r="L3" s="244"/>
      <c r="M3" s="109"/>
    </row>
    <row r="4" spans="2:13" ht="15.5">
      <c r="B4" s="108"/>
      <c r="C4" s="134"/>
      <c r="D4" s="139"/>
      <c r="E4" s="140"/>
      <c r="F4" s="141" t="s">
        <v>59</v>
      </c>
      <c r="G4" s="245">
        <f>'FIELD INFO 3'!C5</f>
        <v>0</v>
      </c>
      <c r="H4" s="246"/>
      <c r="I4" s="247"/>
      <c r="J4" s="142"/>
      <c r="K4" s="142"/>
      <c r="L4" s="142"/>
      <c r="M4" s="109"/>
    </row>
    <row r="5" spans="2:13" ht="15.5">
      <c r="B5" s="108"/>
      <c r="C5" s="134"/>
      <c r="D5" s="139"/>
      <c r="E5" s="142"/>
      <c r="F5" s="141" t="s">
        <v>60</v>
      </c>
      <c r="G5" s="238">
        <f>'FIELD INFO 3'!C4</f>
        <v>0</v>
      </c>
      <c r="H5" s="239"/>
      <c r="I5" s="240"/>
      <c r="J5" s="140"/>
      <c r="K5" s="140"/>
      <c r="L5" s="140"/>
      <c r="M5" s="2"/>
    </row>
    <row r="6" spans="2:13" ht="15.5">
      <c r="B6" s="108"/>
      <c r="C6" s="134"/>
      <c r="D6" s="135"/>
      <c r="E6" s="251" t="s">
        <v>61</v>
      </c>
      <c r="F6" s="253"/>
      <c r="G6" s="266"/>
      <c r="H6" s="267"/>
      <c r="I6" s="268"/>
      <c r="J6" s="1"/>
      <c r="K6" s="1"/>
      <c r="L6" s="1"/>
      <c r="M6" s="2"/>
    </row>
    <row r="7" spans="2:13" ht="15.5">
      <c r="B7" s="108"/>
      <c r="C7" s="136"/>
      <c r="D7" s="135"/>
      <c r="E7" s="251" t="s">
        <v>62</v>
      </c>
      <c r="F7" s="253"/>
      <c r="G7" s="266"/>
      <c r="H7" s="267"/>
      <c r="I7" s="268"/>
      <c r="J7" s="1"/>
      <c r="K7" s="1"/>
      <c r="L7" s="1"/>
      <c r="M7" s="2"/>
    </row>
    <row r="8" spans="2:13" ht="15.5">
      <c r="B8" s="108"/>
      <c r="C8" s="134"/>
      <c r="D8" s="251" t="s">
        <v>63</v>
      </c>
      <c r="E8" s="251"/>
      <c r="F8" s="253"/>
      <c r="G8" s="266"/>
      <c r="H8" s="267"/>
      <c r="I8" s="268"/>
      <c r="J8" s="1"/>
      <c r="K8" s="1"/>
      <c r="L8" s="1"/>
      <c r="M8" s="2"/>
    </row>
    <row r="9" spans="2:13" ht="15.5">
      <c r="B9" s="108"/>
      <c r="C9" s="251" t="s">
        <v>64</v>
      </c>
      <c r="D9" s="251"/>
      <c r="E9" s="251"/>
      <c r="F9" s="253"/>
      <c r="G9" s="266"/>
      <c r="H9" s="267"/>
      <c r="I9" s="268"/>
      <c r="J9" s="134"/>
      <c r="K9" s="134"/>
      <c r="L9" s="1"/>
      <c r="M9" s="2"/>
    </row>
    <row r="10" spans="2:13" ht="15.5">
      <c r="B10" s="108"/>
      <c r="C10" s="134"/>
      <c r="D10" s="135"/>
      <c r="E10" s="143"/>
      <c r="F10" s="141" t="s">
        <v>226</v>
      </c>
      <c r="G10" s="238">
        <f>'FIELD INFO 3'!C7</f>
        <v>0</v>
      </c>
      <c r="H10" s="239"/>
      <c r="I10" s="240"/>
      <c r="J10" s="134"/>
      <c r="K10" s="134"/>
      <c r="L10" s="1"/>
      <c r="M10" s="2"/>
    </row>
    <row r="11" spans="2:13" ht="15.5">
      <c r="B11" s="108"/>
      <c r="C11" s="134"/>
      <c r="D11" s="135"/>
      <c r="E11" s="143"/>
      <c r="F11" s="141" t="s">
        <v>65</v>
      </c>
      <c r="G11" s="238" t="e">
        <f>'FIELD INFO 3'!C8</f>
        <v>#N/A</v>
      </c>
      <c r="H11" s="239"/>
      <c r="I11" s="240"/>
      <c r="J11" s="1"/>
      <c r="K11" s="1"/>
      <c r="L11" s="1"/>
      <c r="M11" s="2"/>
    </row>
    <row r="12" spans="2:13">
      <c r="B12" s="108"/>
      <c r="C12" s="133"/>
      <c r="D12" s="111"/>
      <c r="E12" s="111"/>
      <c r="F12" s="111"/>
      <c r="G12" s="111"/>
      <c r="H12" s="111"/>
      <c r="I12" s="111"/>
      <c r="J12" s="111"/>
      <c r="K12" s="111"/>
      <c r="L12" s="111"/>
      <c r="M12" s="109"/>
    </row>
    <row r="13" spans="2:13" ht="29.5">
      <c r="B13" s="108"/>
      <c r="C13" s="137"/>
      <c r="D13" s="144" t="s">
        <v>66</v>
      </c>
      <c r="E13" s="144" t="s">
        <v>67</v>
      </c>
      <c r="F13" s="144" t="s">
        <v>68</v>
      </c>
      <c r="G13" s="144" t="s">
        <v>69</v>
      </c>
      <c r="H13" s="144" t="s">
        <v>70</v>
      </c>
      <c r="I13" s="144" t="s">
        <v>71</v>
      </c>
      <c r="J13" s="144" t="s">
        <v>72</v>
      </c>
      <c r="K13" s="144" t="s">
        <v>73</v>
      </c>
      <c r="L13" s="144" t="s">
        <v>74</v>
      </c>
      <c r="M13" s="109"/>
    </row>
    <row r="14" spans="2:13" ht="17.5" customHeight="1">
      <c r="B14" s="108"/>
      <c r="C14" s="145" t="s">
        <v>75</v>
      </c>
      <c r="D14" s="5" t="s">
        <v>0</v>
      </c>
      <c r="E14" s="5"/>
      <c r="F14" s="5"/>
      <c r="G14" s="5"/>
      <c r="H14" s="5"/>
      <c r="I14" s="5"/>
      <c r="J14" s="5"/>
      <c r="K14" s="5"/>
      <c r="L14" s="5"/>
      <c r="M14" s="109"/>
    </row>
    <row r="15" spans="2:13" ht="16.5">
      <c r="B15" s="108"/>
      <c r="C15" s="145" t="s">
        <v>76</v>
      </c>
      <c r="D15" s="9" t="s">
        <v>0</v>
      </c>
      <c r="E15" s="9"/>
      <c r="F15" s="9"/>
      <c r="G15" s="9"/>
      <c r="H15" s="9"/>
      <c r="I15" s="9"/>
      <c r="J15" s="9"/>
      <c r="K15" s="9"/>
      <c r="L15" s="9"/>
      <c r="M15" s="109"/>
    </row>
    <row r="16" spans="2:13" ht="16.5">
      <c r="B16" s="108"/>
      <c r="C16" s="145" t="s">
        <v>37</v>
      </c>
      <c r="D16" s="9" t="s">
        <v>1</v>
      </c>
      <c r="E16" s="9"/>
      <c r="F16" s="9"/>
      <c r="G16" s="9"/>
      <c r="H16" s="9"/>
      <c r="I16" s="9"/>
      <c r="J16" s="9"/>
      <c r="K16" s="9"/>
      <c r="L16" s="9"/>
      <c r="M16" s="109"/>
    </row>
    <row r="17" spans="2:13" ht="16.5">
      <c r="B17" s="108"/>
      <c r="C17" s="145" t="s">
        <v>38</v>
      </c>
      <c r="D17" s="10" t="s">
        <v>0</v>
      </c>
      <c r="E17" s="10" t="s">
        <v>0</v>
      </c>
      <c r="F17" s="10" t="s">
        <v>1</v>
      </c>
      <c r="G17" s="10" t="s">
        <v>0</v>
      </c>
      <c r="H17" s="10" t="s">
        <v>1</v>
      </c>
      <c r="I17" s="10" t="s">
        <v>1</v>
      </c>
      <c r="J17" s="10" t="s">
        <v>0</v>
      </c>
      <c r="K17" s="10" t="s">
        <v>1</v>
      </c>
      <c r="L17" s="10" t="s">
        <v>0</v>
      </c>
      <c r="M17" s="109"/>
    </row>
    <row r="18" spans="2:13" ht="35">
      <c r="B18" s="108"/>
      <c r="C18" s="146"/>
      <c r="D18" s="144" t="s">
        <v>77</v>
      </c>
      <c r="E18" s="144" t="s">
        <v>78</v>
      </c>
      <c r="F18" s="144" t="s">
        <v>79</v>
      </c>
      <c r="G18" s="144" t="s">
        <v>80</v>
      </c>
      <c r="H18" s="144" t="s">
        <v>81</v>
      </c>
      <c r="I18" s="144" t="s">
        <v>82</v>
      </c>
      <c r="J18" s="144" t="s">
        <v>83</v>
      </c>
      <c r="K18" s="144" t="s">
        <v>84</v>
      </c>
      <c r="L18" s="144" t="s">
        <v>85</v>
      </c>
      <c r="M18" s="109"/>
    </row>
    <row r="19" spans="2:13" ht="16.5">
      <c r="B19" s="108"/>
      <c r="C19" s="145" t="s">
        <v>75</v>
      </c>
      <c r="D19" s="5"/>
      <c r="E19" s="5"/>
      <c r="F19" s="5"/>
      <c r="G19" s="5"/>
      <c r="H19" s="5"/>
      <c r="I19" s="5"/>
      <c r="J19" s="5"/>
      <c r="K19" s="5"/>
      <c r="L19" s="5"/>
      <c r="M19" s="109"/>
    </row>
    <row r="20" spans="2:13" ht="16.5">
      <c r="B20" s="108"/>
      <c r="C20" s="145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109"/>
    </row>
    <row r="21" spans="2:13" ht="16.5">
      <c r="B21" s="108"/>
      <c r="C21" s="145" t="s">
        <v>37</v>
      </c>
      <c r="D21" s="9"/>
      <c r="E21" s="9"/>
      <c r="F21" s="9"/>
      <c r="G21" s="9"/>
      <c r="H21" s="9"/>
      <c r="I21" s="9"/>
      <c r="J21" s="9"/>
      <c r="K21" s="9"/>
      <c r="L21" s="9"/>
      <c r="M21" s="109"/>
    </row>
    <row r="22" spans="2:13" ht="16.5">
      <c r="B22" s="108"/>
      <c r="C22" s="145" t="s">
        <v>38</v>
      </c>
      <c r="D22" s="10" t="s">
        <v>0</v>
      </c>
      <c r="E22" s="10" t="s">
        <v>1</v>
      </c>
      <c r="F22" s="10" t="s">
        <v>0</v>
      </c>
      <c r="G22" s="10" t="s">
        <v>0</v>
      </c>
      <c r="H22" s="10" t="s">
        <v>1</v>
      </c>
      <c r="I22" s="10" t="s">
        <v>0</v>
      </c>
      <c r="J22" s="10" t="s">
        <v>1</v>
      </c>
      <c r="K22" s="10" t="s">
        <v>0</v>
      </c>
      <c r="L22" s="10" t="s">
        <v>0</v>
      </c>
      <c r="M22" s="109"/>
    </row>
    <row r="23" spans="2:13" ht="35">
      <c r="B23" s="108"/>
      <c r="C23" s="146"/>
      <c r="D23" s="144" t="s">
        <v>86</v>
      </c>
      <c r="E23" s="144" t="s">
        <v>87</v>
      </c>
      <c r="F23" s="144" t="s">
        <v>88</v>
      </c>
      <c r="G23" s="144" t="s">
        <v>89</v>
      </c>
      <c r="H23" s="144" t="s">
        <v>90</v>
      </c>
      <c r="I23" s="144" t="s">
        <v>91</v>
      </c>
      <c r="J23" s="144" t="s">
        <v>92</v>
      </c>
      <c r="K23" s="144" t="s">
        <v>93</v>
      </c>
      <c r="L23" s="144" t="s">
        <v>94</v>
      </c>
      <c r="M23" s="109"/>
    </row>
    <row r="24" spans="2:13" ht="16.5">
      <c r="B24" s="108"/>
      <c r="C24" s="145" t="s">
        <v>75</v>
      </c>
      <c r="D24" s="5"/>
      <c r="E24" s="5"/>
      <c r="F24" s="5"/>
      <c r="G24" s="5"/>
      <c r="H24" s="5"/>
      <c r="I24" s="5"/>
      <c r="J24" s="5"/>
      <c r="K24" s="5"/>
      <c r="L24" s="5"/>
      <c r="M24" s="109"/>
    </row>
    <row r="25" spans="2:13" ht="16.5">
      <c r="B25" s="108"/>
      <c r="C25" s="145" t="s">
        <v>76</v>
      </c>
      <c r="D25" s="9"/>
      <c r="E25" s="9"/>
      <c r="F25" s="9"/>
      <c r="G25" s="9"/>
      <c r="H25" s="9"/>
      <c r="I25" s="9"/>
      <c r="J25" s="9"/>
      <c r="K25" s="9"/>
      <c r="L25" s="9"/>
      <c r="M25" s="109"/>
    </row>
    <row r="26" spans="2:13" ht="16.5">
      <c r="B26" s="108"/>
      <c r="C26" s="145" t="s">
        <v>37</v>
      </c>
      <c r="D26" s="9"/>
      <c r="E26" s="9"/>
      <c r="F26" s="9"/>
      <c r="G26" s="9"/>
      <c r="H26" s="9"/>
      <c r="I26" s="9"/>
      <c r="J26" s="9"/>
      <c r="K26" s="9"/>
      <c r="L26" s="9"/>
      <c r="M26" s="109"/>
    </row>
    <row r="27" spans="2:13" ht="16.5">
      <c r="B27" s="108"/>
      <c r="C27" s="145" t="s">
        <v>38</v>
      </c>
      <c r="D27" s="10" t="s">
        <v>0</v>
      </c>
      <c r="E27" s="10" t="s">
        <v>0</v>
      </c>
      <c r="F27" s="10" t="s">
        <v>0</v>
      </c>
      <c r="G27" s="10" t="s">
        <v>0</v>
      </c>
      <c r="H27" s="10" t="s">
        <v>1</v>
      </c>
      <c r="I27" s="10" t="s">
        <v>0</v>
      </c>
      <c r="J27" s="10" t="s">
        <v>0</v>
      </c>
      <c r="K27" s="10" t="s">
        <v>0</v>
      </c>
      <c r="L27" s="10" t="s">
        <v>1</v>
      </c>
      <c r="M27" s="109"/>
    </row>
    <row r="28" spans="2:13" ht="35">
      <c r="B28" s="108"/>
      <c r="C28" s="146"/>
      <c r="D28" s="144" t="s">
        <v>95</v>
      </c>
      <c r="E28" s="144" t="s">
        <v>96</v>
      </c>
      <c r="F28" s="144" t="s">
        <v>97</v>
      </c>
      <c r="G28" s="144" t="s">
        <v>98</v>
      </c>
      <c r="H28" s="144" t="s">
        <v>99</v>
      </c>
      <c r="I28" s="144" t="s">
        <v>100</v>
      </c>
      <c r="J28" s="144" t="s">
        <v>101</v>
      </c>
      <c r="K28" s="144" t="s">
        <v>102</v>
      </c>
      <c r="L28" s="144" t="s">
        <v>103</v>
      </c>
      <c r="M28" s="109"/>
    </row>
    <row r="29" spans="2:13" ht="16.5">
      <c r="B29" s="108"/>
      <c r="C29" s="145" t="s">
        <v>75</v>
      </c>
      <c r="D29" s="5"/>
      <c r="E29" s="5"/>
      <c r="F29" s="5"/>
      <c r="G29" s="5"/>
      <c r="H29" s="5"/>
      <c r="I29" s="5"/>
      <c r="J29" s="5"/>
      <c r="K29" s="5"/>
      <c r="L29" s="5"/>
      <c r="M29" s="109"/>
    </row>
    <row r="30" spans="2:13" ht="16.5">
      <c r="B30" s="108"/>
      <c r="C30" s="145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109"/>
    </row>
    <row r="31" spans="2:13" ht="16.5">
      <c r="B31" s="108"/>
      <c r="C31" s="145" t="s">
        <v>37</v>
      </c>
      <c r="D31" s="9"/>
      <c r="E31" s="9"/>
      <c r="F31" s="9"/>
      <c r="G31" s="9"/>
      <c r="H31" s="9"/>
      <c r="I31" s="9"/>
      <c r="J31" s="9"/>
      <c r="K31" s="9"/>
      <c r="L31" s="9"/>
      <c r="M31" s="109"/>
    </row>
    <row r="32" spans="2:13" ht="16.5">
      <c r="B32" s="108"/>
      <c r="C32" s="145" t="s">
        <v>38</v>
      </c>
      <c r="D32" s="10" t="s">
        <v>0</v>
      </c>
      <c r="E32" s="10" t="s">
        <v>0</v>
      </c>
      <c r="F32" s="10" t="s">
        <v>1</v>
      </c>
      <c r="G32" s="10" t="s">
        <v>0</v>
      </c>
      <c r="H32" s="10" t="s">
        <v>1</v>
      </c>
      <c r="I32" s="10" t="s">
        <v>0</v>
      </c>
      <c r="J32" s="10" t="s">
        <v>1</v>
      </c>
      <c r="K32" s="10" t="s">
        <v>0</v>
      </c>
      <c r="L32" s="10" t="s">
        <v>1</v>
      </c>
      <c r="M32" s="109"/>
    </row>
    <row r="33" spans="2:13" ht="35">
      <c r="B33" s="108"/>
      <c r="C33" s="146"/>
      <c r="D33" s="144" t="s">
        <v>104</v>
      </c>
      <c r="E33" s="144" t="s">
        <v>105</v>
      </c>
      <c r="F33" s="144" t="s">
        <v>106</v>
      </c>
      <c r="G33" s="144" t="s">
        <v>107</v>
      </c>
      <c r="H33" s="144" t="s">
        <v>108</v>
      </c>
      <c r="I33" s="144" t="s">
        <v>109</v>
      </c>
      <c r="J33" s="144" t="s">
        <v>110</v>
      </c>
      <c r="K33" s="144" t="s">
        <v>111</v>
      </c>
      <c r="L33" s="144" t="s">
        <v>112</v>
      </c>
      <c r="M33" s="109"/>
    </row>
    <row r="34" spans="2:13" ht="16.5">
      <c r="B34" s="108"/>
      <c r="C34" s="145" t="s">
        <v>75</v>
      </c>
      <c r="D34" s="5"/>
      <c r="E34" s="5"/>
      <c r="F34" s="5"/>
      <c r="G34" s="5"/>
      <c r="H34" s="5"/>
      <c r="I34" s="5"/>
      <c r="J34" s="5"/>
      <c r="K34" s="5"/>
      <c r="L34" s="5"/>
      <c r="M34" s="109"/>
    </row>
    <row r="35" spans="2:13" ht="16.5">
      <c r="B35" s="108"/>
      <c r="C35" s="145" t="s">
        <v>76</v>
      </c>
      <c r="D35" s="9"/>
      <c r="E35" s="9"/>
      <c r="F35" s="9"/>
      <c r="G35" s="9"/>
      <c r="H35" s="9"/>
      <c r="I35" s="9"/>
      <c r="J35" s="9"/>
      <c r="K35" s="9"/>
      <c r="L35" s="9"/>
      <c r="M35" s="109"/>
    </row>
    <row r="36" spans="2:13" ht="16.5">
      <c r="B36" s="108"/>
      <c r="C36" s="145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109"/>
    </row>
    <row r="37" spans="2:13" ht="16.5">
      <c r="B37" s="108"/>
      <c r="C37" s="145" t="s">
        <v>38</v>
      </c>
      <c r="D37" s="10" t="s">
        <v>0</v>
      </c>
      <c r="E37" s="10" t="s">
        <v>0</v>
      </c>
      <c r="F37" s="10" t="s">
        <v>0</v>
      </c>
      <c r="G37" s="10" t="s">
        <v>1</v>
      </c>
      <c r="H37" s="10" t="s">
        <v>0</v>
      </c>
      <c r="I37" s="10" t="s">
        <v>0</v>
      </c>
      <c r="J37" s="10" t="s">
        <v>0</v>
      </c>
      <c r="K37" s="10" t="s">
        <v>0</v>
      </c>
      <c r="L37" s="10" t="s">
        <v>0</v>
      </c>
      <c r="M37" s="109"/>
    </row>
    <row r="38" spans="2:13" ht="15" thickBot="1">
      <c r="B38" s="113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15"/>
    </row>
    <row r="39" spans="2:13" ht="15" thickTop="1"/>
  </sheetData>
  <sheetProtection algorithmName="SHA-512" hashValue="JjEZZCxyVzSrz59KIb3FuM5DK8DYDns1MvhmFHEp2Mmg0radb2HtGTFR1F/5wiFqCjuM1uTDsJ88nnH4/imIuA==" saltValue="lRlvC/mOhxrDWuFxdZEc2w==" spinCount="100000" sheet="1" objects="1" scenarios="1"/>
  <mergeCells count="14">
    <mergeCell ref="G8:I8"/>
    <mergeCell ref="G9:I9"/>
    <mergeCell ref="G10:I10"/>
    <mergeCell ref="G11:I11"/>
    <mergeCell ref="E6:F6"/>
    <mergeCell ref="E7:F7"/>
    <mergeCell ref="D8:F8"/>
    <mergeCell ref="C9:F9"/>
    <mergeCell ref="G7:I7"/>
    <mergeCell ref="E2:J2"/>
    <mergeCell ref="D3:L3"/>
    <mergeCell ref="G4:I4"/>
    <mergeCell ref="G5:I5"/>
    <mergeCell ref="G6:I6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C50-A1FA-48F3-B867-5E2EAB0A651D}">
  <sheetPr>
    <tabColor theme="7" tint="0.79998168889431442"/>
  </sheetPr>
  <dimension ref="A1:D57"/>
  <sheetViews>
    <sheetView zoomScale="70" zoomScaleNormal="70" workbookViewId="0">
      <selection sqref="A1:XFD1048576"/>
    </sheetView>
  </sheetViews>
  <sheetFormatPr defaultColWidth="15.81640625" defaultRowHeight="14.5"/>
  <cols>
    <col min="1" max="1" width="94.1796875" style="12" customWidth="1"/>
    <col min="2" max="2" width="43.453125" style="34" customWidth="1"/>
    <col min="3" max="16384" width="15.81640625" style="12"/>
  </cols>
  <sheetData>
    <row r="1" spans="1:4" ht="18.5">
      <c r="A1" s="256" t="s">
        <v>432</v>
      </c>
      <c r="B1" s="257"/>
    </row>
    <row r="2" spans="1:4" ht="18.5">
      <c r="A2" s="13" t="s">
        <v>194</v>
      </c>
      <c r="B2" s="13">
        <f>'FIELD INFO 3'!$C$2</f>
        <v>0</v>
      </c>
      <c r="D2" s="15"/>
    </row>
    <row r="3" spans="1:4" ht="18.5">
      <c r="A3" s="14" t="s">
        <v>195</v>
      </c>
      <c r="B3" s="13">
        <f>'FIELD INFO 3'!$C$3</f>
        <v>0</v>
      </c>
    </row>
    <row r="4" spans="1:4" ht="18.5">
      <c r="A4" s="14" t="s">
        <v>196</v>
      </c>
      <c r="B4" s="13">
        <f>'FIELD INFO 3'!$C$4</f>
        <v>0</v>
      </c>
    </row>
    <row r="5" spans="1:4" ht="18.5">
      <c r="A5" s="14" t="s">
        <v>197</v>
      </c>
      <c r="B5" s="13">
        <f>'FIELD INFO 3'!$C$5</f>
        <v>0</v>
      </c>
    </row>
    <row r="6" spans="1:4" ht="18.5">
      <c r="A6" s="13" t="s">
        <v>198</v>
      </c>
      <c r="B6" s="13">
        <f>'FIELD INFO 3'!$C$7</f>
        <v>0</v>
      </c>
    </row>
    <row r="7" spans="1:4" ht="18.5">
      <c r="A7" s="14" t="s">
        <v>199</v>
      </c>
      <c r="B7" s="13" t="e">
        <f>'FIELD INFO 3'!$C$8</f>
        <v>#N/A</v>
      </c>
    </row>
    <row r="8" spans="1:4" ht="18.5">
      <c r="A8" s="14" t="s">
        <v>200</v>
      </c>
      <c r="B8" s="76">
        <f ca="1">'FIELD INFO 3'!$C$9</f>
        <v>44900</v>
      </c>
    </row>
    <row r="9" spans="1:4" ht="18.5">
      <c r="A9" s="14" t="s">
        <v>201</v>
      </c>
      <c r="B9" s="76">
        <f>'FIELD INFO 3'!$C$10</f>
        <v>0</v>
      </c>
    </row>
    <row r="10" spans="1:4" ht="18.5">
      <c r="A10" s="13" t="s">
        <v>202</v>
      </c>
      <c r="B10" s="13">
        <f>'FIELD INFO 3'!$C$11</f>
        <v>0</v>
      </c>
    </row>
    <row r="11" spans="1:4" ht="18.5">
      <c r="A11" s="14" t="s">
        <v>203</v>
      </c>
      <c r="B11" s="13">
        <f>'FIELD INFO 3'!$C$12</f>
        <v>0</v>
      </c>
    </row>
    <row r="12" spans="1:4" ht="18.5">
      <c r="A12" s="14" t="s">
        <v>204</v>
      </c>
      <c r="B12" s="13">
        <f>'FIELD INFO 3'!$C$13</f>
        <v>0</v>
      </c>
    </row>
    <row r="13" spans="1:4" ht="18.5">
      <c r="A13" s="14" t="s">
        <v>205</v>
      </c>
      <c r="B13" s="13">
        <f>'FIELD INFO 3'!$C$14</f>
        <v>0</v>
      </c>
    </row>
    <row r="14" spans="1:4" ht="18.5">
      <c r="A14" s="14" t="s">
        <v>206</v>
      </c>
      <c r="B14" s="13">
        <f>'FIELD INFO 3'!$C$15</f>
        <v>0</v>
      </c>
    </row>
    <row r="15" spans="1:4" ht="18.5">
      <c r="A15" s="13" t="s">
        <v>207</v>
      </c>
      <c r="B15" s="13">
        <f>'FIELD INFO 3'!$C$16</f>
        <v>0</v>
      </c>
    </row>
    <row r="16" spans="1:4" ht="18.5">
      <c r="A16" s="14" t="s">
        <v>208</v>
      </c>
      <c r="B16" s="13">
        <f>'FIELD INFO 3'!$C$17</f>
        <v>0</v>
      </c>
    </row>
    <row r="17" spans="1:2" ht="18.5">
      <c r="A17" s="258" t="s">
        <v>217</v>
      </c>
      <c r="B17" s="259"/>
    </row>
    <row r="18" spans="1:2" ht="18.5">
      <c r="A18" s="16" t="s">
        <v>57</v>
      </c>
      <c r="B18" s="31">
        <f>'FIELD INFO 3'!C24</f>
        <v>0</v>
      </c>
    </row>
    <row r="19" spans="1:2" ht="18.5">
      <c r="A19" s="16" t="s">
        <v>245</v>
      </c>
      <c r="B19" s="31">
        <f>'FIELD INFO 3'!C25</f>
        <v>0</v>
      </c>
    </row>
    <row r="20" spans="1:2" ht="18.5">
      <c r="A20" s="260" t="s">
        <v>244</v>
      </c>
      <c r="B20" s="261"/>
    </row>
    <row r="21" spans="1:2" ht="18.5">
      <c r="A21" s="14" t="s">
        <v>243</v>
      </c>
      <c r="B21" s="31">
        <f>'FIELD INFO 3'!C26</f>
        <v>0</v>
      </c>
    </row>
    <row r="22" spans="1:2" ht="18.5">
      <c r="A22" s="14" t="s">
        <v>242</v>
      </c>
      <c r="B22" s="31">
        <f>'FIELD INFO 3'!C27</f>
        <v>0</v>
      </c>
    </row>
    <row r="23" spans="1:2" ht="18.5">
      <c r="A23" s="14" t="s">
        <v>241</v>
      </c>
      <c r="B23" s="31">
        <f>'FIELD INFO 3'!C28</f>
        <v>0</v>
      </c>
    </row>
    <row r="24" spans="1:2" ht="18.5">
      <c r="A24" s="14" t="s">
        <v>240</v>
      </c>
      <c r="B24" s="31">
        <f>'FIELD INFO 3'!C29</f>
        <v>0</v>
      </c>
    </row>
    <row r="25" spans="1:2" ht="18.5">
      <c r="A25" s="14" t="s">
        <v>239</v>
      </c>
      <c r="B25" s="31">
        <f>'FIELD INFO 3'!C30</f>
        <v>0</v>
      </c>
    </row>
    <row r="26" spans="1:2" ht="18.5">
      <c r="A26" s="14" t="s">
        <v>238</v>
      </c>
      <c r="B26" s="31">
        <f>'FIELD INFO 3'!C31</f>
        <v>0</v>
      </c>
    </row>
    <row r="27" spans="1:2" ht="18.5">
      <c r="A27" s="14" t="s">
        <v>237</v>
      </c>
      <c r="B27" s="31">
        <f>'FIELD INFO 3'!C32</f>
        <v>0</v>
      </c>
    </row>
    <row r="28" spans="1:2" ht="18.5">
      <c r="A28" s="262" t="s">
        <v>219</v>
      </c>
      <c r="B28" s="263"/>
    </row>
    <row r="29" spans="1:2" ht="18.5">
      <c r="A29" s="17" t="s">
        <v>211</v>
      </c>
      <c r="B29" s="31">
        <f>'FIELD INFO 3'!C33</f>
        <v>0</v>
      </c>
    </row>
    <row r="30" spans="1:2" ht="37">
      <c r="A30" s="17" t="s">
        <v>17</v>
      </c>
      <c r="B30" s="31">
        <f>'FIELD INFO 3'!C34</f>
        <v>0</v>
      </c>
    </row>
    <row r="31" spans="1:2" ht="18.5">
      <c r="A31" s="17" t="s">
        <v>18</v>
      </c>
      <c r="B31" s="31">
        <f>'FIELD INFO 3'!C35</f>
        <v>0</v>
      </c>
    </row>
    <row r="32" spans="1:2" ht="18.5">
      <c r="A32" s="264" t="s">
        <v>222</v>
      </c>
      <c r="B32" s="265"/>
    </row>
    <row r="33" spans="1:2" ht="18.5">
      <c r="A33" s="14" t="s">
        <v>19</v>
      </c>
      <c r="B33" s="31">
        <f>'FIELD INFO 3'!C36</f>
        <v>0</v>
      </c>
    </row>
    <row r="34" spans="1:2" ht="18.5">
      <c r="A34" s="17" t="s">
        <v>20</v>
      </c>
      <c r="B34" s="31">
        <f>'FIELD INFO 3'!C37</f>
        <v>0</v>
      </c>
    </row>
    <row r="35" spans="1:2" ht="18.5">
      <c r="A35" s="14" t="s">
        <v>21</v>
      </c>
      <c r="B35" s="31">
        <f>'FIELD INFO 3'!C38</f>
        <v>0</v>
      </c>
    </row>
    <row r="36" spans="1:2" ht="18.5">
      <c r="A36" s="14" t="s">
        <v>22</v>
      </c>
      <c r="B36" s="31">
        <f>'FIELD INFO 3'!C39</f>
        <v>0</v>
      </c>
    </row>
    <row r="37" spans="1:2" ht="18.5">
      <c r="A37" s="13" t="s">
        <v>23</v>
      </c>
      <c r="B37" s="31">
        <f>'FIELD INFO 3'!C40</f>
        <v>0</v>
      </c>
    </row>
    <row r="38" spans="1:2" ht="18.5">
      <c r="A38" s="254" t="s">
        <v>223</v>
      </c>
      <c r="B38" s="255"/>
    </row>
    <row r="39" spans="1:2" ht="18.5">
      <c r="A39" s="17" t="s">
        <v>24</v>
      </c>
      <c r="B39" s="31">
        <f>'FIELD INFO 3'!C41</f>
        <v>0</v>
      </c>
    </row>
    <row r="40" spans="1:2" ht="18.5">
      <c r="A40" s="16" t="s">
        <v>25</v>
      </c>
      <c r="B40" s="31">
        <f>'FIELD INFO 3'!C42</f>
        <v>0</v>
      </c>
    </row>
    <row r="41" spans="1:2" ht="18.5">
      <c r="A41" s="16" t="s">
        <v>26</v>
      </c>
      <c r="B41" s="31">
        <f>'FIELD INFO 3'!C43</f>
        <v>0</v>
      </c>
    </row>
    <row r="42" spans="1:2" ht="18.5">
      <c r="A42" s="16" t="s">
        <v>27</v>
      </c>
      <c r="B42" s="31">
        <f>'FIELD INFO 3'!C44</f>
        <v>0</v>
      </c>
    </row>
    <row r="43" spans="1:2" ht="18.5">
      <c r="A43" s="16" t="s">
        <v>28</v>
      </c>
      <c r="B43" s="31">
        <f>'FIELD INFO 3'!C45</f>
        <v>0</v>
      </c>
    </row>
    <row r="44" spans="1:2" ht="18.5">
      <c r="A44" s="16" t="s">
        <v>29</v>
      </c>
      <c r="B44" s="31">
        <f>'FIELD INFO 3'!C46</f>
        <v>0</v>
      </c>
    </row>
    <row r="45" spans="1:2" ht="18.5">
      <c r="A45" s="17" t="s">
        <v>30</v>
      </c>
      <c r="B45" s="31">
        <f>'FIELD INFO 3'!C47</f>
        <v>0</v>
      </c>
    </row>
    <row r="46" spans="1:2" ht="18.5">
      <c r="A46" s="24" t="s">
        <v>0</v>
      </c>
      <c r="B46" s="32"/>
    </row>
    <row r="47" spans="1:2" ht="18.5">
      <c r="A47" s="24"/>
      <c r="B47" s="32"/>
    </row>
    <row r="48" spans="1:2" ht="18.5">
      <c r="A48" s="24"/>
      <c r="B48" s="32"/>
    </row>
    <row r="49" spans="1:2" ht="18.5">
      <c r="A49" s="24"/>
      <c r="B49" s="32"/>
    </row>
    <row r="50" spans="1:2" ht="18.5">
      <c r="A50" s="24"/>
      <c r="B50" s="32"/>
    </row>
    <row r="51" spans="1:2" ht="18.5">
      <c r="A51" s="24"/>
      <c r="B51" s="32"/>
    </row>
    <row r="52" spans="1:2" ht="18.5">
      <c r="A52" s="24"/>
      <c r="B52" s="32"/>
    </row>
    <row r="53" spans="1:2" ht="18.5">
      <c r="A53" s="24"/>
      <c r="B53" s="32"/>
    </row>
    <row r="54" spans="1:2" ht="18.5">
      <c r="A54" s="24"/>
      <c r="B54" s="32"/>
    </row>
    <row r="55" spans="1:2" ht="18.5">
      <c r="B55" s="32"/>
    </row>
    <row r="56" spans="1:2" ht="18.5">
      <c r="B56" s="32"/>
    </row>
    <row r="57" spans="1:2" ht="19" thickBot="1">
      <c r="B57" s="33"/>
    </row>
  </sheetData>
  <mergeCells count="6">
    <mergeCell ref="A38:B38"/>
    <mergeCell ref="A1:B1"/>
    <mergeCell ref="A17:B17"/>
    <mergeCell ref="A20:B20"/>
    <mergeCell ref="A28:B28"/>
    <mergeCell ref="A32:B3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FCE7-F545-45BF-A596-E2E3B089564F}">
  <sheetPr codeName="Sheet2">
    <tabColor theme="9" tint="0.59999389629810485"/>
  </sheetPr>
  <dimension ref="A1"/>
  <sheetViews>
    <sheetView zoomScale="70" zoomScaleNormal="70" workbookViewId="0">
      <selection activeCell="C5" sqref="C5"/>
    </sheetView>
  </sheetViews>
  <sheetFormatPr defaultRowHeight="14.5"/>
  <sheetData>
    <row r="1" spans="1:1">
      <c r="A1" t="s">
        <v>368</v>
      </c>
    </row>
  </sheetData>
  <sheetProtection algorithmName="SHA-512" hashValue="SlAEXc86TCM2ZPtohnLP1JAYRM4IehwY0Y2I73FSDBTnqkqijBeu/0GkxVEERd/xg3Qjvk3IOjwGZOkXN/If/Q==" saltValue="UJKblqvjB/uBX8PUPrZ2YQ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2E40-8E2C-44D6-9EA4-88E6A49284AC}">
  <sheetPr codeName="Sheet3">
    <tabColor theme="9" tint="0.79998168889431442"/>
  </sheetPr>
  <dimension ref="A1:E57"/>
  <sheetViews>
    <sheetView tabSelected="1" zoomScaleNormal="100" workbookViewId="0">
      <selection activeCell="B1" sqref="B1"/>
    </sheetView>
  </sheetViews>
  <sheetFormatPr defaultColWidth="17.54296875" defaultRowHeight="14.5"/>
  <cols>
    <col min="1" max="1" width="3.453125" style="83" customWidth="1"/>
    <col min="2" max="2" width="47.81640625" style="83" bestFit="1" customWidth="1"/>
    <col min="3" max="3" width="26.453125" style="83" bestFit="1" customWidth="1"/>
    <col min="4" max="4" width="22.54296875" style="83" bestFit="1" customWidth="1"/>
    <col min="5" max="5" width="33.453125" style="83" customWidth="1"/>
    <col min="6" max="16384" width="17.54296875" style="83"/>
  </cols>
  <sheetData>
    <row r="1" spans="1:5" ht="14.5" customHeight="1" thickBot="1">
      <c r="B1" s="35" t="s">
        <v>114</v>
      </c>
      <c r="C1" s="35" t="s">
        <v>216</v>
      </c>
      <c r="D1" s="84"/>
      <c r="E1" s="148" t="s">
        <v>437</v>
      </c>
    </row>
    <row r="2" spans="1:5" ht="15" thickBot="1">
      <c r="A2" s="83" t="s">
        <v>370</v>
      </c>
      <c r="B2" s="11" t="s">
        <v>194</v>
      </c>
      <c r="C2" s="85"/>
      <c r="D2" s="84"/>
    </row>
    <row r="3" spans="1:5" ht="15" thickBot="1">
      <c r="A3" s="83" t="s">
        <v>370</v>
      </c>
      <c r="B3" s="11" t="s">
        <v>369</v>
      </c>
      <c r="C3" s="85"/>
      <c r="D3" s="84"/>
      <c r="E3" s="148" t="s">
        <v>438</v>
      </c>
    </row>
    <row r="4" spans="1:5" ht="15" thickBot="1">
      <c r="A4" s="83" t="s">
        <v>370</v>
      </c>
      <c r="B4" s="11" t="s">
        <v>196</v>
      </c>
      <c r="C4" s="85"/>
      <c r="D4" s="84"/>
    </row>
    <row r="5" spans="1:5">
      <c r="A5" s="83" t="s">
        <v>370</v>
      </c>
      <c r="B5" s="11" t="s">
        <v>197</v>
      </c>
      <c r="C5" s="85"/>
      <c r="D5" s="84"/>
      <c r="E5" s="153" t="s">
        <v>434</v>
      </c>
    </row>
    <row r="6" spans="1:5">
      <c r="A6" s="83" t="s">
        <v>370</v>
      </c>
      <c r="B6" s="11" t="s">
        <v>250</v>
      </c>
      <c r="C6" s="85"/>
      <c r="D6" s="84"/>
      <c r="E6" s="154"/>
    </row>
    <row r="7" spans="1:5">
      <c r="A7" s="83" t="s">
        <v>370</v>
      </c>
      <c r="B7" s="11" t="s">
        <v>198</v>
      </c>
      <c r="C7" s="85"/>
      <c r="D7" s="84"/>
      <c r="E7" s="154"/>
    </row>
    <row r="8" spans="1:5">
      <c r="B8" s="11" t="s">
        <v>199</v>
      </c>
      <c r="C8" s="98" t="e">
        <f>VLOOKUP(C7,'INFO HIDE'!A:B,2,0)</f>
        <v>#N/A</v>
      </c>
      <c r="D8" s="84"/>
      <c r="E8" s="154"/>
    </row>
    <row r="9" spans="1:5">
      <c r="A9" s="83" t="s">
        <v>370</v>
      </c>
      <c r="B9" s="11" t="s">
        <v>386</v>
      </c>
      <c r="C9" s="56">
        <f ca="1">TODAY()</f>
        <v>44900</v>
      </c>
      <c r="D9" s="87"/>
      <c r="E9" s="154"/>
    </row>
    <row r="10" spans="1:5" ht="29">
      <c r="B10" s="11" t="s">
        <v>392</v>
      </c>
      <c r="C10" s="86"/>
      <c r="D10" s="87"/>
      <c r="E10" s="154"/>
    </row>
    <row r="11" spans="1:5">
      <c r="B11" s="11" t="s">
        <v>202</v>
      </c>
      <c r="C11" s="85"/>
      <c r="D11" s="84"/>
      <c r="E11" s="154"/>
    </row>
    <row r="12" spans="1:5">
      <c r="B12" s="11" t="s">
        <v>203</v>
      </c>
      <c r="C12" s="85"/>
      <c r="D12" s="84"/>
      <c r="E12" s="154"/>
    </row>
    <row r="13" spans="1:5" ht="15" thickBot="1">
      <c r="A13" s="83" t="s">
        <v>370</v>
      </c>
      <c r="B13" s="11" t="s">
        <v>204</v>
      </c>
      <c r="C13" s="85"/>
      <c r="D13" s="84"/>
      <c r="E13" s="155"/>
    </row>
    <row r="14" spans="1:5" ht="15" thickBot="1">
      <c r="A14" s="83" t="s">
        <v>370</v>
      </c>
      <c r="B14" s="11" t="s">
        <v>205</v>
      </c>
      <c r="C14" s="85"/>
      <c r="D14" s="84"/>
      <c r="E14" s="87"/>
    </row>
    <row r="15" spans="1:5" ht="19" thickBot="1">
      <c r="B15" s="11" t="s">
        <v>206</v>
      </c>
      <c r="C15" s="97"/>
      <c r="D15" s="84"/>
      <c r="E15" s="99" t="s">
        <v>435</v>
      </c>
    </row>
    <row r="16" spans="1:5" ht="19" thickBot="1">
      <c r="B16" s="11" t="s">
        <v>207</v>
      </c>
      <c r="C16" s="85"/>
      <c r="D16" s="89"/>
      <c r="E16" s="99" t="s">
        <v>436</v>
      </c>
    </row>
    <row r="17" spans="2:5">
      <c r="B17" s="11" t="s">
        <v>208</v>
      </c>
      <c r="C17" s="85"/>
      <c r="D17" s="89"/>
      <c r="E17" s="84"/>
    </row>
    <row r="18" spans="2:5" ht="15" thickBot="1">
      <c r="B18" s="151" t="s">
        <v>344</v>
      </c>
      <c r="C18" s="152"/>
      <c r="D18" s="57" t="s">
        <v>357</v>
      </c>
      <c r="E18" s="84"/>
    </row>
    <row r="19" spans="2:5" ht="16" thickBot="1">
      <c r="B19" s="11" t="s">
        <v>209</v>
      </c>
      <c r="C19" s="85"/>
      <c r="D19" s="58" t="s">
        <v>259</v>
      </c>
      <c r="E19" s="84"/>
    </row>
    <row r="20" spans="2:5" ht="16" thickBot="1">
      <c r="B20" s="11" t="s">
        <v>343</v>
      </c>
      <c r="C20" s="90"/>
      <c r="D20" s="101" t="e">
        <f>'MDM WS HIDE'!G3</f>
        <v>#N/A</v>
      </c>
      <c r="E20" s="89"/>
    </row>
    <row r="21" spans="2:5" ht="16" thickBot="1">
      <c r="B21" s="11" t="s">
        <v>356</v>
      </c>
      <c r="C21" s="90"/>
      <c r="D21" s="58" t="s">
        <v>260</v>
      </c>
      <c r="E21" s="89"/>
    </row>
    <row r="22" spans="2:5" ht="16" thickBot="1">
      <c r="B22" s="11" t="s">
        <v>210</v>
      </c>
      <c r="C22" s="90"/>
      <c r="D22" s="101" t="e">
        <f>'MDM WS HIDE'!H3</f>
        <v>#N/A</v>
      </c>
    </row>
    <row r="23" spans="2:5" ht="29.5" thickBot="1">
      <c r="B23" s="150" t="s">
        <v>246</v>
      </c>
      <c r="C23" s="36" t="s">
        <v>247</v>
      </c>
      <c r="D23" s="36" t="s">
        <v>430</v>
      </c>
      <c r="E23" s="89"/>
    </row>
    <row r="24" spans="2:5">
      <c r="B24" s="71" t="str">
        <f>IF(C19="Z7 - REMOVAL", "EQUIPMENT NUMBER:", "")</f>
        <v/>
      </c>
      <c r="C24" s="149"/>
      <c r="D24" s="149"/>
      <c r="E24" s="89"/>
    </row>
    <row r="25" spans="2:5">
      <c r="B25" s="71" t="str">
        <f>IF(C19="Z7 - REMOVAL", "", "EQUIPMENT MODEL:")</f>
        <v>EQUIPMENT MODEL:</v>
      </c>
      <c r="C25" s="100"/>
      <c r="D25" s="92"/>
      <c r="E25" s="89"/>
    </row>
    <row r="26" spans="2:5">
      <c r="B26" s="72" t="e">
        <f>VLOOKUP(C22,'DATA WS HIDE'!A:D,4,0)</f>
        <v>#N/A</v>
      </c>
      <c r="C26" s="100"/>
      <c r="D26" s="92"/>
      <c r="E26" s="89"/>
    </row>
    <row r="27" spans="2:5">
      <c r="B27" s="72" t="e">
        <f>VLOOKUP($C$22,'DATA WS HIDE'!A:E,5,0)</f>
        <v>#N/A</v>
      </c>
      <c r="C27" s="100"/>
      <c r="D27" s="92"/>
      <c r="E27" s="89"/>
    </row>
    <row r="28" spans="2:5">
      <c r="B28" s="72" t="e">
        <f>VLOOKUP($C$22,'DATA WS HIDE'!A:F,6,0)</f>
        <v>#N/A</v>
      </c>
      <c r="C28" s="100"/>
      <c r="D28" s="92"/>
    </row>
    <row r="29" spans="2:5">
      <c r="B29" s="72" t="e">
        <f>VLOOKUP($C$22,'DATA WS HIDE'!A:G,7,0)</f>
        <v>#N/A</v>
      </c>
      <c r="C29" s="100"/>
      <c r="D29" s="92"/>
    </row>
    <row r="30" spans="2:5">
      <c r="B30" s="72" t="e">
        <f>VLOOKUP($C$22,'DATA WS HIDE'!A:H,8,0)</f>
        <v>#N/A</v>
      </c>
      <c r="C30" s="100"/>
      <c r="D30" s="92"/>
    </row>
    <row r="31" spans="2:5">
      <c r="B31" s="72" t="e">
        <f>VLOOKUP($C$22,'DATA WS HIDE'!A:I,9,0)</f>
        <v>#N/A</v>
      </c>
      <c r="C31" s="100"/>
      <c r="D31" s="92"/>
    </row>
    <row r="32" spans="2:5">
      <c r="B32" s="72" t="e">
        <f>VLOOKUP($C$22,'DATA WS HIDE'!A:J,10,0)</f>
        <v>#N/A</v>
      </c>
      <c r="C32" s="100"/>
      <c r="D32" s="92"/>
    </row>
    <row r="33" spans="2:4">
      <c r="B33" s="72" t="e">
        <f>VLOOKUP(C22,'DATA WS HIDE'!A:K,11,0)</f>
        <v>#N/A</v>
      </c>
      <c r="C33" s="100"/>
      <c r="D33" s="92"/>
    </row>
    <row r="34" spans="2:4">
      <c r="B34" s="72" t="e">
        <f>VLOOKUP($C$22,'DATA WS HIDE'!A:L,12,0)</f>
        <v>#N/A</v>
      </c>
      <c r="C34" s="100"/>
      <c r="D34" s="92"/>
    </row>
    <row r="35" spans="2:4">
      <c r="B35" s="72" t="e">
        <f>VLOOKUP($C$22,'DATA WS HIDE'!A:M,13,0)</f>
        <v>#N/A</v>
      </c>
      <c r="C35" s="100"/>
      <c r="D35" s="92"/>
    </row>
    <row r="36" spans="2:4">
      <c r="B36" s="72" t="e">
        <f>VLOOKUP($C$22,'DATA WS HIDE'!A:N,14,0)</f>
        <v>#N/A</v>
      </c>
      <c r="C36" s="100"/>
      <c r="D36" s="92"/>
    </row>
    <row r="37" spans="2:4">
      <c r="B37" s="72" t="e">
        <f>VLOOKUP($C$22,'DATA WS HIDE'!A:O,15,0)</f>
        <v>#N/A</v>
      </c>
      <c r="C37" s="100"/>
      <c r="D37" s="92"/>
    </row>
    <row r="38" spans="2:4">
      <c r="B38" s="72" t="e">
        <f>VLOOKUP($C$22,'DATA WS HIDE'!A:P,16,0)</f>
        <v>#N/A</v>
      </c>
      <c r="C38" s="100"/>
      <c r="D38" s="92"/>
    </row>
    <row r="39" spans="2:4" ht="43.5">
      <c r="B39" s="72" t="e">
        <f>VLOOKUP($C$22,'DATA WS HIDE'!A:Q,17,0)</f>
        <v>#N/A</v>
      </c>
      <c r="C39" s="100"/>
      <c r="D39" s="147" t="s">
        <v>426</v>
      </c>
    </row>
    <row r="40" spans="2:4" ht="29">
      <c r="B40" s="72" t="e">
        <f>VLOOKUP($C$22,'DATA WS HIDE'!A:R,18,0)</f>
        <v>#N/A</v>
      </c>
      <c r="C40" s="100"/>
      <c r="D40" s="147" t="s">
        <v>427</v>
      </c>
    </row>
    <row r="41" spans="2:4">
      <c r="B41" s="72" t="e">
        <f>VLOOKUP($C$22,'DATA WS HIDE'!A:S,19,0)</f>
        <v>#N/A</v>
      </c>
      <c r="C41" s="100"/>
      <c r="D41" s="92"/>
    </row>
    <row r="42" spans="2:4">
      <c r="B42" s="72" t="e">
        <f>VLOOKUP($C$22,'DATA WS HIDE'!A:T,20,0)</f>
        <v>#N/A</v>
      </c>
      <c r="C42" s="100"/>
      <c r="D42" s="94"/>
    </row>
    <row r="43" spans="2:4">
      <c r="B43" s="72" t="e">
        <f>VLOOKUP($C$22,'DATA WS HIDE'!A:U,21,0)</f>
        <v>#N/A</v>
      </c>
      <c r="C43" s="100"/>
      <c r="D43" s="94"/>
    </row>
    <row r="44" spans="2:4">
      <c r="B44" s="72" t="e">
        <f>VLOOKUP($C$22,'DATA WS HIDE'!A:V,22,0)</f>
        <v>#N/A</v>
      </c>
      <c r="C44" s="100"/>
      <c r="D44" s="94"/>
    </row>
    <row r="45" spans="2:4">
      <c r="B45" s="72" t="e">
        <f>VLOOKUP($C$22,'DATA WS HIDE'!A:W,23,0)</f>
        <v>#N/A</v>
      </c>
      <c r="C45" s="100"/>
      <c r="D45" s="94"/>
    </row>
    <row r="46" spans="2:4">
      <c r="B46" s="72" t="e">
        <f>VLOOKUP($C$22,'DATA WS HIDE'!A:X,24,0)</f>
        <v>#N/A</v>
      </c>
      <c r="C46" s="100"/>
      <c r="D46" s="94"/>
    </row>
    <row r="47" spans="2:4">
      <c r="B47" s="72" t="e">
        <f>VLOOKUP($C$22,'DATA WS HIDE'!A:Y,25,0)</f>
        <v>#N/A</v>
      </c>
      <c r="C47" s="100"/>
      <c r="D47" s="94"/>
    </row>
    <row r="48" spans="2:4">
      <c r="B48" s="72" t="e">
        <f>VLOOKUP($C$22,'DATA WS HIDE'!A:Z,26,0)</f>
        <v>#N/A</v>
      </c>
      <c r="C48" s="100"/>
      <c r="D48" s="94"/>
    </row>
    <row r="49" spans="2:5">
      <c r="B49" s="72" t="e">
        <f>VLOOKUP($C$22,'DATA WS HIDE'!A:AA,27,0)</f>
        <v>#N/A</v>
      </c>
      <c r="C49" s="100"/>
      <c r="D49" s="94"/>
    </row>
    <row r="50" spans="2:5">
      <c r="B50" s="72" t="e">
        <f>VLOOKUP($C$22,'DATA WS HIDE'!A:AB,28,0)</f>
        <v>#N/A</v>
      </c>
      <c r="C50" s="100"/>
      <c r="D50" s="94"/>
    </row>
    <row r="51" spans="2:5">
      <c r="B51" s="72" t="e">
        <f>VLOOKUP($C$22,'DATA WS HIDE'!A:AC,29,0)</f>
        <v>#N/A</v>
      </c>
      <c r="C51" s="100"/>
      <c r="D51" s="94"/>
    </row>
    <row r="52" spans="2:5">
      <c r="B52" s="72" t="e">
        <f>VLOOKUP($C$22,'DATA WS HIDE'!A:AD,30,0)</f>
        <v>#N/A</v>
      </c>
      <c r="C52" s="100"/>
      <c r="D52" s="94"/>
    </row>
    <row r="53" spans="2:5" ht="43.5">
      <c r="B53" s="72" t="e">
        <f>VLOOKUP($C$22,'DATA WS HIDE'!A:AE,31,0)</f>
        <v>#N/A</v>
      </c>
      <c r="C53" s="100"/>
      <c r="D53" s="147" t="s">
        <v>428</v>
      </c>
    </row>
    <row r="55" spans="2:5">
      <c r="E55" s="84"/>
    </row>
    <row r="56" spans="2:5">
      <c r="E56" s="84"/>
    </row>
    <row r="57" spans="2:5">
      <c r="E57" s="84"/>
    </row>
  </sheetData>
  <sheetProtection algorithmName="SHA-512" hashValue="YCYs3TUSaHwohKoAK4GU6njFOKZBGw6oFnEHxKed1JQy5vNLUP9t6uerr0KeFlj1gbhWW4maHvpeLan3JPYabw==" saltValue="J6wbZSp6t4hew9K+EoFl0A==" spinCount="100000" sheet="1" objects="1" scenarios="1"/>
  <mergeCells count="2">
    <mergeCell ref="B18:C18"/>
    <mergeCell ref="E5:E13"/>
  </mergeCells>
  <phoneticPr fontId="14" type="noConversion"/>
  <conditionalFormatting sqref="B24:B53">
    <cfRule type="containsErrors" dxfId="47" priority="10">
      <formula>ISERROR(B24)</formula>
    </cfRule>
    <cfRule type="cellIs" dxfId="46" priority="11" operator="equal">
      <formula>0</formula>
    </cfRule>
  </conditionalFormatting>
  <conditionalFormatting sqref="D25:D53 B24:B53">
    <cfRule type="expression" dxfId="45" priority="4">
      <formula>$B24="CLICK LINK TO THE RIGHT TO COMPLETE YOUR REQUEST *** IF NOT COMPLETED, REQUEST WILL BE DECLINED***"</formula>
    </cfRule>
  </conditionalFormatting>
  <conditionalFormatting sqref="D20">
    <cfRule type="notContainsErrors" dxfId="44" priority="3">
      <formula>NOT(ISERROR(D20))</formula>
    </cfRule>
  </conditionalFormatting>
  <conditionalFormatting sqref="D22">
    <cfRule type="notContainsErrors" dxfId="43" priority="2">
      <formula>NOT(ISERROR(D22))</formula>
    </cfRule>
  </conditionalFormatting>
  <conditionalFormatting sqref="C8">
    <cfRule type="containsErrors" dxfId="42" priority="1">
      <formula>ISERROR(C8)</formula>
    </cfRule>
  </conditionalFormatting>
  <dataValidations count="5">
    <dataValidation type="textLength" allowBlank="1" showInputMessage="1" showErrorMessage="1" error="MUST BE THE 9-DIGIT CONA ACCOUNT NUMBER" sqref="C5" xr:uid="{07A9A1F5-975E-473D-AB06-0B2F76534F10}">
      <formula1>9</formula1>
      <formula2>9</formula2>
    </dataValidation>
    <dataValidation type="textLength" operator="greaterThan" allowBlank="1" showInputMessage="1" showErrorMessage="1" sqref="C15" xr:uid="{229DBDA2-D960-4B12-806C-FAA198592F14}">
      <formula1>5</formula1>
    </dataValidation>
    <dataValidation type="textLength" allowBlank="1" showInputMessage="1" showErrorMessage="1" error="PLEASE FORMAT PHONE NUMBER AS XXX-XXX-XXXX OR XXXXXXXXXX(WITHOUT THE DASHES)" sqref="C3" xr:uid="{DEB6982B-CE7C-48F6-82EC-82BC03BAA2BB}">
      <formula1>10</formula1>
      <formula2>12</formula2>
    </dataValidation>
    <dataValidation type="list" allowBlank="1" showInputMessage="1" showErrorMessage="1" sqref="D7 D12" xr:uid="{3F08D907-2766-4EF9-96F6-AA8672B1E492}">
      <formula1>#REF!</formula1>
    </dataValidation>
    <dataValidation type="textLength" operator="lessThanOrEqual" allowBlank="1" showInputMessage="1" showErrorMessage="1" sqref="C17" xr:uid="{E3803FE8-54F4-481B-9D51-0A97455B36B8}">
      <formula1>35</formula1>
    </dataValidation>
  </dataValidations>
  <hyperlinks>
    <hyperlink ref="D53" location="'FTN VALVE'!D11" display="CLICK HERE TO COMPLETE FTN VALVES WORKSHEET" xr:uid="{E8361D3C-0D49-4D01-8C34-4E8696D69C04}"/>
    <hyperlink ref="D40" location="'GFV MAP'!D14" display="CLICK HERE TO COMPLETE GFV MAP" xr:uid="{47ECD812-340E-459C-B5F2-CB99B5540AEA}"/>
    <hyperlink ref="D39" location="'VEND BUTTONS'!D11" display="CLICK HERE TO COMPLETE VEND BUTTONS SHEET" xr:uid="{A9EC7042-5329-46AB-985E-DEC3434CB2D7}"/>
    <hyperlink ref="E15" location="'FIELD INFO 2'!A1" display="FIELD INFO 2" xr:uid="{B3CF84A5-A36B-47AA-987B-CDC5FA0647FF}"/>
    <hyperlink ref="E16" location="'FIELD INFO 3'!A1" display="FIELD INFO 3" xr:uid="{69D213A6-FB55-4496-9750-BF711E5D26BF}"/>
    <hyperlink ref="E1" location="'How to Submit '!A1" display="HOW TO SUBMIT EMO REQUEST" xr:uid="{80343B9A-4105-409A-A236-6F47E49C5595}"/>
    <hyperlink ref="E3" location="'How to retrieve CONA Equip. #''s'!A1" display="HOW TO RETRIEVE CONA EQUIP #" xr:uid="{BC149819-5505-472D-9A6A-DB9DB027CD73}"/>
  </hyperlinks>
  <pageMargins left="0.7" right="0.7" top="0.75" bottom="0.75" header="0.3" footer="0.3"/>
  <pageSetup orientation="portrait" horizontalDpi="0" verticalDpi="0" r:id="rId1"/>
  <ignoredErrors>
    <ignoredError sqref="C8" evalError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2FD25C6-4F0A-412A-94F8-561050B00742}">
          <x14:formula1>
            <xm:f>'INFO HIDE'!$E$2:$E$3</xm:f>
          </x14:formula1>
          <xm:sqref>C6</xm:sqref>
        </x14:dataValidation>
        <x14:dataValidation type="list" allowBlank="1" showInputMessage="1" showErrorMessage="1" xr:uid="{6994994E-5529-422C-9341-56210CB54D46}">
          <x14:formula1>
            <xm:f>'INFO HIDE'!$F$2:$F$4</xm:f>
          </x14:formula1>
          <xm:sqref>C21</xm:sqref>
        </x14:dataValidation>
        <x14:dataValidation type="list" allowBlank="1" showInputMessage="1" showErrorMessage="1" xr:uid="{59EBB0FF-69CB-4DF6-981F-4918FA98555A}">
          <x14:formula1>
            <xm:f>'INFO HIDE'!$G$2:$G$9</xm:f>
          </x14:formula1>
          <xm:sqref>C22 E27</xm:sqref>
        </x14:dataValidation>
        <x14:dataValidation type="list" allowBlank="1" showInputMessage="1" showErrorMessage="1" xr:uid="{82769AC5-182E-4DED-BD39-9F7982E80B2D}">
          <x14:formula1>
            <xm:f>'INFO HIDE'!$I$2:$I$3</xm:f>
          </x14:formula1>
          <xm:sqref>C19</xm:sqref>
        </x14:dataValidation>
        <x14:dataValidation type="list" allowBlank="1" showInputMessage="1" showErrorMessage="1" xr:uid="{31B5B21E-035F-46E5-8875-91E157709D1A}">
          <x14:formula1>
            <xm:f>'INFO HIDE'!$H$2:$H$3</xm:f>
          </x14:formula1>
          <xm:sqref>C20</xm:sqref>
        </x14:dataValidation>
        <x14:dataValidation type="list" allowBlank="1" showInputMessage="1" showErrorMessage="1" xr:uid="{61FAFF0A-6129-4E7C-BFCC-509396B47A44}">
          <x14:formula1>
            <xm:f>'INFO HIDE'!$A$2:$A$77</xm:f>
          </x14:formula1>
          <xm:sqref>C7</xm:sqref>
        </x14:dataValidation>
        <x14:dataValidation type="list" allowBlank="1" showInputMessage="1" showErrorMessage="1" xr:uid="{11372A1A-A3E7-4590-9119-5C97A825DC97}">
          <x14:formula1>
            <xm:f>'INFO HIDE'!$C$2:$C$12</xm:f>
          </x14:formula1>
          <xm:sqref>C12</xm:sqref>
        </x14:dataValidation>
        <x14:dataValidation type="list" allowBlank="1" showInputMessage="1" showErrorMessage="1" xr:uid="{B7425D5A-17FE-4A1D-9451-E34C8D38B0BA}">
          <x14:formula1>
            <xm:f>'INFO HIDE'!$D$2:$D$5</xm:f>
          </x14:formula1>
          <xm:sqref>C16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179C-5054-4E96-A3DD-6C1E9AD4048D}">
  <sheetPr codeName="Sheet4">
    <tabColor rgb="FFFF0000"/>
  </sheetPr>
  <dimension ref="A1:AE11"/>
  <sheetViews>
    <sheetView zoomScale="70" zoomScaleNormal="70" workbookViewId="0">
      <pane xSplit="1" topLeftCell="B1" activePane="topRight" state="frozen"/>
      <selection pane="topRight" activeCell="F2" sqref="F2"/>
    </sheetView>
  </sheetViews>
  <sheetFormatPr defaultColWidth="8.7265625" defaultRowHeight="14.5"/>
  <cols>
    <col min="1" max="1" width="31" style="61" bestFit="1" customWidth="1"/>
    <col min="2" max="2" width="20.453125" style="61" bestFit="1" customWidth="1"/>
    <col min="3" max="3" width="8.453125" style="61" bestFit="1" customWidth="1"/>
    <col min="4" max="4" width="30.81640625" style="61" bestFit="1" customWidth="1"/>
    <col min="5" max="5" width="44.54296875" style="61" bestFit="1" customWidth="1"/>
    <col min="6" max="6" width="70" style="61" bestFit="1" customWidth="1"/>
    <col min="7" max="7" width="27.1796875" style="61" bestFit="1" customWidth="1"/>
    <col min="8" max="8" width="42.453125" style="61" bestFit="1" customWidth="1"/>
    <col min="9" max="9" width="53.54296875" style="61" bestFit="1" customWidth="1"/>
    <col min="10" max="10" width="31.26953125" style="61" bestFit="1" customWidth="1"/>
    <col min="11" max="11" width="38.81640625" style="61" bestFit="1" customWidth="1"/>
    <col min="12" max="12" width="40.453125" style="61" bestFit="1" customWidth="1"/>
    <col min="13" max="13" width="24" style="61" bestFit="1" customWidth="1"/>
    <col min="14" max="14" width="87.81640625" style="61" bestFit="1" customWidth="1"/>
    <col min="15" max="15" width="99.1796875" style="61" bestFit="1" customWidth="1"/>
    <col min="16" max="16" width="53.453125" style="61" bestFit="1" customWidth="1"/>
    <col min="17" max="17" width="22.1796875" style="61" bestFit="1" customWidth="1"/>
    <col min="18" max="18" width="32.54296875" style="61" bestFit="1" customWidth="1"/>
    <col min="19" max="19" width="42" style="61" bestFit="1" customWidth="1"/>
    <col min="20" max="20" width="87.81640625" style="61" bestFit="1" customWidth="1"/>
    <col min="21" max="21" width="99.1796875" style="61" bestFit="1" customWidth="1"/>
    <col min="22" max="22" width="53.453125" style="61" bestFit="1" customWidth="1"/>
    <col min="23" max="23" width="22.1796875" style="61" bestFit="1" customWidth="1"/>
    <col min="24" max="24" width="71" style="61" bestFit="1" customWidth="1"/>
    <col min="25" max="25" width="42" style="61" bestFit="1" customWidth="1"/>
    <col min="26" max="26" width="19.453125" style="61" bestFit="1" customWidth="1"/>
    <col min="27" max="27" width="32.54296875" style="61" bestFit="1" customWidth="1"/>
    <col min="28" max="28" width="21.453125" style="61" bestFit="1" customWidth="1"/>
    <col min="29" max="29" width="33" style="61" bestFit="1" customWidth="1"/>
    <col min="30" max="30" width="25.453125" style="61" bestFit="1" customWidth="1"/>
    <col min="31" max="31" width="27" style="61" bestFit="1" customWidth="1"/>
    <col min="32" max="32" width="21.453125" style="61" bestFit="1" customWidth="1"/>
    <col min="33" max="33" width="33" style="61" bestFit="1" customWidth="1"/>
    <col min="34" max="34" width="4.26953125" style="61" bestFit="1" customWidth="1"/>
    <col min="35" max="16384" width="8.7265625" style="61"/>
  </cols>
  <sheetData>
    <row r="1" spans="1:31" ht="18.5">
      <c r="A1" s="59" t="s">
        <v>192</v>
      </c>
      <c r="B1" s="59" t="s">
        <v>217</v>
      </c>
      <c r="C1" s="62" t="s">
        <v>57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211</v>
      </c>
      <c r="S1" s="60" t="s">
        <v>17</v>
      </c>
      <c r="T1" s="60" t="s">
        <v>18</v>
      </c>
      <c r="U1" s="60" t="s">
        <v>19</v>
      </c>
      <c r="V1" s="60" t="s">
        <v>20</v>
      </c>
      <c r="W1" s="60" t="s">
        <v>21</v>
      </c>
      <c r="X1" s="60" t="s">
        <v>22</v>
      </c>
      <c r="Y1" s="60" t="s">
        <v>25</v>
      </c>
      <c r="Z1" s="60" t="s">
        <v>26</v>
      </c>
      <c r="AA1" s="60" t="s">
        <v>27</v>
      </c>
      <c r="AB1" s="60" t="s">
        <v>28</v>
      </c>
      <c r="AC1" s="60" t="s">
        <v>29</v>
      </c>
      <c r="AD1" s="75" t="s">
        <v>30</v>
      </c>
      <c r="AE1" s="73" t="s">
        <v>429</v>
      </c>
    </row>
    <row r="2" spans="1:31" ht="18.5">
      <c r="A2" s="59" t="s">
        <v>193</v>
      </c>
      <c r="B2" s="59" t="s">
        <v>217</v>
      </c>
      <c r="C2" s="62" t="s">
        <v>57</v>
      </c>
      <c r="D2" s="60" t="s">
        <v>35</v>
      </c>
      <c r="E2" s="60" t="s">
        <v>32</v>
      </c>
      <c r="F2" s="60" t="s">
        <v>33</v>
      </c>
      <c r="G2" s="60" t="s">
        <v>34</v>
      </c>
      <c r="H2" s="60" t="s">
        <v>31</v>
      </c>
      <c r="I2" s="60" t="s">
        <v>212</v>
      </c>
      <c r="J2" s="60" t="s">
        <v>213</v>
      </c>
    </row>
    <row r="3" spans="1:31" ht="18.5">
      <c r="A3" s="59" t="s">
        <v>396</v>
      </c>
      <c r="B3" s="59" t="s">
        <v>217</v>
      </c>
      <c r="C3" s="62" t="s">
        <v>57</v>
      </c>
      <c r="D3" s="60" t="s">
        <v>113</v>
      </c>
      <c r="E3" s="60" t="s">
        <v>47</v>
      </c>
      <c r="F3" s="60" t="s">
        <v>48</v>
      </c>
      <c r="G3" s="60" t="s">
        <v>2</v>
      </c>
      <c r="H3" s="60" t="s">
        <v>49</v>
      </c>
      <c r="I3" s="60" t="s">
        <v>36</v>
      </c>
      <c r="J3" s="60" t="s">
        <v>51</v>
      </c>
      <c r="K3" s="60" t="s">
        <v>52</v>
      </c>
      <c r="L3" s="60" t="s">
        <v>53</v>
      </c>
      <c r="M3" s="60" t="s">
        <v>54</v>
      </c>
      <c r="N3" s="60" t="s">
        <v>55</v>
      </c>
      <c r="O3" s="60" t="s">
        <v>56</v>
      </c>
      <c r="P3" s="60" t="s">
        <v>34</v>
      </c>
      <c r="Q3" s="73" t="s">
        <v>429</v>
      </c>
    </row>
    <row r="4" spans="1:31" ht="18.5">
      <c r="A4" s="59" t="s">
        <v>345</v>
      </c>
      <c r="B4" s="59" t="s">
        <v>217</v>
      </c>
      <c r="C4" s="62" t="s">
        <v>57</v>
      </c>
      <c r="D4" s="60" t="s">
        <v>3</v>
      </c>
      <c r="E4" s="60" t="s">
        <v>4</v>
      </c>
      <c r="F4" s="60" t="s">
        <v>5</v>
      </c>
      <c r="G4" s="60" t="s">
        <v>6</v>
      </c>
      <c r="H4" s="60" t="s">
        <v>7</v>
      </c>
      <c r="I4" s="60" t="s">
        <v>8</v>
      </c>
      <c r="J4" s="60" t="s">
        <v>9</v>
      </c>
      <c r="K4" s="60" t="s">
        <v>10</v>
      </c>
      <c r="L4" s="60" t="s">
        <v>11</v>
      </c>
      <c r="M4" s="60" t="s">
        <v>12</v>
      </c>
      <c r="N4" s="60" t="s">
        <v>13</v>
      </c>
      <c r="O4" s="60" t="s">
        <v>14</v>
      </c>
      <c r="P4" s="60" t="s">
        <v>15</v>
      </c>
      <c r="Q4" s="60" t="s">
        <v>16</v>
      </c>
      <c r="R4" s="60" t="s">
        <v>211</v>
      </c>
      <c r="S4" s="60" t="s">
        <v>17</v>
      </c>
      <c r="T4" s="60" t="s">
        <v>18</v>
      </c>
      <c r="U4" s="60" t="s">
        <v>19</v>
      </c>
      <c r="V4" s="60" t="s">
        <v>20</v>
      </c>
      <c r="W4" s="60" t="s">
        <v>21</v>
      </c>
      <c r="X4" s="60" t="s">
        <v>22</v>
      </c>
      <c r="Y4" s="60" t="s">
        <v>25</v>
      </c>
      <c r="Z4" s="60" t="s">
        <v>26</v>
      </c>
      <c r="AA4" s="60" t="s">
        <v>27</v>
      </c>
      <c r="AB4" s="60" t="s">
        <v>28</v>
      </c>
      <c r="AC4" s="60" t="s">
        <v>29</v>
      </c>
      <c r="AD4" s="60" t="s">
        <v>30</v>
      </c>
    </row>
    <row r="5" spans="1:31" ht="18.5">
      <c r="A5" s="59" t="s">
        <v>397</v>
      </c>
      <c r="B5" s="59" t="s">
        <v>217</v>
      </c>
      <c r="C5" s="62" t="s">
        <v>57</v>
      </c>
      <c r="D5" s="60" t="s">
        <v>245</v>
      </c>
      <c r="E5" s="60" t="s">
        <v>243</v>
      </c>
      <c r="F5" s="60" t="s">
        <v>242</v>
      </c>
      <c r="G5" s="60" t="s">
        <v>241</v>
      </c>
      <c r="H5" s="60" t="s">
        <v>240</v>
      </c>
      <c r="I5" s="60" t="s">
        <v>239</v>
      </c>
      <c r="J5" s="60" t="s">
        <v>238</v>
      </c>
      <c r="K5" s="60" t="s">
        <v>237</v>
      </c>
      <c r="L5" s="60" t="s">
        <v>211</v>
      </c>
      <c r="M5" s="60" t="s">
        <v>17</v>
      </c>
      <c r="N5" s="60" t="s">
        <v>18</v>
      </c>
      <c r="O5" s="60" t="s">
        <v>19</v>
      </c>
      <c r="P5" s="60" t="s">
        <v>20</v>
      </c>
      <c r="Q5" s="60" t="s">
        <v>21</v>
      </c>
      <c r="R5" s="60" t="s">
        <v>22</v>
      </c>
      <c r="S5" s="60" t="s">
        <v>23</v>
      </c>
      <c r="T5" s="60" t="s">
        <v>24</v>
      </c>
      <c r="U5" s="60" t="s">
        <v>25</v>
      </c>
      <c r="V5" s="60" t="s">
        <v>26</v>
      </c>
      <c r="W5" s="60" t="s">
        <v>27</v>
      </c>
      <c r="X5" s="60" t="s">
        <v>28</v>
      </c>
      <c r="Y5" s="60" t="s">
        <v>29</v>
      </c>
      <c r="Z5" s="60" t="s">
        <v>30</v>
      </c>
    </row>
    <row r="6" spans="1:31" ht="18.5">
      <c r="A6" s="63" t="s">
        <v>346</v>
      </c>
      <c r="B6" s="59" t="s">
        <v>217</v>
      </c>
      <c r="C6" s="62" t="s">
        <v>57</v>
      </c>
      <c r="D6" s="60" t="s">
        <v>3</v>
      </c>
      <c r="E6" s="60" t="s">
        <v>4</v>
      </c>
      <c r="F6" s="60" t="s">
        <v>5</v>
      </c>
      <c r="G6" s="60" t="s">
        <v>6</v>
      </c>
      <c r="H6" s="60" t="s">
        <v>7</v>
      </c>
      <c r="I6" s="60" t="s">
        <v>8</v>
      </c>
      <c r="J6" s="60" t="s">
        <v>9</v>
      </c>
      <c r="K6" s="60" t="s">
        <v>10</v>
      </c>
      <c r="L6" s="60" t="s">
        <v>11</v>
      </c>
      <c r="M6" s="60" t="s">
        <v>12</v>
      </c>
      <c r="N6" s="60" t="s">
        <v>13</v>
      </c>
      <c r="O6" s="60" t="s">
        <v>14</v>
      </c>
      <c r="P6" s="60" t="s">
        <v>15</v>
      </c>
      <c r="Q6" s="60" t="s">
        <v>16</v>
      </c>
      <c r="R6" s="60" t="s">
        <v>211</v>
      </c>
      <c r="S6" s="60" t="s">
        <v>17</v>
      </c>
      <c r="T6" s="60" t="s">
        <v>18</v>
      </c>
      <c r="U6" s="60" t="s">
        <v>19</v>
      </c>
      <c r="V6" s="60" t="s">
        <v>20</v>
      </c>
      <c r="W6" s="60" t="s">
        <v>21</v>
      </c>
      <c r="X6" s="60" t="s">
        <v>22</v>
      </c>
      <c r="Y6" s="60" t="s">
        <v>25</v>
      </c>
      <c r="Z6" s="60" t="s">
        <v>26</v>
      </c>
      <c r="AA6" s="60" t="s">
        <v>27</v>
      </c>
      <c r="AB6" s="60" t="s">
        <v>28</v>
      </c>
      <c r="AC6" s="60" t="s">
        <v>29</v>
      </c>
      <c r="AD6" s="60" t="s">
        <v>30</v>
      </c>
    </row>
    <row r="7" spans="1:31" ht="18.5">
      <c r="A7" s="63" t="s">
        <v>393</v>
      </c>
      <c r="B7" s="59" t="s">
        <v>217</v>
      </c>
      <c r="C7" s="62" t="s">
        <v>57</v>
      </c>
      <c r="D7" s="60" t="s">
        <v>113</v>
      </c>
      <c r="E7" s="60" t="s">
        <v>47</v>
      </c>
      <c r="F7" s="60" t="s">
        <v>48</v>
      </c>
      <c r="G7" s="60" t="s">
        <v>2</v>
      </c>
      <c r="H7" s="60" t="s">
        <v>49</v>
      </c>
      <c r="I7" s="60" t="s">
        <v>36</v>
      </c>
      <c r="J7" s="60" t="s">
        <v>51</v>
      </c>
      <c r="K7" s="60" t="s">
        <v>52</v>
      </c>
      <c r="L7" s="60" t="s">
        <v>53</v>
      </c>
      <c r="M7" s="60" t="s">
        <v>54</v>
      </c>
      <c r="N7" s="60" t="s">
        <v>55</v>
      </c>
      <c r="O7" s="60" t="s">
        <v>56</v>
      </c>
      <c r="P7" s="60" t="s">
        <v>34</v>
      </c>
      <c r="Q7" s="60" t="s">
        <v>50</v>
      </c>
      <c r="R7" s="73" t="s">
        <v>429</v>
      </c>
    </row>
    <row r="8" spans="1:31" ht="18.5">
      <c r="A8" s="59" t="s">
        <v>398</v>
      </c>
      <c r="B8" s="59" t="s">
        <v>217</v>
      </c>
      <c r="C8" s="62" t="s">
        <v>57</v>
      </c>
      <c r="D8" s="60" t="s">
        <v>245</v>
      </c>
      <c r="E8" s="60" t="s">
        <v>243</v>
      </c>
      <c r="F8" s="60" t="s">
        <v>242</v>
      </c>
      <c r="G8" s="60" t="s">
        <v>241</v>
      </c>
      <c r="H8" s="60" t="s">
        <v>240</v>
      </c>
      <c r="I8" s="60" t="s">
        <v>239</v>
      </c>
      <c r="J8" s="60" t="s">
        <v>238</v>
      </c>
      <c r="K8" s="60" t="s">
        <v>237</v>
      </c>
      <c r="L8" s="60" t="s">
        <v>211</v>
      </c>
      <c r="M8" s="60" t="s">
        <v>17</v>
      </c>
      <c r="N8" s="60" t="s">
        <v>18</v>
      </c>
      <c r="O8" s="60" t="s">
        <v>19</v>
      </c>
      <c r="P8" s="60" t="s">
        <v>20</v>
      </c>
      <c r="Q8" s="60" t="s">
        <v>21</v>
      </c>
      <c r="R8" s="60" t="s">
        <v>22</v>
      </c>
      <c r="S8" s="60" t="s">
        <v>23</v>
      </c>
      <c r="T8" s="60" t="s">
        <v>24</v>
      </c>
      <c r="U8" s="60" t="s">
        <v>25</v>
      </c>
      <c r="V8" s="60" t="s">
        <v>26</v>
      </c>
      <c r="W8" s="60" t="s">
        <v>27</v>
      </c>
      <c r="X8" s="60" t="s">
        <v>28</v>
      </c>
      <c r="Y8" s="60" t="s">
        <v>29</v>
      </c>
      <c r="Z8" s="60" t="s">
        <v>30</v>
      </c>
    </row>
    <row r="10" spans="1:31">
      <c r="E10" s="64" t="s">
        <v>394</v>
      </c>
    </row>
    <row r="11" spans="1:31">
      <c r="E11" s="64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4924-BAB5-4362-ABA4-62F9D798BFAF}">
  <sheetPr codeName="Sheet5">
    <tabColor rgb="FFFF0000"/>
  </sheetPr>
  <dimension ref="A1:I77"/>
  <sheetViews>
    <sheetView zoomScale="55" zoomScaleNormal="55" workbookViewId="0">
      <selection activeCell="G13" sqref="G13"/>
    </sheetView>
  </sheetViews>
  <sheetFormatPr defaultColWidth="9.1796875" defaultRowHeight="14.5"/>
  <cols>
    <col min="1" max="1" width="19.453125" style="80" bestFit="1" customWidth="1"/>
    <col min="2" max="2" width="15.453125" style="80" bestFit="1" customWidth="1"/>
    <col min="3" max="3" width="12.54296875" style="80" bestFit="1" customWidth="1"/>
    <col min="4" max="4" width="19.7265625" style="80" bestFit="1" customWidth="1"/>
    <col min="5" max="5" width="15.1796875" style="80" bestFit="1" customWidth="1"/>
    <col min="6" max="6" width="25.54296875" style="80" bestFit="1" customWidth="1"/>
    <col min="7" max="7" width="22.81640625" style="80" bestFit="1" customWidth="1"/>
    <col min="8" max="8" width="19.453125" style="80" bestFit="1" customWidth="1"/>
    <col min="9" max="9" width="15.54296875" style="80" bestFit="1" customWidth="1"/>
    <col min="10" max="16384" width="9.1796875" style="27"/>
  </cols>
  <sheetData>
    <row r="1" spans="1:9" ht="44.15" customHeight="1">
      <c r="A1" s="78" t="s">
        <v>371</v>
      </c>
      <c r="B1" s="78" t="s">
        <v>372</v>
      </c>
      <c r="C1" s="78" t="s">
        <v>184</v>
      </c>
      <c r="D1" s="78" t="s">
        <v>190</v>
      </c>
      <c r="E1" s="78" t="s">
        <v>251</v>
      </c>
      <c r="F1" s="78" t="s">
        <v>347</v>
      </c>
      <c r="G1" s="78" t="s">
        <v>262</v>
      </c>
      <c r="H1" s="78" t="s">
        <v>255</v>
      </c>
      <c r="I1" s="78" t="s">
        <v>353</v>
      </c>
    </row>
    <row r="2" spans="1:9">
      <c r="A2" s="27" t="s">
        <v>115</v>
      </c>
      <c r="B2" s="27" t="s">
        <v>115</v>
      </c>
      <c r="C2" s="27">
        <v>0</v>
      </c>
      <c r="D2" s="27" t="s">
        <v>186</v>
      </c>
      <c r="E2" s="27" t="s">
        <v>252</v>
      </c>
      <c r="F2" s="27" t="s">
        <v>348</v>
      </c>
      <c r="G2" s="27" t="s">
        <v>192</v>
      </c>
      <c r="H2" s="27" t="s">
        <v>349</v>
      </c>
      <c r="I2" s="27" t="s">
        <v>354</v>
      </c>
    </row>
    <row r="3" spans="1:9">
      <c r="A3" s="27" t="s">
        <v>116</v>
      </c>
      <c r="B3" s="79" t="s">
        <v>115</v>
      </c>
      <c r="C3" s="27">
        <v>1</v>
      </c>
      <c r="D3" s="27" t="s">
        <v>187</v>
      </c>
      <c r="E3" s="27" t="s">
        <v>253</v>
      </c>
      <c r="F3" s="27" t="s">
        <v>350</v>
      </c>
      <c r="G3" s="27" t="s">
        <v>193</v>
      </c>
      <c r="H3" s="27" t="s">
        <v>351</v>
      </c>
      <c r="I3" s="27" t="s">
        <v>355</v>
      </c>
    </row>
    <row r="4" spans="1:9">
      <c r="A4" s="27" t="s">
        <v>117</v>
      </c>
      <c r="B4" s="27" t="s">
        <v>117</v>
      </c>
      <c r="C4" s="27">
        <v>2</v>
      </c>
      <c r="D4" s="27" t="s">
        <v>188</v>
      </c>
      <c r="E4" s="27"/>
      <c r="F4" s="27" t="s">
        <v>352</v>
      </c>
      <c r="G4" s="27" t="s">
        <v>396</v>
      </c>
      <c r="H4" s="27"/>
      <c r="I4" s="27"/>
    </row>
    <row r="5" spans="1:9">
      <c r="A5" s="27" t="s">
        <v>118</v>
      </c>
      <c r="B5" s="27" t="s">
        <v>118</v>
      </c>
      <c r="C5" s="27">
        <v>3</v>
      </c>
      <c r="D5" s="27" t="s">
        <v>189</v>
      </c>
      <c r="E5" s="27"/>
      <c r="F5" s="27"/>
      <c r="G5" s="27" t="s">
        <v>345</v>
      </c>
      <c r="H5" s="27"/>
      <c r="I5" s="27"/>
    </row>
    <row r="6" spans="1:9">
      <c r="A6" s="27" t="s">
        <v>119</v>
      </c>
      <c r="B6" s="27" t="s">
        <v>119</v>
      </c>
      <c r="C6" s="27">
        <v>4</v>
      </c>
      <c r="D6" s="27"/>
      <c r="E6" s="27"/>
      <c r="F6" s="27"/>
      <c r="G6" s="27" t="s">
        <v>397</v>
      </c>
      <c r="H6" s="27"/>
      <c r="I6" s="27"/>
    </row>
    <row r="7" spans="1:9">
      <c r="A7" s="27" t="s">
        <v>120</v>
      </c>
      <c r="B7" s="27" t="s">
        <v>120</v>
      </c>
      <c r="C7" s="27">
        <v>5</v>
      </c>
      <c r="D7" s="27"/>
      <c r="E7" s="27"/>
      <c r="F7" s="27"/>
      <c r="G7" s="27" t="s">
        <v>346</v>
      </c>
      <c r="H7" s="27"/>
      <c r="I7" s="27"/>
    </row>
    <row r="8" spans="1:9">
      <c r="A8" s="27" t="s">
        <v>122</v>
      </c>
      <c r="B8" s="79" t="s">
        <v>120</v>
      </c>
      <c r="C8" s="27">
        <v>6</v>
      </c>
      <c r="D8" s="27"/>
      <c r="E8" s="27"/>
      <c r="F8" s="27"/>
      <c r="G8" s="27" t="s">
        <v>393</v>
      </c>
      <c r="H8" s="27"/>
      <c r="I8" s="27"/>
    </row>
    <row r="9" spans="1:9">
      <c r="A9" s="27" t="s">
        <v>121</v>
      </c>
      <c r="B9" s="27" t="s">
        <v>121</v>
      </c>
      <c r="C9" s="27">
        <v>7</v>
      </c>
      <c r="D9" s="27"/>
      <c r="E9" s="27"/>
      <c r="F9" s="27"/>
      <c r="G9" s="27" t="s">
        <v>398</v>
      </c>
      <c r="H9" s="27"/>
      <c r="I9" s="27"/>
    </row>
    <row r="10" spans="1:9">
      <c r="A10" s="27" t="s">
        <v>123</v>
      </c>
      <c r="B10" s="27" t="s">
        <v>123</v>
      </c>
      <c r="C10" s="27">
        <v>8</v>
      </c>
      <c r="D10" s="27"/>
      <c r="E10" s="27"/>
      <c r="F10" s="27"/>
      <c r="G10" s="27"/>
      <c r="H10" s="27"/>
      <c r="I10" s="27"/>
    </row>
    <row r="11" spans="1:9">
      <c r="A11" s="27" t="s">
        <v>124</v>
      </c>
      <c r="B11" s="27" t="s">
        <v>124</v>
      </c>
      <c r="C11" s="27">
        <v>9</v>
      </c>
      <c r="D11" s="27"/>
      <c r="E11" s="27"/>
      <c r="F11" s="27"/>
      <c r="G11" s="27"/>
      <c r="H11" s="27"/>
      <c r="I11" s="27"/>
    </row>
    <row r="12" spans="1:9">
      <c r="A12" s="27" t="s">
        <v>125</v>
      </c>
      <c r="B12" s="27" t="s">
        <v>125</v>
      </c>
      <c r="C12" s="27" t="s">
        <v>185</v>
      </c>
      <c r="D12" s="27"/>
      <c r="E12" s="27"/>
      <c r="F12" s="27"/>
      <c r="G12" s="27"/>
      <c r="H12" s="27"/>
      <c r="I12" s="27"/>
    </row>
    <row r="13" spans="1:9">
      <c r="A13" s="27" t="s">
        <v>130</v>
      </c>
      <c r="B13" s="79" t="s">
        <v>125</v>
      </c>
      <c r="C13" s="27"/>
      <c r="D13" s="27"/>
      <c r="E13" s="27"/>
      <c r="F13" s="27"/>
      <c r="G13" s="27"/>
      <c r="H13" s="27"/>
      <c r="I13" s="27"/>
    </row>
    <row r="14" spans="1:9">
      <c r="A14" s="27" t="s">
        <v>126</v>
      </c>
      <c r="B14" s="27" t="s">
        <v>126</v>
      </c>
      <c r="C14" s="27"/>
      <c r="D14" s="27"/>
      <c r="E14" s="27"/>
      <c r="F14" s="27"/>
      <c r="G14" s="27"/>
      <c r="H14" s="27"/>
      <c r="I14" s="27"/>
    </row>
    <row r="15" spans="1:9">
      <c r="A15" s="27" t="s">
        <v>373</v>
      </c>
      <c r="B15" s="79" t="s">
        <v>374</v>
      </c>
      <c r="C15" s="27"/>
      <c r="D15" s="27"/>
      <c r="E15" s="27"/>
      <c r="F15" s="27"/>
      <c r="G15" s="27"/>
      <c r="H15" s="27"/>
      <c r="I15" s="27"/>
    </row>
    <row r="16" spans="1:9">
      <c r="A16" s="27" t="s">
        <v>161</v>
      </c>
      <c r="B16" s="79" t="s">
        <v>374</v>
      </c>
      <c r="C16" s="27"/>
      <c r="D16" s="27"/>
      <c r="E16" s="27"/>
      <c r="F16" s="27"/>
      <c r="G16" s="27"/>
      <c r="H16" s="27"/>
      <c r="I16" s="27"/>
    </row>
    <row r="17" spans="1:9">
      <c r="A17" s="27" t="s">
        <v>162</v>
      </c>
      <c r="B17" s="79" t="s">
        <v>374</v>
      </c>
      <c r="C17" s="27"/>
      <c r="D17" s="27"/>
      <c r="E17" s="27"/>
      <c r="F17" s="27"/>
      <c r="G17" s="27"/>
      <c r="H17" s="27"/>
      <c r="I17" s="27"/>
    </row>
    <row r="18" spans="1:9">
      <c r="A18" s="27" t="s">
        <v>166</v>
      </c>
      <c r="B18" s="79" t="s">
        <v>374</v>
      </c>
      <c r="C18" s="27"/>
      <c r="D18" s="27"/>
      <c r="E18" s="27"/>
      <c r="F18" s="27"/>
      <c r="G18" s="27"/>
      <c r="H18" s="27"/>
      <c r="I18" s="27"/>
    </row>
    <row r="19" spans="1:9">
      <c r="A19" s="27" t="s">
        <v>375</v>
      </c>
      <c r="B19" s="79" t="s">
        <v>128</v>
      </c>
      <c r="C19" s="27"/>
      <c r="D19" s="27"/>
      <c r="E19" s="27"/>
      <c r="F19" s="27"/>
      <c r="G19" s="27"/>
      <c r="H19" s="27"/>
      <c r="I19" s="27"/>
    </row>
    <row r="20" spans="1:9">
      <c r="A20" s="27" t="s">
        <v>128</v>
      </c>
      <c r="B20" s="27" t="s">
        <v>128</v>
      </c>
      <c r="C20" s="27"/>
      <c r="D20" s="27"/>
      <c r="E20" s="27"/>
      <c r="F20" s="27"/>
      <c r="G20" s="27"/>
      <c r="H20" s="27"/>
      <c r="I20" s="27"/>
    </row>
    <row r="21" spans="1:9">
      <c r="A21" s="27" t="s">
        <v>127</v>
      </c>
      <c r="B21" s="79" t="s">
        <v>129</v>
      </c>
      <c r="C21" s="27"/>
      <c r="D21" s="27"/>
      <c r="E21" s="27"/>
      <c r="F21" s="27"/>
      <c r="G21" s="27"/>
      <c r="H21" s="27"/>
      <c r="I21" s="27"/>
    </row>
    <row r="22" spans="1:9">
      <c r="A22" s="27" t="s">
        <v>129</v>
      </c>
      <c r="B22" s="27" t="s">
        <v>129</v>
      </c>
      <c r="C22" s="27"/>
      <c r="D22" s="27"/>
      <c r="E22" s="27"/>
      <c r="F22" s="27"/>
      <c r="G22" s="27"/>
      <c r="H22" s="27"/>
      <c r="I22" s="27"/>
    </row>
    <row r="23" spans="1:9">
      <c r="A23" s="27" t="s">
        <v>134</v>
      </c>
      <c r="B23" s="27" t="s">
        <v>134</v>
      </c>
      <c r="C23" s="27"/>
      <c r="D23" s="27"/>
      <c r="E23" s="27"/>
      <c r="F23" s="27"/>
      <c r="G23" s="27"/>
      <c r="H23" s="27"/>
      <c r="I23" s="27"/>
    </row>
    <row r="24" spans="1:9">
      <c r="A24" s="27" t="s">
        <v>135</v>
      </c>
      <c r="B24" s="79" t="s">
        <v>134</v>
      </c>
      <c r="C24" s="27"/>
      <c r="D24" s="27"/>
      <c r="E24" s="27"/>
      <c r="F24" s="27"/>
      <c r="G24" s="27"/>
      <c r="H24" s="27"/>
      <c r="I24" s="27"/>
    </row>
    <row r="25" spans="1:9">
      <c r="A25" s="27" t="s">
        <v>131</v>
      </c>
      <c r="B25" s="79" t="s">
        <v>376</v>
      </c>
      <c r="C25" s="27"/>
      <c r="D25" s="27"/>
      <c r="E25" s="27"/>
      <c r="F25" s="27"/>
      <c r="G25" s="27"/>
      <c r="H25" s="27"/>
      <c r="I25" s="27"/>
    </row>
    <row r="26" spans="1:9">
      <c r="A26" s="27" t="s">
        <v>132</v>
      </c>
      <c r="B26" s="79" t="s">
        <v>376</v>
      </c>
      <c r="C26" s="27"/>
      <c r="D26" s="27"/>
      <c r="E26" s="27"/>
      <c r="F26" s="27"/>
      <c r="G26" s="27"/>
      <c r="H26" s="27"/>
      <c r="I26" s="27"/>
    </row>
    <row r="27" spans="1:9">
      <c r="A27" s="27" t="s">
        <v>133</v>
      </c>
      <c r="B27" s="79" t="s">
        <v>376</v>
      </c>
      <c r="C27" s="27"/>
      <c r="D27" s="27"/>
      <c r="E27" s="27"/>
      <c r="F27" s="27"/>
      <c r="G27" s="27"/>
      <c r="H27" s="27"/>
      <c r="I27" s="27"/>
    </row>
    <row r="28" spans="1:9">
      <c r="A28" s="27" t="s">
        <v>136</v>
      </c>
      <c r="B28" s="27" t="s">
        <v>136</v>
      </c>
      <c r="C28" s="27"/>
      <c r="D28" s="27"/>
      <c r="E28" s="27"/>
      <c r="F28" s="27"/>
      <c r="G28" s="27"/>
      <c r="H28" s="27"/>
      <c r="I28" s="27"/>
    </row>
    <row r="29" spans="1:9">
      <c r="A29" s="27" t="s">
        <v>137</v>
      </c>
      <c r="B29" s="27" t="s">
        <v>137</v>
      </c>
      <c r="C29" s="27"/>
      <c r="D29" s="27"/>
      <c r="E29" s="27"/>
      <c r="F29" s="27"/>
      <c r="G29" s="27"/>
      <c r="H29" s="27"/>
      <c r="I29" s="27"/>
    </row>
    <row r="30" spans="1:9">
      <c r="A30" s="27" t="s">
        <v>138</v>
      </c>
      <c r="B30" s="27" t="s">
        <v>138</v>
      </c>
      <c r="C30" s="27"/>
      <c r="D30" s="27"/>
      <c r="E30" s="27"/>
      <c r="F30" s="27"/>
      <c r="G30" s="27"/>
      <c r="H30" s="27"/>
      <c r="I30" s="27"/>
    </row>
    <row r="31" spans="1:9">
      <c r="A31" s="27" t="s">
        <v>141</v>
      </c>
      <c r="B31" s="79" t="s">
        <v>138</v>
      </c>
      <c r="C31" s="27"/>
      <c r="D31" s="27"/>
      <c r="E31" s="27"/>
      <c r="F31" s="27"/>
      <c r="G31" s="27"/>
      <c r="H31" s="27"/>
      <c r="I31" s="27"/>
    </row>
    <row r="32" spans="1:9">
      <c r="A32" s="27" t="s">
        <v>142</v>
      </c>
      <c r="B32" s="79" t="s">
        <v>138</v>
      </c>
      <c r="C32" s="27"/>
      <c r="D32" s="27"/>
      <c r="E32" s="27"/>
      <c r="F32" s="27"/>
      <c r="G32" s="27"/>
      <c r="H32" s="27"/>
      <c r="I32" s="27"/>
    </row>
    <row r="33" spans="1:9">
      <c r="A33" s="27" t="s">
        <v>140</v>
      </c>
      <c r="B33" s="27" t="s">
        <v>140</v>
      </c>
      <c r="C33" s="27"/>
      <c r="D33" s="27"/>
      <c r="E33" s="27"/>
      <c r="F33" s="27"/>
      <c r="G33" s="27"/>
      <c r="H33" s="27"/>
      <c r="I33" s="27"/>
    </row>
    <row r="34" spans="1:9">
      <c r="A34" s="27" t="s">
        <v>377</v>
      </c>
      <c r="B34" s="27" t="s">
        <v>377</v>
      </c>
      <c r="C34" s="27"/>
      <c r="D34" s="27"/>
      <c r="E34" s="27"/>
      <c r="F34" s="27"/>
      <c r="G34" s="27"/>
      <c r="H34" s="27"/>
      <c r="I34" s="27"/>
    </row>
    <row r="35" spans="1:9">
      <c r="A35" s="27" t="s">
        <v>144</v>
      </c>
      <c r="B35" s="27" t="s">
        <v>144</v>
      </c>
      <c r="C35" s="27"/>
      <c r="D35" s="27"/>
      <c r="E35" s="27"/>
      <c r="F35" s="27"/>
      <c r="G35" s="27"/>
      <c r="H35" s="27"/>
      <c r="I35" s="27"/>
    </row>
    <row r="36" spans="1:9">
      <c r="A36" s="27" t="s">
        <v>378</v>
      </c>
      <c r="B36" s="79" t="s">
        <v>146</v>
      </c>
      <c r="C36" s="27"/>
      <c r="D36" s="27"/>
      <c r="E36" s="27"/>
      <c r="F36" s="27"/>
      <c r="G36" s="27"/>
      <c r="H36" s="27"/>
      <c r="I36" s="27"/>
    </row>
    <row r="37" spans="1:9">
      <c r="A37" s="27" t="s">
        <v>146</v>
      </c>
      <c r="B37" s="27" t="s">
        <v>146</v>
      </c>
      <c r="C37" s="27"/>
      <c r="D37" s="27"/>
      <c r="E37" s="27"/>
      <c r="F37" s="27"/>
      <c r="G37" s="27"/>
      <c r="H37" s="27"/>
      <c r="I37" s="27"/>
    </row>
    <row r="38" spans="1:9">
      <c r="A38" s="27" t="s">
        <v>159</v>
      </c>
      <c r="B38" s="79" t="s">
        <v>379</v>
      </c>
      <c r="C38" s="27"/>
      <c r="D38" s="27"/>
      <c r="E38" s="27"/>
      <c r="F38" s="27"/>
      <c r="G38" s="27"/>
      <c r="H38" s="27"/>
      <c r="I38" s="27"/>
    </row>
    <row r="39" spans="1:9">
      <c r="A39" s="27" t="s">
        <v>139</v>
      </c>
      <c r="B39" s="79" t="s">
        <v>380</v>
      </c>
      <c r="C39" s="27"/>
      <c r="D39" s="27"/>
      <c r="E39" s="27"/>
      <c r="F39" s="27"/>
      <c r="G39" s="27"/>
      <c r="H39" s="27"/>
      <c r="I39" s="27"/>
    </row>
    <row r="40" spans="1:9">
      <c r="A40" s="27" t="s">
        <v>147</v>
      </c>
      <c r="B40" s="27" t="s">
        <v>147</v>
      </c>
      <c r="C40" s="27"/>
      <c r="D40" s="27"/>
      <c r="E40" s="27"/>
      <c r="F40" s="27"/>
      <c r="G40" s="27"/>
      <c r="H40" s="27"/>
      <c r="I40" s="27"/>
    </row>
    <row r="41" spans="1:9">
      <c r="A41" s="27" t="s">
        <v>148</v>
      </c>
      <c r="B41" s="27" t="s">
        <v>148</v>
      </c>
      <c r="C41" s="27"/>
      <c r="D41" s="27"/>
      <c r="E41" s="27"/>
      <c r="F41" s="27"/>
      <c r="G41" s="27"/>
      <c r="H41" s="27"/>
      <c r="I41" s="27"/>
    </row>
    <row r="42" spans="1:9">
      <c r="A42" s="27" t="s">
        <v>182</v>
      </c>
      <c r="B42" s="79" t="s">
        <v>148</v>
      </c>
      <c r="C42" s="27"/>
      <c r="D42" s="27"/>
      <c r="E42" s="27"/>
      <c r="F42" s="27"/>
      <c r="G42" s="27"/>
      <c r="H42" s="27"/>
      <c r="I42" s="27"/>
    </row>
    <row r="43" spans="1:9">
      <c r="A43" s="27" t="s">
        <v>149</v>
      </c>
      <c r="B43" s="27" t="s">
        <v>149</v>
      </c>
      <c r="C43" s="27"/>
      <c r="D43" s="27"/>
      <c r="E43" s="27"/>
      <c r="F43" s="27"/>
      <c r="G43" s="27"/>
      <c r="H43" s="27"/>
      <c r="I43" s="27"/>
    </row>
    <row r="44" spans="1:9">
      <c r="A44" s="27" t="s">
        <v>150</v>
      </c>
      <c r="B44" s="79" t="s">
        <v>149</v>
      </c>
      <c r="C44" s="27"/>
      <c r="D44" s="27"/>
      <c r="E44" s="27"/>
      <c r="F44" s="27"/>
      <c r="G44" s="27"/>
      <c r="H44" s="27"/>
      <c r="I44" s="27"/>
    </row>
    <row r="45" spans="1:9">
      <c r="A45" s="27" t="s">
        <v>151</v>
      </c>
      <c r="B45" s="27" t="s">
        <v>151</v>
      </c>
      <c r="C45" s="27"/>
      <c r="D45" s="27"/>
      <c r="E45" s="27"/>
      <c r="F45" s="27"/>
      <c r="G45" s="27"/>
      <c r="H45" s="27"/>
      <c r="I45" s="27"/>
    </row>
    <row r="46" spans="1:9">
      <c r="A46" s="27" t="s">
        <v>152</v>
      </c>
      <c r="B46" s="79" t="s">
        <v>151</v>
      </c>
      <c r="C46" s="27"/>
      <c r="D46" s="27"/>
      <c r="E46" s="27"/>
      <c r="F46" s="27"/>
      <c r="G46" s="27"/>
      <c r="H46" s="27"/>
      <c r="I46" s="27"/>
    </row>
    <row r="47" spans="1:9">
      <c r="A47" s="27" t="s">
        <v>153</v>
      </c>
      <c r="B47" s="79" t="s">
        <v>151</v>
      </c>
      <c r="C47" s="27"/>
      <c r="D47" s="27"/>
      <c r="E47" s="27"/>
      <c r="F47" s="27"/>
      <c r="G47" s="27"/>
      <c r="H47" s="27"/>
      <c r="I47" s="27"/>
    </row>
    <row r="48" spans="1:9">
      <c r="A48" s="27" t="s">
        <v>154</v>
      </c>
      <c r="B48" s="79" t="s">
        <v>151</v>
      </c>
      <c r="C48" s="27"/>
      <c r="D48" s="27"/>
      <c r="E48" s="27"/>
      <c r="F48" s="27"/>
      <c r="G48" s="27"/>
      <c r="H48" s="27"/>
      <c r="I48" s="27"/>
    </row>
    <row r="49" spans="1:9">
      <c r="A49" s="27" t="s">
        <v>155</v>
      </c>
      <c r="B49" s="27" t="s">
        <v>155</v>
      </c>
      <c r="C49" s="27"/>
      <c r="D49" s="27"/>
      <c r="E49" s="27"/>
      <c r="F49" s="27"/>
      <c r="G49" s="27"/>
      <c r="H49" s="27"/>
      <c r="I49" s="27"/>
    </row>
    <row r="50" spans="1:9">
      <c r="A50" s="27" t="s">
        <v>156</v>
      </c>
      <c r="B50" s="27" t="s">
        <v>156</v>
      </c>
      <c r="C50" s="27"/>
      <c r="D50" s="27"/>
      <c r="E50" s="27"/>
      <c r="F50" s="27"/>
      <c r="G50" s="27"/>
      <c r="H50" s="27"/>
      <c r="I50" s="27"/>
    </row>
    <row r="51" spans="1:9">
      <c r="A51" s="27" t="s">
        <v>158</v>
      </c>
      <c r="B51" s="79" t="s">
        <v>156</v>
      </c>
      <c r="C51" s="27"/>
      <c r="D51" s="27"/>
      <c r="E51" s="27"/>
      <c r="F51" s="27"/>
      <c r="G51" s="27"/>
      <c r="H51" s="27"/>
      <c r="I51" s="27"/>
    </row>
    <row r="52" spans="1:9">
      <c r="A52" s="27" t="s">
        <v>157</v>
      </c>
      <c r="B52" s="27" t="s">
        <v>157</v>
      </c>
      <c r="C52" s="27"/>
      <c r="D52" s="27"/>
      <c r="E52" s="27"/>
      <c r="F52" s="27"/>
      <c r="G52" s="27"/>
      <c r="H52" s="27"/>
      <c r="I52" s="27"/>
    </row>
    <row r="53" spans="1:9">
      <c r="A53" s="27" t="s">
        <v>160</v>
      </c>
      <c r="B53" s="79" t="s">
        <v>381</v>
      </c>
      <c r="C53" s="27"/>
      <c r="D53" s="27"/>
      <c r="E53" s="27"/>
      <c r="F53" s="27"/>
      <c r="G53" s="27"/>
      <c r="H53" s="27"/>
      <c r="I53" s="27"/>
    </row>
    <row r="54" spans="1:9">
      <c r="A54" s="27" t="s">
        <v>143</v>
      </c>
      <c r="B54" s="79" t="s">
        <v>382</v>
      </c>
      <c r="C54" s="27"/>
      <c r="D54" s="27"/>
      <c r="E54" s="27"/>
      <c r="F54" s="27"/>
      <c r="G54" s="27"/>
      <c r="H54" s="27"/>
      <c r="I54" s="27"/>
    </row>
    <row r="55" spans="1:9">
      <c r="A55" s="27" t="s">
        <v>145</v>
      </c>
      <c r="B55" s="79" t="s">
        <v>382</v>
      </c>
      <c r="C55" s="27"/>
      <c r="D55" s="27"/>
      <c r="E55" s="27"/>
      <c r="F55" s="27"/>
      <c r="G55" s="27"/>
      <c r="H55" s="27"/>
      <c r="I55" s="27"/>
    </row>
    <row r="56" spans="1:9">
      <c r="A56" s="27" t="s">
        <v>382</v>
      </c>
      <c r="B56" s="27" t="s">
        <v>382</v>
      </c>
      <c r="C56" s="27"/>
      <c r="D56" s="27"/>
      <c r="E56" s="27"/>
      <c r="F56" s="27"/>
      <c r="G56" s="27"/>
      <c r="H56" s="27"/>
      <c r="I56" s="27"/>
    </row>
    <row r="57" spans="1:9">
      <c r="A57" s="27" t="s">
        <v>163</v>
      </c>
      <c r="B57" s="27" t="s">
        <v>163</v>
      </c>
      <c r="C57" s="27"/>
      <c r="D57" s="27"/>
      <c r="E57" s="27"/>
      <c r="F57" s="27"/>
      <c r="G57" s="27"/>
      <c r="H57" s="27"/>
      <c r="I57" s="27"/>
    </row>
    <row r="58" spans="1:9">
      <c r="A58" s="27" t="s">
        <v>165</v>
      </c>
      <c r="B58" s="79" t="s">
        <v>163</v>
      </c>
      <c r="C58" s="27"/>
      <c r="D58" s="27"/>
      <c r="E58" s="27"/>
      <c r="F58" s="27"/>
      <c r="G58" s="27"/>
      <c r="H58" s="27"/>
      <c r="I58" s="27"/>
    </row>
    <row r="59" spans="1:9">
      <c r="A59" s="27" t="s">
        <v>164</v>
      </c>
      <c r="B59" s="79" t="s">
        <v>383</v>
      </c>
      <c r="C59" s="27"/>
      <c r="D59" s="27"/>
      <c r="E59" s="27"/>
      <c r="F59" s="27"/>
      <c r="G59" s="27"/>
      <c r="H59" s="27"/>
      <c r="I59" s="27"/>
    </row>
    <row r="60" spans="1:9">
      <c r="A60" s="27" t="s">
        <v>167</v>
      </c>
      <c r="B60" s="27" t="s">
        <v>167</v>
      </c>
      <c r="C60" s="27"/>
      <c r="D60" s="27"/>
      <c r="E60" s="27"/>
      <c r="F60" s="27"/>
      <c r="G60" s="27"/>
      <c r="H60" s="27"/>
      <c r="I60" s="27"/>
    </row>
    <row r="61" spans="1:9">
      <c r="A61" s="27" t="s">
        <v>168</v>
      </c>
      <c r="B61" s="79" t="s">
        <v>167</v>
      </c>
      <c r="C61" s="27"/>
      <c r="D61" s="27"/>
      <c r="E61" s="27"/>
      <c r="F61" s="27"/>
      <c r="G61" s="27"/>
      <c r="H61" s="27"/>
      <c r="I61" s="27"/>
    </row>
    <row r="62" spans="1:9">
      <c r="A62" s="27" t="s">
        <v>384</v>
      </c>
      <c r="B62" s="79" t="s">
        <v>167</v>
      </c>
      <c r="C62" s="27"/>
      <c r="D62" s="27"/>
      <c r="E62" s="27"/>
      <c r="F62" s="27"/>
      <c r="G62" s="27"/>
      <c r="H62" s="27"/>
      <c r="I62" s="27"/>
    </row>
    <row r="63" spans="1:9">
      <c r="A63" s="27" t="s">
        <v>169</v>
      </c>
      <c r="B63" s="79" t="s">
        <v>167</v>
      </c>
      <c r="C63" s="27"/>
      <c r="D63" s="27"/>
      <c r="E63" s="27"/>
      <c r="F63" s="27"/>
      <c r="G63" s="27"/>
      <c r="H63" s="27"/>
      <c r="I63" s="27"/>
    </row>
    <row r="64" spans="1:9">
      <c r="A64" s="27" t="s">
        <v>170</v>
      </c>
      <c r="B64" s="27" t="s">
        <v>170</v>
      </c>
      <c r="C64" s="27"/>
      <c r="D64" s="27"/>
      <c r="E64" s="27"/>
      <c r="F64" s="27"/>
      <c r="G64" s="27"/>
      <c r="H64" s="27"/>
      <c r="I64" s="27"/>
    </row>
    <row r="65" spans="1:9">
      <c r="A65" s="27" t="s">
        <v>171</v>
      </c>
      <c r="B65" s="27" t="s">
        <v>171</v>
      </c>
      <c r="C65" s="27"/>
      <c r="D65" s="27"/>
      <c r="E65" s="27"/>
      <c r="F65" s="27"/>
      <c r="G65" s="27"/>
      <c r="H65" s="27"/>
      <c r="I65" s="27"/>
    </row>
    <row r="66" spans="1:9">
      <c r="A66" s="27" t="s">
        <v>172</v>
      </c>
      <c r="B66" s="79" t="s">
        <v>171</v>
      </c>
      <c r="C66" s="27"/>
      <c r="D66" s="27"/>
      <c r="E66" s="27"/>
      <c r="F66" s="27"/>
      <c r="G66" s="27"/>
      <c r="H66" s="27"/>
      <c r="I66" s="27"/>
    </row>
    <row r="67" spans="1:9">
      <c r="A67" s="27" t="s">
        <v>173</v>
      </c>
      <c r="B67" s="27" t="s">
        <v>173</v>
      </c>
      <c r="C67" s="27"/>
      <c r="D67" s="27"/>
      <c r="E67" s="27"/>
      <c r="F67" s="27"/>
      <c r="G67" s="27"/>
      <c r="H67" s="27"/>
      <c r="I67" s="27"/>
    </row>
    <row r="68" spans="1:9">
      <c r="A68" s="27" t="s">
        <v>174</v>
      </c>
      <c r="B68" s="27" t="s">
        <v>174</v>
      </c>
      <c r="C68" s="27"/>
      <c r="D68" s="27"/>
      <c r="E68" s="27"/>
      <c r="F68" s="27"/>
      <c r="G68" s="27"/>
      <c r="H68" s="27"/>
      <c r="I68" s="27"/>
    </row>
    <row r="69" spans="1:9">
      <c r="A69" s="27" t="s">
        <v>175</v>
      </c>
      <c r="B69" s="27" t="s">
        <v>175</v>
      </c>
      <c r="C69" s="27"/>
      <c r="D69" s="27"/>
      <c r="E69" s="27"/>
      <c r="F69" s="27"/>
      <c r="G69" s="27"/>
      <c r="H69" s="27"/>
      <c r="I69" s="27"/>
    </row>
    <row r="70" spans="1:9">
      <c r="A70" s="27" t="s">
        <v>176</v>
      </c>
      <c r="B70" s="79" t="s">
        <v>175</v>
      </c>
      <c r="C70" s="27"/>
      <c r="D70" s="27"/>
      <c r="E70" s="27"/>
      <c r="F70" s="27"/>
      <c r="G70" s="27"/>
      <c r="H70" s="27"/>
      <c r="I70" s="27"/>
    </row>
    <row r="71" spans="1:9">
      <c r="A71" s="27" t="s">
        <v>177</v>
      </c>
      <c r="B71" s="27" t="s">
        <v>177</v>
      </c>
      <c r="C71" s="27"/>
      <c r="D71" s="27"/>
      <c r="E71" s="27"/>
      <c r="F71" s="27"/>
      <c r="G71" s="27"/>
      <c r="H71" s="27"/>
      <c r="I71" s="27"/>
    </row>
    <row r="72" spans="1:9">
      <c r="A72" s="27" t="s">
        <v>385</v>
      </c>
      <c r="B72" s="79" t="s">
        <v>177</v>
      </c>
      <c r="C72" s="27"/>
      <c r="D72" s="27"/>
      <c r="E72" s="27"/>
      <c r="F72" s="27"/>
      <c r="G72" s="27"/>
      <c r="H72" s="27"/>
      <c r="I72" s="27"/>
    </row>
    <row r="73" spans="1:9">
      <c r="A73" s="27" t="s">
        <v>178</v>
      </c>
      <c r="B73" s="27" t="s">
        <v>178</v>
      </c>
      <c r="C73" s="27"/>
      <c r="D73" s="27"/>
      <c r="E73" s="27"/>
      <c r="F73" s="27"/>
      <c r="G73" s="27"/>
      <c r="H73" s="27"/>
      <c r="I73" s="27"/>
    </row>
    <row r="74" spans="1:9">
      <c r="A74" s="27" t="s">
        <v>179</v>
      </c>
      <c r="B74" s="79" t="s">
        <v>178</v>
      </c>
      <c r="C74" s="27"/>
      <c r="D74" s="27"/>
      <c r="E74" s="27"/>
      <c r="F74" s="27"/>
      <c r="G74" s="27"/>
      <c r="H74" s="27"/>
      <c r="I74" s="27"/>
    </row>
    <row r="75" spans="1:9">
      <c r="A75" s="27" t="s">
        <v>180</v>
      </c>
      <c r="B75" s="27" t="s">
        <v>180</v>
      </c>
      <c r="C75" s="27"/>
      <c r="D75" s="27"/>
      <c r="E75" s="27"/>
      <c r="F75" s="27"/>
      <c r="G75" s="27"/>
      <c r="H75" s="27"/>
      <c r="I75" s="27"/>
    </row>
    <row r="76" spans="1:9">
      <c r="A76" s="27" t="s">
        <v>181</v>
      </c>
      <c r="B76" s="27" t="s">
        <v>181</v>
      </c>
      <c r="C76" s="27"/>
      <c r="D76" s="27"/>
      <c r="E76" s="27"/>
      <c r="F76" s="27"/>
      <c r="G76" s="27"/>
      <c r="H76" s="27"/>
      <c r="I76" s="27"/>
    </row>
    <row r="77" spans="1:9">
      <c r="A77" s="27" t="s">
        <v>183</v>
      </c>
      <c r="B77" s="79" t="s">
        <v>181</v>
      </c>
      <c r="C77" s="27"/>
      <c r="D77" s="27"/>
      <c r="F77" s="27"/>
      <c r="G77" s="27"/>
      <c r="H77" s="27"/>
      <c r="I77" s="27"/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6ED7-DE48-47A8-86E0-530C2C79C3FC}">
  <sheetPr codeName="Sheet6">
    <tabColor rgb="FFFF0000"/>
  </sheetPr>
  <dimension ref="A1:H93"/>
  <sheetViews>
    <sheetView zoomScale="55" zoomScaleNormal="55" workbookViewId="0">
      <selection activeCell="J82" sqref="J82"/>
    </sheetView>
  </sheetViews>
  <sheetFormatPr defaultColWidth="8.81640625" defaultRowHeight="14.5"/>
  <cols>
    <col min="1" max="1" width="12.81640625" style="46" bestFit="1" customWidth="1"/>
    <col min="2" max="2" width="17.54296875" style="46" bestFit="1" customWidth="1"/>
    <col min="3" max="3" width="18.1796875" style="46" bestFit="1" customWidth="1"/>
    <col min="4" max="4" width="20.453125" style="46" bestFit="1" customWidth="1"/>
    <col min="5" max="5" width="15.26953125" style="46" bestFit="1" customWidth="1"/>
    <col min="6" max="7" width="8.81640625" style="46"/>
    <col min="8" max="8" width="33.26953125" style="46" customWidth="1"/>
    <col min="9" max="16384" width="8.81640625" style="46"/>
  </cols>
  <sheetData>
    <row r="1" spans="1:8" ht="16.5">
      <c r="A1" s="65" t="s">
        <v>261</v>
      </c>
      <c r="B1" s="65" t="s">
        <v>191</v>
      </c>
      <c r="C1" s="65" t="s">
        <v>255</v>
      </c>
      <c r="D1" s="65" t="s">
        <v>262</v>
      </c>
      <c r="E1" s="66" t="s">
        <v>259</v>
      </c>
      <c r="F1" s="65" t="s">
        <v>257</v>
      </c>
      <c r="G1" s="65" t="s">
        <v>263</v>
      </c>
      <c r="H1" s="66" t="s">
        <v>264</v>
      </c>
    </row>
    <row r="2" spans="1:8">
      <c r="A2" s="67" t="s">
        <v>265</v>
      </c>
      <c r="B2" s="67" t="s">
        <v>266</v>
      </c>
      <c r="C2" s="67" t="s">
        <v>267</v>
      </c>
      <c r="D2" s="67" t="s">
        <v>268</v>
      </c>
      <c r="E2" s="67" t="s">
        <v>269</v>
      </c>
      <c r="F2" s="67" t="s">
        <v>270</v>
      </c>
      <c r="G2" s="67" t="s">
        <v>271</v>
      </c>
      <c r="H2" s="67" t="s">
        <v>272</v>
      </c>
    </row>
    <row r="3" spans="1:8">
      <c r="A3" s="67" t="s">
        <v>273</v>
      </c>
      <c r="B3" s="67" t="s">
        <v>266</v>
      </c>
      <c r="C3" s="67" t="s">
        <v>267</v>
      </c>
      <c r="D3" s="67" t="s">
        <v>274</v>
      </c>
      <c r="E3" s="67" t="s">
        <v>269</v>
      </c>
      <c r="F3" s="67" t="s">
        <v>270</v>
      </c>
      <c r="G3" s="67" t="s">
        <v>271</v>
      </c>
      <c r="H3" s="67" t="s">
        <v>272</v>
      </c>
    </row>
    <row r="4" spans="1:8">
      <c r="A4" s="67" t="s">
        <v>275</v>
      </c>
      <c r="B4" s="67" t="s">
        <v>266</v>
      </c>
      <c r="C4" s="67" t="s">
        <v>267</v>
      </c>
      <c r="D4" s="67" t="s">
        <v>276</v>
      </c>
      <c r="E4" s="67" t="s">
        <v>277</v>
      </c>
      <c r="F4" s="67" t="s">
        <v>270</v>
      </c>
      <c r="G4" s="67" t="s">
        <v>271</v>
      </c>
      <c r="H4" s="67" t="s">
        <v>272</v>
      </c>
    </row>
    <row r="5" spans="1:8">
      <c r="A5" s="67" t="s">
        <v>278</v>
      </c>
      <c r="B5" s="67" t="s">
        <v>266</v>
      </c>
      <c r="C5" s="67" t="s">
        <v>267</v>
      </c>
      <c r="D5" s="67" t="s">
        <v>279</v>
      </c>
      <c r="E5" s="67" t="s">
        <v>280</v>
      </c>
      <c r="F5" s="67" t="s">
        <v>270</v>
      </c>
      <c r="G5" s="67" t="s">
        <v>271</v>
      </c>
      <c r="H5" s="67" t="s">
        <v>272</v>
      </c>
    </row>
    <row r="6" spans="1:8">
      <c r="A6" s="67" t="s">
        <v>281</v>
      </c>
      <c r="B6" s="67" t="s">
        <v>266</v>
      </c>
      <c r="C6" s="67" t="s">
        <v>267</v>
      </c>
      <c r="D6" s="67" t="s">
        <v>282</v>
      </c>
      <c r="E6" s="67" t="s">
        <v>269</v>
      </c>
      <c r="F6" s="67" t="s">
        <v>270</v>
      </c>
      <c r="G6" s="67" t="s">
        <v>271</v>
      </c>
      <c r="H6" s="67" t="s">
        <v>272</v>
      </c>
    </row>
    <row r="7" spans="1:8">
      <c r="A7" s="67" t="s">
        <v>283</v>
      </c>
      <c r="B7" s="67" t="s">
        <v>266</v>
      </c>
      <c r="C7" s="67" t="s">
        <v>267</v>
      </c>
      <c r="D7" s="67" t="s">
        <v>284</v>
      </c>
      <c r="E7" s="67" t="s">
        <v>269</v>
      </c>
      <c r="F7" s="67" t="s">
        <v>270</v>
      </c>
      <c r="G7" s="67" t="s">
        <v>271</v>
      </c>
      <c r="H7" s="67" t="s">
        <v>272</v>
      </c>
    </row>
    <row r="8" spans="1:8">
      <c r="A8" s="67" t="s">
        <v>285</v>
      </c>
      <c r="B8" s="67" t="s">
        <v>266</v>
      </c>
      <c r="C8" s="67" t="s">
        <v>267</v>
      </c>
      <c r="D8" s="67" t="s">
        <v>286</v>
      </c>
      <c r="E8" s="67" t="s">
        <v>287</v>
      </c>
      <c r="F8" s="67" t="s">
        <v>270</v>
      </c>
      <c r="G8" s="67" t="s">
        <v>271</v>
      </c>
      <c r="H8" s="67" t="s">
        <v>272</v>
      </c>
    </row>
    <row r="9" spans="1:8">
      <c r="A9" s="67" t="s">
        <v>399</v>
      </c>
      <c r="B9" s="67" t="s">
        <v>266</v>
      </c>
      <c r="C9" s="67" t="s">
        <v>294</v>
      </c>
      <c r="D9" s="67" t="s">
        <v>268</v>
      </c>
      <c r="E9" s="67" t="s">
        <v>269</v>
      </c>
      <c r="F9" s="67" t="s">
        <v>270</v>
      </c>
      <c r="G9" s="67" t="s">
        <v>271</v>
      </c>
      <c r="H9" s="67" t="s">
        <v>272</v>
      </c>
    </row>
    <row r="10" spans="1:8">
      <c r="A10" s="67" t="s">
        <v>400</v>
      </c>
      <c r="B10" s="67" t="s">
        <v>266</v>
      </c>
      <c r="C10" s="67" t="s">
        <v>294</v>
      </c>
      <c r="D10" s="67" t="s">
        <v>274</v>
      </c>
      <c r="E10" s="67" t="s">
        <v>269</v>
      </c>
      <c r="F10" s="67" t="s">
        <v>270</v>
      </c>
      <c r="G10" s="67" t="s">
        <v>271</v>
      </c>
      <c r="H10" s="67" t="s">
        <v>272</v>
      </c>
    </row>
    <row r="11" spans="1:8">
      <c r="A11" s="67" t="s">
        <v>401</v>
      </c>
      <c r="B11" s="67" t="s">
        <v>266</v>
      </c>
      <c r="C11" s="67" t="s">
        <v>294</v>
      </c>
      <c r="D11" s="67" t="s">
        <v>276</v>
      </c>
      <c r="E11" s="67" t="s">
        <v>277</v>
      </c>
      <c r="F11" s="67" t="s">
        <v>270</v>
      </c>
      <c r="G11" s="67" t="s">
        <v>271</v>
      </c>
      <c r="H11" s="67" t="s">
        <v>272</v>
      </c>
    </row>
    <row r="12" spans="1:8">
      <c r="A12" s="67" t="s">
        <v>402</v>
      </c>
      <c r="B12" s="67" t="s">
        <v>266</v>
      </c>
      <c r="C12" s="67" t="s">
        <v>294</v>
      </c>
      <c r="D12" s="67" t="s">
        <v>279</v>
      </c>
      <c r="E12" s="67" t="s">
        <v>280</v>
      </c>
      <c r="F12" s="67" t="s">
        <v>270</v>
      </c>
      <c r="G12" s="67" t="s">
        <v>271</v>
      </c>
      <c r="H12" s="67" t="s">
        <v>272</v>
      </c>
    </row>
    <row r="13" spans="1:8">
      <c r="A13" s="67" t="s">
        <v>403</v>
      </c>
      <c r="B13" s="67" t="s">
        <v>266</v>
      </c>
      <c r="C13" s="67" t="s">
        <v>294</v>
      </c>
      <c r="D13" s="67" t="s">
        <v>282</v>
      </c>
      <c r="E13" s="67" t="s">
        <v>269</v>
      </c>
      <c r="F13" s="67" t="s">
        <v>270</v>
      </c>
      <c r="G13" s="67" t="s">
        <v>271</v>
      </c>
      <c r="H13" s="67" t="s">
        <v>272</v>
      </c>
    </row>
    <row r="14" spans="1:8">
      <c r="A14" s="67" t="s">
        <v>404</v>
      </c>
      <c r="B14" s="67" t="s">
        <v>266</v>
      </c>
      <c r="C14" s="67" t="s">
        <v>294</v>
      </c>
      <c r="D14" s="67" t="s">
        <v>284</v>
      </c>
      <c r="E14" s="67" t="s">
        <v>269</v>
      </c>
      <c r="F14" s="67" t="s">
        <v>270</v>
      </c>
      <c r="G14" s="67" t="s">
        <v>271</v>
      </c>
      <c r="H14" s="67" t="s">
        <v>272</v>
      </c>
    </row>
    <row r="15" spans="1:8">
      <c r="A15" s="67" t="s">
        <v>405</v>
      </c>
      <c r="B15" s="67" t="s">
        <v>266</v>
      </c>
      <c r="C15" s="67" t="s">
        <v>294</v>
      </c>
      <c r="D15" s="67" t="s">
        <v>286</v>
      </c>
      <c r="E15" s="67" t="s">
        <v>287</v>
      </c>
      <c r="F15" s="67" t="s">
        <v>270</v>
      </c>
      <c r="G15" s="67" t="s">
        <v>271</v>
      </c>
      <c r="H15" s="67" t="s">
        <v>272</v>
      </c>
    </row>
    <row r="16" spans="1:8">
      <c r="A16" s="68" t="s">
        <v>288</v>
      </c>
      <c r="B16" s="68" t="s">
        <v>289</v>
      </c>
      <c r="C16" s="68" t="s">
        <v>267</v>
      </c>
      <c r="D16" s="68" t="s">
        <v>268</v>
      </c>
      <c r="E16" s="68" t="s">
        <v>290</v>
      </c>
      <c r="F16" s="68" t="s">
        <v>291</v>
      </c>
      <c r="G16" s="68" t="s">
        <v>276</v>
      </c>
      <c r="H16" s="68" t="s">
        <v>292</v>
      </c>
    </row>
    <row r="17" spans="1:8">
      <c r="A17" s="68" t="s">
        <v>296</v>
      </c>
      <c r="B17" s="68" t="s">
        <v>289</v>
      </c>
      <c r="C17" s="68" t="s">
        <v>267</v>
      </c>
      <c r="D17" s="68" t="s">
        <v>274</v>
      </c>
      <c r="E17" s="68" t="s">
        <v>290</v>
      </c>
      <c r="F17" s="68" t="s">
        <v>291</v>
      </c>
      <c r="G17" s="68" t="s">
        <v>276</v>
      </c>
      <c r="H17" s="68" t="s">
        <v>292</v>
      </c>
    </row>
    <row r="18" spans="1:8">
      <c r="A18" s="68" t="s">
        <v>298</v>
      </c>
      <c r="B18" s="68" t="s">
        <v>289</v>
      </c>
      <c r="C18" s="68" t="s">
        <v>267</v>
      </c>
      <c r="D18" s="68" t="s">
        <v>276</v>
      </c>
      <c r="E18" s="68" t="s">
        <v>299</v>
      </c>
      <c r="F18" s="68" t="s">
        <v>291</v>
      </c>
      <c r="G18" s="68" t="s">
        <v>276</v>
      </c>
      <c r="H18" s="68" t="s">
        <v>292</v>
      </c>
    </row>
    <row r="19" spans="1:8">
      <c r="A19" s="68" t="s">
        <v>302</v>
      </c>
      <c r="B19" s="68" t="s">
        <v>289</v>
      </c>
      <c r="C19" s="68" t="s">
        <v>267</v>
      </c>
      <c r="D19" s="68" t="s">
        <v>279</v>
      </c>
      <c r="E19" s="68" t="s">
        <v>303</v>
      </c>
      <c r="F19" s="68" t="s">
        <v>291</v>
      </c>
      <c r="G19" s="68" t="s">
        <v>276</v>
      </c>
      <c r="H19" s="68" t="s">
        <v>292</v>
      </c>
    </row>
    <row r="20" spans="1:8">
      <c r="A20" s="68" t="s">
        <v>306</v>
      </c>
      <c r="B20" s="68" t="s">
        <v>289</v>
      </c>
      <c r="C20" s="68" t="s">
        <v>267</v>
      </c>
      <c r="D20" s="68" t="s">
        <v>282</v>
      </c>
      <c r="E20" s="68" t="s">
        <v>290</v>
      </c>
      <c r="F20" s="68" t="s">
        <v>291</v>
      </c>
      <c r="G20" s="68" t="s">
        <v>276</v>
      </c>
      <c r="H20" s="68" t="s">
        <v>292</v>
      </c>
    </row>
    <row r="21" spans="1:8">
      <c r="A21" s="68" t="s">
        <v>308</v>
      </c>
      <c r="B21" s="68" t="s">
        <v>289</v>
      </c>
      <c r="C21" s="68" t="s">
        <v>267</v>
      </c>
      <c r="D21" s="68" t="s">
        <v>284</v>
      </c>
      <c r="E21" s="68" t="s">
        <v>290</v>
      </c>
      <c r="F21" s="68" t="s">
        <v>291</v>
      </c>
      <c r="G21" s="68" t="s">
        <v>276</v>
      </c>
      <c r="H21" s="68" t="s">
        <v>292</v>
      </c>
    </row>
    <row r="22" spans="1:8">
      <c r="A22" s="68" t="s">
        <v>310</v>
      </c>
      <c r="B22" s="68" t="s">
        <v>289</v>
      </c>
      <c r="C22" s="68" t="s">
        <v>267</v>
      </c>
      <c r="D22" s="68" t="s">
        <v>286</v>
      </c>
      <c r="E22" s="68" t="s">
        <v>311</v>
      </c>
      <c r="F22" s="68" t="s">
        <v>291</v>
      </c>
      <c r="G22" s="68" t="s">
        <v>276</v>
      </c>
      <c r="H22" s="68" t="s">
        <v>292</v>
      </c>
    </row>
    <row r="23" spans="1:8">
      <c r="A23" s="68" t="s">
        <v>293</v>
      </c>
      <c r="B23" s="68" t="s">
        <v>289</v>
      </c>
      <c r="C23" s="68" t="s">
        <v>294</v>
      </c>
      <c r="D23" s="68" t="s">
        <v>268</v>
      </c>
      <c r="E23" s="68" t="s">
        <v>295</v>
      </c>
      <c r="F23" s="68" t="s">
        <v>291</v>
      </c>
      <c r="G23" s="68" t="s">
        <v>276</v>
      </c>
      <c r="H23" s="68" t="s">
        <v>292</v>
      </c>
    </row>
    <row r="24" spans="1:8">
      <c r="A24" s="68" t="s">
        <v>297</v>
      </c>
      <c r="B24" s="68" t="s">
        <v>289</v>
      </c>
      <c r="C24" s="68" t="s">
        <v>294</v>
      </c>
      <c r="D24" s="68" t="s">
        <v>274</v>
      </c>
      <c r="E24" s="68" t="s">
        <v>295</v>
      </c>
      <c r="F24" s="68" t="s">
        <v>291</v>
      </c>
      <c r="G24" s="68" t="s">
        <v>276</v>
      </c>
      <c r="H24" s="68" t="s">
        <v>292</v>
      </c>
    </row>
    <row r="25" spans="1:8">
      <c r="A25" s="68" t="s">
        <v>300</v>
      </c>
      <c r="B25" s="68" t="s">
        <v>289</v>
      </c>
      <c r="C25" s="68" t="s">
        <v>294</v>
      </c>
      <c r="D25" s="68" t="s">
        <v>276</v>
      </c>
      <c r="E25" s="68" t="s">
        <v>301</v>
      </c>
      <c r="F25" s="68" t="s">
        <v>291</v>
      </c>
      <c r="G25" s="68" t="s">
        <v>276</v>
      </c>
      <c r="H25" s="68" t="s">
        <v>292</v>
      </c>
    </row>
    <row r="26" spans="1:8">
      <c r="A26" s="68" t="s">
        <v>304</v>
      </c>
      <c r="B26" s="68" t="s">
        <v>289</v>
      </c>
      <c r="C26" s="68" t="s">
        <v>294</v>
      </c>
      <c r="D26" s="68" t="s">
        <v>279</v>
      </c>
      <c r="E26" s="68" t="s">
        <v>305</v>
      </c>
      <c r="F26" s="68" t="s">
        <v>291</v>
      </c>
      <c r="G26" s="68" t="s">
        <v>276</v>
      </c>
      <c r="H26" s="68" t="s">
        <v>292</v>
      </c>
    </row>
    <row r="27" spans="1:8">
      <c r="A27" s="68" t="s">
        <v>307</v>
      </c>
      <c r="B27" s="68" t="s">
        <v>289</v>
      </c>
      <c r="C27" s="68" t="s">
        <v>294</v>
      </c>
      <c r="D27" s="68" t="s">
        <v>282</v>
      </c>
      <c r="E27" s="68" t="s">
        <v>295</v>
      </c>
      <c r="F27" s="68" t="s">
        <v>291</v>
      </c>
      <c r="G27" s="68" t="s">
        <v>276</v>
      </c>
      <c r="H27" s="68" t="s">
        <v>292</v>
      </c>
    </row>
    <row r="28" spans="1:8">
      <c r="A28" s="68" t="s">
        <v>309</v>
      </c>
      <c r="B28" s="68" t="s">
        <v>289</v>
      </c>
      <c r="C28" s="68" t="s">
        <v>294</v>
      </c>
      <c r="D28" s="68" t="s">
        <v>284</v>
      </c>
      <c r="E28" s="68" t="s">
        <v>295</v>
      </c>
      <c r="F28" s="68" t="s">
        <v>291</v>
      </c>
      <c r="G28" s="68" t="s">
        <v>276</v>
      </c>
      <c r="H28" s="68" t="s">
        <v>292</v>
      </c>
    </row>
    <row r="29" spans="1:8">
      <c r="A29" s="69" t="s">
        <v>406</v>
      </c>
      <c r="B29" s="69" t="s">
        <v>407</v>
      </c>
      <c r="C29" s="69" t="s">
        <v>267</v>
      </c>
      <c r="D29" s="69" t="s">
        <v>268</v>
      </c>
      <c r="E29" s="69" t="s">
        <v>408</v>
      </c>
      <c r="F29" s="69" t="s">
        <v>409</v>
      </c>
      <c r="G29" s="69" t="s">
        <v>276</v>
      </c>
      <c r="H29" s="69" t="s">
        <v>292</v>
      </c>
    </row>
    <row r="30" spans="1:8">
      <c r="A30" s="69" t="s">
        <v>410</v>
      </c>
      <c r="B30" s="69" t="s">
        <v>407</v>
      </c>
      <c r="C30" s="69" t="s">
        <v>267</v>
      </c>
      <c r="D30" s="69" t="s">
        <v>274</v>
      </c>
      <c r="E30" s="69" t="s">
        <v>408</v>
      </c>
      <c r="F30" s="69" t="s">
        <v>409</v>
      </c>
      <c r="G30" s="69" t="s">
        <v>276</v>
      </c>
      <c r="H30" s="69" t="s">
        <v>292</v>
      </c>
    </row>
    <row r="31" spans="1:8">
      <c r="A31" s="69" t="s">
        <v>411</v>
      </c>
      <c r="B31" s="69" t="s">
        <v>407</v>
      </c>
      <c r="C31" s="69" t="s">
        <v>267</v>
      </c>
      <c r="D31" s="69" t="s">
        <v>276</v>
      </c>
      <c r="E31" s="69" t="s">
        <v>412</v>
      </c>
      <c r="F31" s="69" t="s">
        <v>270</v>
      </c>
      <c r="G31" s="69" t="s">
        <v>276</v>
      </c>
      <c r="H31" s="69" t="s">
        <v>292</v>
      </c>
    </row>
    <row r="32" spans="1:8">
      <c r="A32" s="69" t="s">
        <v>413</v>
      </c>
      <c r="B32" s="69" t="s">
        <v>407</v>
      </c>
      <c r="C32" s="69" t="s">
        <v>267</v>
      </c>
      <c r="D32" s="69" t="s">
        <v>279</v>
      </c>
      <c r="E32" s="69" t="s">
        <v>414</v>
      </c>
      <c r="F32" s="69" t="s">
        <v>270</v>
      </c>
      <c r="G32" s="69" t="s">
        <v>276</v>
      </c>
      <c r="H32" s="69" t="s">
        <v>292</v>
      </c>
    </row>
    <row r="33" spans="1:8">
      <c r="A33" s="69" t="s">
        <v>415</v>
      </c>
      <c r="B33" s="69" t="s">
        <v>407</v>
      </c>
      <c r="C33" s="69" t="s">
        <v>267</v>
      </c>
      <c r="D33" s="69" t="s">
        <v>282</v>
      </c>
      <c r="E33" s="69" t="s">
        <v>408</v>
      </c>
      <c r="F33" s="69" t="s">
        <v>409</v>
      </c>
      <c r="G33" s="69" t="s">
        <v>276</v>
      </c>
      <c r="H33" s="69" t="s">
        <v>292</v>
      </c>
    </row>
    <row r="34" spans="1:8">
      <c r="A34" s="69" t="s">
        <v>416</v>
      </c>
      <c r="B34" s="69" t="s">
        <v>407</v>
      </c>
      <c r="C34" s="69" t="s">
        <v>267</v>
      </c>
      <c r="D34" s="69" t="s">
        <v>284</v>
      </c>
      <c r="E34" s="69" t="s">
        <v>408</v>
      </c>
      <c r="F34" s="69" t="s">
        <v>409</v>
      </c>
      <c r="G34" s="69" t="s">
        <v>276</v>
      </c>
      <c r="H34" s="69" t="s">
        <v>292</v>
      </c>
    </row>
    <row r="35" spans="1:8">
      <c r="A35" s="69" t="s">
        <v>417</v>
      </c>
      <c r="B35" s="69" t="s">
        <v>407</v>
      </c>
      <c r="C35" s="69" t="s">
        <v>267</v>
      </c>
      <c r="D35" s="69" t="s">
        <v>286</v>
      </c>
      <c r="E35" s="69" t="s">
        <v>418</v>
      </c>
      <c r="F35" s="69" t="s">
        <v>270</v>
      </c>
      <c r="G35" s="69" t="s">
        <v>276</v>
      </c>
      <c r="H35" s="69" t="s">
        <v>292</v>
      </c>
    </row>
    <row r="36" spans="1:8">
      <c r="A36" s="70" t="s">
        <v>312</v>
      </c>
      <c r="B36" s="70" t="s">
        <v>266</v>
      </c>
      <c r="C36" s="70" t="s">
        <v>267</v>
      </c>
      <c r="D36" s="70" t="s">
        <v>276</v>
      </c>
      <c r="E36" s="70" t="s">
        <v>277</v>
      </c>
      <c r="F36" s="70" t="s">
        <v>313</v>
      </c>
      <c r="G36" s="70" t="s">
        <v>314</v>
      </c>
      <c r="H36" s="70" t="s">
        <v>315</v>
      </c>
    </row>
    <row r="37" spans="1:8">
      <c r="A37" s="70" t="s">
        <v>316</v>
      </c>
      <c r="B37" s="70" t="s">
        <v>266</v>
      </c>
      <c r="C37" s="70" t="s">
        <v>267</v>
      </c>
      <c r="D37" s="70" t="s">
        <v>279</v>
      </c>
      <c r="E37" s="70" t="s">
        <v>317</v>
      </c>
      <c r="F37" s="70" t="s">
        <v>318</v>
      </c>
      <c r="G37" s="70" t="s">
        <v>314</v>
      </c>
      <c r="H37" s="70" t="s">
        <v>315</v>
      </c>
    </row>
    <row r="38" spans="1:8">
      <c r="A38" s="70" t="s">
        <v>419</v>
      </c>
      <c r="B38" s="70" t="s">
        <v>266</v>
      </c>
      <c r="C38" s="70" t="s">
        <v>294</v>
      </c>
      <c r="D38" s="70" t="s">
        <v>276</v>
      </c>
      <c r="E38" s="70" t="s">
        <v>277</v>
      </c>
      <c r="F38" s="70" t="s">
        <v>313</v>
      </c>
      <c r="G38" s="70" t="s">
        <v>314</v>
      </c>
      <c r="H38" s="70" t="s">
        <v>315</v>
      </c>
    </row>
    <row r="39" spans="1:8">
      <c r="A39" s="70" t="s">
        <v>420</v>
      </c>
      <c r="B39" s="70" t="s">
        <v>266</v>
      </c>
      <c r="C39" s="70" t="s">
        <v>294</v>
      </c>
      <c r="D39" s="70" t="s">
        <v>279</v>
      </c>
      <c r="E39" s="70" t="s">
        <v>317</v>
      </c>
      <c r="F39" s="70" t="s">
        <v>318</v>
      </c>
      <c r="G39" s="70" t="s">
        <v>314</v>
      </c>
      <c r="H39" s="70" t="s">
        <v>315</v>
      </c>
    </row>
    <row r="40" spans="1:8">
      <c r="A40" s="70" t="s">
        <v>319</v>
      </c>
      <c r="B40" s="70" t="s">
        <v>266</v>
      </c>
      <c r="C40" s="70" t="s">
        <v>267</v>
      </c>
      <c r="D40" s="70" t="s">
        <v>268</v>
      </c>
      <c r="E40" s="70" t="s">
        <v>280</v>
      </c>
      <c r="F40" s="70" t="s">
        <v>320</v>
      </c>
      <c r="G40" s="70" t="s">
        <v>314</v>
      </c>
      <c r="H40" s="70" t="s">
        <v>321</v>
      </c>
    </row>
    <row r="41" spans="1:8">
      <c r="A41" s="70" t="s">
        <v>322</v>
      </c>
      <c r="B41" s="70" t="s">
        <v>266</v>
      </c>
      <c r="C41" s="70" t="s">
        <v>267</v>
      </c>
      <c r="D41" s="70" t="s">
        <v>274</v>
      </c>
      <c r="E41" s="70" t="s">
        <v>280</v>
      </c>
      <c r="F41" s="70" t="s">
        <v>320</v>
      </c>
      <c r="G41" s="70" t="s">
        <v>314</v>
      </c>
      <c r="H41" s="70" t="s">
        <v>321</v>
      </c>
    </row>
    <row r="42" spans="1:8">
      <c r="A42" s="70" t="s">
        <v>312</v>
      </c>
      <c r="B42" s="70" t="s">
        <v>266</v>
      </c>
      <c r="C42" s="70" t="s">
        <v>267</v>
      </c>
      <c r="D42" s="70" t="s">
        <v>276</v>
      </c>
      <c r="E42" s="70" t="s">
        <v>277</v>
      </c>
      <c r="F42" s="70" t="s">
        <v>323</v>
      </c>
      <c r="G42" s="70" t="s">
        <v>314</v>
      </c>
      <c r="H42" s="70" t="s">
        <v>321</v>
      </c>
    </row>
    <row r="43" spans="1:8">
      <c r="A43" s="70" t="s">
        <v>316</v>
      </c>
      <c r="B43" s="70" t="s">
        <v>266</v>
      </c>
      <c r="C43" s="70" t="s">
        <v>267</v>
      </c>
      <c r="D43" s="70" t="s">
        <v>279</v>
      </c>
      <c r="E43" s="70" t="s">
        <v>317</v>
      </c>
      <c r="F43" s="70" t="s">
        <v>324</v>
      </c>
      <c r="G43" s="70" t="s">
        <v>314</v>
      </c>
      <c r="H43" s="70" t="s">
        <v>321</v>
      </c>
    </row>
    <row r="44" spans="1:8">
      <c r="A44" s="70" t="s">
        <v>325</v>
      </c>
      <c r="B44" s="70" t="s">
        <v>266</v>
      </c>
      <c r="C44" s="70" t="s">
        <v>267</v>
      </c>
      <c r="D44" s="70" t="s">
        <v>282</v>
      </c>
      <c r="E44" s="70" t="s">
        <v>280</v>
      </c>
      <c r="F44" s="70" t="s">
        <v>320</v>
      </c>
      <c r="G44" s="70" t="s">
        <v>314</v>
      </c>
      <c r="H44" s="70" t="s">
        <v>321</v>
      </c>
    </row>
    <row r="45" spans="1:8">
      <c r="A45" s="70" t="s">
        <v>326</v>
      </c>
      <c r="B45" s="70" t="s">
        <v>266</v>
      </c>
      <c r="C45" s="70" t="s">
        <v>267</v>
      </c>
      <c r="D45" s="70" t="s">
        <v>284</v>
      </c>
      <c r="E45" s="70" t="s">
        <v>280</v>
      </c>
      <c r="F45" s="70" t="s">
        <v>320</v>
      </c>
      <c r="G45" s="70" t="s">
        <v>314</v>
      </c>
      <c r="H45" s="70" t="s">
        <v>321</v>
      </c>
    </row>
    <row r="46" spans="1:8">
      <c r="A46" s="70" t="s">
        <v>327</v>
      </c>
      <c r="B46" s="70" t="s">
        <v>266</v>
      </c>
      <c r="C46" s="70" t="s">
        <v>267</v>
      </c>
      <c r="D46" s="70" t="s">
        <v>286</v>
      </c>
      <c r="E46" s="70" t="s">
        <v>287</v>
      </c>
      <c r="F46" s="70" t="s">
        <v>328</v>
      </c>
      <c r="G46" s="70" t="s">
        <v>314</v>
      </c>
      <c r="H46" s="70" t="s">
        <v>321</v>
      </c>
    </row>
    <row r="47" spans="1:8">
      <c r="A47" s="70" t="s">
        <v>421</v>
      </c>
      <c r="B47" s="70" t="s">
        <v>266</v>
      </c>
      <c r="C47" s="70" t="s">
        <v>294</v>
      </c>
      <c r="D47" s="70" t="s">
        <v>268</v>
      </c>
      <c r="E47" s="70" t="s">
        <v>280</v>
      </c>
      <c r="F47" s="70" t="s">
        <v>320</v>
      </c>
      <c r="G47" s="70" t="s">
        <v>314</v>
      </c>
      <c r="H47" s="70" t="s">
        <v>321</v>
      </c>
    </row>
    <row r="48" spans="1:8">
      <c r="A48" s="70" t="s">
        <v>422</v>
      </c>
      <c r="B48" s="70" t="s">
        <v>266</v>
      </c>
      <c r="C48" s="70" t="s">
        <v>294</v>
      </c>
      <c r="D48" s="70" t="s">
        <v>274</v>
      </c>
      <c r="E48" s="70" t="s">
        <v>280</v>
      </c>
      <c r="F48" s="70" t="s">
        <v>320</v>
      </c>
      <c r="G48" s="70" t="s">
        <v>314</v>
      </c>
      <c r="H48" s="70" t="s">
        <v>321</v>
      </c>
    </row>
    <row r="49" spans="1:8">
      <c r="A49" s="70" t="s">
        <v>419</v>
      </c>
      <c r="B49" s="70" t="s">
        <v>266</v>
      </c>
      <c r="C49" s="70" t="s">
        <v>294</v>
      </c>
      <c r="D49" s="70" t="s">
        <v>276</v>
      </c>
      <c r="E49" s="70" t="s">
        <v>277</v>
      </c>
      <c r="F49" s="70" t="s">
        <v>323</v>
      </c>
      <c r="G49" s="70" t="s">
        <v>314</v>
      </c>
      <c r="H49" s="70" t="s">
        <v>321</v>
      </c>
    </row>
    <row r="50" spans="1:8">
      <c r="A50" s="70" t="s">
        <v>420</v>
      </c>
      <c r="B50" s="70" t="s">
        <v>266</v>
      </c>
      <c r="C50" s="70" t="s">
        <v>294</v>
      </c>
      <c r="D50" s="70" t="s">
        <v>279</v>
      </c>
      <c r="E50" s="70" t="s">
        <v>317</v>
      </c>
      <c r="F50" s="70" t="s">
        <v>324</v>
      </c>
      <c r="G50" s="70" t="s">
        <v>314</v>
      </c>
      <c r="H50" s="70" t="s">
        <v>321</v>
      </c>
    </row>
    <row r="51" spans="1:8">
      <c r="A51" s="70" t="s">
        <v>423</v>
      </c>
      <c r="B51" s="70" t="s">
        <v>266</v>
      </c>
      <c r="C51" s="70" t="s">
        <v>294</v>
      </c>
      <c r="D51" s="70" t="s">
        <v>282</v>
      </c>
      <c r="E51" s="70" t="s">
        <v>280</v>
      </c>
      <c r="F51" s="70" t="s">
        <v>320</v>
      </c>
      <c r="G51" s="70" t="s">
        <v>314</v>
      </c>
      <c r="H51" s="70" t="s">
        <v>321</v>
      </c>
    </row>
    <row r="52" spans="1:8">
      <c r="A52" s="70" t="s">
        <v>424</v>
      </c>
      <c r="B52" s="70" t="s">
        <v>266</v>
      </c>
      <c r="C52" s="70" t="s">
        <v>294</v>
      </c>
      <c r="D52" s="70" t="s">
        <v>284</v>
      </c>
      <c r="E52" s="70" t="s">
        <v>280</v>
      </c>
      <c r="F52" s="70" t="s">
        <v>320</v>
      </c>
      <c r="G52" s="70" t="s">
        <v>314</v>
      </c>
      <c r="H52" s="70" t="s">
        <v>321</v>
      </c>
    </row>
    <row r="53" spans="1:8">
      <c r="A53" s="70" t="s">
        <v>425</v>
      </c>
      <c r="B53" s="70" t="s">
        <v>266</v>
      </c>
      <c r="C53" s="70" t="s">
        <v>294</v>
      </c>
      <c r="D53" s="70" t="s">
        <v>286</v>
      </c>
      <c r="E53" s="70" t="s">
        <v>287</v>
      </c>
      <c r="F53" s="70" t="s">
        <v>328</v>
      </c>
      <c r="G53" s="70" t="s">
        <v>314</v>
      </c>
      <c r="H53" s="70" t="s">
        <v>321</v>
      </c>
    </row>
    <row r="54" spans="1:8">
      <c r="A54" s="70" t="s">
        <v>312</v>
      </c>
      <c r="B54" s="70" t="s">
        <v>266</v>
      </c>
      <c r="C54" s="70" t="s">
        <v>267</v>
      </c>
      <c r="D54" s="70" t="s">
        <v>276</v>
      </c>
      <c r="E54" s="70" t="s">
        <v>277</v>
      </c>
      <c r="F54" s="70" t="s">
        <v>329</v>
      </c>
      <c r="G54" s="70" t="s">
        <v>314</v>
      </c>
      <c r="H54" s="70" t="s">
        <v>330</v>
      </c>
    </row>
    <row r="55" spans="1:8">
      <c r="A55" s="70" t="s">
        <v>316</v>
      </c>
      <c r="B55" s="70" t="s">
        <v>266</v>
      </c>
      <c r="C55" s="70" t="s">
        <v>267</v>
      </c>
      <c r="D55" s="70" t="s">
        <v>279</v>
      </c>
      <c r="E55" s="70" t="s">
        <v>317</v>
      </c>
      <c r="F55" s="70" t="s">
        <v>331</v>
      </c>
      <c r="G55" s="70" t="s">
        <v>314</v>
      </c>
      <c r="H55" s="70" t="s">
        <v>330</v>
      </c>
    </row>
    <row r="56" spans="1:8">
      <c r="A56" s="70" t="s">
        <v>419</v>
      </c>
      <c r="B56" s="70" t="s">
        <v>266</v>
      </c>
      <c r="C56" s="70" t="s">
        <v>294</v>
      </c>
      <c r="D56" s="70" t="s">
        <v>276</v>
      </c>
      <c r="E56" s="70" t="s">
        <v>277</v>
      </c>
      <c r="F56" s="70" t="s">
        <v>329</v>
      </c>
      <c r="G56" s="70" t="s">
        <v>314</v>
      </c>
      <c r="H56" s="70" t="s">
        <v>330</v>
      </c>
    </row>
    <row r="57" spans="1:8">
      <c r="A57" s="70" t="s">
        <v>420</v>
      </c>
      <c r="B57" s="70" t="s">
        <v>266</v>
      </c>
      <c r="C57" s="70" t="s">
        <v>294</v>
      </c>
      <c r="D57" s="70" t="s">
        <v>279</v>
      </c>
      <c r="E57" s="70" t="s">
        <v>317</v>
      </c>
      <c r="F57" s="70" t="s">
        <v>331</v>
      </c>
      <c r="G57" s="70" t="s">
        <v>314</v>
      </c>
      <c r="H57" s="70" t="s">
        <v>330</v>
      </c>
    </row>
    <row r="58" spans="1:8">
      <c r="A58" s="70" t="s">
        <v>319</v>
      </c>
      <c r="B58" s="70" t="s">
        <v>266</v>
      </c>
      <c r="C58" s="70" t="s">
        <v>267</v>
      </c>
      <c r="D58" s="70" t="s">
        <v>268</v>
      </c>
      <c r="E58" s="70" t="s">
        <v>280</v>
      </c>
      <c r="F58" s="70" t="s">
        <v>332</v>
      </c>
      <c r="G58" s="70" t="s">
        <v>314</v>
      </c>
      <c r="H58" s="70" t="s">
        <v>333</v>
      </c>
    </row>
    <row r="59" spans="1:8">
      <c r="A59" s="70" t="s">
        <v>322</v>
      </c>
      <c r="B59" s="70" t="s">
        <v>266</v>
      </c>
      <c r="C59" s="70" t="s">
        <v>267</v>
      </c>
      <c r="D59" s="70" t="s">
        <v>274</v>
      </c>
      <c r="E59" s="70" t="s">
        <v>280</v>
      </c>
      <c r="F59" s="70" t="s">
        <v>332</v>
      </c>
      <c r="G59" s="70" t="s">
        <v>314</v>
      </c>
      <c r="H59" s="70" t="s">
        <v>333</v>
      </c>
    </row>
    <row r="60" spans="1:8">
      <c r="A60" s="70" t="s">
        <v>312</v>
      </c>
      <c r="B60" s="70" t="s">
        <v>266</v>
      </c>
      <c r="C60" s="70" t="s">
        <v>267</v>
      </c>
      <c r="D60" s="70" t="s">
        <v>276</v>
      </c>
      <c r="E60" s="70" t="s">
        <v>277</v>
      </c>
      <c r="F60" s="70" t="s">
        <v>334</v>
      </c>
      <c r="G60" s="70" t="s">
        <v>314</v>
      </c>
      <c r="H60" s="70" t="s">
        <v>333</v>
      </c>
    </row>
    <row r="61" spans="1:8">
      <c r="A61" s="70" t="s">
        <v>316</v>
      </c>
      <c r="B61" s="70" t="s">
        <v>266</v>
      </c>
      <c r="C61" s="70" t="s">
        <v>267</v>
      </c>
      <c r="D61" s="70" t="s">
        <v>279</v>
      </c>
      <c r="E61" s="70" t="s">
        <v>317</v>
      </c>
      <c r="F61" s="70" t="s">
        <v>335</v>
      </c>
      <c r="G61" s="70" t="s">
        <v>314</v>
      </c>
      <c r="H61" s="70" t="s">
        <v>333</v>
      </c>
    </row>
    <row r="62" spans="1:8">
      <c r="A62" s="70" t="s">
        <v>325</v>
      </c>
      <c r="B62" s="70" t="s">
        <v>266</v>
      </c>
      <c r="C62" s="70" t="s">
        <v>267</v>
      </c>
      <c r="D62" s="70" t="s">
        <v>282</v>
      </c>
      <c r="E62" s="70" t="s">
        <v>280</v>
      </c>
      <c r="F62" s="70" t="s">
        <v>332</v>
      </c>
      <c r="G62" s="70" t="s">
        <v>314</v>
      </c>
      <c r="H62" s="70" t="s">
        <v>333</v>
      </c>
    </row>
    <row r="63" spans="1:8">
      <c r="A63" s="70" t="s">
        <v>326</v>
      </c>
      <c r="B63" s="70" t="s">
        <v>266</v>
      </c>
      <c r="C63" s="70" t="s">
        <v>267</v>
      </c>
      <c r="D63" s="70" t="s">
        <v>284</v>
      </c>
      <c r="E63" s="70" t="s">
        <v>280</v>
      </c>
      <c r="F63" s="70" t="s">
        <v>332</v>
      </c>
      <c r="G63" s="70" t="s">
        <v>314</v>
      </c>
      <c r="H63" s="70" t="s">
        <v>333</v>
      </c>
    </row>
    <row r="64" spans="1:8">
      <c r="A64" s="70" t="s">
        <v>327</v>
      </c>
      <c r="B64" s="70" t="s">
        <v>266</v>
      </c>
      <c r="C64" s="70" t="s">
        <v>267</v>
      </c>
      <c r="D64" s="70" t="s">
        <v>286</v>
      </c>
      <c r="E64" s="70" t="s">
        <v>287</v>
      </c>
      <c r="F64" s="70" t="s">
        <v>335</v>
      </c>
      <c r="G64" s="70" t="s">
        <v>314</v>
      </c>
      <c r="H64" s="70" t="s">
        <v>333</v>
      </c>
    </row>
    <row r="65" spans="1:8">
      <c r="A65" s="70" t="s">
        <v>421</v>
      </c>
      <c r="B65" s="70" t="s">
        <v>266</v>
      </c>
      <c r="C65" s="70" t="s">
        <v>294</v>
      </c>
      <c r="D65" s="70" t="s">
        <v>268</v>
      </c>
      <c r="E65" s="70" t="s">
        <v>280</v>
      </c>
      <c r="F65" s="70" t="s">
        <v>332</v>
      </c>
      <c r="G65" s="70" t="s">
        <v>314</v>
      </c>
      <c r="H65" s="70" t="s">
        <v>333</v>
      </c>
    </row>
    <row r="66" spans="1:8">
      <c r="A66" s="70" t="s">
        <v>422</v>
      </c>
      <c r="B66" s="70" t="s">
        <v>266</v>
      </c>
      <c r="C66" s="70" t="s">
        <v>294</v>
      </c>
      <c r="D66" s="70" t="s">
        <v>274</v>
      </c>
      <c r="E66" s="70" t="s">
        <v>280</v>
      </c>
      <c r="F66" s="70" t="s">
        <v>332</v>
      </c>
      <c r="G66" s="70" t="s">
        <v>314</v>
      </c>
      <c r="H66" s="70" t="s">
        <v>333</v>
      </c>
    </row>
    <row r="67" spans="1:8">
      <c r="A67" s="70" t="s">
        <v>419</v>
      </c>
      <c r="B67" s="70" t="s">
        <v>266</v>
      </c>
      <c r="C67" s="70" t="s">
        <v>294</v>
      </c>
      <c r="D67" s="70" t="s">
        <v>276</v>
      </c>
      <c r="E67" s="70" t="s">
        <v>277</v>
      </c>
      <c r="F67" s="70" t="s">
        <v>334</v>
      </c>
      <c r="G67" s="70" t="s">
        <v>314</v>
      </c>
      <c r="H67" s="70" t="s">
        <v>333</v>
      </c>
    </row>
    <row r="68" spans="1:8">
      <c r="A68" s="70" t="s">
        <v>420</v>
      </c>
      <c r="B68" s="70" t="s">
        <v>266</v>
      </c>
      <c r="C68" s="70" t="s">
        <v>294</v>
      </c>
      <c r="D68" s="70" t="s">
        <v>279</v>
      </c>
      <c r="E68" s="70" t="s">
        <v>317</v>
      </c>
      <c r="F68" s="70" t="s">
        <v>335</v>
      </c>
      <c r="G68" s="70" t="s">
        <v>314</v>
      </c>
      <c r="H68" s="70" t="s">
        <v>333</v>
      </c>
    </row>
    <row r="69" spans="1:8">
      <c r="A69" s="70" t="s">
        <v>423</v>
      </c>
      <c r="B69" s="70" t="s">
        <v>266</v>
      </c>
      <c r="C69" s="70" t="s">
        <v>294</v>
      </c>
      <c r="D69" s="70" t="s">
        <v>282</v>
      </c>
      <c r="E69" s="70" t="s">
        <v>280</v>
      </c>
      <c r="F69" s="70" t="s">
        <v>332</v>
      </c>
      <c r="G69" s="70" t="s">
        <v>314</v>
      </c>
      <c r="H69" s="70" t="s">
        <v>333</v>
      </c>
    </row>
    <row r="70" spans="1:8">
      <c r="A70" s="70" t="s">
        <v>424</v>
      </c>
      <c r="B70" s="70" t="s">
        <v>266</v>
      </c>
      <c r="C70" s="70" t="s">
        <v>294</v>
      </c>
      <c r="D70" s="70" t="s">
        <v>284</v>
      </c>
      <c r="E70" s="70" t="s">
        <v>280</v>
      </c>
      <c r="F70" s="70" t="s">
        <v>332</v>
      </c>
      <c r="G70" s="70" t="s">
        <v>314</v>
      </c>
      <c r="H70" s="70" t="s">
        <v>333</v>
      </c>
    </row>
    <row r="71" spans="1:8">
      <c r="A71" s="70" t="s">
        <v>425</v>
      </c>
      <c r="B71" s="70" t="s">
        <v>266</v>
      </c>
      <c r="C71" s="70" t="s">
        <v>294</v>
      </c>
      <c r="D71" s="70" t="s">
        <v>286</v>
      </c>
      <c r="E71" s="70" t="s">
        <v>287</v>
      </c>
      <c r="F71" s="70" t="s">
        <v>335</v>
      </c>
      <c r="G71" s="70" t="s">
        <v>314</v>
      </c>
      <c r="H71" s="70" t="s">
        <v>333</v>
      </c>
    </row>
    <row r="72" spans="1:8">
      <c r="A72" s="70" t="s">
        <v>312</v>
      </c>
      <c r="B72" s="70" t="s">
        <v>266</v>
      </c>
      <c r="C72" s="70" t="s">
        <v>267</v>
      </c>
      <c r="D72" s="70" t="s">
        <v>276</v>
      </c>
      <c r="E72" s="70" t="s">
        <v>277</v>
      </c>
      <c r="F72" s="70" t="s">
        <v>291</v>
      </c>
      <c r="G72" s="70" t="s">
        <v>314</v>
      </c>
      <c r="H72" s="70" t="s">
        <v>336</v>
      </c>
    </row>
    <row r="73" spans="1:8">
      <c r="A73" s="70" t="s">
        <v>316</v>
      </c>
      <c r="B73" s="70" t="s">
        <v>266</v>
      </c>
      <c r="C73" s="70" t="s">
        <v>267</v>
      </c>
      <c r="D73" s="70" t="s">
        <v>279</v>
      </c>
      <c r="E73" s="70" t="s">
        <v>317</v>
      </c>
      <c r="F73" s="70" t="s">
        <v>291</v>
      </c>
      <c r="G73" s="70" t="s">
        <v>314</v>
      </c>
      <c r="H73" s="70" t="s">
        <v>336</v>
      </c>
    </row>
    <row r="74" spans="1:8">
      <c r="A74" s="70" t="s">
        <v>419</v>
      </c>
      <c r="B74" s="70" t="s">
        <v>266</v>
      </c>
      <c r="C74" s="70" t="s">
        <v>294</v>
      </c>
      <c r="D74" s="70" t="s">
        <v>276</v>
      </c>
      <c r="E74" s="70" t="s">
        <v>277</v>
      </c>
      <c r="F74" s="70" t="s">
        <v>291</v>
      </c>
      <c r="G74" s="70" t="s">
        <v>314</v>
      </c>
      <c r="H74" s="70" t="s">
        <v>336</v>
      </c>
    </row>
    <row r="75" spans="1:8">
      <c r="A75" s="70" t="s">
        <v>420</v>
      </c>
      <c r="B75" s="70" t="s">
        <v>266</v>
      </c>
      <c r="C75" s="70" t="s">
        <v>294</v>
      </c>
      <c r="D75" s="70" t="s">
        <v>279</v>
      </c>
      <c r="E75" s="70" t="s">
        <v>317</v>
      </c>
      <c r="F75" s="70" t="s">
        <v>291</v>
      </c>
      <c r="G75" s="70" t="s">
        <v>314</v>
      </c>
      <c r="H75" s="70" t="s">
        <v>336</v>
      </c>
    </row>
    <row r="76" spans="1:8">
      <c r="A76" s="70" t="s">
        <v>312</v>
      </c>
      <c r="B76" s="70" t="s">
        <v>266</v>
      </c>
      <c r="C76" s="70" t="s">
        <v>267</v>
      </c>
      <c r="D76" s="70" t="s">
        <v>276</v>
      </c>
      <c r="E76" s="70" t="s">
        <v>277</v>
      </c>
      <c r="F76" s="70" t="s">
        <v>335</v>
      </c>
      <c r="G76" s="70" t="s">
        <v>314</v>
      </c>
      <c r="H76" s="70" t="s">
        <v>337</v>
      </c>
    </row>
    <row r="77" spans="1:8">
      <c r="A77" s="70" t="s">
        <v>316</v>
      </c>
      <c r="B77" s="70" t="s">
        <v>266</v>
      </c>
      <c r="C77" s="70" t="s">
        <v>267</v>
      </c>
      <c r="D77" s="70" t="s">
        <v>279</v>
      </c>
      <c r="E77" s="70" t="s">
        <v>317</v>
      </c>
      <c r="F77" s="70" t="s">
        <v>338</v>
      </c>
      <c r="G77" s="70" t="s">
        <v>314</v>
      </c>
      <c r="H77" s="70" t="s">
        <v>337</v>
      </c>
    </row>
    <row r="78" spans="1:8">
      <c r="A78" s="70" t="s">
        <v>419</v>
      </c>
      <c r="B78" s="70" t="s">
        <v>266</v>
      </c>
      <c r="C78" s="70" t="s">
        <v>294</v>
      </c>
      <c r="D78" s="70" t="s">
        <v>276</v>
      </c>
      <c r="E78" s="70" t="s">
        <v>277</v>
      </c>
      <c r="F78" s="70" t="s">
        <v>335</v>
      </c>
      <c r="G78" s="70" t="s">
        <v>314</v>
      </c>
      <c r="H78" s="70" t="s">
        <v>337</v>
      </c>
    </row>
    <row r="79" spans="1:8">
      <c r="A79" s="70" t="s">
        <v>420</v>
      </c>
      <c r="B79" s="70" t="s">
        <v>266</v>
      </c>
      <c r="C79" s="70" t="s">
        <v>294</v>
      </c>
      <c r="D79" s="70" t="s">
        <v>279</v>
      </c>
      <c r="E79" s="70" t="s">
        <v>317</v>
      </c>
      <c r="F79" s="70" t="s">
        <v>338</v>
      </c>
      <c r="G79" s="70" t="s">
        <v>314</v>
      </c>
      <c r="H79" s="70" t="s">
        <v>337</v>
      </c>
    </row>
    <row r="80" spans="1:8">
      <c r="A80" s="70" t="s">
        <v>319</v>
      </c>
      <c r="B80" s="70" t="s">
        <v>266</v>
      </c>
      <c r="C80" s="70" t="s">
        <v>267</v>
      </c>
      <c r="D80" s="70" t="s">
        <v>268</v>
      </c>
      <c r="E80" s="70" t="s">
        <v>280</v>
      </c>
      <c r="F80" s="70" t="s">
        <v>339</v>
      </c>
      <c r="G80" s="70" t="s">
        <v>314</v>
      </c>
      <c r="H80" s="70" t="s">
        <v>340</v>
      </c>
    </row>
    <row r="81" spans="1:8">
      <c r="A81" s="70" t="s">
        <v>322</v>
      </c>
      <c r="B81" s="70" t="s">
        <v>266</v>
      </c>
      <c r="C81" s="70" t="s">
        <v>267</v>
      </c>
      <c r="D81" s="70" t="s">
        <v>274</v>
      </c>
      <c r="E81" s="70" t="s">
        <v>280</v>
      </c>
      <c r="F81" s="70" t="s">
        <v>339</v>
      </c>
      <c r="G81" s="70" t="s">
        <v>314</v>
      </c>
      <c r="H81" s="70" t="s">
        <v>340</v>
      </c>
    </row>
    <row r="82" spans="1:8">
      <c r="A82" s="70" t="s">
        <v>312</v>
      </c>
      <c r="B82" s="70" t="s">
        <v>266</v>
      </c>
      <c r="C82" s="70" t="s">
        <v>267</v>
      </c>
      <c r="D82" s="70" t="s">
        <v>276</v>
      </c>
      <c r="E82" s="70" t="s">
        <v>277</v>
      </c>
      <c r="F82" s="70" t="s">
        <v>341</v>
      </c>
      <c r="G82" s="70" t="s">
        <v>314</v>
      </c>
      <c r="H82" s="70" t="s">
        <v>340</v>
      </c>
    </row>
    <row r="83" spans="1:8">
      <c r="A83" s="70" t="s">
        <v>316</v>
      </c>
      <c r="B83" s="70" t="s">
        <v>266</v>
      </c>
      <c r="C83" s="70" t="s">
        <v>267</v>
      </c>
      <c r="D83" s="70" t="s">
        <v>279</v>
      </c>
      <c r="E83" s="70" t="s">
        <v>317</v>
      </c>
      <c r="F83" s="70" t="s">
        <v>334</v>
      </c>
      <c r="G83" s="70" t="s">
        <v>314</v>
      </c>
      <c r="H83" s="70" t="s">
        <v>340</v>
      </c>
    </row>
    <row r="84" spans="1:8">
      <c r="A84" s="70" t="s">
        <v>325</v>
      </c>
      <c r="B84" s="70" t="s">
        <v>266</v>
      </c>
      <c r="C84" s="70" t="s">
        <v>267</v>
      </c>
      <c r="D84" s="70" t="s">
        <v>282</v>
      </c>
      <c r="E84" s="70" t="s">
        <v>280</v>
      </c>
      <c r="F84" s="70" t="s">
        <v>339</v>
      </c>
      <c r="G84" s="70" t="s">
        <v>314</v>
      </c>
      <c r="H84" s="70" t="s">
        <v>340</v>
      </c>
    </row>
    <row r="85" spans="1:8">
      <c r="A85" s="70" t="s">
        <v>326</v>
      </c>
      <c r="B85" s="70" t="s">
        <v>266</v>
      </c>
      <c r="C85" s="70" t="s">
        <v>267</v>
      </c>
      <c r="D85" s="70" t="s">
        <v>284</v>
      </c>
      <c r="E85" s="70" t="s">
        <v>280</v>
      </c>
      <c r="F85" s="70" t="s">
        <v>339</v>
      </c>
      <c r="G85" s="70" t="s">
        <v>314</v>
      </c>
      <c r="H85" s="70" t="s">
        <v>340</v>
      </c>
    </row>
    <row r="86" spans="1:8">
      <c r="A86" s="70" t="s">
        <v>327</v>
      </c>
      <c r="B86" s="70" t="s">
        <v>266</v>
      </c>
      <c r="C86" s="70" t="s">
        <v>267</v>
      </c>
      <c r="D86" s="70" t="s">
        <v>286</v>
      </c>
      <c r="E86" s="70" t="s">
        <v>287</v>
      </c>
      <c r="F86" s="70" t="s">
        <v>342</v>
      </c>
      <c r="G86" s="70" t="s">
        <v>314</v>
      </c>
      <c r="H86" s="70" t="s">
        <v>340</v>
      </c>
    </row>
    <row r="87" spans="1:8">
      <c r="A87" s="70" t="s">
        <v>421</v>
      </c>
      <c r="B87" s="70" t="s">
        <v>266</v>
      </c>
      <c r="C87" s="70" t="s">
        <v>294</v>
      </c>
      <c r="D87" s="70" t="s">
        <v>268</v>
      </c>
      <c r="E87" s="70" t="s">
        <v>280</v>
      </c>
      <c r="F87" s="70" t="s">
        <v>339</v>
      </c>
      <c r="G87" s="70" t="s">
        <v>314</v>
      </c>
      <c r="H87" s="70" t="s">
        <v>340</v>
      </c>
    </row>
    <row r="88" spans="1:8">
      <c r="A88" s="70" t="s">
        <v>422</v>
      </c>
      <c r="B88" s="70" t="s">
        <v>266</v>
      </c>
      <c r="C88" s="70" t="s">
        <v>294</v>
      </c>
      <c r="D88" s="70" t="s">
        <v>274</v>
      </c>
      <c r="E88" s="70" t="s">
        <v>280</v>
      </c>
      <c r="F88" s="70" t="s">
        <v>339</v>
      </c>
      <c r="G88" s="70" t="s">
        <v>314</v>
      </c>
      <c r="H88" s="70" t="s">
        <v>340</v>
      </c>
    </row>
    <row r="89" spans="1:8">
      <c r="A89" s="70" t="s">
        <v>419</v>
      </c>
      <c r="B89" s="70" t="s">
        <v>266</v>
      </c>
      <c r="C89" s="70" t="s">
        <v>294</v>
      </c>
      <c r="D89" s="70" t="s">
        <v>276</v>
      </c>
      <c r="E89" s="70" t="s">
        <v>277</v>
      </c>
      <c r="F89" s="70" t="s">
        <v>341</v>
      </c>
      <c r="G89" s="70" t="s">
        <v>314</v>
      </c>
      <c r="H89" s="70" t="s">
        <v>340</v>
      </c>
    </row>
    <row r="90" spans="1:8">
      <c r="A90" s="70" t="s">
        <v>420</v>
      </c>
      <c r="B90" s="70" t="s">
        <v>266</v>
      </c>
      <c r="C90" s="70" t="s">
        <v>294</v>
      </c>
      <c r="D90" s="70" t="s">
        <v>279</v>
      </c>
      <c r="E90" s="70" t="s">
        <v>317</v>
      </c>
      <c r="F90" s="70" t="s">
        <v>334</v>
      </c>
      <c r="G90" s="70" t="s">
        <v>314</v>
      </c>
      <c r="H90" s="70" t="s">
        <v>340</v>
      </c>
    </row>
    <row r="91" spans="1:8">
      <c r="A91" s="70" t="s">
        <v>423</v>
      </c>
      <c r="B91" s="70" t="s">
        <v>266</v>
      </c>
      <c r="C91" s="70" t="s">
        <v>294</v>
      </c>
      <c r="D91" s="70" t="s">
        <v>282</v>
      </c>
      <c r="E91" s="70" t="s">
        <v>280</v>
      </c>
      <c r="F91" s="70" t="s">
        <v>339</v>
      </c>
      <c r="G91" s="70" t="s">
        <v>314</v>
      </c>
      <c r="H91" s="70" t="s">
        <v>340</v>
      </c>
    </row>
    <row r="92" spans="1:8">
      <c r="A92" s="70" t="s">
        <v>424</v>
      </c>
      <c r="B92" s="70" t="s">
        <v>266</v>
      </c>
      <c r="C92" s="70" t="s">
        <v>294</v>
      </c>
      <c r="D92" s="70" t="s">
        <v>284</v>
      </c>
      <c r="E92" s="70" t="s">
        <v>280</v>
      </c>
      <c r="F92" s="70" t="s">
        <v>339</v>
      </c>
      <c r="G92" s="70" t="s">
        <v>314</v>
      </c>
      <c r="H92" s="70" t="s">
        <v>340</v>
      </c>
    </row>
    <row r="93" spans="1:8">
      <c r="A93" s="70" t="s">
        <v>425</v>
      </c>
      <c r="B93" s="70" t="s">
        <v>266</v>
      </c>
      <c r="C93" s="70" t="s">
        <v>294</v>
      </c>
      <c r="D93" s="70" t="s">
        <v>286</v>
      </c>
      <c r="E93" s="70" t="s">
        <v>287</v>
      </c>
      <c r="F93" s="70" t="s">
        <v>342</v>
      </c>
      <c r="G93" s="70" t="s">
        <v>314</v>
      </c>
      <c r="H93" s="70" t="s">
        <v>340</v>
      </c>
    </row>
  </sheetData>
  <autoFilter ref="A1:H1" xr:uid="{FD966ED7-DE48-47A8-86E0-530C2C79C3FC}">
    <sortState xmlns:xlrd2="http://schemas.microsoft.com/office/spreadsheetml/2017/richdata2" ref="A2:H50">
      <sortCondition ref="D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J u c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D i b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m 5 x T K I p H u A 4 A A A A R A A A A E w A c A E Z v c m 1 1 b G F z L 1 N l Y 3 R p b 2 4 x L m 0 g o h g A K K A U A A A A A A A A A A A A A A A A A A A A A A A A A A A A K 0 5 N L s n M z 1 M I h t C G 1 g B Q S w E C L Q A U A A I A C A A 4 m 5 x T n I q U X 6 I A A A D 1 A A A A E g A A A A A A A A A A A A A A A A A A A A A A Q 2 9 u Z m l n L 1 B h Y 2 t h Z 2 U u e G 1 s U E s B A i 0 A F A A C A A g A O J u c U w / K 6 a u k A A A A 6 Q A A A B M A A A A A A A A A A A A A A A A A 7 g A A A F t D b 2 5 0 Z W 5 0 X 1 R 5 c G V z X S 5 4 b W x Q S w E C L Q A U A A I A C A A 4 m 5 x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Y f e 3 n R Y L U u L V D P H X E S y l g A A A A A C A A A A A A A D Z g A A w A A A A B A A A A D I 3 n 0 Y e x D f j A j 4 6 7 9 s d s T L A A A A A A S A A A C g A A A A E A A A A F k 0 V 2 Y K W H + A 6 4 x r o o d U M w 9 Q A A A A g B v q l W l x v U L b M A K 7 5 a 9 1 N S C K K 4 5 V y 0 6 1 F C g N n a y Q S 9 D G E D f j N L u q K S u 5 B d W f i i n m j H Q X e 8 0 L c j f 0 D e Y L 8 H Y 4 V i U R B H w P X X R u k U s Z l y L k i L s U A A A A C k 7 J 9 k J F T j c v g H 2 e X o A j F 3 k h w S w = < / D a t a M a s h u p > 
</file>

<file path=customXml/itemProps1.xml><?xml version="1.0" encoding="utf-8"?>
<ds:datastoreItem xmlns:ds="http://schemas.openxmlformats.org/officeDocument/2006/customXml" ds:itemID="{E15FF3AE-0BAB-40B7-898D-0B2A30DF4D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</vt:i4>
      </vt:variant>
    </vt:vector>
  </HeadingPairs>
  <TitlesOfParts>
    <vt:vector size="45" baseType="lpstr">
      <vt:lpstr>FIELD INFO 3</vt:lpstr>
      <vt:lpstr>FIELD INFO 2</vt:lpstr>
      <vt:lpstr>MDM WS HIDE</vt:lpstr>
      <vt:lpstr>How to Submit </vt:lpstr>
      <vt:lpstr>How to retrieve CONA Equip. #'s</vt:lpstr>
      <vt:lpstr>FIELD INFO REQUIRED</vt:lpstr>
      <vt:lpstr>DATA WS HIDE</vt:lpstr>
      <vt:lpstr>INFO HIDE</vt:lpstr>
      <vt:lpstr>ZCAM HIDE</vt:lpstr>
      <vt:lpstr>FOUNTAIN</vt:lpstr>
      <vt:lpstr>FTN VALVE</vt:lpstr>
      <vt:lpstr>COOLER</vt:lpstr>
      <vt:lpstr>VENDER</vt:lpstr>
      <vt:lpstr>VEND BUTTONS</vt:lpstr>
      <vt:lpstr>FROZEN BEV. COOLER</vt:lpstr>
      <vt:lpstr>COFFEE</vt:lpstr>
      <vt:lpstr>ICETAINER</vt:lpstr>
      <vt:lpstr>GFV</vt:lpstr>
      <vt:lpstr>GFV MAP</vt:lpstr>
      <vt:lpstr>TEA</vt:lpstr>
      <vt:lpstr>FOUNTAIN (2)</vt:lpstr>
      <vt:lpstr>FTN VALVE (2)</vt:lpstr>
      <vt:lpstr>COOLER (2)</vt:lpstr>
      <vt:lpstr>VENDER (2)</vt:lpstr>
      <vt:lpstr>VEND BUTTONS (2)</vt:lpstr>
      <vt:lpstr>FROZEN BEV. COOLER (2)</vt:lpstr>
      <vt:lpstr>COFFEE (2)</vt:lpstr>
      <vt:lpstr>ICETAINER (2)</vt:lpstr>
      <vt:lpstr>GFV (2)</vt:lpstr>
      <vt:lpstr>GFV MAP (2)</vt:lpstr>
      <vt:lpstr>TEA (2)</vt:lpstr>
      <vt:lpstr>FOUNTAIN (3)</vt:lpstr>
      <vt:lpstr>FTN VALVE (3)</vt:lpstr>
      <vt:lpstr>COOLER (3)</vt:lpstr>
      <vt:lpstr>VENDER (3)</vt:lpstr>
      <vt:lpstr>VEND BUTTONS (3)</vt:lpstr>
      <vt:lpstr>FROZEN BEV. COOLER (3)</vt:lpstr>
      <vt:lpstr>COFFEE (3)</vt:lpstr>
      <vt:lpstr>ICETAINER (3)</vt:lpstr>
      <vt:lpstr>GFV (3)</vt:lpstr>
      <vt:lpstr>GFV MAP (3)</vt:lpstr>
      <vt:lpstr>TEA (3)</vt:lpstr>
      <vt:lpstr>'FIELD INFO 2'!EQUIPTYPE</vt:lpstr>
      <vt:lpstr>'FIELD INFO 3'!EQUIPTYPE</vt:lpstr>
      <vt:lpstr>EQUIPTYPE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Greene, Maggie</cp:lastModifiedBy>
  <dcterms:created xsi:type="dcterms:W3CDTF">2021-07-22T14:25:49Z</dcterms:created>
  <dcterms:modified xsi:type="dcterms:W3CDTF">2022-12-05T19:47:59Z</dcterms:modified>
</cp:coreProperties>
</file>