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02"/>
  <workbookPr/>
  <mc:AlternateContent xmlns:mc="http://schemas.openxmlformats.org/markup-compatibility/2006">
    <mc:Choice Requires="x15">
      <x15ac:absPath xmlns:x15ac="http://schemas.microsoft.com/office/spreadsheetml/2010/11/ac" url="/Users/faez/Downloads/"/>
    </mc:Choice>
  </mc:AlternateContent>
  <bookViews>
    <workbookView xWindow="700" yWindow="580" windowWidth="25880" windowHeight="14700" tabRatio="500" activeTab="2"/>
  </bookViews>
  <sheets>
    <sheet name="2016" sheetId="1" r:id="rId1"/>
    <sheet name="2017" sheetId="3" r:id="rId2"/>
    <sheet name="2018" sheetId="4" r:id="rId3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9" i="4" l="1"/>
  <c r="E29" i="4"/>
  <c r="F29" i="4"/>
  <c r="G29" i="4"/>
  <c r="H29" i="4"/>
  <c r="I29" i="4"/>
  <c r="J29" i="4"/>
  <c r="K29" i="4"/>
  <c r="L29" i="4"/>
  <c r="M29" i="4"/>
  <c r="C29" i="4"/>
  <c r="B29" i="4"/>
  <c r="D29" i="3"/>
  <c r="E29" i="3"/>
  <c r="F29" i="3"/>
  <c r="G29" i="3"/>
  <c r="H29" i="3"/>
  <c r="I29" i="3"/>
  <c r="J29" i="3"/>
  <c r="K29" i="3"/>
  <c r="L29" i="3"/>
  <c r="M29" i="3"/>
  <c r="C29" i="3"/>
  <c r="B29" i="3"/>
  <c r="D28" i="1"/>
  <c r="C28" i="1"/>
  <c r="B28" i="1"/>
  <c r="C29" i="1"/>
  <c r="D29" i="1"/>
  <c r="B30" i="3"/>
  <c r="C30" i="3"/>
  <c r="D30" i="3"/>
  <c r="E30" i="3"/>
  <c r="F30" i="3"/>
  <c r="G30" i="3"/>
  <c r="H30" i="3"/>
  <c r="I30" i="3"/>
  <c r="J30" i="3"/>
  <c r="K30" i="3"/>
  <c r="K31" i="3"/>
  <c r="L30" i="3"/>
  <c r="M30" i="3"/>
  <c r="B30" i="4"/>
  <c r="C30" i="4"/>
  <c r="D30" i="4"/>
  <c r="E30" i="4"/>
  <c r="F30" i="4"/>
  <c r="G30" i="4"/>
  <c r="H30" i="4"/>
  <c r="I30" i="4"/>
  <c r="J30" i="4"/>
  <c r="K30" i="4"/>
  <c r="L30" i="4"/>
  <c r="M30" i="4"/>
  <c r="M31" i="4"/>
  <c r="L31" i="4"/>
  <c r="K31" i="4"/>
  <c r="J31" i="4"/>
  <c r="I31" i="4"/>
  <c r="H31" i="4"/>
  <c r="G31" i="4"/>
  <c r="F31" i="4"/>
  <c r="E31" i="4"/>
  <c r="D31" i="4"/>
  <c r="C31" i="4"/>
  <c r="B31" i="4"/>
  <c r="M31" i="3"/>
  <c r="L31" i="3"/>
  <c r="J31" i="3"/>
  <c r="I31" i="3"/>
  <c r="H31" i="3"/>
  <c r="G31" i="3"/>
  <c r="F31" i="3"/>
  <c r="E31" i="3"/>
  <c r="D31" i="3"/>
  <c r="C31" i="3"/>
  <c r="B31" i="3"/>
  <c r="D30" i="1"/>
  <c r="C30" i="1"/>
  <c r="B30" i="1"/>
</calcChain>
</file>

<file path=xl/comments1.xml><?xml version="1.0" encoding="utf-8"?>
<comments xmlns="http://schemas.openxmlformats.org/spreadsheetml/2006/main">
  <authors>
    <author>Microsoft Office User</author>
    <author>Faez Hasnan</author>
  </authors>
  <commentList>
    <comment ref="H6" authorId="0" shapeId="0">
      <text>
        <r>
          <rPr>
            <sz val="12"/>
            <color rgb="FF000000"/>
            <rFont val="Calibri"/>
            <family val="2"/>
          </rPr>
          <t xml:space="preserve">UK 1701.50
</t>
        </r>
        <r>
          <rPr>
            <sz val="12"/>
            <color rgb="FF000000"/>
            <rFont val="Calibri"/>
            <family val="2"/>
          </rPr>
          <t xml:space="preserve">Mary 200
</t>
        </r>
        <r>
          <rPr>
            <sz val="12"/>
            <color rgb="FF000000"/>
            <rFont val="Calibri"/>
            <family val="2"/>
          </rPr>
          <t xml:space="preserve">Airbnb 1641
</t>
        </r>
        <r>
          <rPr>
            <sz val="12"/>
            <color rgb="FF000000"/>
            <rFont val="Calibri"/>
            <family val="2"/>
          </rPr>
          <t>Deposit 30</t>
        </r>
      </text>
    </comment>
    <comment ref="I6" authorId="0" shapeId="0">
      <text>
        <r>
          <rPr>
            <b/>
            <sz val="10"/>
            <color rgb="FF000000"/>
            <rFont val="Calibri"/>
            <family val="2"/>
          </rPr>
          <t xml:space="preserve">Airbnb 752.97
</t>
        </r>
        <r>
          <rPr>
            <b/>
            <sz val="10"/>
            <color rgb="FF000000"/>
            <rFont val="Calibri"/>
            <family val="2"/>
          </rPr>
          <t xml:space="preserve">Deposit 690
</t>
        </r>
        <r>
          <rPr>
            <b/>
            <sz val="10"/>
            <color rgb="FF000000"/>
            <rFont val="Calibri"/>
            <family val="2"/>
          </rPr>
          <t xml:space="preserve">Loveland 57
</t>
        </r>
      </text>
    </comment>
    <comment ref="J6" authorId="0" shapeId="0">
      <text>
        <r>
          <rPr>
            <b/>
            <sz val="10"/>
            <color rgb="FF000000"/>
            <rFont val="Calibri"/>
            <family val="2"/>
          </rPr>
          <t xml:space="preserve">Zoe 1177
</t>
        </r>
        <r>
          <rPr>
            <b/>
            <sz val="10"/>
            <color rgb="FF000000"/>
            <rFont val="Calibri"/>
            <family val="2"/>
          </rPr>
          <t>UK 700</t>
        </r>
      </text>
    </comment>
    <comment ref="M11" authorId="1" shapeId="0">
      <text>
        <r>
          <rPr>
            <b/>
            <sz val="10"/>
            <color rgb="FF000000"/>
            <rFont val="Tahoma"/>
            <family val="2"/>
          </rPr>
          <t>1-year Spotify 99</t>
        </r>
      </text>
    </comment>
    <comment ref="H17" authorId="0" shapeId="0">
      <text>
        <r>
          <rPr>
            <b/>
            <sz val="10"/>
            <color rgb="FF000000"/>
            <rFont val="Calibri"/>
            <family val="2"/>
          </rPr>
          <t xml:space="preserve">LED GU10 141.75
</t>
        </r>
        <r>
          <rPr>
            <b/>
            <sz val="10"/>
            <color rgb="FF000000"/>
            <rFont val="Calibri"/>
            <family val="2"/>
          </rPr>
          <t xml:space="preserve">Honeywell Lyric T6 26.95
</t>
        </r>
        <r>
          <rPr>
            <b/>
            <sz val="10"/>
            <color rgb="FF000000"/>
            <rFont val="Calibri"/>
            <family val="2"/>
          </rPr>
          <t xml:space="preserve">Airasia 101.08
</t>
        </r>
        <r>
          <rPr>
            <b/>
            <sz val="10"/>
            <color rgb="FF000000"/>
            <rFont val="Calibri"/>
            <family val="2"/>
          </rPr>
          <t xml:space="preserve">Hornbach 634.29
</t>
        </r>
        <r>
          <rPr>
            <b/>
            <sz val="10"/>
            <color rgb="FF000000"/>
            <rFont val="Calibri"/>
            <family val="2"/>
          </rPr>
          <t>Pans 68.77</t>
        </r>
      </text>
    </comment>
    <comment ref="I17" authorId="0" shapeId="0">
      <text>
        <r>
          <rPr>
            <b/>
            <sz val="10"/>
            <color indexed="81"/>
            <rFont val="Calibri"/>
            <family val="2"/>
          </rPr>
          <t>Lights 80
Kitchenaid 232.56
Smeg 375.36
Ikea 500.17
CitizenM 107.44</t>
        </r>
      </text>
    </comment>
    <comment ref="J17" authorId="0" shapeId="0">
      <text>
        <r>
          <rPr>
            <b/>
            <sz val="10"/>
            <color rgb="FF000000"/>
            <rFont val="Calibri"/>
            <family val="2"/>
          </rPr>
          <t xml:space="preserve">Blokker 114.43
</t>
        </r>
        <r>
          <rPr>
            <b/>
            <sz val="10"/>
            <color rgb="FF000000"/>
            <rFont val="Calibri"/>
            <family val="2"/>
          </rPr>
          <t xml:space="preserve">Contact Lens 55.80
</t>
        </r>
        <r>
          <rPr>
            <b/>
            <sz val="10"/>
            <color rgb="FF000000"/>
            <rFont val="Calibri"/>
            <family val="2"/>
          </rPr>
          <t xml:space="preserve">Easyjet 72.67
</t>
        </r>
        <r>
          <rPr>
            <b/>
            <sz val="10"/>
            <color rgb="FF000000"/>
            <rFont val="Calibri"/>
            <family val="2"/>
          </rPr>
          <t xml:space="preserve">London 96
</t>
        </r>
        <r>
          <rPr>
            <b/>
            <sz val="10"/>
            <color rgb="FF000000"/>
            <rFont val="Calibri"/>
            <family val="2"/>
          </rPr>
          <t xml:space="preserve">Ikea 97.87
</t>
        </r>
        <r>
          <rPr>
            <b/>
            <sz val="10"/>
            <color rgb="FF000000"/>
            <rFont val="Calibri"/>
            <family val="2"/>
          </rPr>
          <t xml:space="preserve">KUL-KOS 61.63
</t>
        </r>
        <r>
          <rPr>
            <b/>
            <sz val="10"/>
            <color rgb="FF000000"/>
            <rFont val="Calibri"/>
            <family val="2"/>
          </rPr>
          <t xml:space="preserve">Zara 41.93
</t>
        </r>
      </text>
    </comment>
    <comment ref="K17" authorId="0" shapeId="0">
      <text>
        <r>
          <rPr>
            <b/>
            <sz val="10"/>
            <color indexed="81"/>
            <rFont val="Calibri"/>
            <family val="2"/>
          </rPr>
          <t>AMS-KUL 785.19</t>
        </r>
      </text>
    </comment>
    <comment ref="M17" authorId="1" shapeId="0">
      <text>
        <r>
          <rPr>
            <b/>
            <sz val="10"/>
            <color rgb="FF000000"/>
            <rFont val="Tahoma"/>
            <family val="2"/>
          </rPr>
          <t>Luminosity</t>
        </r>
      </text>
    </comment>
    <comment ref="H21" authorId="0" shapeId="0">
      <text>
        <r>
          <rPr>
            <b/>
            <sz val="10"/>
            <color indexed="81"/>
            <rFont val="Calibri"/>
            <family val="2"/>
          </rPr>
          <t>Bartek P1 500
Additional 2500</t>
        </r>
      </text>
    </comment>
    <comment ref="I21" authorId="0" shapeId="0">
      <text>
        <r>
          <rPr>
            <b/>
            <sz val="10"/>
            <color indexed="81"/>
            <rFont val="Calibri"/>
            <family val="2"/>
          </rPr>
          <t xml:space="preserve">Witek 198.20
Bartek P1 1000
Additional 300
</t>
        </r>
      </text>
    </comment>
    <comment ref="K21" authorId="0" shapeId="0">
      <text>
        <r>
          <rPr>
            <b/>
            <sz val="10"/>
            <color rgb="FF000000"/>
            <rFont val="Calibri"/>
            <family val="2"/>
          </rPr>
          <t xml:space="preserve">Bartek P2 2000
</t>
        </r>
        <r>
          <rPr>
            <b/>
            <sz val="10"/>
            <color rgb="FF000000"/>
            <rFont val="Calibri"/>
            <family val="2"/>
          </rPr>
          <t xml:space="preserve">Materials 3000
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L21" authorId="0" shapeId="0">
      <text>
        <r>
          <rPr>
            <b/>
            <sz val="10"/>
            <color rgb="FF000000"/>
            <rFont val="Calibri"/>
            <family val="2"/>
          </rPr>
          <t xml:space="preserve">Bartek P2 1600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C22" authorId="0" shapeId="0">
      <text>
        <r>
          <rPr>
            <b/>
            <sz val="10"/>
            <color indexed="81"/>
            <rFont val="Calibri"/>
            <family val="2"/>
          </rPr>
          <t>Council tax</t>
        </r>
      </text>
    </comment>
    <comment ref="F22" authorId="0" shapeId="0">
      <text>
        <r>
          <rPr>
            <b/>
            <sz val="10"/>
            <color indexed="81"/>
            <rFont val="Calibri"/>
            <family val="2"/>
          </rPr>
          <t>Belastingdienst 283
Belastingdienst 1541
Laptop 200
Ikea 20
Haircut 39
Financiele Makelaar 175
Financiele Makelaar 344.41
T-Mobile 13.13</t>
        </r>
      </text>
    </comment>
    <comment ref="G22" authorId="0" shapeId="0">
      <text>
        <r>
          <rPr>
            <b/>
            <sz val="10"/>
            <color indexed="81"/>
            <rFont val="Calibri"/>
            <family val="2"/>
          </rPr>
          <t xml:space="preserve">House 11897.79
AMS-KUL 1219.16
Deposit 3000
Payment 2000
Body En Fit 8.85
</t>
        </r>
      </text>
    </comment>
    <comment ref="H22" authorId="0" shapeId="0">
      <text>
        <r>
          <rPr>
            <b/>
            <sz val="10"/>
            <color rgb="FF000000"/>
            <rFont val="Calibri"/>
            <family val="2"/>
          </rPr>
          <t xml:space="preserve">HEMA 103.10
</t>
        </r>
        <r>
          <rPr>
            <b/>
            <sz val="10"/>
            <color rgb="FF000000"/>
            <rFont val="Calibri"/>
            <family val="2"/>
          </rPr>
          <t xml:space="preserve">Keys 17.10
</t>
        </r>
        <r>
          <rPr>
            <b/>
            <sz val="10"/>
            <color rgb="FF000000"/>
            <rFont val="Calibri"/>
            <family val="2"/>
          </rPr>
          <t xml:space="preserve">Supplements 39.30
</t>
        </r>
        <r>
          <rPr>
            <b/>
            <sz val="10"/>
            <color rgb="FF000000"/>
            <rFont val="Calibri"/>
            <family val="2"/>
          </rPr>
          <t>Deposit 100</t>
        </r>
      </text>
    </comment>
    <comment ref="I22" authorId="1" shapeId="0">
      <text>
        <r>
          <rPr>
            <sz val="12"/>
            <color theme="1"/>
            <rFont val="Calibri"/>
            <family val="2"/>
            <scheme val="minor"/>
          </rPr>
          <t>Rent 400
Hema 10
Slippers 50
Refund 115.64
Zoi 235.05</t>
        </r>
      </text>
    </comment>
    <comment ref="J22" authorId="0" shapeId="0">
      <text>
        <r>
          <rPr>
            <b/>
            <sz val="10"/>
            <color rgb="FF000000"/>
            <rFont val="Calibri"/>
            <family val="2"/>
          </rPr>
          <t xml:space="preserve">Nederlands 1 390
</t>
        </r>
        <r>
          <rPr>
            <b/>
            <sz val="10"/>
            <color rgb="FF000000"/>
            <rFont val="Calibri"/>
            <family val="2"/>
          </rPr>
          <t xml:space="preserve">Book 39.50
</t>
        </r>
        <r>
          <rPr>
            <b/>
            <sz val="10"/>
            <color rgb="FF000000"/>
            <rFont val="Calibri"/>
            <family val="2"/>
          </rPr>
          <t>NS 153</t>
        </r>
      </text>
    </comment>
    <comment ref="K22" authorId="0" shapeId="0">
      <text>
        <r>
          <rPr>
            <b/>
            <sz val="10"/>
            <color rgb="FF000000"/>
            <rFont val="Calibri"/>
            <family val="2"/>
          </rPr>
          <t xml:space="preserve">Lonely Planet 11.48
</t>
        </r>
        <r>
          <rPr>
            <b/>
            <sz val="10"/>
            <color rgb="FF000000"/>
            <rFont val="Calibri"/>
            <family val="2"/>
          </rPr>
          <t xml:space="preserve">Curtain 40
</t>
        </r>
        <r>
          <rPr>
            <b/>
            <sz val="10"/>
            <color rgb="FF000000"/>
            <rFont val="Calibri"/>
            <family val="2"/>
          </rPr>
          <t>Paris 161</t>
        </r>
      </text>
    </comment>
    <comment ref="M22" authorId="1" shapeId="0">
      <text>
        <r>
          <rPr>
            <b/>
            <sz val="10"/>
            <color rgb="FF000000"/>
            <rFont val="Tahoma"/>
            <family val="2"/>
          </rPr>
          <t xml:space="preserve">VVE 297.50
</t>
        </r>
        <r>
          <rPr>
            <b/>
            <sz val="10"/>
            <color rgb="FF000000"/>
            <rFont val="Tahoma"/>
            <family val="2"/>
          </rPr>
          <t xml:space="preserve">Body en Fit 61.18
</t>
        </r>
        <r>
          <rPr>
            <b/>
            <sz val="10"/>
            <color rgb="FF000000"/>
            <rFont val="Tahoma"/>
            <family val="2"/>
          </rPr>
          <t xml:space="preserve">Nederlands 2A 351
</t>
        </r>
      </text>
    </comment>
    <comment ref="F26" authorId="0" shapeId="0">
      <text>
        <r>
          <rPr>
            <b/>
            <sz val="10"/>
            <color rgb="FF000000"/>
            <rFont val="Calibri"/>
            <family val="2"/>
          </rPr>
          <t>Justin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  <author>Faez Hasnan</author>
  </authors>
  <commentList>
    <comment ref="C21" authorId="0" shapeId="0">
      <text>
        <r>
          <rPr>
            <b/>
            <sz val="10"/>
            <color rgb="FF000000"/>
            <rFont val="Calibri"/>
            <family val="2"/>
          </rPr>
          <t xml:space="preserve">Bartek P2 1500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D21" authorId="0" shapeId="0">
      <text>
        <r>
          <rPr>
            <b/>
            <sz val="10"/>
            <color rgb="FF000000"/>
            <rFont val="Calibri"/>
            <family val="2"/>
          </rPr>
          <t xml:space="preserve">Bartek P2 1500
</t>
        </r>
        <r>
          <rPr>
            <b/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B22" authorId="1" shapeId="0">
      <text>
        <r>
          <rPr>
            <b/>
            <sz val="10"/>
            <color rgb="FF000000"/>
            <rFont val="Tahoma"/>
            <family val="2"/>
          </rPr>
          <t xml:space="preserve">Haircut 13
</t>
        </r>
        <r>
          <rPr>
            <b/>
            <sz val="10"/>
            <color rgb="FF000000"/>
            <rFont val="Tahoma"/>
            <family val="2"/>
          </rPr>
          <t>Cash 17</t>
        </r>
      </text>
    </comment>
  </commentList>
</comments>
</file>

<file path=xl/sharedStrings.xml><?xml version="1.0" encoding="utf-8"?>
<sst xmlns="http://schemas.openxmlformats.org/spreadsheetml/2006/main" count="110" uniqueCount="41">
  <si>
    <t>October</t>
  </si>
  <si>
    <t>Salary</t>
  </si>
  <si>
    <t>Phone</t>
  </si>
  <si>
    <t>Water</t>
  </si>
  <si>
    <t>Groceries</t>
  </si>
  <si>
    <t>Parties</t>
  </si>
  <si>
    <t>Travel</t>
  </si>
  <si>
    <t>Credit Card</t>
  </si>
  <si>
    <t>Eating Out</t>
  </si>
  <si>
    <t>Miscellaneous</t>
  </si>
  <si>
    <t>November</t>
  </si>
  <si>
    <t>December</t>
  </si>
  <si>
    <t>Cumulative</t>
  </si>
  <si>
    <t>Savings</t>
  </si>
  <si>
    <t>Cash Value Difference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</si>
  <si>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</si>
  <si>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</si>
  <si>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</si>
  <si>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</si>
  <si>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</si>
  <si>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</si>
  <si>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</si>
  <si>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</si>
  <si>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</si>
  <si>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Insurances</t>
  </si>
  <si>
    <t>Cigarettes</t>
  </si>
  <si>
    <t>Malaysia</t>
  </si>
  <si>
    <t>Savings Withdrawal</t>
  </si>
  <si>
    <t>Current</t>
  </si>
  <si>
    <t>ASB</t>
  </si>
  <si>
    <t>ASB2</t>
  </si>
  <si>
    <t>AS1M</t>
  </si>
  <si>
    <t>Internet</t>
  </si>
  <si>
    <t>Energy</t>
  </si>
  <si>
    <t>House</t>
  </si>
  <si>
    <t>Expenditures for 2016</t>
  </si>
  <si>
    <t>Expenditures for 2017</t>
  </si>
  <si>
    <t>Expenditures for 2018</t>
  </si>
  <si>
    <t>Construction</t>
  </si>
  <si>
    <t>Internet + Spotify</t>
  </si>
  <si>
    <t>England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</si>
</sst>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€&quot;* #,##0.00_);_(&quot;€&quot;* \(#,##0.00\);_(&quot;€&quot;* &quot;-&quot;??_);_(@_)"/>
    <numFmt numFmtId="165" formatCode="_([$MYR]\ * #,##0.00_);_([$MYR]\ * \(#,##0.00\);_([$MYR]\ * &quot;-&quot;??_);_(@_)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2"/>
      <color rgb="FF0061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24"/>
      <color theme="3"/>
      <name val="Calibri Light"/>
      <family val="2"/>
      <scheme val="major"/>
    </font>
    <font>
      <sz val="14"/>
      <color rgb="FF006100"/>
      <name val="Calibri"/>
      <family val="2"/>
      <scheme val="minor"/>
    </font>
    <font>
      <sz val="8"/>
      <name val="Calibri"/>
      <family val="2"/>
      <scheme val="minor"/>
    </font>
    <font>
      <b/>
      <sz val="10"/>
      <color indexed="8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Tahoma"/>
      <family val="2"/>
    </font>
    <font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21">
    <xf numFmtId="0" fontId="0" fillId="0" borderId="0" xfId="0"/>
    <xf numFmtId="0" fontId="1" fillId="3" borderId="0" xfId="3"/>
    <xf numFmtId="0" fontId="1" fillId="6" borderId="0" xfId="6"/>
    <xf numFmtId="0" fontId="5" fillId="0" borderId="0" xfId="1" applyFont="1"/>
    <xf numFmtId="0" fontId="1" fillId="5" borderId="0" xfId="5"/>
    <xf numFmtId="0" fontId="1" fillId="4" borderId="0" xfId="4"/>
    <xf numFmtId="164" fontId="1" fillId="6" borderId="0" xfId="6" applyNumberFormat="1"/>
    <xf numFmtId="164" fontId="0" fillId="0" borderId="0" xfId="0" applyNumberFormat="1"/>
    <xf numFmtId="164" fontId="1" fillId="5" borderId="0" xfId="5" applyNumberFormat="1"/>
    <xf numFmtId="164" fontId="1" fillId="4" borderId="0" xfId="4" applyNumberFormat="1"/>
    <xf numFmtId="164" fontId="1" fillId="3" borderId="0" xfId="3" applyNumberFormat="1"/>
    <xf numFmtId="164" fontId="4" fillId="4" borderId="0" xfId="4" applyNumberFormat="1" applyFont="1"/>
    <xf numFmtId="0" fontId="0" fillId="3" borderId="0" xfId="3" applyFont="1"/>
    <xf numFmtId="164" fontId="0" fillId="3" borderId="0" xfId="3" applyNumberFormat="1" applyFont="1"/>
    <xf numFmtId="0" fontId="0" fillId="4" borderId="0" xfId="4" applyFont="1"/>
    <xf numFmtId="0" fontId="6" fillId="2" borderId="0" xfId="2" applyFont="1" applyAlignment="1">
      <alignment horizontal="center"/>
    </xf>
    <xf numFmtId="0" fontId="0" fillId="5" borderId="0" xfId="5" applyFont="1"/>
    <xf numFmtId="165" fontId="1" fillId="3" borderId="0" xfId="3" applyNumberFormat="1"/>
    <xf numFmtId="164" fontId="0" fillId="6" borderId="0" xfId="6" applyNumberFormat="1" applyFont="1"/>
    <xf numFmtId="164" fontId="0" fillId="4" borderId="0" xfId="4" applyNumberFormat="1" applyFont="1"/>
    <xf numFmtId="0" fontId="0" fillId="6" borderId="0" xfId="6" applyFont="1"/>
  </cellXfs>
  <cellStyles count="7">
    <cellStyle name="20% - Accent1" xfId="3" builtinId="30"/>
    <cellStyle name="20% - Accent2" xfId="4" builtinId="34"/>
    <cellStyle name="20% - Accent5" xfId="5" builtinId="46"/>
    <cellStyle name="20% - Accent6" xfId="6" builtinId="50"/>
    <cellStyle name="Good" xfId="2" builtinId="26"/>
    <cellStyle name="Normal" xfId="0" builtinId="0"/>
    <cellStyle name="Title" xfId="1" builtinId="1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Retrospect">
  <a:themeElements>
    <a:clrScheme name="Retrospect">
      <a:dk1>
        <a:srgbClr val="000000"/>
      </a:dk1>
      <a:lt1>
        <a:sysClr val="window" lastClr="FFFFFF"/>
      </a:lt1>
      <a:dk2>
        <a:srgbClr val="637052"/>
      </a:dk2>
      <a:lt2>
        <a:srgbClr val="CCDDEA"/>
      </a:lt2>
      <a:accent1>
        <a:srgbClr val="E48312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Retrospect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Retro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hade val="92000"/>
                <a:satMod val="130000"/>
              </a:schemeClr>
            </a:gs>
            <a:gs pos="45000">
              <a:schemeClr val="phClr">
                <a:tint val="60000"/>
                <a:shade val="99000"/>
                <a:satMod val="120000"/>
              </a:schemeClr>
            </a:gs>
            <a:gs pos="100000">
              <a:schemeClr val="phClr">
                <a:tint val="55000"/>
                <a:satMod val="14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85000"/>
                <a:satMod val="130000"/>
              </a:schemeClr>
            </a:gs>
            <a:gs pos="34000">
              <a:schemeClr val="phClr">
                <a:shade val="87000"/>
                <a:satMod val="125000"/>
              </a:schemeClr>
            </a:gs>
            <a:gs pos="70000">
              <a:schemeClr val="phClr">
                <a:tint val="100000"/>
                <a:shade val="90000"/>
                <a:satMod val="130000"/>
              </a:schemeClr>
            </a:gs>
            <a:gs pos="100000">
              <a:schemeClr val="phClr">
                <a:tint val="100000"/>
                <a:shade val="100000"/>
                <a:satMod val="11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4445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flat">
            <a:bevelT w="25400" h="31750"/>
          </a:sp3d>
        </a:effectStyle>
      </a:effectStyleLst>
      <a:bgFillStyleLst>
        <a:solidFill>
          <a:schemeClr val="phClr"/>
        </a:solidFill>
        <a:solidFill>
          <a:schemeClr val="phClr">
            <a:tint val="90000"/>
            <a:shade val="97000"/>
            <a:satMod val="130000"/>
          </a:schemeClr>
        </a:solidFill>
        <a:gradFill rotWithShape="1">
          <a:gsLst>
            <a:gs pos="0">
              <a:schemeClr val="phClr">
                <a:tint val="96000"/>
                <a:shade val="99000"/>
                <a:satMod val="140000"/>
              </a:schemeClr>
            </a:gs>
            <a:gs pos="65000">
              <a:schemeClr val="phClr">
                <a:tint val="100000"/>
                <a:shade val="80000"/>
                <a:satMod val="130000"/>
              </a:schemeClr>
            </a:gs>
            <a:gs pos="100000">
              <a:schemeClr val="phClr">
                <a:tint val="100000"/>
                <a:shade val="48000"/>
                <a:satMod val="120000"/>
              </a:schemeClr>
            </a:gs>
          </a:gsLst>
          <a:lin ang="162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Retrospect" id="{5F128B03-DCCA-4EEB-AB3B-CF2899314A46}" vid="{3F1AAB62-24C6-49D2-8E01-B56FAC9A3DCD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4"/>
  <sheetViews>
    <sheetView showGridLines="0" workbookViewId="0">
      <selection activeCell="D29" sqref="D29"/>
    </sheetView>
  </sheetViews>
  <sheetFormatPr baseColWidth="10" defaultColWidth="10.83203125" defaultRowHeight="16" x14ac:dyDescent="0.2"/>
  <cols>
    <col min="1" max="1" width="19.1640625" customWidth="1"/>
    <col min="2" max="16" width="15.83203125" customWidth="1"/>
  </cols>
  <sheetData>
    <row r="1" spans="1:4" ht="31.5" x14ac:dyDescent="0.45">
      <c r="A1" s="3" t="s">
        <v>35</v>
      </c>
    </row>
    <row r="3" spans="1:4" ht="18.75" x14ac:dyDescent="0.25">
      <c r="B3" s="15" t="s">
        <v>0</v>
      </c>
      <c r="C3" s="15" t="s">
        <v>10</v>
      </c>
      <c r="D3" s="15" t="s">
        <v>11</v>
      </c>
    </row>
    <row r="4" spans="1:4" ht="15" x14ac:dyDescent="0.2">
      <c r="A4" s="2" t="s">
        <v>1</v>
      </c>
      <c r="B4" s="6">
        <v>3559.2</v>
      </c>
      <c r="C4" s="6">
        <v>3559.2</v>
      </c>
      <c r="D4" s="6">
        <v>3559.2</v>
      </c>
    </row>
    <row r="5" spans="1:4" x14ac:dyDescent="0.2">
      <c r="A5" s="20" t="s">
        <v>27</v>
      </c>
      <c r="B5" s="6">
        <v>5000</v>
      </c>
      <c r="C5" s="6">
        <v>0</v>
      </c>
      <c r="D5" s="6">
        <v>0</v>
      </c>
    </row>
    <row r="6" spans="1:4" ht="15" x14ac:dyDescent="0.2">
      <c r="A6" s="2" t="s">
        <v>9</v>
      </c>
      <c r="B6" s="6">
        <v>691.64</v>
      </c>
      <c r="C6" s="6">
        <v>0</v>
      </c>
      <c r="D6" s="6">
        <v>0</v>
      </c>
    </row>
    <row r="7" spans="1:4" ht="15" x14ac:dyDescent="0.2">
      <c r="B7" s="7"/>
      <c r="C7" s="7"/>
      <c r="D7" s="7"/>
    </row>
    <row r="8" spans="1:4" ht="15" x14ac:dyDescent="0.2">
      <c r="A8" s="16" t="s">
        <v>34</v>
      </c>
      <c r="B8" s="8">
        <v>1065</v>
      </c>
      <c r="C8" s="8">
        <v>1190</v>
      </c>
      <c r="D8" s="8">
        <v>1190</v>
      </c>
    </row>
    <row r="9" spans="1:4" ht="15" x14ac:dyDescent="0.2">
      <c r="A9" s="16" t="s">
        <v>24</v>
      </c>
      <c r="B9" s="8">
        <v>101.14</v>
      </c>
      <c r="C9" s="8">
        <v>101.14</v>
      </c>
      <c r="D9" s="8">
        <v>101.14</v>
      </c>
    </row>
    <row r="10" spans="1:4" ht="15" x14ac:dyDescent="0.2">
      <c r="A10" s="4" t="s">
        <v>2</v>
      </c>
      <c r="B10" s="8">
        <v>22.01</v>
      </c>
      <c r="C10" s="8">
        <v>22</v>
      </c>
      <c r="D10" s="8">
        <v>20.49</v>
      </c>
    </row>
    <row r="11" spans="1:4" ht="15" x14ac:dyDescent="0.2">
      <c r="A11" s="16" t="s">
        <v>32</v>
      </c>
      <c r="B11" s="8">
        <v>0</v>
      </c>
      <c r="C11" s="8">
        <v>0</v>
      </c>
      <c r="D11" s="8">
        <v>0</v>
      </c>
    </row>
    <row r="12" spans="1:4" ht="15" x14ac:dyDescent="0.2">
      <c r="A12" s="16" t="s">
        <v>33</v>
      </c>
      <c r="B12" s="8">
        <v>0</v>
      </c>
      <c r="C12" s="8">
        <v>0</v>
      </c>
      <c r="D12" s="8">
        <v>0</v>
      </c>
    </row>
    <row r="13" spans="1:4" ht="15" x14ac:dyDescent="0.2">
      <c r="A13" s="4" t="s">
        <v>3</v>
      </c>
      <c r="B13" s="8">
        <v>0</v>
      </c>
      <c r="C13" s="8">
        <v>7.83</v>
      </c>
      <c r="D13" s="8">
        <v>7.83</v>
      </c>
    </row>
    <row r="14" spans="1:4" ht="15" x14ac:dyDescent="0.2">
      <c r="B14" s="7"/>
      <c r="C14" s="7"/>
      <c r="D14" s="7"/>
    </row>
    <row r="15" spans="1:4" ht="15" x14ac:dyDescent="0.2">
      <c r="A15" s="5" t="s">
        <v>4</v>
      </c>
      <c r="B15" s="9">
        <v>80</v>
      </c>
      <c r="C15" s="9">
        <v>80</v>
      </c>
      <c r="D15" s="9">
        <v>80</v>
      </c>
    </row>
    <row r="16" spans="1:4" ht="15" x14ac:dyDescent="0.2">
      <c r="A16" s="14" t="s">
        <v>25</v>
      </c>
      <c r="B16" s="9">
        <v>150</v>
      </c>
      <c r="C16" s="9">
        <v>52</v>
      </c>
      <c r="D16" s="9">
        <v>0</v>
      </c>
    </row>
    <row r="17" spans="1:4" ht="15" x14ac:dyDescent="0.2">
      <c r="A17" s="5" t="s">
        <v>7</v>
      </c>
      <c r="B17" s="9">
        <v>1189.58</v>
      </c>
      <c r="C17" s="9">
        <v>717.61</v>
      </c>
      <c r="D17" s="9">
        <v>890.99</v>
      </c>
    </row>
    <row r="18" spans="1:4" ht="15" x14ac:dyDescent="0.2">
      <c r="A18" s="5" t="s">
        <v>5</v>
      </c>
      <c r="B18" s="9">
        <v>0</v>
      </c>
      <c r="C18" s="9">
        <v>0</v>
      </c>
      <c r="D18" s="9">
        <v>0</v>
      </c>
    </row>
    <row r="19" spans="1:4" ht="15" x14ac:dyDescent="0.2">
      <c r="A19" s="5" t="s">
        <v>6</v>
      </c>
      <c r="B19" s="9">
        <v>0</v>
      </c>
      <c r="C19" s="9">
        <v>0</v>
      </c>
      <c r="D19" s="9">
        <v>0</v>
      </c>
    </row>
    <row r="20" spans="1:4" ht="15" x14ac:dyDescent="0.2">
      <c r="A20" s="5" t="s">
        <v>8</v>
      </c>
      <c r="B20" s="9">
        <v>100</v>
      </c>
      <c r="C20" s="9">
        <v>100</v>
      </c>
      <c r="D20" s="9">
        <v>100</v>
      </c>
    </row>
    <row r="21" spans="1:4" ht="15" x14ac:dyDescent="0.2">
      <c r="A21" s="5" t="s">
        <v>9</v>
      </c>
      <c r="B21" s="9">
        <v>400</v>
      </c>
      <c r="C21" s="9">
        <v>0</v>
      </c>
      <c r="D21" s="9">
        <v>100</v>
      </c>
    </row>
    <row r="22" spans="1:4" ht="15" x14ac:dyDescent="0.2">
      <c r="B22" s="7"/>
      <c r="C22" s="7"/>
      <c r="D22" s="7"/>
    </row>
    <row r="23" spans="1:4" ht="15" x14ac:dyDescent="0.2">
      <c r="A23" s="5" t="s">
        <v>13</v>
      </c>
      <c r="B23" s="9">
        <v>1000</v>
      </c>
      <c r="C23" s="9">
        <v>1000</v>
      </c>
      <c r="D23" s="9">
        <v>1500</v>
      </c>
    </row>
    <row r="24" spans="1:4" x14ac:dyDescent="0.2">
      <c r="A24" s="14" t="s">
        <v>40</v>
      </c>
      <c r="B24" s="9">
        <v>0</v>
      </c>
      <c r="C24" s="9">
        <v>0</v>
      </c>
      <c r="D24" s="9">
        <v>0</v>
      </c>
    </row>
    <row r="25" spans="1:4" ht="15" x14ac:dyDescent="0.2">
      <c r="A25" s="14" t="s">
        <v>26</v>
      </c>
      <c r="B25" s="9">
        <v>4725.0600000000004</v>
      </c>
      <c r="C25" s="9">
        <v>0</v>
      </c>
      <c r="D25" s="9">
        <v>0</v>
      </c>
    </row>
    <row r="26" spans="1:4" ht="15" x14ac:dyDescent="0.2">
      <c r="A26" s="5" t="s">
        <v>14</v>
      </c>
      <c r="B26" s="11">
        <v>50.21</v>
      </c>
      <c r="C26" s="11">
        <v>19.829999999999998</v>
      </c>
      <c r="D26" s="11">
        <v>8.36</v>
      </c>
    </row>
    <row r="27" spans="1:4" ht="15" x14ac:dyDescent="0.2">
      <c r="B27" s="7"/>
      <c r="C27" s="7"/>
      <c r="D27" s="7"/>
    </row>
    <row r="28" spans="1:4" ht="15" x14ac:dyDescent="0.2">
      <c r="A28" s="12" t="s">
        <v>28</v>
      </c>
      <c r="B28" s="10">
        <f>SUM(B4:B6)-SUM(B8:B13)-SUM(B15:B21)-SUM(B23:B26)</f>
        <v>367.84000000000015</v>
      </c>
      <c r="C28" s="10">
        <f>SUM(C4:C6)-SUM(C8:C13)-SUM(C15:C21)-SUM(C23:C26)+B28</f>
        <v>636.62999999999954</v>
      </c>
      <c r="D28" s="10">
        <f>SUM(D4:D6)-SUM(D8:D13)-SUM(D15:D21)-SUM(D23:D26)+C28</f>
        <v>197.01999999999941</v>
      </c>
    </row>
    <row r="29" spans="1:4" ht="15" x14ac:dyDescent="0.2">
      <c r="A29" s="12" t="s">
        <v>13</v>
      </c>
      <c r="B29" s="13">
        <v>3000</v>
      </c>
      <c r="C29" s="13">
        <f>C23+B29</f>
        <v>4000</v>
      </c>
      <c r="D29" s="13">
        <f>D23+C29</f>
        <v>5500</v>
      </c>
    </row>
    <row r="30" spans="1:4" ht="15" x14ac:dyDescent="0.2">
      <c r="A30" s="1" t="s">
        <v>12</v>
      </c>
      <c r="B30" s="10">
        <f>B28+B29</f>
        <v>3367.84</v>
      </c>
      <c r="C30" s="10">
        <f t="shared" ref="C30:D30" si="0">C28+C29</f>
        <v>4636.6299999999992</v>
      </c>
      <c r="D30" s="10">
        <f t="shared" si="0"/>
        <v>5697.0199999999995</v>
      </c>
    </row>
    <row r="32" spans="1:4" ht="15" x14ac:dyDescent="0.2">
      <c r="A32" s="12" t="s">
        <v>29</v>
      </c>
      <c r="B32" s="17">
        <v>233958.5</v>
      </c>
      <c r="C32" s="17">
        <v>233958.5</v>
      </c>
      <c r="D32" s="17">
        <v>233958.5</v>
      </c>
    </row>
    <row r="33" spans="1:4" ht="15" x14ac:dyDescent="0.2">
      <c r="A33" s="12" t="s">
        <v>30</v>
      </c>
      <c r="B33" s="17">
        <v>200000</v>
      </c>
      <c r="C33" s="17">
        <v>200000</v>
      </c>
      <c r="D33" s="17">
        <v>200000</v>
      </c>
    </row>
    <row r="34" spans="1:4" ht="15" x14ac:dyDescent="0.2">
      <c r="A34" s="12" t="s">
        <v>31</v>
      </c>
      <c r="B34" s="17">
        <v>49787.13</v>
      </c>
      <c r="C34" s="17">
        <v>92466.66</v>
      </c>
      <c r="D34" s="17">
        <v>92466.66</v>
      </c>
    </row>
  </sheetData>
  <phoneticPr fontId="7" type="noConversion"/>
  <pageMargins left="0.7" right="0.7" top="0.75" bottom="0.75" header="0.3" footer="0.3"/>
  <pageSetup paperSize="9" scale="39" fitToHeight="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showGridLines="0" topLeftCell="A2" workbookViewId="0">
      <selection activeCell="F5" sqref="F5"/>
    </sheetView>
  </sheetViews>
  <sheetFormatPr baseColWidth="10" defaultColWidth="10.83203125" defaultRowHeight="16" x14ac:dyDescent="0.2"/>
  <cols>
    <col min="1" max="1" width="19.1640625" customWidth="1"/>
    <col min="2" max="16" width="15.83203125" customWidth="1"/>
  </cols>
  <sheetData>
    <row r="1" spans="1:13" ht="31.5" x14ac:dyDescent="0.45">
      <c r="A1" s="3" t="s">
        <v>36</v>
      </c>
    </row>
    <row r="3" spans="1:13" ht="18.75" x14ac:dyDescent="0.25">
      <c r="B3" s="15" t="s">
        <v>15</v>
      </c>
      <c r="C3" s="15" t="s">
        <v>16</v>
      </c>
      <c r="D3" s="15" t="s">
        <v>17</v>
      </c>
      <c r="E3" s="15" t="s">
        <v>18</v>
      </c>
      <c r="F3" s="15" t="s">
        <v>19</v>
      </c>
      <c r="G3" s="15" t="s">
        <v>20</v>
      </c>
      <c r="H3" s="15" t="s">
        <v>21</v>
      </c>
      <c r="I3" s="15" t="s">
        <v>22</v>
      </c>
      <c r="J3" s="15" t="s">
        <v>23</v>
      </c>
      <c r="K3" s="15" t="s">
        <v>0</v>
      </c>
      <c r="L3" s="15" t="s">
        <v>10</v>
      </c>
      <c r="M3" s="15" t="s">
        <v>11</v>
      </c>
    </row>
    <row r="4" spans="1:13" ht="15" x14ac:dyDescent="0.2">
      <c r="A4" s="2" t="s">
        <v>1</v>
      </c>
      <c r="B4" s="6">
        <v>5159.84</v>
      </c>
      <c r="C4" s="6">
        <v>4036.08</v>
      </c>
      <c r="D4" s="6">
        <v>4036.08</v>
      </c>
      <c r="E4" s="6">
        <v>4036.08</v>
      </c>
      <c r="F4" s="6">
        <v>4036.08</v>
      </c>
      <c r="G4" s="6">
        <v>4036.08</v>
      </c>
      <c r="H4" s="6">
        <v>4036.08</v>
      </c>
      <c r="I4" s="6">
        <v>4036.08</v>
      </c>
      <c r="J4" s="6">
        <v>4036.08</v>
      </c>
      <c r="K4" s="6">
        <v>3999.78</v>
      </c>
      <c r="L4" s="6">
        <v>3999.78</v>
      </c>
      <c r="M4" s="6">
        <v>4019.58</v>
      </c>
    </row>
    <row r="5" spans="1:13" x14ac:dyDescent="0.2">
      <c r="A5" s="20" t="s">
        <v>27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</row>
    <row r="6" spans="1:13" ht="15" x14ac:dyDescent="0.2">
      <c r="A6" s="2" t="s">
        <v>9</v>
      </c>
      <c r="B6" s="6">
        <v>0</v>
      </c>
      <c r="C6" s="6">
        <v>0</v>
      </c>
      <c r="D6" s="6">
        <v>32348.28</v>
      </c>
      <c r="E6" s="6">
        <v>120</v>
      </c>
      <c r="F6" s="18">
        <v>1459.13</v>
      </c>
      <c r="G6" s="6">
        <v>30000</v>
      </c>
      <c r="H6" s="6">
        <v>4072.5</v>
      </c>
      <c r="I6" s="6">
        <v>1499.97</v>
      </c>
      <c r="J6" s="6">
        <v>2116.21</v>
      </c>
      <c r="K6" s="6">
        <v>4400</v>
      </c>
      <c r="L6" s="6">
        <v>6148.43</v>
      </c>
      <c r="M6" s="6">
        <v>0</v>
      </c>
    </row>
    <row r="7" spans="1:13" ht="15" x14ac:dyDescent="0.2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3" ht="15" x14ac:dyDescent="0.2">
      <c r="A8" s="16" t="s">
        <v>34</v>
      </c>
      <c r="B8" s="8">
        <v>1165</v>
      </c>
      <c r="C8" s="8">
        <v>1190</v>
      </c>
      <c r="D8" s="8">
        <v>1190</v>
      </c>
      <c r="E8" s="8">
        <v>1190</v>
      </c>
      <c r="F8" s="8">
        <v>1190</v>
      </c>
      <c r="G8" s="8">
        <v>1190</v>
      </c>
      <c r="H8" s="8">
        <v>2305.92</v>
      </c>
      <c r="I8" s="8">
        <v>1099</v>
      </c>
      <c r="J8" s="8">
        <v>1099</v>
      </c>
      <c r="K8" s="8">
        <v>1097.43</v>
      </c>
      <c r="L8" s="8">
        <v>1097.43</v>
      </c>
      <c r="M8" s="8">
        <v>1097.43</v>
      </c>
    </row>
    <row r="9" spans="1:13" ht="15" x14ac:dyDescent="0.2">
      <c r="A9" s="16" t="s">
        <v>24</v>
      </c>
      <c r="B9" s="8">
        <v>104.55</v>
      </c>
      <c r="C9" s="8">
        <v>104.55</v>
      </c>
      <c r="D9" s="8">
        <v>104.55</v>
      </c>
      <c r="E9" s="8">
        <v>104.55</v>
      </c>
      <c r="F9" s="8">
        <v>104.55</v>
      </c>
      <c r="G9" s="8">
        <v>104.55</v>
      </c>
      <c r="H9" s="8">
        <v>111.74</v>
      </c>
      <c r="I9" s="8">
        <v>111.74</v>
      </c>
      <c r="J9" s="8">
        <v>111.74</v>
      </c>
      <c r="K9" s="8">
        <v>111.74</v>
      </c>
      <c r="L9" s="8">
        <v>111.74</v>
      </c>
      <c r="M9" s="8">
        <v>111.74</v>
      </c>
    </row>
    <row r="10" spans="1:13" ht="15" x14ac:dyDescent="0.2">
      <c r="A10" s="4" t="s">
        <v>2</v>
      </c>
      <c r="B10" s="8">
        <v>22.46</v>
      </c>
      <c r="C10" s="8">
        <v>15.27</v>
      </c>
      <c r="D10" s="8">
        <v>17.98</v>
      </c>
      <c r="E10" s="8">
        <v>17.98</v>
      </c>
      <c r="F10" s="8">
        <v>18.23</v>
      </c>
      <c r="G10" s="8">
        <v>17.98</v>
      </c>
      <c r="H10" s="8">
        <v>20.51</v>
      </c>
      <c r="I10" s="8">
        <v>21.64</v>
      </c>
      <c r="J10" s="8">
        <v>24.79</v>
      </c>
      <c r="K10" s="8">
        <v>17.98</v>
      </c>
      <c r="L10" s="8">
        <v>17.98</v>
      </c>
      <c r="M10" s="8">
        <v>17.98</v>
      </c>
    </row>
    <row r="11" spans="1:13" ht="15" x14ac:dyDescent="0.2">
      <c r="A11" s="16" t="s">
        <v>39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29.95</v>
      </c>
      <c r="H11" s="8">
        <v>39.94</v>
      </c>
      <c r="I11" s="8">
        <v>39.94</v>
      </c>
      <c r="J11" s="8">
        <v>39.94</v>
      </c>
      <c r="K11" s="8">
        <v>39.94</v>
      </c>
      <c r="L11" s="8">
        <v>39.94</v>
      </c>
      <c r="M11" s="8">
        <v>129.94</v>
      </c>
    </row>
    <row r="12" spans="1:13" ht="15" x14ac:dyDescent="0.2">
      <c r="A12" s="16" t="s">
        <v>33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88</v>
      </c>
      <c r="H12" s="8">
        <v>88</v>
      </c>
      <c r="I12" s="8">
        <v>88</v>
      </c>
      <c r="J12" s="8">
        <v>88</v>
      </c>
      <c r="K12" s="8">
        <v>78</v>
      </c>
      <c r="L12" s="8">
        <v>78</v>
      </c>
      <c r="M12" s="8">
        <v>0</v>
      </c>
    </row>
    <row r="13" spans="1:13" ht="15" x14ac:dyDescent="0.2">
      <c r="A13" s="4" t="s">
        <v>3</v>
      </c>
      <c r="B13" s="8">
        <v>7.83</v>
      </c>
      <c r="C13" s="8">
        <v>7.83</v>
      </c>
      <c r="D13" s="8">
        <v>7.83</v>
      </c>
      <c r="E13" s="8">
        <v>41.12</v>
      </c>
      <c r="F13" s="8">
        <v>41.12</v>
      </c>
      <c r="G13" s="8">
        <v>41.12</v>
      </c>
      <c r="H13" s="8">
        <v>41.12</v>
      </c>
      <c r="I13" s="8">
        <v>41.12</v>
      </c>
      <c r="J13" s="8">
        <v>41.12</v>
      </c>
      <c r="K13" s="8">
        <v>41.12</v>
      </c>
      <c r="L13" s="8">
        <v>41.12</v>
      </c>
      <c r="M13" s="8">
        <v>41.12</v>
      </c>
    </row>
    <row r="14" spans="1:13" ht="15" x14ac:dyDescent="0.2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 ht="15" x14ac:dyDescent="0.2">
      <c r="A15" s="5" t="s">
        <v>4</v>
      </c>
      <c r="B15" s="9">
        <v>80</v>
      </c>
      <c r="C15" s="9">
        <v>80</v>
      </c>
      <c r="D15" s="9">
        <v>80</v>
      </c>
      <c r="E15" s="9">
        <v>120</v>
      </c>
      <c r="F15" s="9">
        <v>120</v>
      </c>
      <c r="G15" s="9">
        <v>120</v>
      </c>
      <c r="H15" s="9">
        <v>170</v>
      </c>
      <c r="I15" s="9">
        <v>120</v>
      </c>
      <c r="J15" s="9">
        <v>120</v>
      </c>
      <c r="K15" s="9">
        <v>120</v>
      </c>
      <c r="L15" s="9">
        <v>50</v>
      </c>
      <c r="M15" s="9">
        <v>120</v>
      </c>
    </row>
    <row r="16" spans="1:13" ht="15" x14ac:dyDescent="0.2">
      <c r="A16" s="14" t="s">
        <v>25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90</v>
      </c>
      <c r="H16" s="9">
        <v>165</v>
      </c>
      <c r="I16" s="9">
        <v>0</v>
      </c>
      <c r="J16" s="9">
        <v>140</v>
      </c>
      <c r="K16" s="9">
        <v>186</v>
      </c>
      <c r="L16" s="9">
        <v>0</v>
      </c>
      <c r="M16" s="9">
        <v>0</v>
      </c>
    </row>
    <row r="17" spans="1:13" ht="15" x14ac:dyDescent="0.2">
      <c r="A17" s="5" t="s">
        <v>7</v>
      </c>
      <c r="B17" s="9">
        <v>173.49</v>
      </c>
      <c r="C17" s="9">
        <v>780.98</v>
      </c>
      <c r="D17" s="9">
        <v>407.26</v>
      </c>
      <c r="E17" s="9">
        <v>9.99</v>
      </c>
      <c r="F17" s="9">
        <v>59.64</v>
      </c>
      <c r="G17" s="9">
        <v>437.26</v>
      </c>
      <c r="H17" s="9">
        <v>942.41</v>
      </c>
      <c r="I17" s="9">
        <v>1306.52</v>
      </c>
      <c r="J17" s="9">
        <v>537.29</v>
      </c>
      <c r="K17" s="9">
        <v>1046.1500000000001</v>
      </c>
      <c r="L17" s="9">
        <v>499.42</v>
      </c>
      <c r="M17" s="9">
        <v>367.54</v>
      </c>
    </row>
    <row r="18" spans="1:13" ht="15" x14ac:dyDescent="0.2">
      <c r="A18" s="5" t="s">
        <v>5</v>
      </c>
      <c r="B18" s="9">
        <v>50</v>
      </c>
      <c r="C18" s="9">
        <v>0</v>
      </c>
      <c r="D18" s="9">
        <v>110</v>
      </c>
      <c r="E18" s="9">
        <v>0</v>
      </c>
      <c r="F18" s="9">
        <v>0</v>
      </c>
      <c r="G18" s="9">
        <v>117.58</v>
      </c>
      <c r="H18" s="9">
        <v>0</v>
      </c>
      <c r="I18" s="9">
        <v>80</v>
      </c>
      <c r="J18" s="9">
        <v>0</v>
      </c>
      <c r="K18" s="9">
        <v>0</v>
      </c>
      <c r="L18" s="9">
        <v>0</v>
      </c>
      <c r="M18" s="9">
        <v>0</v>
      </c>
    </row>
    <row r="19" spans="1:13" ht="15" x14ac:dyDescent="0.2">
      <c r="A19" s="5" t="s">
        <v>6</v>
      </c>
      <c r="B19" s="9">
        <v>718.06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718.95</v>
      </c>
    </row>
    <row r="20" spans="1:13" ht="15" x14ac:dyDescent="0.2">
      <c r="A20" s="5" t="s">
        <v>8</v>
      </c>
      <c r="B20" s="9">
        <v>150</v>
      </c>
      <c r="C20" s="9">
        <v>100</v>
      </c>
      <c r="D20" s="9">
        <v>100</v>
      </c>
      <c r="E20" s="9">
        <v>126</v>
      </c>
      <c r="F20" s="9">
        <v>100</v>
      </c>
      <c r="G20" s="9">
        <v>250</v>
      </c>
      <c r="H20" s="9">
        <v>210</v>
      </c>
      <c r="I20" s="9">
        <v>100</v>
      </c>
      <c r="J20" s="9">
        <v>100</v>
      </c>
      <c r="K20" s="9">
        <v>250</v>
      </c>
      <c r="L20" s="9">
        <v>100</v>
      </c>
      <c r="M20" s="9">
        <v>100</v>
      </c>
    </row>
    <row r="21" spans="1:13" ht="15" x14ac:dyDescent="0.2">
      <c r="A21" s="14" t="s">
        <v>38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3000</v>
      </c>
      <c r="I21" s="9">
        <v>1498.2</v>
      </c>
      <c r="J21" s="9">
        <v>0</v>
      </c>
      <c r="K21" s="9">
        <v>5000</v>
      </c>
      <c r="L21" s="9">
        <v>1600</v>
      </c>
      <c r="M21" s="9">
        <v>0</v>
      </c>
    </row>
    <row r="22" spans="1:13" ht="15" x14ac:dyDescent="0.2">
      <c r="A22" s="5" t="s">
        <v>9</v>
      </c>
      <c r="B22" s="9">
        <v>150</v>
      </c>
      <c r="C22" s="9">
        <v>363</v>
      </c>
      <c r="D22" s="9">
        <v>63.75</v>
      </c>
      <c r="E22" s="9">
        <v>21.7</v>
      </c>
      <c r="F22" s="9">
        <v>2615.54</v>
      </c>
      <c r="G22" s="19">
        <v>18125.8</v>
      </c>
      <c r="H22" s="9">
        <v>259.5</v>
      </c>
      <c r="I22" s="9">
        <v>810.69</v>
      </c>
      <c r="J22" s="9">
        <v>582.5</v>
      </c>
      <c r="K22" s="9">
        <v>212.48</v>
      </c>
      <c r="L22" s="9">
        <v>22.5</v>
      </c>
      <c r="M22" s="9">
        <v>709.68</v>
      </c>
    </row>
    <row r="23" spans="1:13" ht="15" x14ac:dyDescent="0.2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</row>
    <row r="24" spans="1:13" ht="15" x14ac:dyDescent="0.2">
      <c r="A24" s="5" t="s">
        <v>13</v>
      </c>
      <c r="B24" s="9">
        <v>2500</v>
      </c>
      <c r="C24" s="9">
        <v>0</v>
      </c>
      <c r="D24" s="9">
        <v>34000</v>
      </c>
      <c r="E24" s="9">
        <v>2750</v>
      </c>
      <c r="F24" s="9">
        <v>0</v>
      </c>
      <c r="G24" s="9">
        <v>711.31</v>
      </c>
      <c r="H24" s="9">
        <v>0</v>
      </c>
      <c r="I24" s="9">
        <v>700</v>
      </c>
      <c r="J24" s="9">
        <v>400</v>
      </c>
      <c r="K24" s="9">
        <v>600</v>
      </c>
      <c r="L24" s="9">
        <v>500</v>
      </c>
      <c r="M24" s="9">
        <v>500</v>
      </c>
    </row>
    <row r="25" spans="1:13" ht="15" x14ac:dyDescent="0.2">
      <c r="A25" s="14" t="s">
        <v>40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</row>
    <row r="26" spans="1:13" ht="15" x14ac:dyDescent="0.2">
      <c r="A26" s="14" t="s">
        <v>26</v>
      </c>
      <c r="B26" s="9">
        <v>0</v>
      </c>
      <c r="C26" s="9">
        <v>1200</v>
      </c>
      <c r="D26" s="9">
        <v>0</v>
      </c>
      <c r="E26" s="9">
        <v>0</v>
      </c>
      <c r="F26" s="9">
        <v>1298.72</v>
      </c>
      <c r="G26" s="9">
        <v>12500</v>
      </c>
      <c r="H26" s="9">
        <v>0</v>
      </c>
      <c r="I26" s="9">
        <v>0</v>
      </c>
      <c r="J26" s="9">
        <v>2610</v>
      </c>
      <c r="K26" s="9">
        <v>0</v>
      </c>
      <c r="L26" s="9">
        <v>6011.07</v>
      </c>
      <c r="M26" s="9">
        <v>0</v>
      </c>
    </row>
    <row r="27" spans="1:13" ht="15" x14ac:dyDescent="0.2">
      <c r="A27" s="5" t="s">
        <v>14</v>
      </c>
      <c r="B27" s="11">
        <v>33.32</v>
      </c>
      <c r="C27" s="11">
        <v>50</v>
      </c>
      <c r="D27" s="11">
        <v>70.849999999999994</v>
      </c>
      <c r="E27" s="11">
        <v>77.36</v>
      </c>
      <c r="F27" s="11">
        <v>47.85</v>
      </c>
      <c r="G27" s="11">
        <v>51.2</v>
      </c>
      <c r="H27" s="11">
        <v>141.36000000000001</v>
      </c>
      <c r="I27" s="11">
        <v>55.96</v>
      </c>
      <c r="J27" s="11">
        <v>0</v>
      </c>
      <c r="K27" s="11">
        <v>25.63</v>
      </c>
      <c r="L27" s="11">
        <v>0</v>
      </c>
      <c r="M27" s="11">
        <v>30.05</v>
      </c>
    </row>
    <row r="28" spans="1:13" ht="15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</row>
    <row r="29" spans="1:13" ht="15" x14ac:dyDescent="0.2">
      <c r="A29" s="12" t="s">
        <v>28</v>
      </c>
      <c r="B29" s="10">
        <f>SUM(B4:B6)-SUM(B8:B13)-SUM(B15:B22)-SUM(B24:B27)+'2016'!D28</f>
        <v>202.14999999999907</v>
      </c>
      <c r="C29" s="10">
        <f>SUM(C4:C6)-SUM(C8:C13)-SUM(C15:C22)-SUM(C24:C27)+B29</f>
        <v>346.59999999999934</v>
      </c>
      <c r="D29" s="10">
        <f t="shared" ref="D29:M29" si="0">SUM(D4:D6)-SUM(D8:D13)-SUM(D15:D22)-SUM(D24:D27)+C29</f>
        <v>578.73999999999876</v>
      </c>
      <c r="E29" s="10">
        <f t="shared" si="0"/>
        <v>276.11999999999887</v>
      </c>
      <c r="F29" s="10">
        <f t="shared" si="0"/>
        <v>175.6799999999995</v>
      </c>
      <c r="G29" s="10">
        <f t="shared" si="0"/>
        <v>337.01000000000306</v>
      </c>
      <c r="H29" s="10">
        <f t="shared" si="0"/>
        <v>950.09000000000356</v>
      </c>
      <c r="I29" s="10">
        <f t="shared" si="0"/>
        <v>413.33000000000379</v>
      </c>
      <c r="J29" s="10">
        <f t="shared" si="0"/>
        <v>671.24000000000365</v>
      </c>
      <c r="K29" s="10">
        <f t="shared" si="0"/>
        <v>244.55000000000507</v>
      </c>
      <c r="L29" s="10">
        <f t="shared" si="0"/>
        <v>223.56000000000529</v>
      </c>
      <c r="M29" s="10">
        <f t="shared" si="0"/>
        <v>298.71000000000515</v>
      </c>
    </row>
    <row r="30" spans="1:13" ht="15" x14ac:dyDescent="0.2">
      <c r="A30" s="12" t="s">
        <v>13</v>
      </c>
      <c r="B30" s="13">
        <f>B24+'2016'!D29</f>
        <v>8000</v>
      </c>
      <c r="C30" s="13">
        <f t="shared" ref="C30:E30" si="1">C24+B30</f>
        <v>8000</v>
      </c>
      <c r="D30" s="13">
        <f t="shared" si="1"/>
        <v>42000</v>
      </c>
      <c r="E30" s="13">
        <f t="shared" si="1"/>
        <v>44750</v>
      </c>
      <c r="F30" s="13">
        <f>F24+E30-F25</f>
        <v>44750</v>
      </c>
      <c r="G30" s="13">
        <f>G24+F30-G25</f>
        <v>45461.31</v>
      </c>
      <c r="H30" s="13">
        <f>H24+G30-H25</f>
        <v>45461.31</v>
      </c>
      <c r="I30" s="13">
        <f t="shared" ref="I30:M30" si="2">I24+H30-I25</f>
        <v>46161.31</v>
      </c>
      <c r="J30" s="13">
        <f t="shared" si="2"/>
        <v>46561.31</v>
      </c>
      <c r="K30" s="13">
        <f t="shared" si="2"/>
        <v>47161.31</v>
      </c>
      <c r="L30" s="13">
        <f t="shared" si="2"/>
        <v>47661.31</v>
      </c>
      <c r="M30" s="13">
        <f t="shared" si="2"/>
        <v>48161.31</v>
      </c>
    </row>
    <row r="31" spans="1:13" ht="15" x14ac:dyDescent="0.2">
      <c r="A31" s="1" t="s">
        <v>12</v>
      </c>
      <c r="B31" s="10">
        <f t="shared" ref="B31:M31" si="3">B29+B30</f>
        <v>8202.15</v>
      </c>
      <c r="C31" s="10">
        <f t="shared" si="3"/>
        <v>8346.5999999999985</v>
      </c>
      <c r="D31" s="10">
        <f t="shared" si="3"/>
        <v>42578.74</v>
      </c>
      <c r="E31" s="10">
        <f t="shared" si="3"/>
        <v>45026.119999999995</v>
      </c>
      <c r="F31" s="10">
        <f t="shared" si="3"/>
        <v>44925.68</v>
      </c>
      <c r="G31" s="10">
        <f t="shared" si="3"/>
        <v>45798.32</v>
      </c>
      <c r="H31" s="10">
        <f t="shared" si="3"/>
        <v>46411.4</v>
      </c>
      <c r="I31" s="10">
        <f t="shared" si="3"/>
        <v>46574.64</v>
      </c>
      <c r="J31" s="10">
        <f t="shared" si="3"/>
        <v>47232.55</v>
      </c>
      <c r="K31" s="10">
        <f t="shared" si="3"/>
        <v>47405.86</v>
      </c>
      <c r="L31" s="10">
        <f t="shared" si="3"/>
        <v>47884.87</v>
      </c>
      <c r="M31" s="10">
        <f t="shared" si="3"/>
        <v>48460.020000000004</v>
      </c>
    </row>
    <row r="33" spans="1:13" ht="15" x14ac:dyDescent="0.2">
      <c r="A33" s="12" t="s">
        <v>29</v>
      </c>
      <c r="B33" s="17">
        <v>250360.35</v>
      </c>
      <c r="C33" s="17">
        <v>250360.35</v>
      </c>
      <c r="D33" s="17">
        <v>250360.35</v>
      </c>
      <c r="E33" s="17">
        <v>250360.35</v>
      </c>
      <c r="F33" s="17">
        <v>250360.35</v>
      </c>
      <c r="G33" s="17">
        <v>250360.35</v>
      </c>
      <c r="H33" s="17">
        <v>250360.35</v>
      </c>
      <c r="I33" s="17">
        <v>250360.35</v>
      </c>
      <c r="J33" s="17">
        <v>250360.35</v>
      </c>
      <c r="K33" s="17">
        <v>250360.35</v>
      </c>
      <c r="L33" s="17">
        <v>250360.35</v>
      </c>
      <c r="M33" s="17">
        <v>250360.35</v>
      </c>
    </row>
    <row r="34" spans="1:13" ht="15" x14ac:dyDescent="0.2">
      <c r="A34" s="12" t="s">
        <v>30</v>
      </c>
      <c r="B34" s="17">
        <v>200000</v>
      </c>
      <c r="C34" s="17">
        <v>200000</v>
      </c>
      <c r="D34" s="17">
        <v>200000</v>
      </c>
      <c r="E34" s="17">
        <v>212208.55</v>
      </c>
      <c r="F34" s="17">
        <v>212208.55</v>
      </c>
      <c r="G34" s="17">
        <v>212208.55</v>
      </c>
      <c r="H34" s="17">
        <v>212208.55</v>
      </c>
      <c r="I34" s="17">
        <v>212208.55</v>
      </c>
      <c r="J34" s="17">
        <v>212208.55</v>
      </c>
      <c r="K34" s="17">
        <v>212208.55</v>
      </c>
      <c r="L34" s="17">
        <v>212208.55</v>
      </c>
      <c r="M34" s="17">
        <v>212208.55</v>
      </c>
    </row>
    <row r="35" spans="1:13" ht="15" x14ac:dyDescent="0.2">
      <c r="A35" s="12" t="s">
        <v>31</v>
      </c>
      <c r="B35" s="17">
        <v>92466.66</v>
      </c>
      <c r="C35" s="17">
        <v>92466.66</v>
      </c>
      <c r="D35" s="17">
        <v>87675.04</v>
      </c>
      <c r="E35" s="17">
        <v>87675.04</v>
      </c>
      <c r="F35" s="17">
        <v>87675.04</v>
      </c>
      <c r="G35" s="17">
        <v>87675.04</v>
      </c>
      <c r="H35" s="17">
        <v>131000</v>
      </c>
      <c r="I35" s="17">
        <v>131000</v>
      </c>
      <c r="J35" s="17">
        <v>131000</v>
      </c>
      <c r="K35" s="17">
        <v>135493</v>
      </c>
      <c r="L35" s="17">
        <v>120493.32</v>
      </c>
      <c r="M35" s="17">
        <v>150000.32000000001</v>
      </c>
    </row>
  </sheetData>
  <pageMargins left="0.7" right="0.7" top="0.75" bottom="0.75" header="0.3" footer="0.3"/>
  <pageSetup paperSize="9" scale="39" fitToHeight="0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showGridLines="0" tabSelected="1" topLeftCell="A3" workbookViewId="0">
      <selection activeCell="B29" sqref="B29"/>
    </sheetView>
  </sheetViews>
  <sheetFormatPr baseColWidth="10" defaultColWidth="10.83203125" defaultRowHeight="16" x14ac:dyDescent="0.2"/>
  <cols>
    <col min="1" max="1" width="19.1640625" customWidth="1"/>
    <col min="2" max="16" width="15.83203125" customWidth="1"/>
  </cols>
  <sheetData>
    <row r="1" spans="1:13" ht="31.5" x14ac:dyDescent="0.45">
      <c r="A1" s="3" t="s">
        <v>37</v>
      </c>
    </row>
    <row r="3" spans="1:13" ht="18.75" x14ac:dyDescent="0.25">
      <c r="B3" s="15" t="s">
        <v>15</v>
      </c>
      <c r="C3" s="15" t="s">
        <v>16</v>
      </c>
      <c r="D3" s="15" t="s">
        <v>17</v>
      </c>
      <c r="E3" s="15" t="s">
        <v>18</v>
      </c>
      <c r="F3" s="15" t="s">
        <v>19</v>
      </c>
      <c r="G3" s="15" t="s">
        <v>20</v>
      </c>
      <c r="H3" s="15" t="s">
        <v>21</v>
      </c>
      <c r="I3" s="15" t="s">
        <v>22</v>
      </c>
      <c r="J3" s="15" t="s">
        <v>23</v>
      </c>
      <c r="K3" s="15" t="s">
        <v>0</v>
      </c>
      <c r="L3" s="15" t="s">
        <v>10</v>
      </c>
      <c r="M3" s="15" t="s">
        <v>11</v>
      </c>
    </row>
    <row r="4" spans="1:13" ht="15" x14ac:dyDescent="0.2">
      <c r="A4" s="2" t="s">
        <v>1</v>
      </c>
      <c r="B4" s="6">
        <v>3996.48</v>
      </c>
      <c r="C4" s="6">
        <v>3999.78</v>
      </c>
      <c r="D4" s="6">
        <v>3999.78</v>
      </c>
      <c r="E4" s="6">
        <v>3999.78</v>
      </c>
      <c r="F4" s="6">
        <v>3999.78</v>
      </c>
      <c r="G4" s="6">
        <v>3999.78</v>
      </c>
      <c r="H4" s="6">
        <v>3999.78</v>
      </c>
      <c r="I4" s="6">
        <v>3999.78</v>
      </c>
      <c r="J4" s="6">
        <v>3999.78</v>
      </c>
      <c r="K4" s="6">
        <v>3999.78</v>
      </c>
      <c r="L4" s="6">
        <v>3999.78</v>
      </c>
      <c r="M4" s="6">
        <v>3999.78</v>
      </c>
    </row>
    <row r="5" spans="1:13" x14ac:dyDescent="0.2">
      <c r="A5" s="20" t="s">
        <v>27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</row>
    <row r="6" spans="1:13" ht="15" x14ac:dyDescent="0.2">
      <c r="A6" s="2" t="s">
        <v>9</v>
      </c>
      <c r="B6" s="6">
        <v>0</v>
      </c>
      <c r="C6" s="6">
        <v>0</v>
      </c>
      <c r="D6" s="6">
        <v>25000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</row>
    <row r="7" spans="1:13" ht="15" x14ac:dyDescent="0.2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3" ht="15" x14ac:dyDescent="0.2">
      <c r="A8" s="16" t="s">
        <v>34</v>
      </c>
      <c r="B8" s="8">
        <v>1097.43</v>
      </c>
      <c r="C8" s="8">
        <v>1097.43</v>
      </c>
      <c r="D8" s="8">
        <v>1097.43</v>
      </c>
      <c r="E8" s="8">
        <v>1097.43</v>
      </c>
      <c r="F8" s="8">
        <v>1097.43</v>
      </c>
      <c r="G8" s="8">
        <v>1097.43</v>
      </c>
      <c r="H8" s="8">
        <v>1097.43</v>
      </c>
      <c r="I8" s="8">
        <v>1097.43</v>
      </c>
      <c r="J8" s="8">
        <v>1097.43</v>
      </c>
      <c r="K8" s="8">
        <v>1097.43</v>
      </c>
      <c r="L8" s="8">
        <v>1097.43</v>
      </c>
      <c r="M8" s="8">
        <v>1097.43</v>
      </c>
    </row>
    <row r="9" spans="1:13" ht="15" x14ac:dyDescent="0.2">
      <c r="A9" s="16" t="s">
        <v>24</v>
      </c>
      <c r="B9" s="8">
        <v>107.37</v>
      </c>
      <c r="C9" s="8">
        <v>107.37</v>
      </c>
      <c r="D9" s="8">
        <v>107.37</v>
      </c>
      <c r="E9" s="8">
        <v>107.37</v>
      </c>
      <c r="F9" s="8">
        <v>107.37</v>
      </c>
      <c r="G9" s="8">
        <v>107.37</v>
      </c>
      <c r="H9" s="8">
        <v>107.37</v>
      </c>
      <c r="I9" s="8">
        <v>107.37</v>
      </c>
      <c r="J9" s="8">
        <v>107.37</v>
      </c>
      <c r="K9" s="8">
        <v>107.37</v>
      </c>
      <c r="L9" s="8">
        <v>107.37</v>
      </c>
      <c r="M9" s="8">
        <v>107.37</v>
      </c>
    </row>
    <row r="10" spans="1:13" ht="15" x14ac:dyDescent="0.2">
      <c r="A10" s="4" t="s">
        <v>2</v>
      </c>
      <c r="B10" s="8">
        <v>12.6</v>
      </c>
      <c r="C10" s="8">
        <v>13</v>
      </c>
      <c r="D10" s="8">
        <v>13</v>
      </c>
      <c r="E10" s="8">
        <v>13</v>
      </c>
      <c r="F10" s="8">
        <v>13</v>
      </c>
      <c r="G10" s="8">
        <v>13</v>
      </c>
      <c r="H10" s="8">
        <v>13</v>
      </c>
      <c r="I10" s="8">
        <v>13</v>
      </c>
      <c r="J10" s="8">
        <v>13</v>
      </c>
      <c r="K10" s="8">
        <v>13</v>
      </c>
      <c r="L10" s="8">
        <v>13</v>
      </c>
      <c r="M10" s="8">
        <v>13</v>
      </c>
    </row>
    <row r="11" spans="1:13" ht="15" x14ac:dyDescent="0.2">
      <c r="A11" s="16" t="s">
        <v>39</v>
      </c>
      <c r="B11" s="8">
        <v>30.95</v>
      </c>
      <c r="C11" s="8">
        <v>30.95</v>
      </c>
      <c r="D11" s="8">
        <v>30.95</v>
      </c>
      <c r="E11" s="8">
        <v>30.95</v>
      </c>
      <c r="F11" s="8">
        <v>30.95</v>
      </c>
      <c r="G11" s="8">
        <v>30.95</v>
      </c>
      <c r="H11" s="8">
        <v>30.95</v>
      </c>
      <c r="I11" s="8">
        <v>30.95</v>
      </c>
      <c r="J11" s="8">
        <v>30.95</v>
      </c>
      <c r="K11" s="8">
        <v>30.95</v>
      </c>
      <c r="L11" s="8">
        <v>30.95</v>
      </c>
      <c r="M11" s="8">
        <v>30.95</v>
      </c>
    </row>
    <row r="12" spans="1:13" ht="15" x14ac:dyDescent="0.2">
      <c r="A12" s="16" t="s">
        <v>33</v>
      </c>
      <c r="B12" s="8">
        <v>156</v>
      </c>
      <c r="C12" s="8">
        <v>78</v>
      </c>
      <c r="D12" s="8">
        <v>78</v>
      </c>
      <c r="E12" s="8">
        <v>78</v>
      </c>
      <c r="F12" s="8">
        <v>78</v>
      </c>
      <c r="G12" s="8">
        <v>78</v>
      </c>
      <c r="H12" s="8">
        <v>78</v>
      </c>
      <c r="I12" s="8">
        <v>78</v>
      </c>
      <c r="J12" s="8">
        <v>78</v>
      </c>
      <c r="K12" s="8">
        <v>78</v>
      </c>
      <c r="L12" s="8">
        <v>78</v>
      </c>
      <c r="M12" s="8">
        <v>78</v>
      </c>
    </row>
    <row r="13" spans="1:13" ht="15" x14ac:dyDescent="0.2">
      <c r="A13" s="4" t="s">
        <v>3</v>
      </c>
      <c r="B13" s="8">
        <v>41.12</v>
      </c>
      <c r="C13" s="8">
        <v>41.12</v>
      </c>
      <c r="D13" s="8">
        <v>41.12</v>
      </c>
      <c r="E13" s="8">
        <v>41.12</v>
      </c>
      <c r="F13" s="8">
        <v>41.12</v>
      </c>
      <c r="G13" s="8">
        <v>41.12</v>
      </c>
      <c r="H13" s="8">
        <v>41.12</v>
      </c>
      <c r="I13" s="8">
        <v>41.12</v>
      </c>
      <c r="J13" s="8">
        <v>41.12</v>
      </c>
      <c r="K13" s="8">
        <v>41.12</v>
      </c>
      <c r="L13" s="8">
        <v>41.12</v>
      </c>
      <c r="M13" s="8">
        <v>41.12</v>
      </c>
    </row>
    <row r="14" spans="1:13" ht="15" x14ac:dyDescent="0.2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 ht="15" x14ac:dyDescent="0.2">
      <c r="A15" s="5" t="s">
        <v>4</v>
      </c>
      <c r="B15" s="9">
        <v>120</v>
      </c>
      <c r="C15" s="9">
        <v>120</v>
      </c>
      <c r="D15" s="9">
        <v>60</v>
      </c>
      <c r="E15" s="9">
        <v>120</v>
      </c>
      <c r="F15" s="9">
        <v>120</v>
      </c>
      <c r="G15" s="9">
        <v>120</v>
      </c>
      <c r="H15" s="9">
        <v>120</v>
      </c>
      <c r="I15" s="9">
        <v>120</v>
      </c>
      <c r="J15" s="9">
        <v>120</v>
      </c>
      <c r="K15" s="9">
        <v>120</v>
      </c>
      <c r="L15" s="9">
        <v>120</v>
      </c>
      <c r="M15" s="9">
        <v>120</v>
      </c>
    </row>
    <row r="16" spans="1:13" ht="15" x14ac:dyDescent="0.2">
      <c r="A16" s="14" t="s">
        <v>25</v>
      </c>
      <c r="B16" s="9">
        <v>45</v>
      </c>
      <c r="C16" s="9">
        <v>186</v>
      </c>
      <c r="D16" s="9">
        <v>186</v>
      </c>
      <c r="E16" s="9">
        <v>186</v>
      </c>
      <c r="F16" s="9">
        <v>186</v>
      </c>
      <c r="G16" s="9">
        <v>186</v>
      </c>
      <c r="H16" s="9">
        <v>186</v>
      </c>
      <c r="I16" s="9">
        <v>186</v>
      </c>
      <c r="J16" s="9">
        <v>186</v>
      </c>
      <c r="K16" s="9">
        <v>186</v>
      </c>
      <c r="L16" s="9">
        <v>186</v>
      </c>
      <c r="M16" s="9">
        <v>186</v>
      </c>
    </row>
    <row r="17" spans="1:13" ht="15" x14ac:dyDescent="0.2">
      <c r="A17" s="5" t="s">
        <v>7</v>
      </c>
      <c r="B17" s="9">
        <v>582.83000000000004</v>
      </c>
      <c r="C17" s="9">
        <v>571.09</v>
      </c>
      <c r="D17" s="9">
        <v>134.13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</row>
    <row r="18" spans="1:13" ht="15" x14ac:dyDescent="0.2">
      <c r="A18" s="5" t="s">
        <v>5</v>
      </c>
      <c r="B18" s="9">
        <v>95.79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</row>
    <row r="19" spans="1:13" ht="15" x14ac:dyDescent="0.2">
      <c r="A19" s="5" t="s">
        <v>6</v>
      </c>
      <c r="B19" s="9">
        <v>100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</row>
    <row r="20" spans="1:13" ht="15" x14ac:dyDescent="0.2">
      <c r="A20" s="5" t="s">
        <v>8</v>
      </c>
      <c r="B20" s="9">
        <v>100</v>
      </c>
      <c r="C20" s="9">
        <v>100</v>
      </c>
      <c r="D20" s="9">
        <v>100</v>
      </c>
      <c r="E20" s="9">
        <v>100</v>
      </c>
      <c r="F20" s="9">
        <v>100</v>
      </c>
      <c r="G20" s="9">
        <v>100</v>
      </c>
      <c r="H20" s="9">
        <v>100</v>
      </c>
      <c r="I20" s="9">
        <v>100</v>
      </c>
      <c r="J20" s="9">
        <v>100</v>
      </c>
      <c r="K20" s="9">
        <v>100</v>
      </c>
      <c r="L20" s="9">
        <v>100</v>
      </c>
      <c r="M20" s="9">
        <v>100</v>
      </c>
    </row>
    <row r="21" spans="1:13" ht="15" x14ac:dyDescent="0.2">
      <c r="A21" s="14" t="s">
        <v>38</v>
      </c>
      <c r="B21" s="9">
        <v>0</v>
      </c>
      <c r="C21" s="9">
        <v>1500</v>
      </c>
      <c r="D21" s="9">
        <v>1500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</row>
    <row r="22" spans="1:13" ht="15" x14ac:dyDescent="0.2">
      <c r="A22" s="5" t="s">
        <v>9</v>
      </c>
      <c r="B22" s="9">
        <v>30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</row>
    <row r="23" spans="1:13" ht="15" x14ac:dyDescent="0.2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</row>
    <row r="24" spans="1:13" ht="15" x14ac:dyDescent="0.2">
      <c r="A24" s="5" t="s">
        <v>13</v>
      </c>
      <c r="B24" s="9">
        <v>1500</v>
      </c>
      <c r="C24" s="9">
        <v>200</v>
      </c>
      <c r="D24" s="9">
        <v>25500</v>
      </c>
      <c r="E24" s="9">
        <v>2300</v>
      </c>
      <c r="F24" s="9">
        <v>2200</v>
      </c>
      <c r="G24" s="9">
        <v>2200</v>
      </c>
      <c r="H24" s="9">
        <v>2200</v>
      </c>
      <c r="I24" s="9">
        <v>2200</v>
      </c>
      <c r="J24" s="9">
        <v>2200</v>
      </c>
      <c r="K24" s="9">
        <v>2200</v>
      </c>
      <c r="L24" s="9">
        <v>2200</v>
      </c>
      <c r="M24" s="9">
        <v>2300</v>
      </c>
    </row>
    <row r="25" spans="1:13" x14ac:dyDescent="0.2">
      <c r="A25" s="14" t="s">
        <v>40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</row>
    <row r="26" spans="1:13" x14ac:dyDescent="0.2">
      <c r="A26" s="14" t="s">
        <v>26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</row>
    <row r="27" spans="1:13" x14ac:dyDescent="0.2">
      <c r="A27" s="5" t="s">
        <v>14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</row>
    <row r="28" spans="1:13" x14ac:dyDescent="0.2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</row>
    <row r="29" spans="1:13" x14ac:dyDescent="0.2">
      <c r="A29" s="12" t="s">
        <v>28</v>
      </c>
      <c r="B29" s="10">
        <f>SUM(B4:B6)-SUM(B8:B13)-SUM(B15:B22)-SUM(B24:B27)+'2017'!M29</f>
        <v>276.10000000000548</v>
      </c>
      <c r="C29" s="10">
        <f>SUM(C4:C6)-SUM(C8:C13)-SUM(C15:C22)-SUM(C24:C27)+B29</f>
        <v>230.92000000000519</v>
      </c>
      <c r="D29" s="10">
        <f t="shared" ref="D29:M29" si="0">SUM(D4:D6)-SUM(D8:D13)-SUM(D15:D22)-SUM(D24:D27)+C29</f>
        <v>382.70000000000402</v>
      </c>
      <c r="E29" s="10">
        <f t="shared" si="0"/>
        <v>308.61000000000388</v>
      </c>
      <c r="F29" s="10">
        <f t="shared" si="0"/>
        <v>334.52000000000373</v>
      </c>
      <c r="G29" s="10">
        <f t="shared" si="0"/>
        <v>360.43000000000359</v>
      </c>
      <c r="H29" s="10">
        <f t="shared" si="0"/>
        <v>386.34000000000344</v>
      </c>
      <c r="I29" s="10">
        <f t="shared" si="0"/>
        <v>412.2500000000033</v>
      </c>
      <c r="J29" s="10">
        <f t="shared" si="0"/>
        <v>438.16000000000315</v>
      </c>
      <c r="K29" s="10">
        <f t="shared" si="0"/>
        <v>464.07000000000301</v>
      </c>
      <c r="L29" s="10">
        <f t="shared" si="0"/>
        <v>489.98000000000286</v>
      </c>
      <c r="M29" s="10">
        <f t="shared" si="0"/>
        <v>415.89000000000271</v>
      </c>
    </row>
    <row r="30" spans="1:13" x14ac:dyDescent="0.2">
      <c r="A30" s="12" t="s">
        <v>13</v>
      </c>
      <c r="B30" s="13">
        <f>B24+'2017'!M30</f>
        <v>49661.31</v>
      </c>
      <c r="C30" s="13">
        <f t="shared" ref="C30:D30" si="1">C24+B30</f>
        <v>49861.31</v>
      </c>
      <c r="D30" s="13">
        <f t="shared" si="1"/>
        <v>75361.31</v>
      </c>
      <c r="E30" s="13">
        <f>E24+D30</f>
        <v>77661.31</v>
      </c>
      <c r="F30" s="13">
        <f>F24+E30-F25</f>
        <v>79861.31</v>
      </c>
      <c r="G30" s="13">
        <f>G24+F30-G25</f>
        <v>82061.31</v>
      </c>
      <c r="H30" s="13">
        <f>H24+G30-H25</f>
        <v>84261.31</v>
      </c>
      <c r="I30" s="13">
        <f t="shared" ref="I30:M30" si="2">I24+H30-I25</f>
        <v>86461.31</v>
      </c>
      <c r="J30" s="13">
        <f t="shared" si="2"/>
        <v>88661.31</v>
      </c>
      <c r="K30" s="13">
        <f t="shared" si="2"/>
        <v>90861.31</v>
      </c>
      <c r="L30" s="13">
        <f t="shared" si="2"/>
        <v>93061.31</v>
      </c>
      <c r="M30" s="13">
        <f t="shared" si="2"/>
        <v>95361.31</v>
      </c>
    </row>
    <row r="31" spans="1:13" x14ac:dyDescent="0.2">
      <c r="A31" s="1" t="s">
        <v>12</v>
      </c>
      <c r="B31" s="10">
        <f t="shared" ref="B31:M31" si="3">B29+B30</f>
        <v>49937.41</v>
      </c>
      <c r="C31" s="10">
        <f t="shared" si="3"/>
        <v>50092.23</v>
      </c>
      <c r="D31" s="10">
        <f t="shared" si="3"/>
        <v>75744.009999999995</v>
      </c>
      <c r="E31" s="10">
        <f t="shared" si="3"/>
        <v>77969.919999999998</v>
      </c>
      <c r="F31" s="10">
        <f t="shared" si="3"/>
        <v>80195.83</v>
      </c>
      <c r="G31" s="10">
        <f t="shared" si="3"/>
        <v>82421.740000000005</v>
      </c>
      <c r="H31" s="10">
        <f t="shared" si="3"/>
        <v>84647.65</v>
      </c>
      <c r="I31" s="10">
        <f t="shared" si="3"/>
        <v>86873.56</v>
      </c>
      <c r="J31" s="10">
        <f t="shared" si="3"/>
        <v>89099.47</v>
      </c>
      <c r="K31" s="10">
        <f t="shared" si="3"/>
        <v>91325.38</v>
      </c>
      <c r="L31" s="10">
        <f t="shared" si="3"/>
        <v>93551.29</v>
      </c>
      <c r="M31" s="10">
        <f t="shared" si="3"/>
        <v>95777.2</v>
      </c>
    </row>
    <row r="33" spans="1:13" x14ac:dyDescent="0.2">
      <c r="A33" s="12" t="s">
        <v>29</v>
      </c>
      <c r="B33" s="17">
        <v>268511.8</v>
      </c>
      <c r="C33" s="17">
        <v>268511.8</v>
      </c>
      <c r="D33" s="17">
        <v>268511.8</v>
      </c>
      <c r="E33" s="17">
        <v>268511.8</v>
      </c>
      <c r="F33" s="17">
        <v>268511.8</v>
      </c>
      <c r="G33" s="17">
        <v>268511.8</v>
      </c>
      <c r="H33" s="17">
        <v>268511.8</v>
      </c>
      <c r="I33" s="17">
        <v>268511.8</v>
      </c>
      <c r="J33" s="17">
        <v>268511.8</v>
      </c>
      <c r="K33" s="17">
        <v>268511.8</v>
      </c>
      <c r="L33" s="17">
        <v>268511.8</v>
      </c>
      <c r="M33" s="17">
        <v>268511.8</v>
      </c>
    </row>
    <row r="34" spans="1:13" x14ac:dyDescent="0.2">
      <c r="A34" s="12" t="s">
        <v>30</v>
      </c>
      <c r="B34" s="17">
        <v>212208.55</v>
      </c>
      <c r="C34" s="17">
        <v>212208.55</v>
      </c>
      <c r="D34" s="17">
        <v>212208.55</v>
      </c>
      <c r="E34" s="17">
        <v>212208.55</v>
      </c>
      <c r="F34" s="17">
        <v>212208.55</v>
      </c>
      <c r="G34" s="17">
        <v>212208.55</v>
      </c>
      <c r="H34" s="17">
        <v>212208.55</v>
      </c>
      <c r="I34" s="17">
        <v>212208.55</v>
      </c>
      <c r="J34" s="17">
        <v>212208.55</v>
      </c>
      <c r="K34" s="17">
        <v>212208.55</v>
      </c>
      <c r="L34" s="17">
        <v>212208.55</v>
      </c>
      <c r="M34" s="17">
        <v>212208.55</v>
      </c>
    </row>
    <row r="35" spans="1:13" x14ac:dyDescent="0.2">
      <c r="A35" s="12" t="s">
        <v>31</v>
      </c>
      <c r="B35" s="17">
        <v>150000.32000000001</v>
      </c>
      <c r="C35" s="17">
        <v>150000.32000000001</v>
      </c>
      <c r="D35" s="17">
        <v>150000.32000000001</v>
      </c>
      <c r="E35" s="17">
        <v>150000.32000000001</v>
      </c>
      <c r="F35" s="17">
        <v>150000.32000000001</v>
      </c>
      <c r="G35" s="17">
        <v>150000.32000000001</v>
      </c>
      <c r="H35" s="17">
        <v>150000.32000000001</v>
      </c>
      <c r="I35" s="17">
        <v>150000.32000000001</v>
      </c>
      <c r="J35" s="17">
        <v>150000.32000000001</v>
      </c>
      <c r="K35" s="17">
        <v>150000.32000000001</v>
      </c>
      <c r="L35" s="17">
        <v>150000.32000000001</v>
      </c>
      <c r="M35" s="17">
        <v>150000.32000000001</v>
      </c>
    </row>
  </sheetData>
  <pageMargins left="0.7" right="0.7" top="0.75" bottom="0.75" header="0.3" footer="0.3"/>
  <pageSetup paperSize="9" scale="39" fitToHeight="0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2016</vt:lpstr>
      <vt:lpstr>2017</vt:lpstr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Faez Hasnan</cp:lastModifiedBy>
  <dcterms:created xsi:type="dcterms:W3CDTF">2016-09-25T10:05:51Z</dcterms:created>
  <dcterms:modified xsi:type="dcterms:W3CDTF">2018-01-08T20:11:27Z</dcterms:modified>
</cp:coreProperties>
</file>