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02"/>
  <workbookPr/>
  <mc:AlternateContent xmlns:mc="http://schemas.openxmlformats.org/markup-compatibility/2006">
    <mc:Choice Requires="x15">
      <x15ac:absPath xmlns:x15ac="http://schemas.microsoft.com/office/spreadsheetml/2010/11/ac" url="/Users/faez/Dropbox/Apps/Faez.BudgetAssistant/"/>
    </mc:Choice>
  </mc:AlternateContent>
  <bookViews>
    <workbookView xWindow="3800" yWindow="1500" windowWidth="25880" windowHeight="14700" tabRatio="500" activeTab="2"/>
  </bookViews>
  <sheets>
    <sheet name="2016" sheetId="1" r:id="rId1"/>
    <sheet name="2017" sheetId="3" r:id="rId2"/>
    <sheet name="2018" sheetId="4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27" i="1"/>
  <c r="C27" i="1"/>
  <c r="D27" i="1"/>
  <c r="B28" i="3"/>
  <c r="C28" i="3"/>
  <c r="D28" i="3"/>
  <c r="E28" i="3"/>
  <c r="F28" i="3"/>
  <c r="G28" i="3"/>
  <c r="H28" i="3"/>
  <c r="I28" i="3"/>
  <c r="J28" i="3"/>
  <c r="K28" i="3"/>
  <c r="B28" i="1"/>
  <c r="C28" i="1"/>
  <c r="D28" i="1"/>
  <c r="B29" i="3"/>
  <c r="C29" i="3"/>
  <c r="D29" i="3"/>
  <c r="E29" i="3"/>
  <c r="F29" i="3"/>
  <c r="G29" i="3"/>
  <c r="H29" i="3"/>
  <c r="I29" i="3"/>
  <c r="J29" i="3"/>
  <c r="K29" i="3"/>
  <c r="K30" i="3"/>
  <c r="L28" i="3"/>
  <c r="M28" i="3"/>
  <c r="B28" i="4"/>
  <c r="L29" i="3"/>
  <c r="M29" i="3"/>
  <c r="B29" i="4"/>
  <c r="C28" i="4"/>
  <c r="D28" i="4"/>
  <c r="E28" i="4"/>
  <c r="F28" i="4"/>
  <c r="G28" i="4"/>
  <c r="H28" i="4"/>
  <c r="I28" i="4"/>
  <c r="J28" i="4"/>
  <c r="K28" i="4"/>
  <c r="L28" i="4"/>
  <c r="M28" i="4"/>
  <c r="C29" i="4"/>
  <c r="D29" i="4"/>
  <c r="E29" i="4"/>
  <c r="F29" i="4"/>
  <c r="G29" i="4"/>
  <c r="H29" i="4"/>
  <c r="I29" i="4"/>
  <c r="J29" i="4"/>
  <c r="K29" i="4"/>
  <c r="L29" i="4"/>
  <c r="M29" i="4"/>
  <c r="M30" i="4"/>
  <c r="L30" i="4"/>
  <c r="K30" i="4"/>
  <c r="J30" i="4"/>
  <c r="I30" i="4"/>
  <c r="H30" i="4"/>
  <c r="G30" i="4"/>
  <c r="F30" i="4"/>
  <c r="E30" i="4"/>
  <c r="D30" i="4"/>
  <c r="C30" i="4"/>
  <c r="B30" i="4"/>
  <c r="M30" i="3"/>
  <c r="L30" i="3"/>
  <c r="J30" i="3"/>
  <c r="I30" i="3"/>
  <c r="H30" i="3"/>
  <c r="G30" i="3"/>
  <c r="F30" i="3"/>
  <c r="E30" i="3"/>
  <c r="D30" i="3"/>
  <c r="C30" i="3"/>
  <c r="B30" i="3"/>
  <c r="D29" i="1"/>
  <c r="C29" i="1"/>
  <c r="B29" i="1"/>
</calcChain>
</file>

<file path=xl/comments1.xml><?xml version="1.0" encoding="utf-8"?>
<comments xmlns="http://schemas.openxmlformats.org/spreadsheetml/2006/main">
  <authors>
    <author>Microsoft Office User</author>
    <author>Faez Hasnan</author>
  </authors>
  <commentList>
    <comment ref="H5" authorId="0" shapeId="0">
      <text>
        <r>
          <rPr>
            <sz val="12"/>
            <color theme="1"/>
            <rFont val="Calibri"/>
            <family val="2"/>
            <scheme val="minor"/>
          </rPr>
          <t>UK 1701.50
Mary 200
Airbnb 1641
Deposit 30</t>
        </r>
      </text>
    </comment>
    <comment ref="I5" authorId="0" shapeId="0">
      <text>
        <r>
          <rPr>
            <b/>
            <sz val="10"/>
            <color rgb="FF000000"/>
            <rFont val="Calibri"/>
            <family val="2"/>
          </rPr>
          <t xml:space="preserve">Airbnb 752.97
</t>
        </r>
        <r>
          <rPr>
            <b/>
            <sz val="10"/>
            <color rgb="FF000000"/>
            <rFont val="Calibri"/>
            <family val="2"/>
          </rPr>
          <t xml:space="preserve">Deposit 690
</t>
        </r>
        <r>
          <rPr>
            <b/>
            <sz val="10"/>
            <color rgb="FF000000"/>
            <rFont val="Calibri"/>
            <family val="2"/>
          </rPr>
          <t xml:space="preserve">Loveland 57
</t>
        </r>
      </text>
    </comment>
    <comment ref="J5" authorId="0" shapeId="0">
      <text>
        <r>
          <rPr>
            <b/>
            <sz val="10"/>
            <color rgb="FF000000"/>
            <rFont val="Calibri"/>
          </rPr>
          <t xml:space="preserve">Zoe 1177
</t>
        </r>
        <r>
          <rPr>
            <b/>
            <sz val="10"/>
            <color rgb="FF000000"/>
            <rFont val="Calibri"/>
          </rPr>
          <t>UK 700</t>
        </r>
      </text>
    </comment>
    <comment ref="M10" authorId="1" shapeId="0">
      <text>
        <r>
          <rPr>
            <b/>
            <sz val="10"/>
            <color rgb="FF000000"/>
            <rFont val="Tahoma"/>
            <family val="2"/>
          </rPr>
          <t>1-year Spotify 99</t>
        </r>
      </text>
    </comment>
    <comment ref="H16" authorId="0" shapeId="0">
      <text>
        <r>
          <rPr>
            <b/>
            <sz val="10"/>
            <color rgb="FF000000"/>
            <rFont val="Calibri"/>
          </rPr>
          <t xml:space="preserve">LED GU10 141.75
</t>
        </r>
        <r>
          <rPr>
            <b/>
            <sz val="10"/>
            <color rgb="FF000000"/>
            <rFont val="Calibri"/>
          </rPr>
          <t xml:space="preserve">Honeywell Lyric T6 26.95
</t>
        </r>
        <r>
          <rPr>
            <b/>
            <sz val="10"/>
            <color rgb="FF000000"/>
            <rFont val="Calibri"/>
          </rPr>
          <t xml:space="preserve">Airasia 101.08
</t>
        </r>
        <r>
          <rPr>
            <b/>
            <sz val="10"/>
            <color rgb="FF000000"/>
            <rFont val="Calibri"/>
          </rPr>
          <t xml:space="preserve">Hornbach 634.29
</t>
        </r>
        <r>
          <rPr>
            <b/>
            <sz val="10"/>
            <color rgb="FF000000"/>
            <rFont val="Calibri"/>
          </rPr>
          <t>Pans 68.77</t>
        </r>
      </text>
    </comment>
    <comment ref="I16" authorId="0" shapeId="0">
      <text>
        <r>
          <rPr>
            <b/>
            <sz val="10"/>
            <color indexed="81"/>
            <rFont val="Calibri"/>
          </rPr>
          <t>Lights 80
Kitchenaid 232.56
Smeg 375.36
Ikea 500.17
CitizenM 107.44</t>
        </r>
      </text>
    </comment>
    <comment ref="J16" authorId="0" shapeId="0">
      <text>
        <r>
          <rPr>
            <b/>
            <sz val="10"/>
            <color rgb="FF000000"/>
            <rFont val="Calibri"/>
          </rPr>
          <t xml:space="preserve">Blokker 114.43
</t>
        </r>
        <r>
          <rPr>
            <b/>
            <sz val="10"/>
            <color rgb="FF000000"/>
            <rFont val="Calibri"/>
          </rPr>
          <t xml:space="preserve">Contact Lens 55.80
</t>
        </r>
        <r>
          <rPr>
            <b/>
            <sz val="10"/>
            <color rgb="FF000000"/>
            <rFont val="Calibri"/>
          </rPr>
          <t xml:space="preserve">Easyjet 72.67
</t>
        </r>
        <r>
          <rPr>
            <b/>
            <sz val="10"/>
            <color rgb="FF000000"/>
            <rFont val="Calibri"/>
          </rPr>
          <t xml:space="preserve">London 96
</t>
        </r>
        <r>
          <rPr>
            <b/>
            <sz val="10"/>
            <color rgb="FF000000"/>
            <rFont val="Calibri"/>
          </rPr>
          <t xml:space="preserve">Ikea 97.87
</t>
        </r>
        <r>
          <rPr>
            <b/>
            <sz val="10"/>
            <color rgb="FF000000"/>
            <rFont val="Calibri"/>
          </rPr>
          <t xml:space="preserve">KUL-KOS 61.63
</t>
        </r>
        <r>
          <rPr>
            <b/>
            <sz val="10"/>
            <color rgb="FF000000"/>
            <rFont val="Calibri"/>
          </rPr>
          <t xml:space="preserve">Zara 41.93
</t>
        </r>
      </text>
    </comment>
    <comment ref="K16" authorId="0" shapeId="0">
      <text>
        <r>
          <rPr>
            <b/>
            <sz val="10"/>
            <color indexed="81"/>
            <rFont val="Calibri"/>
          </rPr>
          <t>AMS-KUL 785.19</t>
        </r>
      </text>
    </comment>
    <comment ref="M16" authorId="1" shapeId="0">
      <text>
        <r>
          <rPr>
            <b/>
            <sz val="10"/>
            <color rgb="FF000000"/>
            <rFont val="Tahoma"/>
          </rPr>
          <t>Luminosity</t>
        </r>
      </text>
    </comment>
    <comment ref="H20" authorId="0" shapeId="0">
      <text>
        <r>
          <rPr>
            <b/>
            <sz val="10"/>
            <color indexed="81"/>
            <rFont val="Calibri"/>
          </rPr>
          <t>Bartek P1 500
Additional 2500</t>
        </r>
      </text>
    </comment>
    <comment ref="I20" authorId="0" shapeId="0">
      <text>
        <r>
          <rPr>
            <b/>
            <sz val="10"/>
            <color indexed="81"/>
            <rFont val="Calibri"/>
          </rPr>
          <t xml:space="preserve">Witek 198.20
Bartek P1 1000
Additional 300
</t>
        </r>
      </text>
    </comment>
    <comment ref="K20" authorId="0" shapeId="0">
      <text>
        <r>
          <rPr>
            <b/>
            <sz val="10"/>
            <color rgb="FF000000"/>
            <rFont val="Calibri"/>
          </rPr>
          <t xml:space="preserve">Bartek P2 2000
</t>
        </r>
        <r>
          <rPr>
            <b/>
            <sz val="10"/>
            <color rgb="FF000000"/>
            <rFont val="Calibri"/>
          </rPr>
          <t xml:space="preserve">Materials 3000
</t>
        </r>
        <r>
          <rPr>
            <sz val="10"/>
            <color rgb="FF000000"/>
            <rFont val="Calibri"/>
          </rPr>
          <t xml:space="preserve">
</t>
        </r>
      </text>
    </comment>
    <comment ref="L20" authorId="0" shapeId="0">
      <text>
        <r>
          <rPr>
            <b/>
            <sz val="10"/>
            <color rgb="FF000000"/>
            <rFont val="Calibri"/>
          </rPr>
          <t xml:space="preserve">Bartek P2 1600
</t>
        </r>
        <r>
          <rPr>
            <b/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 xml:space="preserve">
</t>
        </r>
      </text>
    </comment>
    <comment ref="C21" authorId="0" shapeId="0">
      <text>
        <r>
          <rPr>
            <b/>
            <sz val="10"/>
            <color indexed="81"/>
            <rFont val="Calibri"/>
          </rPr>
          <t>Council tax</t>
        </r>
      </text>
    </comment>
    <comment ref="F21" authorId="0" shapeId="0">
      <text>
        <r>
          <rPr>
            <b/>
            <sz val="10"/>
            <color indexed="81"/>
            <rFont val="Calibri"/>
          </rPr>
          <t>Belastingdienst 283
Belastingdienst 1541
Laptop 200
Ikea 20
Haircut 39
Financiele Makelaar 175
Financiele Makelaar 344.41
T-Mobile 13.13</t>
        </r>
      </text>
    </comment>
    <comment ref="G21" authorId="0" shapeId="0">
      <text>
        <r>
          <rPr>
            <b/>
            <sz val="10"/>
            <color indexed="81"/>
            <rFont val="Calibri"/>
          </rPr>
          <t xml:space="preserve">House 11897.79
AMS-KUL 1219.16
Deposit 3000
Payment 2000
Body En Fit 8.85
</t>
        </r>
      </text>
    </comment>
    <comment ref="H21" authorId="0" shapeId="0">
      <text>
        <r>
          <rPr>
            <b/>
            <sz val="10"/>
            <color rgb="FF000000"/>
            <rFont val="Calibri"/>
          </rPr>
          <t xml:space="preserve">HEMA 103.10
</t>
        </r>
        <r>
          <rPr>
            <b/>
            <sz val="10"/>
            <color rgb="FF000000"/>
            <rFont val="Calibri"/>
          </rPr>
          <t xml:space="preserve">Keys 17.10
</t>
        </r>
        <r>
          <rPr>
            <b/>
            <sz val="10"/>
            <color rgb="FF000000"/>
            <rFont val="Calibri"/>
          </rPr>
          <t xml:space="preserve">Supplements 39.30
</t>
        </r>
        <r>
          <rPr>
            <b/>
            <sz val="10"/>
            <color rgb="FF000000"/>
            <rFont val="Calibri"/>
          </rPr>
          <t>Deposit 100</t>
        </r>
      </text>
    </comment>
    <comment ref="I21" authorId="1" shapeId="0">
      <text>
        <r>
          <rPr>
            <sz val="12"/>
            <color theme="1"/>
            <rFont val="Calibri"/>
            <family val="2"/>
            <scheme val="minor"/>
          </rPr>
          <t>Rent 400
Hema 10
Slippers 50
Refund 115.64
Zoi 235.05</t>
        </r>
      </text>
    </comment>
    <comment ref="J21" authorId="0" shapeId="0">
      <text>
        <r>
          <rPr>
            <b/>
            <sz val="10"/>
            <color rgb="FF000000"/>
            <rFont val="Calibri"/>
          </rPr>
          <t xml:space="preserve">Nederlands 1 390
</t>
        </r>
        <r>
          <rPr>
            <b/>
            <sz val="10"/>
            <color rgb="FF000000"/>
            <rFont val="Calibri"/>
          </rPr>
          <t xml:space="preserve">Book 39.50
</t>
        </r>
        <r>
          <rPr>
            <b/>
            <sz val="10"/>
            <color rgb="FF000000"/>
            <rFont val="Calibri"/>
          </rPr>
          <t>NS 153</t>
        </r>
      </text>
    </comment>
    <comment ref="K21" authorId="0" shapeId="0">
      <text>
        <r>
          <rPr>
            <b/>
            <sz val="10"/>
            <color rgb="FF000000"/>
            <rFont val="Calibri"/>
          </rPr>
          <t xml:space="preserve">Lonely Planet 11.48
</t>
        </r>
        <r>
          <rPr>
            <b/>
            <sz val="10"/>
            <color rgb="FF000000"/>
            <rFont val="Calibri"/>
          </rPr>
          <t xml:space="preserve">Curtain 40
</t>
        </r>
        <r>
          <rPr>
            <b/>
            <sz val="10"/>
            <color rgb="FF000000"/>
            <rFont val="Calibri"/>
          </rPr>
          <t>Paris 161</t>
        </r>
      </text>
    </comment>
    <comment ref="M21" authorId="1" shapeId="0">
      <text>
        <r>
          <rPr>
            <b/>
            <sz val="10"/>
            <color rgb="FF000000"/>
            <rFont val="Tahoma"/>
          </rPr>
          <t xml:space="preserve">VVE 297.50
</t>
        </r>
        <r>
          <rPr>
            <b/>
            <sz val="10"/>
            <color rgb="FF000000"/>
            <rFont val="Tahoma"/>
          </rPr>
          <t xml:space="preserve">Body en Fit 61.18
</t>
        </r>
        <r>
          <rPr>
            <b/>
            <sz val="10"/>
            <color rgb="FF000000"/>
            <rFont val="Tahoma"/>
          </rPr>
          <t xml:space="preserve">Nederlands 2A 351
</t>
        </r>
      </text>
    </comment>
    <comment ref="F25" authorId="0" shapeId="0">
      <text>
        <r>
          <rPr>
            <b/>
            <sz val="10"/>
            <color rgb="FF000000"/>
            <rFont val="Calibri"/>
            <family val="2"/>
          </rPr>
          <t>Justin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Faez Hasnan</author>
  </authors>
  <commentList>
    <comment ref="C20" authorId="0" shapeId="0">
      <text>
        <r>
          <rPr>
            <b/>
            <sz val="10"/>
            <color rgb="FF000000"/>
            <rFont val="Calibri"/>
          </rPr>
          <t xml:space="preserve">Bartek P2 1500
</t>
        </r>
        <r>
          <rPr>
            <b/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 xml:space="preserve">
</t>
        </r>
      </text>
    </comment>
    <comment ref="D20" authorId="0" shapeId="0">
      <text>
        <r>
          <rPr>
            <b/>
            <sz val="10"/>
            <color rgb="FF000000"/>
            <rFont val="Calibri"/>
          </rPr>
          <t xml:space="preserve">Bartek P2 1500
</t>
        </r>
        <r>
          <rPr>
            <b/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 xml:space="preserve">
</t>
        </r>
      </text>
    </comment>
    <comment ref="B21" authorId="1" shapeId="0">
      <text>
        <r>
          <rPr>
            <b/>
            <sz val="10"/>
            <color rgb="FF000000"/>
            <rFont val="Tahoma"/>
            <family val="2"/>
          </rPr>
          <t xml:space="preserve">Haircut 13
</t>
        </r>
        <r>
          <rPr>
            <b/>
            <sz val="10"/>
            <color rgb="FF000000"/>
            <rFont val="Tahoma"/>
            <family val="2"/>
          </rPr>
          <t>Cash 17</t>
        </r>
      </text>
    </comment>
  </commentList>
</comments>
</file>

<file path=xl/sharedStrings.xml><?xml version="1.0" encoding="utf-8"?>
<sst xmlns="http://schemas.openxmlformats.org/spreadsheetml/2006/main" count="107" uniqueCount="40">
  <si>
    <t>October</t>
  </si>
  <si>
    <t>Salary</t>
  </si>
  <si>
    <t>Phone</t>
  </si>
  <si>
    <t>Water</t>
  </si>
  <si>
    <t>Groceries</t>
  </si>
  <si>
    <t>Parties</t>
  </si>
  <si>
    <t>Travel</t>
  </si>
  <si>
    <t>Credit Card</t>
  </si>
  <si>
    <t>Eating Out</t>
  </si>
  <si>
    <t>Miscellaneous</t>
  </si>
  <si>
    <t>November</t>
  </si>
  <si>
    <t>December</t>
  </si>
  <si>
    <t>Cumulative</t>
  </si>
  <si>
    <t>Savings</t>
  </si>
  <si>
    <t>Cash Value Difference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</si>
  <si>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</si>
  <si>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</si>
  <si>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</si>
  <si>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</si>
  <si>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</si>
  <si>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</si>
  <si>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</si>
  <si>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</si>
  <si>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</si>
  <si>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Insurances</t>
  </si>
  <si>
    <t>Cigarettes</t>
  </si>
  <si>
    <t>Malaysia</t>
  </si>
  <si>
    <t>Savings Withdrawal</t>
  </si>
  <si>
    <t>Current</t>
  </si>
  <si>
    <t>ASB</t>
  </si>
  <si>
    <t>ASB2</t>
  </si>
  <si>
    <t>AS1M</t>
  </si>
  <si>
    <t>Internet</t>
  </si>
  <si>
    <t>Energy</t>
  </si>
  <si>
    <t>House</t>
  </si>
  <si>
    <t>Expenditures for 2016</t>
  </si>
  <si>
    <t>Expenditures for 2017</t>
  </si>
  <si>
    <t>Expenditures for 2018</t>
  </si>
  <si>
    <t>Construction</t>
  </si>
  <si>
    <t>Internet + 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</si>
</sst>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€&quot;* #,##0.00_);_(&quot;€&quot;* \(#,##0.00\);_(&quot;€&quot;* &quot;-&quot;??_);_(@_)"/>
    <numFmt numFmtId="165" formatCode="_([$MYR]\ * #,##0.00_);_([$MYR]\ * \(#,##0.00\);_([$MYR]\ 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sz val="14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  <family val="2"/>
    </font>
    <font>
      <b/>
      <sz val="10"/>
      <color rgb="FF000000"/>
      <name val="Tahoma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1" fillId="3" borderId="0" xfId="3"/>
    <xf numFmtId="0" fontId="1" fillId="6" borderId="0" xfId="6"/>
    <xf numFmtId="0" fontId="5" fillId="0" borderId="0" xfId="1" applyFont="1"/>
    <xf numFmtId="0" fontId="1" fillId="5" borderId="0" xfId="5"/>
    <xf numFmtId="0" fontId="1" fillId="4" borderId="0" xfId="4"/>
    <xf numFmtId="164" fontId="1" fillId="6" borderId="0" xfId="6" applyNumberFormat="1"/>
    <xf numFmtId="164" fontId="0" fillId="0" borderId="0" xfId="0" applyNumberFormat="1"/>
    <xf numFmtId="164" fontId="1" fillId="5" borderId="0" xfId="5" applyNumberFormat="1"/>
    <xf numFmtId="164" fontId="1" fillId="4" borderId="0" xfId="4" applyNumberFormat="1"/>
    <xf numFmtId="164" fontId="1" fillId="3" borderId="0" xfId="3" applyNumberFormat="1"/>
    <xf numFmtId="164" fontId="4" fillId="4" borderId="0" xfId="4" applyNumberFormat="1" applyFont="1"/>
    <xf numFmtId="0" fontId="0" fillId="3" borderId="0" xfId="3" applyFont="1"/>
    <xf numFmtId="164" fontId="0" fillId="3" borderId="0" xfId="3" applyNumberFormat="1" applyFont="1"/>
    <xf numFmtId="0" fontId="0" fillId="4" borderId="0" xfId="4" applyFont="1"/>
    <xf numFmtId="0" fontId="6" fillId="2" borderId="0" xfId="2" applyFont="1" applyAlignment="1">
      <alignment horizontal="center"/>
    </xf>
    <xf numFmtId="0" fontId="0" fillId="5" borderId="0" xfId="5" applyFont="1"/>
    <xf numFmtId="165" fontId="1" fillId="3" borderId="0" xfId="3" applyNumberFormat="1"/>
    <xf numFmtId="164" fontId="0" fillId="6" borderId="0" xfId="6" applyNumberFormat="1" applyFont="1"/>
    <xf numFmtId="164" fontId="0" fillId="4" borderId="0" xfId="4" applyNumberFormat="1" applyFont="1"/>
  </cellXfs>
  <cellStyles count="7">
    <cellStyle name="20% - Accent1" xfId="3" builtinId="30"/>
    <cellStyle name="20% - Accent2" xfId="4" builtinId="34"/>
    <cellStyle name="20% - Accent5" xfId="5" builtinId="46"/>
    <cellStyle name="20% - Accent6" xfId="6" builtinId="50"/>
    <cellStyle name="Good" xfId="2" builtinId="26"/>
    <cellStyle name="Normal" xfId="0" builtinId="0"/>
    <cellStyle name="Title" xfId="1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showGridLines="0" workbookViewId="0">
      <selection activeCell="A4" sqref="A4"/>
    </sheetView>
  </sheetViews>
  <sheetFormatPr baseColWidth="10" defaultColWidth="10.83203125" defaultRowHeight="16" x14ac:dyDescent="0.2"/>
  <cols>
    <col min="1" max="1" width="19.1640625" customWidth="1"/>
    <col min="2" max="16" width="15.83203125" customWidth="1"/>
  </cols>
  <sheetData>
    <row r="1" spans="1:4" ht="31.5" x14ac:dyDescent="0.45">
      <c r="A1" s="3" t="s">
        <v>35</v>
      </c>
    </row>
    <row r="3" spans="1:4" ht="18.75" x14ac:dyDescent="0.25">
      <c r="B3" s="15" t="s">
        <v>0</v>
      </c>
      <c r="C3" s="15" t="s">
        <v>10</v>
      </c>
      <c r="D3" s="15" t="s">
        <v>11</v>
      </c>
    </row>
    <row r="4" spans="1:4" ht="15" x14ac:dyDescent="0.2">
      <c r="A4" s="2" t="s">
        <v>1</v>
      </c>
      <c r="B4" s="6">
        <v>3559.2</v>
      </c>
      <c r="C4" s="6">
        <v>3559.2</v>
      </c>
      <c r="D4" s="6">
        <v>3559.2</v>
      </c>
    </row>
    <row r="5" spans="1:4" ht="15" x14ac:dyDescent="0.2">
      <c r="A5" s="2" t="s">
        <v>9</v>
      </c>
      <c r="B5" s="6">
        <f>691.64+B23</f>
        <v>5691.64</v>
      </c>
      <c r="C5" s="6">
        <v>0</v>
      </c>
      <c r="D5" s="6">
        <v>0</v>
      </c>
    </row>
    <row r="6" spans="1:4" ht="15" x14ac:dyDescent="0.2">
      <c r="B6" s="7"/>
      <c r="C6" s="7"/>
      <c r="D6" s="7"/>
    </row>
    <row r="7" spans="1:4" ht="15" x14ac:dyDescent="0.2">
      <c r="A7" s="16" t="s">
        <v>34</v>
      </c>
      <c r="B7" s="8">
        <v>1065</v>
      </c>
      <c r="C7" s="8">
        <v>1190</v>
      </c>
      <c r="D7" s="8">
        <v>1190</v>
      </c>
    </row>
    <row r="8" spans="1:4" ht="15" x14ac:dyDescent="0.2">
      <c r="A8" s="16" t="s">
        <v>24</v>
      </c>
      <c r="B8" s="8">
        <v>101.14</v>
      </c>
      <c r="C8" s="8">
        <v>101.14</v>
      </c>
      <c r="D8" s="8">
        <v>101.14</v>
      </c>
    </row>
    <row r="9" spans="1:4" ht="15" x14ac:dyDescent="0.2">
      <c r="A9" s="4" t="s">
        <v>2</v>
      </c>
      <c r="B9" s="8">
        <v>22.01</v>
      </c>
      <c r="C9" s="8">
        <v>22</v>
      </c>
      <c r="D9" s="8">
        <v>20.49</v>
      </c>
    </row>
    <row r="10" spans="1:4" ht="15" x14ac:dyDescent="0.2">
      <c r="A10" s="16" t="s">
        <v>32</v>
      </c>
      <c r="B10" s="8">
        <v>0</v>
      </c>
      <c r="C10" s="8">
        <v>0</v>
      </c>
      <c r="D10" s="8">
        <v>0</v>
      </c>
    </row>
    <row r="11" spans="1:4" ht="15" x14ac:dyDescent="0.2">
      <c r="A11" s="16" t="s">
        <v>33</v>
      </c>
      <c r="B11" s="8">
        <v>0</v>
      </c>
      <c r="C11" s="8">
        <v>0</v>
      </c>
      <c r="D11" s="8">
        <v>0</v>
      </c>
    </row>
    <row r="12" spans="1:4" ht="15" x14ac:dyDescent="0.2">
      <c r="A12" s="4" t="s">
        <v>3</v>
      </c>
      <c r="B12" s="8">
        <v>0</v>
      </c>
      <c r="C12" s="8">
        <v>7.83</v>
      </c>
      <c r="D12" s="8">
        <v>7.83</v>
      </c>
    </row>
    <row r="13" spans="1:4" ht="15" x14ac:dyDescent="0.2">
      <c r="B13" s="7"/>
      <c r="C13" s="7"/>
      <c r="D13" s="7"/>
    </row>
    <row r="14" spans="1:4" ht="15" x14ac:dyDescent="0.2">
      <c r="A14" s="5" t="s">
        <v>4</v>
      </c>
      <c r="B14" s="9">
        <v>80</v>
      </c>
      <c r="C14" s="9">
        <v>80</v>
      </c>
      <c r="D14" s="9">
        <v>80</v>
      </c>
    </row>
    <row r="15" spans="1:4" ht="15" x14ac:dyDescent="0.2">
      <c r="A15" s="14" t="s">
        <v>25</v>
      </c>
      <c r="B15" s="9">
        <v>150</v>
      </c>
      <c r="C15" s="9">
        <v>52</v>
      </c>
      <c r="D15" s="9">
        <v>0</v>
      </c>
    </row>
    <row r="16" spans="1:4" ht="15" x14ac:dyDescent="0.2">
      <c r="A16" s="5" t="s">
        <v>7</v>
      </c>
      <c r="B16" s="9">
        <v>1189.58</v>
      </c>
      <c r="C16" s="9">
        <v>717.61</v>
      </c>
      <c r="D16" s="9">
        <v>890.99</v>
      </c>
    </row>
    <row r="17" spans="1:4" ht="15" x14ac:dyDescent="0.2">
      <c r="A17" s="5" t="s">
        <v>5</v>
      </c>
      <c r="B17" s="9">
        <v>0</v>
      </c>
      <c r="C17" s="9">
        <v>0</v>
      </c>
      <c r="D17" s="9">
        <v>0</v>
      </c>
    </row>
    <row r="18" spans="1:4" ht="15" x14ac:dyDescent="0.2">
      <c r="A18" s="5" t="s">
        <v>6</v>
      </c>
      <c r="B18" s="9">
        <v>0</v>
      </c>
      <c r="C18" s="9">
        <v>0</v>
      </c>
      <c r="D18" s="9">
        <v>0</v>
      </c>
    </row>
    <row r="19" spans="1:4" ht="15" x14ac:dyDescent="0.2">
      <c r="A19" s="5" t="s">
        <v>8</v>
      </c>
      <c r="B19" s="9">
        <v>100</v>
      </c>
      <c r="C19" s="9">
        <v>100</v>
      </c>
      <c r="D19" s="9">
        <v>100</v>
      </c>
    </row>
    <row r="20" spans="1:4" ht="15" x14ac:dyDescent="0.2">
      <c r="A20" s="5" t="s">
        <v>9</v>
      </c>
      <c r="B20" s="9">
        <v>400</v>
      </c>
      <c r="C20" s="9">
        <v>0</v>
      </c>
      <c r="D20" s="9">
        <v>100</v>
      </c>
    </row>
    <row r="21" spans="1:4" ht="15" x14ac:dyDescent="0.2">
      <c r="B21" s="7"/>
      <c r="C21" s="7"/>
      <c r="D21" s="7"/>
    </row>
    <row r="22" spans="1:4" ht="15" x14ac:dyDescent="0.2">
      <c r="A22" s="5" t="s">
        <v>13</v>
      </c>
      <c r="B22" s="9">
        <v>1000</v>
      </c>
      <c r="C22" s="9">
        <v>1000</v>
      </c>
      <c r="D22" s="9">
        <v>1500</v>
      </c>
    </row>
    <row r="23" spans="1:4" ht="15" x14ac:dyDescent="0.2">
      <c r="A23" s="14" t="s">
        <v>27</v>
      </c>
      <c r="B23" s="9">
        <v>5000</v>
      </c>
      <c r="C23" s="9">
        <v>0</v>
      </c>
      <c r="D23" s="9">
        <v>0</v>
      </c>
    </row>
    <row r="24" spans="1:4" ht="15" x14ac:dyDescent="0.2">
      <c r="A24" s="14" t="s">
        <v>26</v>
      </c>
      <c r="B24" s="9">
        <v>4725.0600000000004</v>
      </c>
      <c r="C24" s="9">
        <v>0</v>
      </c>
      <c r="D24" s="9">
        <v>0</v>
      </c>
    </row>
    <row r="25" spans="1:4" ht="15" x14ac:dyDescent="0.2">
      <c r="A25" s="5" t="s">
        <v>14</v>
      </c>
      <c r="B25" s="11">
        <v>50.21</v>
      </c>
      <c r="C25" s="11">
        <v>19.829999999999998</v>
      </c>
      <c r="D25" s="11">
        <v>8.36</v>
      </c>
    </row>
    <row r="26" spans="1:4" ht="15" x14ac:dyDescent="0.2">
      <c r="B26" s="7"/>
      <c r="C26" s="7"/>
      <c r="D26" s="7"/>
    </row>
    <row r="27" spans="1:4" ht="15" x14ac:dyDescent="0.2">
      <c r="A27" s="12" t="s">
        <v>28</v>
      </c>
      <c r="B27" s="10">
        <f>SUM(B4:B5)-SUM(B7:B12)-SUM(B14:B20)-SUM(B22:B25)+B23</f>
        <v>367.84000000000015</v>
      </c>
      <c r="C27" s="10">
        <f>SUM(C4:C5)-SUM(C7:C12)-SUM(C14:C20)-SUM(C22:C25)+B27+C23</f>
        <v>636.62999999999954</v>
      </c>
      <c r="D27" s="10">
        <f t="shared" ref="D27" si="0">SUM(D4:D5)-SUM(D7:D12)-SUM(D14:D20)-SUM(D22:D25)+C27+D23</f>
        <v>197.01999999999941</v>
      </c>
    </row>
    <row r="28" spans="1:4" ht="15" x14ac:dyDescent="0.2">
      <c r="A28" s="12" t="s">
        <v>13</v>
      </c>
      <c r="B28" s="13">
        <f>B22-B23+7000</f>
        <v>3000</v>
      </c>
      <c r="C28" s="13">
        <f>C22+B28</f>
        <v>4000</v>
      </c>
      <c r="D28" s="13">
        <f>D22+C28</f>
        <v>5500</v>
      </c>
    </row>
    <row r="29" spans="1:4" ht="15" x14ac:dyDescent="0.2">
      <c r="A29" s="1" t="s">
        <v>12</v>
      </c>
      <c r="B29" s="10">
        <f>B27+B28</f>
        <v>3367.84</v>
      </c>
      <c r="C29" s="10">
        <f t="shared" ref="C29:D29" si="1">C27+C28</f>
        <v>4636.6299999999992</v>
      </c>
      <c r="D29" s="10">
        <f t="shared" si="1"/>
        <v>5697.0199999999995</v>
      </c>
    </row>
    <row r="31" spans="1:4" ht="15" x14ac:dyDescent="0.2">
      <c r="A31" s="12" t="s">
        <v>29</v>
      </c>
      <c r="B31" s="17">
        <v>233958.5</v>
      </c>
      <c r="C31" s="17">
        <v>233958.5</v>
      </c>
      <c r="D31" s="17">
        <v>233958.5</v>
      </c>
    </row>
    <row r="32" spans="1:4" ht="15" x14ac:dyDescent="0.2">
      <c r="A32" s="12" t="s">
        <v>30</v>
      </c>
      <c r="B32" s="17">
        <v>200000</v>
      </c>
      <c r="C32" s="17">
        <v>200000</v>
      </c>
      <c r="D32" s="17">
        <v>200000</v>
      </c>
    </row>
    <row r="33" spans="1:4" ht="15" x14ac:dyDescent="0.2">
      <c r="A33" s="12" t="s">
        <v>31</v>
      </c>
      <c r="B33" s="17">
        <v>49787.13</v>
      </c>
      <c r="C33" s="17">
        <v>92466.66</v>
      </c>
      <c r="D33" s="17">
        <v>92466.66</v>
      </c>
    </row>
  </sheetData>
  <phoneticPr fontId="7" type="noConversion"/>
  <pageMargins left="0.7" right="0.7" top="0.75" bottom="0.75" header="0.3" footer="0.3"/>
  <pageSetup paperSize="9" scale="39" fitToHeight="0" orientation="portrait" horizontalDpi="0" verticalDpi="0"/>
  <ignoredErrors>
    <ignoredError sqref="C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showGridLines="0" workbookViewId="0">
      <selection activeCell="B23" sqref="B23"/>
    </sheetView>
  </sheetViews>
  <sheetFormatPr baseColWidth="10" defaultColWidth="10.83203125" defaultRowHeight="16" x14ac:dyDescent="0.2"/>
  <cols>
    <col min="1" max="1" width="19.1640625" customWidth="1"/>
    <col min="2" max="16" width="15.83203125" customWidth="1"/>
  </cols>
  <sheetData>
    <row r="1" spans="1:13" ht="31.5" x14ac:dyDescent="0.45">
      <c r="A1" s="3" t="s">
        <v>36</v>
      </c>
    </row>
    <row r="3" spans="1:13" ht="18.75" x14ac:dyDescent="0.25">
      <c r="B3" s="15" t="s">
        <v>15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0</v>
      </c>
      <c r="L3" s="15" t="s">
        <v>10</v>
      </c>
      <c r="M3" s="15" t="s">
        <v>11</v>
      </c>
    </row>
    <row r="4" spans="1:13" ht="15" x14ac:dyDescent="0.2">
      <c r="A4" s="2" t="s">
        <v>1</v>
      </c>
      <c r="B4" s="6">
        <v>5159.84</v>
      </c>
      <c r="C4" s="6">
        <v>4036.08</v>
      </c>
      <c r="D4" s="6">
        <v>4036.08</v>
      </c>
      <c r="E4" s="6">
        <v>4036.08</v>
      </c>
      <c r="F4" s="6">
        <v>4036.08</v>
      </c>
      <c r="G4" s="6">
        <v>4036.08</v>
      </c>
      <c r="H4" s="6">
        <v>4036.08</v>
      </c>
      <c r="I4" s="6">
        <v>4036.08</v>
      </c>
      <c r="J4" s="6">
        <v>4036.08</v>
      </c>
      <c r="K4" s="6">
        <v>3999.78</v>
      </c>
      <c r="L4" s="6">
        <v>3999.78</v>
      </c>
      <c r="M4" s="6">
        <v>4019.58</v>
      </c>
    </row>
    <row r="5" spans="1:13" ht="15" x14ac:dyDescent="0.2">
      <c r="A5" s="2" t="s">
        <v>9</v>
      </c>
      <c r="B5" s="6">
        <v>0</v>
      </c>
      <c r="C5" s="6">
        <v>0</v>
      </c>
      <c r="D5" s="6">
        <v>32348.28</v>
      </c>
      <c r="E5" s="6">
        <v>120</v>
      </c>
      <c r="F5" s="18">
        <v>1459.13</v>
      </c>
      <c r="G5" s="6">
        <v>30000</v>
      </c>
      <c r="H5" s="6">
        <v>4072.5</v>
      </c>
      <c r="I5" s="6">
        <v>1499.97</v>
      </c>
      <c r="J5" s="6">
        <v>2116.21</v>
      </c>
      <c r="K5" s="6">
        <v>4400</v>
      </c>
      <c r="L5" s="6">
        <v>6148.43</v>
      </c>
      <c r="M5" s="6">
        <v>0</v>
      </c>
    </row>
    <row r="6" spans="1:13" ht="15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" x14ac:dyDescent="0.2">
      <c r="A7" s="16" t="s">
        <v>34</v>
      </c>
      <c r="B7" s="8">
        <v>1165</v>
      </c>
      <c r="C7" s="8">
        <v>1190</v>
      </c>
      <c r="D7" s="8">
        <v>1190</v>
      </c>
      <c r="E7" s="8">
        <v>1190</v>
      </c>
      <c r="F7" s="8">
        <v>1190</v>
      </c>
      <c r="G7" s="8">
        <v>1190</v>
      </c>
      <c r="H7" s="8">
        <v>2305.92</v>
      </c>
      <c r="I7" s="8">
        <v>1099</v>
      </c>
      <c r="J7" s="8">
        <v>1099</v>
      </c>
      <c r="K7" s="8">
        <v>1097.43</v>
      </c>
      <c r="L7" s="8">
        <v>1097.43</v>
      </c>
      <c r="M7" s="8">
        <v>1097.43</v>
      </c>
    </row>
    <row r="8" spans="1:13" ht="15" x14ac:dyDescent="0.2">
      <c r="A8" s="16" t="s">
        <v>24</v>
      </c>
      <c r="B8" s="8">
        <v>104.55</v>
      </c>
      <c r="C8" s="8">
        <v>104.55</v>
      </c>
      <c r="D8" s="8">
        <v>104.55</v>
      </c>
      <c r="E8" s="8">
        <v>104.55</v>
      </c>
      <c r="F8" s="8">
        <v>104.55</v>
      </c>
      <c r="G8" s="8">
        <v>104.55</v>
      </c>
      <c r="H8" s="8">
        <v>111.74</v>
      </c>
      <c r="I8" s="8">
        <v>111.74</v>
      </c>
      <c r="J8" s="8">
        <v>111.74</v>
      </c>
      <c r="K8" s="8">
        <v>111.74</v>
      </c>
      <c r="L8" s="8">
        <v>111.74</v>
      </c>
      <c r="M8" s="8">
        <v>111.74</v>
      </c>
    </row>
    <row r="9" spans="1:13" ht="15" x14ac:dyDescent="0.2">
      <c r="A9" s="4" t="s">
        <v>2</v>
      </c>
      <c r="B9" s="8">
        <v>22.46</v>
      </c>
      <c r="C9" s="8">
        <v>15.27</v>
      </c>
      <c r="D9" s="8">
        <v>17.98</v>
      </c>
      <c r="E9" s="8">
        <v>17.98</v>
      </c>
      <c r="F9" s="8">
        <v>18.23</v>
      </c>
      <c r="G9" s="8">
        <v>17.98</v>
      </c>
      <c r="H9" s="8">
        <v>20.51</v>
      </c>
      <c r="I9" s="8">
        <v>21.64</v>
      </c>
      <c r="J9" s="8">
        <v>24.79</v>
      </c>
      <c r="K9" s="8">
        <v>17.98</v>
      </c>
      <c r="L9" s="8">
        <v>17.98</v>
      </c>
      <c r="M9" s="8">
        <v>17.98</v>
      </c>
    </row>
    <row r="10" spans="1:13" ht="15" x14ac:dyDescent="0.2">
      <c r="A10" s="16" t="s">
        <v>39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29.95</v>
      </c>
      <c r="H10" s="8">
        <v>39.94</v>
      </c>
      <c r="I10" s="8">
        <v>39.94</v>
      </c>
      <c r="J10" s="8">
        <v>39.94</v>
      </c>
      <c r="K10" s="8">
        <v>39.94</v>
      </c>
      <c r="L10" s="8">
        <v>39.94</v>
      </c>
      <c r="M10" s="8">
        <v>129.94</v>
      </c>
    </row>
    <row r="11" spans="1:13" ht="15" x14ac:dyDescent="0.2">
      <c r="A11" s="16" t="s">
        <v>33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88</v>
      </c>
      <c r="H11" s="8">
        <v>88</v>
      </c>
      <c r="I11" s="8">
        <v>88</v>
      </c>
      <c r="J11" s="8">
        <v>88</v>
      </c>
      <c r="K11" s="8">
        <v>78</v>
      </c>
      <c r="L11" s="8">
        <v>78</v>
      </c>
      <c r="M11" s="8">
        <v>0</v>
      </c>
    </row>
    <row r="12" spans="1:13" ht="15" x14ac:dyDescent="0.2">
      <c r="A12" s="4" t="s">
        <v>3</v>
      </c>
      <c r="B12" s="8">
        <v>7.83</v>
      </c>
      <c r="C12" s="8">
        <v>7.83</v>
      </c>
      <c r="D12" s="8">
        <v>7.83</v>
      </c>
      <c r="E12" s="8">
        <v>41.12</v>
      </c>
      <c r="F12" s="8">
        <v>41.12</v>
      </c>
      <c r="G12" s="8">
        <v>41.12</v>
      </c>
      <c r="H12" s="8">
        <v>41.12</v>
      </c>
      <c r="I12" s="8">
        <v>41.12</v>
      </c>
      <c r="J12" s="8">
        <v>41.12</v>
      </c>
      <c r="K12" s="8">
        <v>41.12</v>
      </c>
      <c r="L12" s="8">
        <v>41.12</v>
      </c>
      <c r="M12" s="8">
        <v>41.12</v>
      </c>
    </row>
    <row r="13" spans="1:13" ht="15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5" x14ac:dyDescent="0.2">
      <c r="A14" s="5" t="s">
        <v>4</v>
      </c>
      <c r="B14" s="9">
        <v>80</v>
      </c>
      <c r="C14" s="9">
        <v>80</v>
      </c>
      <c r="D14" s="9">
        <v>80</v>
      </c>
      <c r="E14" s="9">
        <v>120</v>
      </c>
      <c r="F14" s="9">
        <v>120</v>
      </c>
      <c r="G14" s="9">
        <v>120</v>
      </c>
      <c r="H14" s="9">
        <v>170</v>
      </c>
      <c r="I14" s="9">
        <v>120</v>
      </c>
      <c r="J14" s="9">
        <v>120</v>
      </c>
      <c r="K14" s="9">
        <v>120</v>
      </c>
      <c r="L14" s="9">
        <v>50</v>
      </c>
      <c r="M14" s="9">
        <v>120</v>
      </c>
    </row>
    <row r="15" spans="1:13" ht="15" x14ac:dyDescent="0.2">
      <c r="A15" s="14" t="s">
        <v>25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90</v>
      </c>
      <c r="H15" s="9">
        <v>165</v>
      </c>
      <c r="I15" s="9">
        <v>0</v>
      </c>
      <c r="J15" s="9">
        <v>140</v>
      </c>
      <c r="K15" s="9">
        <v>186</v>
      </c>
      <c r="L15" s="9">
        <v>0</v>
      </c>
      <c r="M15" s="9">
        <v>0</v>
      </c>
    </row>
    <row r="16" spans="1:13" ht="15" x14ac:dyDescent="0.2">
      <c r="A16" s="5" t="s">
        <v>7</v>
      </c>
      <c r="B16" s="9">
        <v>173.49</v>
      </c>
      <c r="C16" s="9">
        <v>780.98</v>
      </c>
      <c r="D16" s="9">
        <v>407.26</v>
      </c>
      <c r="E16" s="9">
        <v>9.99</v>
      </c>
      <c r="F16" s="9">
        <v>59.64</v>
      </c>
      <c r="G16" s="9">
        <v>437.26</v>
      </c>
      <c r="H16" s="9">
        <v>942.41</v>
      </c>
      <c r="I16" s="9">
        <v>1306.52</v>
      </c>
      <c r="J16" s="9">
        <v>537.29</v>
      </c>
      <c r="K16" s="9">
        <v>1046.1500000000001</v>
      </c>
      <c r="L16" s="9">
        <v>499.42</v>
      </c>
      <c r="M16" s="9">
        <v>367.54</v>
      </c>
    </row>
    <row r="17" spans="1:13" ht="15" x14ac:dyDescent="0.2">
      <c r="A17" s="5" t="s">
        <v>5</v>
      </c>
      <c r="B17" s="9">
        <v>50</v>
      </c>
      <c r="C17" s="9">
        <v>0</v>
      </c>
      <c r="D17" s="9">
        <v>110</v>
      </c>
      <c r="E17" s="9">
        <v>0</v>
      </c>
      <c r="F17" s="9">
        <v>0</v>
      </c>
      <c r="G17" s="9">
        <v>117.58</v>
      </c>
      <c r="H17" s="9">
        <v>0</v>
      </c>
      <c r="I17" s="9">
        <v>80</v>
      </c>
      <c r="J17" s="9">
        <v>0</v>
      </c>
      <c r="K17" s="9">
        <v>0</v>
      </c>
      <c r="L17" s="9">
        <v>0</v>
      </c>
      <c r="M17" s="9">
        <v>0</v>
      </c>
    </row>
    <row r="18" spans="1:13" ht="15" x14ac:dyDescent="0.2">
      <c r="A18" s="5" t="s">
        <v>6</v>
      </c>
      <c r="B18" s="9">
        <v>718.06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718.95</v>
      </c>
    </row>
    <row r="19" spans="1:13" ht="15" x14ac:dyDescent="0.2">
      <c r="A19" s="5" t="s">
        <v>8</v>
      </c>
      <c r="B19" s="9">
        <v>150</v>
      </c>
      <c r="C19" s="9">
        <v>100</v>
      </c>
      <c r="D19" s="9">
        <v>100</v>
      </c>
      <c r="E19" s="9">
        <v>126</v>
      </c>
      <c r="F19" s="9">
        <v>100</v>
      </c>
      <c r="G19" s="9">
        <v>250</v>
      </c>
      <c r="H19" s="9">
        <v>210</v>
      </c>
      <c r="I19" s="9">
        <v>100</v>
      </c>
      <c r="J19" s="9">
        <v>100</v>
      </c>
      <c r="K19" s="9">
        <v>250</v>
      </c>
      <c r="L19" s="9">
        <v>100</v>
      </c>
      <c r="M19" s="9">
        <v>100</v>
      </c>
    </row>
    <row r="20" spans="1:13" ht="15" x14ac:dyDescent="0.2">
      <c r="A20" s="14" t="s">
        <v>38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3000</v>
      </c>
      <c r="I20" s="9">
        <v>1498.2</v>
      </c>
      <c r="J20" s="9">
        <v>0</v>
      </c>
      <c r="K20" s="9">
        <v>5000</v>
      </c>
      <c r="L20" s="9">
        <v>1600</v>
      </c>
      <c r="M20" s="9">
        <v>0</v>
      </c>
    </row>
    <row r="21" spans="1:13" ht="15" x14ac:dyDescent="0.2">
      <c r="A21" s="5" t="s">
        <v>9</v>
      </c>
      <c r="B21" s="9">
        <v>150</v>
      </c>
      <c r="C21" s="9">
        <v>363</v>
      </c>
      <c r="D21" s="9">
        <v>63.75</v>
      </c>
      <c r="E21" s="9">
        <v>21.7</v>
      </c>
      <c r="F21" s="9">
        <v>2615.54</v>
      </c>
      <c r="G21" s="19">
        <v>18125.8</v>
      </c>
      <c r="H21" s="9">
        <v>259.5</v>
      </c>
      <c r="I21" s="9">
        <v>810.69</v>
      </c>
      <c r="J21" s="9">
        <v>582.5</v>
      </c>
      <c r="K21" s="9">
        <v>212.48</v>
      </c>
      <c r="L21" s="9">
        <v>22.5</v>
      </c>
      <c r="M21" s="9">
        <v>709.68</v>
      </c>
    </row>
    <row r="22" spans="1:13" ht="15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5" x14ac:dyDescent="0.2">
      <c r="A23" s="5" t="s">
        <v>13</v>
      </c>
      <c r="B23" s="9">
        <v>2500</v>
      </c>
      <c r="C23" s="9">
        <v>0</v>
      </c>
      <c r="D23" s="9">
        <v>34000</v>
      </c>
      <c r="E23" s="9">
        <v>2750</v>
      </c>
      <c r="F23" s="9">
        <v>0</v>
      </c>
      <c r="G23" s="9">
        <v>711.31</v>
      </c>
      <c r="H23" s="9">
        <v>0</v>
      </c>
      <c r="I23" s="9">
        <v>700</v>
      </c>
      <c r="J23" s="9">
        <v>400</v>
      </c>
      <c r="K23" s="9">
        <v>600</v>
      </c>
      <c r="L23" s="9">
        <v>500</v>
      </c>
      <c r="M23" s="9">
        <v>500</v>
      </c>
    </row>
    <row r="24" spans="1:13" ht="15" x14ac:dyDescent="0.2">
      <c r="A24" s="14" t="s">
        <v>27</v>
      </c>
      <c r="B24" s="9">
        <v>0</v>
      </c>
      <c r="C24" s="9">
        <v>1200</v>
      </c>
      <c r="D24" s="9">
        <v>0</v>
      </c>
      <c r="E24" s="9">
        <v>0</v>
      </c>
      <c r="F24" s="9">
        <v>1461.31</v>
      </c>
      <c r="G24" s="9">
        <v>30000</v>
      </c>
      <c r="H24" s="9">
        <v>500</v>
      </c>
      <c r="I24" s="9">
        <v>0</v>
      </c>
      <c r="J24" s="9">
        <v>200</v>
      </c>
      <c r="K24" s="9">
        <v>4400</v>
      </c>
      <c r="L24" s="9">
        <v>6100</v>
      </c>
      <c r="M24" s="9">
        <v>0</v>
      </c>
    </row>
    <row r="25" spans="1:13" ht="15" x14ac:dyDescent="0.2">
      <c r="A25" s="14" t="s">
        <v>26</v>
      </c>
      <c r="B25" s="9">
        <v>0</v>
      </c>
      <c r="C25" s="9">
        <v>1200</v>
      </c>
      <c r="D25" s="9">
        <v>0</v>
      </c>
      <c r="E25" s="9">
        <v>0</v>
      </c>
      <c r="F25" s="9">
        <v>1298.72</v>
      </c>
      <c r="G25" s="9">
        <v>12500</v>
      </c>
      <c r="H25" s="9">
        <v>0</v>
      </c>
      <c r="I25" s="9">
        <v>0</v>
      </c>
      <c r="J25" s="9">
        <v>2610</v>
      </c>
      <c r="K25" s="9">
        <v>0</v>
      </c>
      <c r="L25" s="9">
        <v>6011.07</v>
      </c>
      <c r="M25" s="9">
        <v>0</v>
      </c>
    </row>
    <row r="26" spans="1:13" ht="15" x14ac:dyDescent="0.2">
      <c r="A26" s="5" t="s">
        <v>14</v>
      </c>
      <c r="B26" s="11">
        <v>33.32</v>
      </c>
      <c r="C26" s="11">
        <v>50</v>
      </c>
      <c r="D26" s="11">
        <v>70.849999999999994</v>
      </c>
      <c r="E26" s="11">
        <v>77.36</v>
      </c>
      <c r="F26" s="11">
        <v>47.85</v>
      </c>
      <c r="G26" s="11">
        <v>51.2</v>
      </c>
      <c r="H26" s="11">
        <v>141.36000000000001</v>
      </c>
      <c r="I26" s="11">
        <v>55.96</v>
      </c>
      <c r="J26" s="11">
        <v>0</v>
      </c>
      <c r="K26" s="11">
        <v>25.63</v>
      </c>
      <c r="L26" s="11">
        <v>0</v>
      </c>
      <c r="M26" s="11">
        <v>30.05</v>
      </c>
    </row>
    <row r="27" spans="1:13" ht="15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15" x14ac:dyDescent="0.2">
      <c r="A28" s="12" t="s">
        <v>28</v>
      </c>
      <c r="B28" s="10">
        <f>SUM(B4:B5)-SUM(B7:B12)-SUM(B14:B21)-SUM(B23:B26)+B24+'2016'!D27</f>
        <v>202.14999999999907</v>
      </c>
      <c r="C28" s="10">
        <f t="shared" ref="C28:M28" si="0">SUM(C4:C5)-SUM(C7:C12)-SUM(C14:C21)-SUM(C23:C26)+B28+C24</f>
        <v>346.59999999999934</v>
      </c>
      <c r="D28" s="10">
        <f t="shared" si="0"/>
        <v>578.73999999999876</v>
      </c>
      <c r="E28" s="10">
        <f t="shared" si="0"/>
        <v>276.11999999999887</v>
      </c>
      <c r="F28" s="10">
        <f>SUM(F4:F5)-SUM(F7:F12)-SUM(F14:F21)-SUM(F23:F26)+E28+F24</f>
        <v>175.67999999999984</v>
      </c>
      <c r="G28" s="10">
        <f t="shared" si="0"/>
        <v>337.01000000000931</v>
      </c>
      <c r="H28" s="10">
        <f>SUM(H4:H5)-SUM(H7:H12)-SUM(H14:H21)-SUM(H23:H26)+G28+H24</f>
        <v>950.09000000000981</v>
      </c>
      <c r="I28" s="10">
        <f>SUM(I4:I5)-SUM(I7:I12)-SUM(I14:I21)-SUM(I23:I26)+H28+I24</f>
        <v>413.33000000001005</v>
      </c>
      <c r="J28" s="10">
        <f>SUM(J4:J5)-SUM(J7:J12)-SUM(J14:J21)-SUM(J23:J26)+I28+J24</f>
        <v>671.2400000000099</v>
      </c>
      <c r="K28" s="10">
        <f t="shared" si="0"/>
        <v>244.5500000000111</v>
      </c>
      <c r="L28" s="10">
        <f t="shared" si="0"/>
        <v>223.56000000001131</v>
      </c>
      <c r="M28" s="10">
        <f t="shared" si="0"/>
        <v>298.71000000001118</v>
      </c>
    </row>
    <row r="29" spans="1:13" ht="15" x14ac:dyDescent="0.2">
      <c r="A29" s="12" t="s">
        <v>13</v>
      </c>
      <c r="B29" s="13">
        <f>B23+'2016'!D28</f>
        <v>8000</v>
      </c>
      <c r="C29" s="13">
        <f t="shared" ref="C29:E29" si="1">C23+B29</f>
        <v>8000</v>
      </c>
      <c r="D29" s="13">
        <f t="shared" si="1"/>
        <v>42000</v>
      </c>
      <c r="E29" s="13">
        <f t="shared" si="1"/>
        <v>44750</v>
      </c>
      <c r="F29" s="13">
        <f>F23+E29-F24</f>
        <v>43288.69</v>
      </c>
      <c r="G29" s="13">
        <f>G23+F29-G24</f>
        <v>14000</v>
      </c>
      <c r="H29" s="13">
        <f>H23+G29-H24</f>
        <v>13500</v>
      </c>
      <c r="I29" s="13">
        <f t="shared" ref="I29:M29" si="2">I23+H29-I24</f>
        <v>14200</v>
      </c>
      <c r="J29" s="13">
        <f t="shared" si="2"/>
        <v>14400</v>
      </c>
      <c r="K29" s="13">
        <f t="shared" si="2"/>
        <v>10600</v>
      </c>
      <c r="L29" s="13">
        <f t="shared" si="2"/>
        <v>5000</v>
      </c>
      <c r="M29" s="13">
        <f t="shared" si="2"/>
        <v>5500</v>
      </c>
    </row>
    <row r="30" spans="1:13" ht="15" x14ac:dyDescent="0.2">
      <c r="A30" s="1" t="s">
        <v>12</v>
      </c>
      <c r="B30" s="10">
        <f t="shared" ref="B30:M30" si="3">B28+B29</f>
        <v>8202.15</v>
      </c>
      <c r="C30" s="10">
        <f t="shared" si="3"/>
        <v>8346.5999999999985</v>
      </c>
      <c r="D30" s="10">
        <f t="shared" si="3"/>
        <v>42578.74</v>
      </c>
      <c r="E30" s="10">
        <f t="shared" si="3"/>
        <v>45026.119999999995</v>
      </c>
      <c r="F30" s="10">
        <f t="shared" si="3"/>
        <v>43464.37</v>
      </c>
      <c r="G30" s="10">
        <f t="shared" si="3"/>
        <v>14337.010000000009</v>
      </c>
      <c r="H30" s="10">
        <f t="shared" si="3"/>
        <v>14450.090000000009</v>
      </c>
      <c r="I30" s="10">
        <f t="shared" si="3"/>
        <v>14613.330000000011</v>
      </c>
      <c r="J30" s="10">
        <f t="shared" si="3"/>
        <v>15071.240000000011</v>
      </c>
      <c r="K30" s="10">
        <f t="shared" si="3"/>
        <v>10844.55000000001</v>
      </c>
      <c r="L30" s="10">
        <f t="shared" si="3"/>
        <v>5223.5600000000113</v>
      </c>
      <c r="M30" s="10">
        <f t="shared" si="3"/>
        <v>5798.710000000011</v>
      </c>
    </row>
    <row r="32" spans="1:13" ht="15" x14ac:dyDescent="0.2">
      <c r="A32" s="12" t="s">
        <v>29</v>
      </c>
      <c r="B32" s="17">
        <v>250360.35</v>
      </c>
      <c r="C32" s="17">
        <v>250360.35</v>
      </c>
      <c r="D32" s="17">
        <v>250360.35</v>
      </c>
      <c r="E32" s="17">
        <v>250360.35</v>
      </c>
      <c r="F32" s="17">
        <v>250360.35</v>
      </c>
      <c r="G32" s="17">
        <v>250360.35</v>
      </c>
      <c r="H32" s="17">
        <v>250360.35</v>
      </c>
      <c r="I32" s="17">
        <v>250360.35</v>
      </c>
      <c r="J32" s="17">
        <v>250360.35</v>
      </c>
      <c r="K32" s="17">
        <v>250360.35</v>
      </c>
      <c r="L32" s="17">
        <v>250360.35</v>
      </c>
      <c r="M32" s="17">
        <v>250360.35</v>
      </c>
    </row>
    <row r="33" spans="1:13" ht="15" x14ac:dyDescent="0.2">
      <c r="A33" s="12" t="s">
        <v>30</v>
      </c>
      <c r="B33" s="17">
        <v>200000</v>
      </c>
      <c r="C33" s="17">
        <v>200000</v>
      </c>
      <c r="D33" s="17">
        <v>200000</v>
      </c>
      <c r="E33" s="17">
        <v>212208.55</v>
      </c>
      <c r="F33" s="17">
        <v>212208.55</v>
      </c>
      <c r="G33" s="17">
        <v>212208.55</v>
      </c>
      <c r="H33" s="17">
        <v>212208.55</v>
      </c>
      <c r="I33" s="17">
        <v>212208.55</v>
      </c>
      <c r="J33" s="17">
        <v>212208.55</v>
      </c>
      <c r="K33" s="17">
        <v>212208.55</v>
      </c>
      <c r="L33" s="17">
        <v>212208.55</v>
      </c>
      <c r="M33" s="17">
        <v>212208.55</v>
      </c>
    </row>
    <row r="34" spans="1:13" ht="15" x14ac:dyDescent="0.2">
      <c r="A34" s="12" t="s">
        <v>31</v>
      </c>
      <c r="B34" s="17">
        <v>92466.66</v>
      </c>
      <c r="C34" s="17">
        <v>92466.66</v>
      </c>
      <c r="D34" s="17">
        <v>87675.04</v>
      </c>
      <c r="E34" s="17">
        <v>87675.04</v>
      </c>
      <c r="F34" s="17">
        <v>87675.04</v>
      </c>
      <c r="G34" s="17">
        <v>87675.04</v>
      </c>
      <c r="H34" s="17">
        <v>131000</v>
      </c>
      <c r="I34" s="17">
        <v>131000</v>
      </c>
      <c r="J34" s="17">
        <v>131000</v>
      </c>
      <c r="K34" s="17">
        <v>135493</v>
      </c>
      <c r="L34" s="17">
        <v>120493.32</v>
      </c>
      <c r="M34" s="17">
        <v>150000.32000000001</v>
      </c>
    </row>
  </sheetData>
  <pageMargins left="0.7" right="0.7" top="0.75" bottom="0.75" header="0.3" footer="0.3"/>
  <pageSetup paperSize="9" scale="39" fitToHeight="0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showGridLines="0" tabSelected="1" workbookViewId="0">
      <selection activeCell="B21" sqref="B21"/>
    </sheetView>
  </sheetViews>
  <sheetFormatPr baseColWidth="10" defaultColWidth="10.83203125" defaultRowHeight="16" x14ac:dyDescent="0.2"/>
  <cols>
    <col min="1" max="1" width="19.1640625" customWidth="1"/>
    <col min="2" max="16" width="15.83203125" customWidth="1"/>
  </cols>
  <sheetData>
    <row r="1" spans="1:13" ht="31.5" x14ac:dyDescent="0.45">
      <c r="A1" s="3" t="s">
        <v>37</v>
      </c>
    </row>
    <row r="3" spans="1:13" ht="18.75" x14ac:dyDescent="0.25">
      <c r="B3" s="15" t="s">
        <v>15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0</v>
      </c>
      <c r="L3" s="15" t="s">
        <v>10</v>
      </c>
      <c r="M3" s="15" t="s">
        <v>11</v>
      </c>
    </row>
    <row r="4" spans="1:13" ht="15" x14ac:dyDescent="0.2">
      <c r="A4" s="2" t="s">
        <v>1</v>
      </c>
      <c r="B4" s="6">
        <v>3996.48</v>
      </c>
      <c r="C4" s="6">
        <v>3999.78</v>
      </c>
      <c r="D4" s="6">
        <v>3999.78</v>
      </c>
      <c r="E4" s="6">
        <v>3999.78</v>
      </c>
      <c r="F4" s="6">
        <v>3999.78</v>
      </c>
      <c r="G4" s="6">
        <v>3999.78</v>
      </c>
      <c r="H4" s="6">
        <v>3999.78</v>
      </c>
      <c r="I4" s="6">
        <v>3999.78</v>
      </c>
      <c r="J4" s="6">
        <v>3999.78</v>
      </c>
      <c r="K4" s="6">
        <v>3999.78</v>
      </c>
      <c r="L4" s="6">
        <v>3999.78</v>
      </c>
      <c r="M4" s="6">
        <v>3999.78</v>
      </c>
    </row>
    <row r="5" spans="1:13" ht="15" x14ac:dyDescent="0.2">
      <c r="A5" s="2" t="s">
        <v>9</v>
      </c>
      <c r="B5" s="6">
        <v>40</v>
      </c>
      <c r="C5" s="6">
        <v>0</v>
      </c>
      <c r="D5" s="6">
        <v>25000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" x14ac:dyDescent="0.2">
      <c r="A7" s="16" t="s">
        <v>34</v>
      </c>
      <c r="B7" s="8">
        <v>1097.43</v>
      </c>
      <c r="C7" s="8">
        <v>1097.43</v>
      </c>
      <c r="D7" s="8">
        <v>1097.43</v>
      </c>
      <c r="E7" s="8">
        <v>1097.43</v>
      </c>
      <c r="F7" s="8">
        <v>1097.43</v>
      </c>
      <c r="G7" s="8">
        <v>1097.43</v>
      </c>
      <c r="H7" s="8">
        <v>1097.43</v>
      </c>
      <c r="I7" s="8">
        <v>1097.43</v>
      </c>
      <c r="J7" s="8">
        <v>1097.43</v>
      </c>
      <c r="K7" s="8">
        <v>1097.43</v>
      </c>
      <c r="L7" s="8">
        <v>1097.43</v>
      </c>
      <c r="M7" s="8">
        <v>1097.43</v>
      </c>
    </row>
    <row r="8" spans="1:13" ht="15" x14ac:dyDescent="0.2">
      <c r="A8" s="16" t="s">
        <v>24</v>
      </c>
      <c r="B8" s="8">
        <v>107.37</v>
      </c>
      <c r="C8" s="8">
        <v>107.37</v>
      </c>
      <c r="D8" s="8">
        <v>107.37</v>
      </c>
      <c r="E8" s="8">
        <v>107.37</v>
      </c>
      <c r="F8" s="8">
        <v>107.37</v>
      </c>
      <c r="G8" s="8">
        <v>107.37</v>
      </c>
      <c r="H8" s="8">
        <v>107.37</v>
      </c>
      <c r="I8" s="8">
        <v>107.37</v>
      </c>
      <c r="J8" s="8">
        <v>107.37</v>
      </c>
      <c r="K8" s="8">
        <v>107.37</v>
      </c>
      <c r="L8" s="8">
        <v>107.37</v>
      </c>
      <c r="M8" s="8">
        <v>107.37</v>
      </c>
    </row>
    <row r="9" spans="1:13" ht="15" x14ac:dyDescent="0.2">
      <c r="A9" s="4" t="s">
        <v>2</v>
      </c>
      <c r="B9" s="8">
        <v>12.6</v>
      </c>
      <c r="C9" s="8">
        <v>13</v>
      </c>
      <c r="D9" s="8">
        <v>13</v>
      </c>
      <c r="E9" s="8">
        <v>13</v>
      </c>
      <c r="F9" s="8">
        <v>13</v>
      </c>
      <c r="G9" s="8">
        <v>13</v>
      </c>
      <c r="H9" s="8">
        <v>13</v>
      </c>
      <c r="I9" s="8">
        <v>13</v>
      </c>
      <c r="J9" s="8">
        <v>13</v>
      </c>
      <c r="K9" s="8">
        <v>13</v>
      </c>
      <c r="L9" s="8">
        <v>13</v>
      </c>
      <c r="M9" s="8">
        <v>13</v>
      </c>
    </row>
    <row r="10" spans="1:13" ht="15" x14ac:dyDescent="0.2">
      <c r="A10" s="16" t="s">
        <v>39</v>
      </c>
      <c r="B10" s="8">
        <v>30.95</v>
      </c>
      <c r="C10" s="8">
        <v>30.95</v>
      </c>
      <c r="D10" s="8">
        <v>30.95</v>
      </c>
      <c r="E10" s="8">
        <v>30.95</v>
      </c>
      <c r="F10" s="8">
        <v>30.95</v>
      </c>
      <c r="G10" s="8">
        <v>30.95</v>
      </c>
      <c r="H10" s="8">
        <v>30.95</v>
      </c>
      <c r="I10" s="8">
        <v>30.95</v>
      </c>
      <c r="J10" s="8">
        <v>30.95</v>
      </c>
      <c r="K10" s="8">
        <v>30.95</v>
      </c>
      <c r="L10" s="8">
        <v>30.95</v>
      </c>
      <c r="M10" s="8">
        <v>30.95</v>
      </c>
    </row>
    <row r="11" spans="1:13" ht="15" x14ac:dyDescent="0.2">
      <c r="A11" s="16" t="s">
        <v>33</v>
      </c>
      <c r="B11" s="8">
        <v>156</v>
      </c>
      <c r="C11" s="8">
        <v>78</v>
      </c>
      <c r="D11" s="8">
        <v>78</v>
      </c>
      <c r="E11" s="8">
        <v>78</v>
      </c>
      <c r="F11" s="8">
        <v>78</v>
      </c>
      <c r="G11" s="8">
        <v>78</v>
      </c>
      <c r="H11" s="8">
        <v>78</v>
      </c>
      <c r="I11" s="8">
        <v>78</v>
      </c>
      <c r="J11" s="8">
        <v>78</v>
      </c>
      <c r="K11" s="8">
        <v>78</v>
      </c>
      <c r="L11" s="8">
        <v>78</v>
      </c>
      <c r="M11" s="8">
        <v>78</v>
      </c>
    </row>
    <row r="12" spans="1:13" ht="15" x14ac:dyDescent="0.2">
      <c r="A12" s="4" t="s">
        <v>3</v>
      </c>
      <c r="B12" s="8">
        <v>41.12</v>
      </c>
      <c r="C12" s="8">
        <v>41.12</v>
      </c>
      <c r="D12" s="8">
        <v>41.12</v>
      </c>
      <c r="E12" s="8">
        <v>41.12</v>
      </c>
      <c r="F12" s="8">
        <v>41.12</v>
      </c>
      <c r="G12" s="8">
        <v>41.12</v>
      </c>
      <c r="H12" s="8">
        <v>41.12</v>
      </c>
      <c r="I12" s="8">
        <v>41.12</v>
      </c>
      <c r="J12" s="8">
        <v>41.12</v>
      </c>
      <c r="K12" s="8">
        <v>41.12</v>
      </c>
      <c r="L12" s="8">
        <v>41.12</v>
      </c>
      <c r="M12" s="8">
        <v>41.12</v>
      </c>
    </row>
    <row r="13" spans="1:13" ht="15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5" x14ac:dyDescent="0.2">
      <c r="A14" s="5" t="s">
        <v>4</v>
      </c>
      <c r="B14" s="9">
        <v>120</v>
      </c>
      <c r="C14" s="9">
        <v>120</v>
      </c>
      <c r="D14" s="9">
        <v>60</v>
      </c>
      <c r="E14" s="9">
        <v>120</v>
      </c>
      <c r="F14" s="9">
        <v>120</v>
      </c>
      <c r="G14" s="9">
        <v>120</v>
      </c>
      <c r="H14" s="9">
        <v>120</v>
      </c>
      <c r="I14" s="9">
        <v>120</v>
      </c>
      <c r="J14" s="9">
        <v>120</v>
      </c>
      <c r="K14" s="9">
        <v>120</v>
      </c>
      <c r="L14" s="9">
        <v>120</v>
      </c>
      <c r="M14" s="9">
        <v>120</v>
      </c>
    </row>
    <row r="15" spans="1:13" ht="15" x14ac:dyDescent="0.2">
      <c r="A15" s="14" t="s">
        <v>25</v>
      </c>
      <c r="B15" s="9">
        <v>45</v>
      </c>
      <c r="C15" s="9">
        <v>186</v>
      </c>
      <c r="D15" s="9">
        <v>186</v>
      </c>
      <c r="E15" s="9">
        <v>186</v>
      </c>
      <c r="F15" s="9">
        <v>186</v>
      </c>
      <c r="G15" s="9">
        <v>186</v>
      </c>
      <c r="H15" s="9">
        <v>186</v>
      </c>
      <c r="I15" s="9">
        <v>186</v>
      </c>
      <c r="J15" s="9">
        <v>186</v>
      </c>
      <c r="K15" s="9">
        <v>186</v>
      </c>
      <c r="L15" s="9">
        <v>186</v>
      </c>
      <c r="M15" s="9">
        <v>186</v>
      </c>
    </row>
    <row r="16" spans="1:13" ht="15" x14ac:dyDescent="0.2">
      <c r="A16" s="5" t="s">
        <v>7</v>
      </c>
      <c r="B16" s="9">
        <v>582.83000000000004</v>
      </c>
      <c r="C16" s="9">
        <v>571.09</v>
      </c>
      <c r="D16" s="9">
        <v>134.13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</row>
    <row r="17" spans="1:13" ht="15" x14ac:dyDescent="0.2">
      <c r="A17" s="5" t="s">
        <v>5</v>
      </c>
      <c r="B17" s="9">
        <v>253.42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</row>
    <row r="18" spans="1:13" ht="15" x14ac:dyDescent="0.2">
      <c r="A18" s="5" t="s">
        <v>6</v>
      </c>
      <c r="B18" s="9">
        <v>100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</row>
    <row r="19" spans="1:13" ht="15" x14ac:dyDescent="0.2">
      <c r="A19" s="5" t="s">
        <v>8</v>
      </c>
      <c r="B19" s="9">
        <v>100</v>
      </c>
      <c r="C19" s="9">
        <v>100</v>
      </c>
      <c r="D19" s="9">
        <v>100</v>
      </c>
      <c r="E19" s="9">
        <v>100</v>
      </c>
      <c r="F19" s="9">
        <v>100</v>
      </c>
      <c r="G19" s="9">
        <v>100</v>
      </c>
      <c r="H19" s="9">
        <v>100</v>
      </c>
      <c r="I19" s="9">
        <v>100</v>
      </c>
      <c r="J19" s="9">
        <v>100</v>
      </c>
      <c r="K19" s="9">
        <v>100</v>
      </c>
      <c r="L19" s="9">
        <v>100</v>
      </c>
      <c r="M19" s="9">
        <v>100</v>
      </c>
    </row>
    <row r="20" spans="1:13" ht="15" x14ac:dyDescent="0.2">
      <c r="A20" s="14" t="s">
        <v>38</v>
      </c>
      <c r="B20" s="9">
        <v>0</v>
      </c>
      <c r="C20" s="9">
        <v>1500</v>
      </c>
      <c r="D20" s="9">
        <v>1500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</row>
    <row r="21" spans="1:13" ht="15" x14ac:dyDescent="0.2">
      <c r="A21" s="5" t="s">
        <v>9</v>
      </c>
      <c r="B21" s="9">
        <v>30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</row>
    <row r="22" spans="1:13" ht="15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5" x14ac:dyDescent="0.2">
      <c r="A23" s="5" t="s">
        <v>13</v>
      </c>
      <c r="B23" s="9">
        <v>1400</v>
      </c>
      <c r="C23" s="9">
        <v>200</v>
      </c>
      <c r="D23" s="9">
        <v>25500</v>
      </c>
      <c r="E23" s="9">
        <v>2300</v>
      </c>
      <c r="F23" s="9">
        <v>2200</v>
      </c>
      <c r="G23" s="9">
        <v>2200</v>
      </c>
      <c r="H23" s="9">
        <v>2200</v>
      </c>
      <c r="I23" s="9">
        <v>2200</v>
      </c>
      <c r="J23" s="9">
        <v>2200</v>
      </c>
      <c r="K23" s="9">
        <v>2200</v>
      </c>
      <c r="L23" s="9">
        <v>2200</v>
      </c>
      <c r="M23" s="9">
        <v>2300</v>
      </c>
    </row>
    <row r="24" spans="1:13" ht="15" x14ac:dyDescent="0.2">
      <c r="A24" s="14" t="s">
        <v>27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</row>
    <row r="25" spans="1:13" ht="15" x14ac:dyDescent="0.2">
      <c r="A25" s="14" t="s">
        <v>26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</row>
    <row r="26" spans="1:13" ht="15" x14ac:dyDescent="0.2">
      <c r="A26" s="5" t="s">
        <v>14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</row>
    <row r="27" spans="1:13" ht="15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ht="15" x14ac:dyDescent="0.2">
      <c r="A28" s="12" t="s">
        <v>28</v>
      </c>
      <c r="B28" s="10">
        <f>SUM(B4:B5)-SUM(B7:B12)-SUM(B14:B21)-SUM(B23:B26)+B24+'2017'!M28</f>
        <v>258.4700000000114</v>
      </c>
      <c r="C28" s="10">
        <f t="shared" ref="C28:M28" si="0">SUM(C4:C5)-SUM(C7:C12)-SUM(C14:C21)-SUM(C23:C26)+B28+C24</f>
        <v>213.2900000000111</v>
      </c>
      <c r="D28" s="10">
        <f t="shared" si="0"/>
        <v>365.07000000000994</v>
      </c>
      <c r="E28" s="10">
        <f t="shared" si="0"/>
        <v>290.9800000000098</v>
      </c>
      <c r="F28" s="10">
        <f t="shared" si="0"/>
        <v>316.89000000000965</v>
      </c>
      <c r="G28" s="10">
        <f t="shared" si="0"/>
        <v>342.8000000000095</v>
      </c>
      <c r="H28" s="10">
        <f t="shared" si="0"/>
        <v>368.71000000000936</v>
      </c>
      <c r="I28" s="10">
        <f t="shared" si="0"/>
        <v>394.62000000000921</v>
      </c>
      <c r="J28" s="10">
        <f t="shared" si="0"/>
        <v>420.53000000000907</v>
      </c>
      <c r="K28" s="10">
        <f t="shared" si="0"/>
        <v>446.44000000000892</v>
      </c>
      <c r="L28" s="10">
        <f t="shared" si="0"/>
        <v>472.35000000000878</v>
      </c>
      <c r="M28" s="10">
        <f t="shared" si="0"/>
        <v>398.26000000000863</v>
      </c>
    </row>
    <row r="29" spans="1:13" ht="15" x14ac:dyDescent="0.2">
      <c r="A29" s="12" t="s">
        <v>13</v>
      </c>
      <c r="B29" s="13">
        <f>B23+'2017'!M29</f>
        <v>6900</v>
      </c>
      <c r="C29" s="13">
        <f t="shared" ref="C29:E29" si="1">C23+B29</f>
        <v>7100</v>
      </c>
      <c r="D29" s="13">
        <f t="shared" si="1"/>
        <v>32600</v>
      </c>
      <c r="E29" s="13">
        <f t="shared" si="1"/>
        <v>34900</v>
      </c>
      <c r="F29" s="13">
        <f>F23+E29-F24</f>
        <v>37100</v>
      </c>
      <c r="G29" s="13">
        <f>G23+F29-G24</f>
        <v>39300</v>
      </c>
      <c r="H29" s="13">
        <f>H23+G29-H24</f>
        <v>41500</v>
      </c>
      <c r="I29" s="13">
        <f t="shared" ref="I29:M29" si="2">I23+H29-I24</f>
        <v>43700</v>
      </c>
      <c r="J29" s="13">
        <f t="shared" si="2"/>
        <v>45900</v>
      </c>
      <c r="K29" s="13">
        <f t="shared" si="2"/>
        <v>48100</v>
      </c>
      <c r="L29" s="13">
        <f t="shared" si="2"/>
        <v>50300</v>
      </c>
      <c r="M29" s="13">
        <f t="shared" si="2"/>
        <v>52600</v>
      </c>
    </row>
    <row r="30" spans="1:13" ht="15" x14ac:dyDescent="0.2">
      <c r="A30" s="1" t="s">
        <v>12</v>
      </c>
      <c r="B30" s="10">
        <f t="shared" ref="B30:M30" si="3">B28+B29</f>
        <v>7158.4700000000112</v>
      </c>
      <c r="C30" s="10">
        <f t="shared" si="3"/>
        <v>7313.2900000000109</v>
      </c>
      <c r="D30" s="10">
        <f t="shared" si="3"/>
        <v>32965.070000000007</v>
      </c>
      <c r="E30" s="10">
        <f t="shared" si="3"/>
        <v>35190.98000000001</v>
      </c>
      <c r="F30" s="10">
        <f t="shared" si="3"/>
        <v>37416.890000000007</v>
      </c>
      <c r="G30" s="10">
        <f t="shared" si="3"/>
        <v>39642.80000000001</v>
      </c>
      <c r="H30" s="10">
        <f t="shared" si="3"/>
        <v>41868.710000000006</v>
      </c>
      <c r="I30" s="10">
        <f t="shared" si="3"/>
        <v>44094.62000000001</v>
      </c>
      <c r="J30" s="10">
        <f t="shared" si="3"/>
        <v>46320.530000000006</v>
      </c>
      <c r="K30" s="10">
        <f t="shared" si="3"/>
        <v>48546.44000000001</v>
      </c>
      <c r="L30" s="10">
        <f t="shared" si="3"/>
        <v>50772.350000000006</v>
      </c>
      <c r="M30" s="10">
        <f t="shared" si="3"/>
        <v>52998.260000000009</v>
      </c>
    </row>
    <row r="32" spans="1:13" ht="15" x14ac:dyDescent="0.2">
      <c r="A32" s="12" t="s">
        <v>29</v>
      </c>
      <c r="B32" s="17">
        <v>268511.8</v>
      </c>
      <c r="C32" s="17">
        <v>268511.8</v>
      </c>
      <c r="D32" s="17">
        <v>268511.8</v>
      </c>
      <c r="E32" s="17">
        <v>268511.8</v>
      </c>
      <c r="F32" s="17">
        <v>268511.8</v>
      </c>
      <c r="G32" s="17">
        <v>268511.8</v>
      </c>
      <c r="H32" s="17">
        <v>268511.8</v>
      </c>
      <c r="I32" s="17">
        <v>268511.8</v>
      </c>
      <c r="J32" s="17">
        <v>268511.8</v>
      </c>
      <c r="K32" s="17">
        <v>268511.8</v>
      </c>
      <c r="L32" s="17">
        <v>268511.8</v>
      </c>
      <c r="M32" s="17">
        <v>268511.8</v>
      </c>
    </row>
    <row r="33" spans="1:13" ht="15" x14ac:dyDescent="0.2">
      <c r="A33" s="12" t="s">
        <v>30</v>
      </c>
      <c r="B33" s="17">
        <v>212208.55</v>
      </c>
      <c r="C33" s="17">
        <v>212208.55</v>
      </c>
      <c r="D33" s="17">
        <v>212208.55</v>
      </c>
      <c r="E33" s="17">
        <v>212208.55</v>
      </c>
      <c r="F33" s="17">
        <v>212208.55</v>
      </c>
      <c r="G33" s="17">
        <v>212208.55</v>
      </c>
      <c r="H33" s="17">
        <v>212208.55</v>
      </c>
      <c r="I33" s="17">
        <v>212208.55</v>
      </c>
      <c r="J33" s="17">
        <v>212208.55</v>
      </c>
      <c r="K33" s="17">
        <v>212208.55</v>
      </c>
      <c r="L33" s="17">
        <v>212208.55</v>
      </c>
      <c r="M33" s="17">
        <v>212208.55</v>
      </c>
    </row>
    <row r="34" spans="1:13" ht="15" x14ac:dyDescent="0.2">
      <c r="A34" s="12" t="s">
        <v>31</v>
      </c>
      <c r="B34" s="17">
        <v>150000.32000000001</v>
      </c>
      <c r="C34" s="17">
        <v>150000.32000000001</v>
      </c>
      <c r="D34" s="17">
        <v>150000.32000000001</v>
      </c>
      <c r="E34" s="17">
        <v>150000.32000000001</v>
      </c>
      <c r="F34" s="17">
        <v>150000.32000000001</v>
      </c>
      <c r="G34" s="17">
        <v>150000.32000000001</v>
      </c>
      <c r="H34" s="17">
        <v>150000.32000000001</v>
      </c>
      <c r="I34" s="17">
        <v>150000.32000000001</v>
      </c>
      <c r="J34" s="17">
        <v>150000.32000000001</v>
      </c>
      <c r="K34" s="17">
        <v>150000.32000000001</v>
      </c>
      <c r="L34" s="17">
        <v>150000.32000000001</v>
      </c>
      <c r="M34" s="17">
        <v>150000.32000000001</v>
      </c>
    </row>
  </sheetData>
  <pageMargins left="0.7" right="0.7" top="0.75" bottom="0.75" header="0.3" footer="0.3"/>
  <pageSetup paperSize="9" scale="39" fitToHeight="0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Faez Hasnan</cp:lastModifiedBy>
  <dcterms:created xsi:type="dcterms:W3CDTF">2016-09-25T10:05:51Z</dcterms:created>
  <dcterms:modified xsi:type="dcterms:W3CDTF">2018-01-07T19:20:04Z</dcterms:modified>
</cp:coreProperties>
</file>