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0" windowWidth="25600" windowHeight="16060"/>
  </bookViews>
  <sheets>
    <sheet name="Consolidated" sheetId="1" r:id="rId1"/>
    <sheet name="CRRA" sheetId="2" r:id="rId2"/>
    <sheet name="CRRA approx" sheetId="3" r:id="rId3"/>
    <sheet name="CFE" sheetId="4" r:id="rId4"/>
    <sheet name="CFE approx" sheetId="5" r:id="rId5"/>
  </sheets>
  <definedNames>
    <definedName name="YcovarCFE">CFE!$G$2:$G$13</definedName>
    <definedName name="YcovarCRRA">CRRA!$G$2:$G$13</definedName>
    <definedName name="YcovarEll1">'CRRA approx'!$G$2:$G$13</definedName>
    <definedName name="YcovarEll2">'CFE approx'!$G$2:$G$13</definedName>
    <definedName name="YvarCFE">CFE!$F$2</definedName>
    <definedName name="YvarCRRA">CRRA!$G$2</definedName>
    <definedName name="YvarEll1">'CRRA approx'!$G$2</definedName>
    <definedName name="YvarEll2">'CFE approx'!$G$2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B36" i="1"/>
  <c r="I33" i="1"/>
  <c r="H33" i="1"/>
  <c r="G33" i="1"/>
  <c r="F33" i="1"/>
  <c r="E33" i="1"/>
  <c r="D33" i="1"/>
  <c r="C33" i="1"/>
  <c r="B33" i="1"/>
  <c r="I27" i="1"/>
  <c r="H27" i="1"/>
  <c r="G27" i="1"/>
  <c r="F27" i="1"/>
  <c r="E27" i="1"/>
  <c r="D27" i="1"/>
  <c r="C27" i="1"/>
  <c r="B27" i="1"/>
  <c r="I24" i="1"/>
  <c r="H24" i="1"/>
  <c r="G24" i="1"/>
  <c r="F24" i="1"/>
  <c r="E24" i="1"/>
  <c r="D24" i="1"/>
  <c r="C24" i="1"/>
  <c r="B24" i="1"/>
  <c r="I18" i="1"/>
  <c r="H18" i="1"/>
  <c r="G18" i="1"/>
  <c r="F18" i="1"/>
  <c r="E18" i="1"/>
  <c r="D18" i="1"/>
  <c r="C18" i="1"/>
  <c r="B18" i="1"/>
  <c r="I15" i="1"/>
  <c r="H15" i="1"/>
  <c r="G15" i="1"/>
  <c r="F15" i="1"/>
  <c r="E15" i="1"/>
  <c r="D15" i="1"/>
  <c r="C15" i="1"/>
  <c r="B15" i="1"/>
  <c r="I9" i="1"/>
  <c r="H9" i="1"/>
  <c r="G9" i="1"/>
  <c r="F9" i="1"/>
  <c r="E9" i="1"/>
  <c r="D9" i="1"/>
  <c r="C9" i="1"/>
  <c r="B9" i="1"/>
  <c r="I6" i="1"/>
  <c r="H6" i="1"/>
  <c r="G6" i="1"/>
  <c r="F6" i="1"/>
  <c r="E6" i="1"/>
  <c r="D6" i="1"/>
  <c r="C6" i="1"/>
  <c r="B6" i="1"/>
  <c r="E9" i="2"/>
  <c r="I31" i="1"/>
  <c r="E9" i="4"/>
  <c r="I34" i="1"/>
  <c r="I37" i="1"/>
  <c r="E8" i="2"/>
  <c r="H31" i="1"/>
  <c r="E8" i="4"/>
  <c r="H34" i="1"/>
  <c r="H37" i="1"/>
  <c r="E7" i="2"/>
  <c r="G31" i="1"/>
  <c r="E7" i="4"/>
  <c r="G34" i="1"/>
  <c r="G37" i="1"/>
  <c r="E6" i="2"/>
  <c r="F31" i="1"/>
  <c r="E6" i="4"/>
  <c r="F34" i="1"/>
  <c r="F37" i="1"/>
  <c r="E5" i="2"/>
  <c r="E31" i="1"/>
  <c r="E5" i="4"/>
  <c r="E34" i="1"/>
  <c r="E37" i="1"/>
  <c r="E4" i="2"/>
  <c r="D31" i="1"/>
  <c r="E4" i="4"/>
  <c r="D34" i="1"/>
  <c r="D37" i="1"/>
  <c r="E3" i="2"/>
  <c r="C31" i="1"/>
  <c r="E3" i="4"/>
  <c r="C34" i="1"/>
  <c r="C37" i="1"/>
  <c r="E2" i="2"/>
  <c r="B31" i="1"/>
  <c r="E2" i="4"/>
  <c r="B34" i="1"/>
  <c r="B37" i="1"/>
  <c r="F9" i="2"/>
  <c r="D9" i="2"/>
  <c r="I22" i="1"/>
  <c r="F2" i="4"/>
  <c r="F9" i="4"/>
  <c r="D9" i="4"/>
  <c r="I25" i="1"/>
  <c r="I28" i="1"/>
  <c r="F8" i="2"/>
  <c r="D8" i="2"/>
  <c r="H22" i="1"/>
  <c r="F8" i="4"/>
  <c r="D8" i="4"/>
  <c r="H25" i="1"/>
  <c r="H28" i="1"/>
  <c r="F7" i="2"/>
  <c r="D7" i="2"/>
  <c r="G22" i="1"/>
  <c r="F7" i="4"/>
  <c r="D7" i="4"/>
  <c r="G25" i="1"/>
  <c r="G28" i="1"/>
  <c r="F6" i="2"/>
  <c r="D6" i="2"/>
  <c r="F22" i="1"/>
  <c r="F6" i="4"/>
  <c r="D6" i="4"/>
  <c r="F25" i="1"/>
  <c r="F28" i="1"/>
  <c r="F5" i="2"/>
  <c r="D5" i="2"/>
  <c r="E22" i="1"/>
  <c r="F5" i="4"/>
  <c r="D5" i="4"/>
  <c r="E25" i="1"/>
  <c r="E28" i="1"/>
  <c r="F4" i="2"/>
  <c r="D4" i="2"/>
  <c r="D22" i="1"/>
  <c r="F4" i="4"/>
  <c r="D4" i="4"/>
  <c r="D25" i="1"/>
  <c r="D28" i="1"/>
  <c r="F3" i="2"/>
  <c r="D3" i="2"/>
  <c r="C22" i="1"/>
  <c r="F3" i="4"/>
  <c r="D3" i="4"/>
  <c r="C25" i="1"/>
  <c r="C28" i="1"/>
  <c r="F2" i="2"/>
  <c r="D2" i="2"/>
  <c r="B22" i="1"/>
  <c r="D2" i="4"/>
  <c r="B25" i="1"/>
  <c r="B28" i="1"/>
  <c r="C9" i="2"/>
  <c r="I13" i="1"/>
  <c r="C9" i="4"/>
  <c r="I16" i="1"/>
  <c r="I19" i="1"/>
  <c r="C8" i="2"/>
  <c r="H13" i="1"/>
  <c r="C8" i="4"/>
  <c r="H16" i="1"/>
  <c r="H19" i="1"/>
  <c r="C7" i="2"/>
  <c r="G13" i="1"/>
  <c r="C7" i="4"/>
  <c r="G16" i="1"/>
  <c r="G19" i="1"/>
  <c r="C6" i="2"/>
  <c r="F13" i="1"/>
  <c r="C6" i="4"/>
  <c r="F16" i="1"/>
  <c r="F19" i="1"/>
  <c r="C5" i="2"/>
  <c r="E13" i="1"/>
  <c r="C5" i="4"/>
  <c r="E16" i="1"/>
  <c r="E19" i="1"/>
  <c r="C4" i="2"/>
  <c r="D13" i="1"/>
  <c r="C4" i="4"/>
  <c r="D16" i="1"/>
  <c r="D19" i="1"/>
  <c r="C3" i="2"/>
  <c r="C13" i="1"/>
  <c r="C3" i="4"/>
  <c r="C16" i="1"/>
  <c r="C19" i="1"/>
  <c r="C2" i="2"/>
  <c r="B13" i="1"/>
  <c r="C2" i="4"/>
  <c r="B16" i="1"/>
  <c r="B19" i="1"/>
  <c r="C4" i="1"/>
  <c r="C7" i="1"/>
  <c r="C10" i="1"/>
  <c r="D4" i="1"/>
  <c r="D7" i="1"/>
  <c r="D10" i="1"/>
  <c r="E4" i="1"/>
  <c r="E7" i="1"/>
  <c r="E10" i="1"/>
  <c r="F4" i="1"/>
  <c r="F7" i="1"/>
  <c r="F10" i="1"/>
  <c r="G4" i="1"/>
  <c r="G7" i="1"/>
  <c r="G10" i="1"/>
  <c r="H4" i="1"/>
  <c r="H7" i="1"/>
  <c r="H10" i="1"/>
  <c r="I4" i="1"/>
  <c r="I7" i="1"/>
  <c r="I10" i="1"/>
  <c r="B4" i="1"/>
  <c r="B7" i="1"/>
  <c r="B10" i="1"/>
  <c r="I5" i="1"/>
  <c r="I8" i="1"/>
  <c r="F9" i="3"/>
  <c r="C9" i="3"/>
  <c r="I14" i="1"/>
  <c r="F9" i="5"/>
  <c r="C9" i="5"/>
  <c r="I17" i="1"/>
  <c r="D9" i="3"/>
  <c r="I23" i="1"/>
  <c r="D9" i="5"/>
  <c r="I26" i="1"/>
  <c r="E9" i="3"/>
  <c r="I32" i="1"/>
  <c r="E9" i="5"/>
  <c r="I35" i="1"/>
  <c r="H8" i="1"/>
  <c r="G8" i="1"/>
  <c r="F8" i="1"/>
  <c r="E8" i="1"/>
  <c r="D8" i="1"/>
  <c r="C8" i="1"/>
  <c r="B8" i="1"/>
  <c r="H5" i="1"/>
  <c r="G5" i="1"/>
  <c r="F5" i="1"/>
  <c r="E5" i="1"/>
  <c r="D5" i="1"/>
  <c r="C5" i="1"/>
  <c r="B5" i="1"/>
  <c r="F3" i="5"/>
  <c r="D3" i="5"/>
  <c r="F4" i="5"/>
  <c r="D4" i="5"/>
  <c r="F5" i="5"/>
  <c r="D5" i="5"/>
  <c r="F6" i="5"/>
  <c r="D6" i="5"/>
  <c r="F7" i="5"/>
  <c r="D7" i="5"/>
  <c r="F8" i="5"/>
  <c r="D8" i="5"/>
  <c r="F10" i="5"/>
  <c r="D10" i="5"/>
  <c r="F11" i="5"/>
  <c r="D11" i="5"/>
  <c r="F12" i="5"/>
  <c r="D12" i="5"/>
  <c r="F13" i="5"/>
  <c r="D13" i="5"/>
  <c r="F2" i="5"/>
  <c r="D2" i="5"/>
  <c r="F3" i="3"/>
  <c r="D3" i="3"/>
  <c r="F4" i="3"/>
  <c r="D4" i="3"/>
  <c r="F5" i="3"/>
  <c r="D5" i="3"/>
  <c r="F6" i="3"/>
  <c r="D6" i="3"/>
  <c r="F7" i="3"/>
  <c r="D7" i="3"/>
  <c r="F8" i="3"/>
  <c r="D8" i="3"/>
  <c r="F10" i="3"/>
  <c r="D10" i="3"/>
  <c r="F11" i="3"/>
  <c r="D11" i="3"/>
  <c r="F12" i="3"/>
  <c r="D12" i="3"/>
  <c r="F13" i="3"/>
  <c r="D13" i="3"/>
  <c r="F2" i="3"/>
  <c r="D2" i="3"/>
  <c r="F10" i="2"/>
  <c r="D10" i="2"/>
  <c r="F11" i="2"/>
  <c r="D11" i="2"/>
  <c r="F12" i="2"/>
  <c r="D12" i="2"/>
  <c r="F13" i="2"/>
  <c r="D13" i="2"/>
  <c r="E8" i="5"/>
  <c r="H35" i="1"/>
  <c r="E7" i="5"/>
  <c r="G35" i="1"/>
  <c r="E6" i="5"/>
  <c r="F35" i="1"/>
  <c r="E5" i="5"/>
  <c r="E35" i="1"/>
  <c r="E4" i="5"/>
  <c r="D35" i="1"/>
  <c r="E3" i="5"/>
  <c r="C35" i="1"/>
  <c r="E2" i="5"/>
  <c r="B35" i="1"/>
  <c r="H26" i="1"/>
  <c r="G26" i="1"/>
  <c r="F26" i="1"/>
  <c r="E26" i="1"/>
  <c r="D26" i="1"/>
  <c r="C26" i="1"/>
  <c r="B26" i="1"/>
  <c r="H23" i="1"/>
  <c r="G23" i="1"/>
  <c r="F23" i="1"/>
  <c r="E23" i="1"/>
  <c r="D23" i="1"/>
  <c r="C23" i="1"/>
  <c r="B23" i="1"/>
  <c r="C8" i="5"/>
  <c r="H17" i="1"/>
  <c r="C7" i="5"/>
  <c r="G17" i="1"/>
  <c r="C6" i="5"/>
  <c r="F17" i="1"/>
  <c r="C5" i="5"/>
  <c r="E17" i="1"/>
  <c r="C4" i="5"/>
  <c r="D17" i="1"/>
  <c r="C3" i="5"/>
  <c r="C17" i="1"/>
  <c r="C2" i="5"/>
  <c r="B17" i="1"/>
  <c r="E8" i="3"/>
  <c r="H32" i="1"/>
  <c r="E7" i="3"/>
  <c r="G32" i="1"/>
  <c r="E6" i="3"/>
  <c r="F32" i="1"/>
  <c r="E5" i="3"/>
  <c r="E32" i="1"/>
  <c r="E4" i="3"/>
  <c r="D32" i="1"/>
  <c r="E3" i="3"/>
  <c r="C32" i="1"/>
  <c r="E2" i="3"/>
  <c r="B32" i="1"/>
  <c r="C3" i="3"/>
  <c r="C14" i="1"/>
  <c r="C4" i="3"/>
  <c r="D14" i="1"/>
  <c r="C5" i="3"/>
  <c r="E14" i="1"/>
  <c r="C6" i="3"/>
  <c r="F14" i="1"/>
  <c r="C7" i="3"/>
  <c r="G14" i="1"/>
  <c r="C8" i="3"/>
  <c r="H14" i="1"/>
  <c r="C2" i="3"/>
  <c r="B14" i="1"/>
  <c r="E13" i="2"/>
  <c r="C13" i="2"/>
  <c r="E12" i="2"/>
  <c r="C12" i="2"/>
  <c r="E11" i="2"/>
  <c r="C11" i="2"/>
  <c r="E10" i="2"/>
  <c r="C10" i="2"/>
  <c r="E13" i="3"/>
  <c r="C13" i="3"/>
  <c r="E12" i="3"/>
  <c r="C12" i="3"/>
  <c r="E11" i="3"/>
  <c r="C11" i="3"/>
  <c r="E10" i="3"/>
  <c r="C10" i="3"/>
  <c r="E13" i="5"/>
  <c r="C13" i="5"/>
  <c r="E12" i="5"/>
  <c r="C12" i="5"/>
  <c r="E11" i="5"/>
  <c r="C11" i="5"/>
  <c r="E10" i="5"/>
  <c r="C10" i="5"/>
  <c r="F13" i="4"/>
  <c r="E13" i="4"/>
  <c r="C13" i="4"/>
  <c r="F12" i="4"/>
  <c r="E12" i="4"/>
  <c r="C12" i="4"/>
  <c r="F11" i="4"/>
  <c r="E11" i="4"/>
  <c r="C11" i="4"/>
  <c r="F10" i="4"/>
  <c r="E10" i="4"/>
  <c r="C10" i="4"/>
  <c r="D10" i="4"/>
  <c r="D11" i="4"/>
  <c r="D12" i="4"/>
  <c r="D13" i="4"/>
</calcChain>
</file>

<file path=xl/sharedStrings.xml><?xml version="1.0" encoding="utf-8"?>
<sst xmlns="http://schemas.openxmlformats.org/spreadsheetml/2006/main" count="112" uniqueCount="27">
  <si>
    <t>r</t>
  </si>
  <si>
    <t>k</t>
  </si>
  <si>
    <t>y</t>
  </si>
  <si>
    <t>c</t>
  </si>
  <si>
    <t>w</t>
  </si>
  <si>
    <t>z</t>
  </si>
  <si>
    <t>h</t>
  </si>
  <si>
    <t>standard deviations</t>
  </si>
  <si>
    <t>CFE</t>
  </si>
  <si>
    <t>Ellipse</t>
  </si>
  <si>
    <t>correlations with y</t>
  </si>
  <si>
    <t>autocorrelations</t>
  </si>
  <si>
    <t>CRRA</t>
  </si>
  <si>
    <t>VARIABLE</t>
  </si>
  <si>
    <t>MEAN</t>
  </si>
  <si>
    <t>STD. DEV.</t>
  </si>
  <si>
    <t>VARIANCE</t>
  </si>
  <si>
    <t>steady state values</t>
  </si>
  <si>
    <t>ln y</t>
  </si>
  <si>
    <t>ln c</t>
  </si>
  <si>
    <t>ln i</t>
  </si>
  <si>
    <t>ln k</t>
  </si>
  <si>
    <t>ln w</t>
  </si>
  <si>
    <t>Corr -w- ln y</t>
  </si>
  <si>
    <t>autocorrel</t>
  </si>
  <si>
    <t>% diff</t>
  </si>
  <si>
    <t>% diff CRRA-CFE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</si>
</sst>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FF"/>
      <name val="Calibri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 applyAlignment="1">
      <alignment vertical="center" wrapText="1"/>
    </xf>
    <xf numFmtId="11" fontId="0" fillId="0" borderId="0" xfId="0" applyNumberForma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164" fontId="4" fillId="0" borderId="1" xfId="0" applyNumberFormat="1" applyFont="1" applyBorder="1"/>
    <xf numFmtId="0" fontId="0" fillId="0" borderId="0" xfId="0" applyBorder="1" applyAlignment="1">
      <alignment horizontal="right" vertical="center" wrapText="1"/>
    </xf>
    <xf numFmtId="164" fontId="0" fillId="0" borderId="0" xfId="0" applyNumberFormat="1" applyFill="1" applyBorder="1" applyAlignment="1">
      <alignment vertical="center" wrapText="1"/>
    </xf>
    <xf numFmtId="164" fontId="0" fillId="0" borderId="0" xfId="0" applyNumberFormat="1" applyBorder="1" applyAlignment="1">
      <alignment horizontal="right" vertical="center" wrapText="1"/>
    </xf>
    <xf numFmtId="10" fontId="5" fillId="0" borderId="0" xfId="1" applyNumberFormat="1" applyFont="1" applyAlignment="1">
      <alignment horizontal="right"/>
    </xf>
    <xf numFmtId="10" fontId="5" fillId="0" borderId="0" xfId="1" applyNumberFormat="1" applyFont="1"/>
  </cellXfs>
  <cellStyles count="7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E10" sqref="E10"/>
    </sheetView>
  </sheetViews>
  <sheetFormatPr baseColWidth="10" defaultColWidth="8.83203125" defaultRowHeight="14" x14ac:dyDescent="0"/>
  <cols>
    <col min="1" max="1" width="17.33203125" customWidth="1"/>
  </cols>
  <sheetData>
    <row r="1" spans="1:18">
      <c r="A1" s="1"/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0</v>
      </c>
      <c r="H1" s="11" t="s">
        <v>5</v>
      </c>
      <c r="I1" s="16" t="s">
        <v>6</v>
      </c>
      <c r="J1" s="12"/>
      <c r="K1" s="5"/>
      <c r="L1" s="5"/>
      <c r="M1" s="5"/>
      <c r="N1" s="5"/>
      <c r="O1" s="5"/>
      <c r="P1" s="5"/>
      <c r="Q1" s="5"/>
      <c r="R1" s="12"/>
    </row>
    <row r="2" spans="1:18">
      <c r="A2" s="15"/>
      <c r="F2" s="15"/>
      <c r="G2" s="15"/>
      <c r="H2" s="15"/>
      <c r="I2" s="15"/>
      <c r="J2" s="15"/>
    </row>
    <row r="3" spans="1:18">
      <c r="A3" s="1" t="s">
        <v>17</v>
      </c>
      <c r="B3" s="1"/>
      <c r="C3" s="1"/>
      <c r="D3" s="1"/>
      <c r="E3" s="1"/>
      <c r="F3" s="1"/>
      <c r="G3" s="1"/>
      <c r="H3" s="1"/>
      <c r="I3" s="1"/>
      <c r="J3" s="15"/>
    </row>
    <row r="4" spans="1:18">
      <c r="A4" s="1" t="s">
        <v>12</v>
      </c>
      <c r="B4" s="17">
        <f>CRRA!B2</f>
        <v>0.97334746264161698</v>
      </c>
      <c r="C4" s="17">
        <f>CRRA!B3</f>
        <v>0.66732937299441897</v>
      </c>
      <c r="D4" s="17">
        <f>CRRA!B4</f>
        <v>-0.36364792572896898</v>
      </c>
      <c r="E4" s="17">
        <f>CRRA!B5</f>
        <v>3.5536435891678302</v>
      </c>
      <c r="F4" s="17">
        <f>CRRA!B6</f>
        <v>0.87041454370183202</v>
      </c>
      <c r="G4" s="17">
        <f>CRRA!B7</f>
        <v>2.5014395980971101E-2</v>
      </c>
      <c r="H4" s="17">
        <f>CRRA!B8</f>
        <v>-1.02600603471617E-16</v>
      </c>
      <c r="I4" s="17">
        <f>CRRA!B9</f>
        <v>0.74264906259262198</v>
      </c>
      <c r="J4" s="15"/>
    </row>
    <row r="5" spans="1:18">
      <c r="A5" s="1" t="s">
        <v>9</v>
      </c>
      <c r="B5" s="1">
        <f>'CRRA approx'!B2</f>
        <v>0.97960428079110895</v>
      </c>
      <c r="C5" s="1">
        <f>'CRRA approx'!B3</f>
        <v>0.67361457855167395</v>
      </c>
      <c r="D5" s="1">
        <f>'CRRA approx'!B4</f>
        <v>-0.35779932990644903</v>
      </c>
      <c r="E5" s="1">
        <f>'CRRA approx'!B5</f>
        <v>3.55993819924121</v>
      </c>
      <c r="F5" s="1">
        <f>'CRRA approx'!B6</f>
        <v>0.87043316936139503</v>
      </c>
      <c r="G5" s="1">
        <f>'CRRA approx'!B7</f>
        <v>2.5014554288986499E-2</v>
      </c>
      <c r="H5" s="1">
        <f>'CRRA approx'!B8</f>
        <v>6.76251765106813E-17</v>
      </c>
      <c r="I5" s="1">
        <f>'CRRA approx'!B9</f>
        <v>0.74730631287329896</v>
      </c>
      <c r="J5" s="15"/>
    </row>
    <row r="6" spans="1:18">
      <c r="A6" s="1" t="s">
        <v>25</v>
      </c>
      <c r="B6" s="18">
        <f>B5/B4-1</f>
        <v>6.4281445112224223E-3</v>
      </c>
      <c r="C6" s="18">
        <f t="shared" ref="C6:I6" si="0">C5/C4-1</f>
        <v>9.4184458403985261E-3</v>
      </c>
      <c r="D6" s="18">
        <f t="shared" si="0"/>
        <v>-1.6083127136765185E-2</v>
      </c>
      <c r="E6" s="18">
        <f t="shared" si="0"/>
        <v>1.7713115892001863E-3</v>
      </c>
      <c r="F6" s="18">
        <f t="shared" si="0"/>
        <v>2.1398607936706782E-5</v>
      </c>
      <c r="G6" s="18">
        <f t="shared" si="0"/>
        <v>6.3286763156700232E-6</v>
      </c>
      <c r="H6" s="18">
        <f t="shared" si="0"/>
        <v>-1.6591109040541738</v>
      </c>
      <c r="I6" s="18">
        <f t="shared" si="0"/>
        <v>6.2711319723725012E-3</v>
      </c>
      <c r="J6" s="15"/>
    </row>
    <row r="7" spans="1:18">
      <c r="A7" s="1" t="s">
        <v>8</v>
      </c>
      <c r="B7" s="1">
        <f>CFE!B2</f>
        <v>0.972721696193805</v>
      </c>
      <c r="C7" s="1">
        <f>CFE!B3</f>
        <v>0.66675625920655601</v>
      </c>
      <c r="D7" s="1">
        <f>CFE!B4</f>
        <v>-0.36503750569742899</v>
      </c>
      <c r="E7" s="1">
        <f>CFE!B5</f>
        <v>3.5530911539595702</v>
      </c>
      <c r="F7" s="1">
        <f>CFE!B6</f>
        <v>0.870450674013868</v>
      </c>
      <c r="G7" s="1">
        <f>CFE!B7</f>
        <v>2.50146339621048E-2</v>
      </c>
      <c r="H7" s="1">
        <f>CFE!B8</f>
        <v>-1.02129843167595E-17</v>
      </c>
      <c r="I7" s="1">
        <f>CFE!B9</f>
        <v>0.74217821274365503</v>
      </c>
      <c r="J7" s="15"/>
    </row>
    <row r="8" spans="1:18">
      <c r="A8" s="1" t="s">
        <v>9</v>
      </c>
      <c r="B8" s="1">
        <f>'CFE approx'!B2</f>
        <v>0.98144166088495399</v>
      </c>
      <c r="C8" s="1">
        <f>'CFE approx'!B3</f>
        <v>0.67545138441688901</v>
      </c>
      <c r="D8" s="1">
        <f>'CFE approx'!B4</f>
        <v>-0.35595360591116199</v>
      </c>
      <c r="E8" s="1">
        <f>'CFE approx'!B5</f>
        <v>3.5617747705549698</v>
      </c>
      <c r="F8" s="1">
        <f>'CFE approx'!B6</f>
        <v>0.87043277100705796</v>
      </c>
      <c r="G8" s="1">
        <f>'CFE approx'!B7</f>
        <v>2.5014551856083499E-2</v>
      </c>
      <c r="H8" s="1">
        <f>'CFE approx'!B8</f>
        <v>-2.71143899635691E-17</v>
      </c>
      <c r="I8" s="1">
        <f>'CFE approx'!B9</f>
        <v>0.748680728759197</v>
      </c>
      <c r="J8" s="15"/>
    </row>
    <row r="9" spans="1:18">
      <c r="A9" s="1" t="s">
        <v>25</v>
      </c>
      <c r="B9" s="18">
        <f>B8/B7-1</f>
        <v>8.9645010749421772E-3</v>
      </c>
      <c r="C9" s="18">
        <f t="shared" ref="C9:I9" si="1">C8/C7-1</f>
        <v>1.3040935259730713E-2</v>
      </c>
      <c r="D9" s="18">
        <f t="shared" si="1"/>
        <v>-2.4884839624661592E-2</v>
      </c>
      <c r="E9" s="18">
        <f t="shared" si="1"/>
        <v>2.4439611085469437E-3</v>
      </c>
      <c r="F9" s="18">
        <f t="shared" si="1"/>
        <v>-2.0567514443348145E-5</v>
      </c>
      <c r="G9" s="18">
        <f t="shared" si="1"/>
        <v>-3.2823195185160969E-6</v>
      </c>
      <c r="H9" s="18">
        <f t="shared" si="1"/>
        <v>1.6548939196033432</v>
      </c>
      <c r="I9" s="18">
        <f t="shared" si="1"/>
        <v>8.7613943711764009E-3</v>
      </c>
    </row>
    <row r="10" spans="1:18">
      <c r="A10" s="1" t="s">
        <v>26</v>
      </c>
      <c r="B10" s="19">
        <f>B4/B7-1</f>
        <v>6.4331498953973387E-4</v>
      </c>
      <c r="C10" s="19">
        <f t="shared" ref="C10:I10" si="2">C4/C7-1</f>
        <v>8.5955516719860015E-4</v>
      </c>
      <c r="D10" s="19">
        <f t="shared" si="2"/>
        <v>-3.8066772503420054E-3</v>
      </c>
      <c r="E10" s="19">
        <f t="shared" si="2"/>
        <v>1.5548016764066475E-4</v>
      </c>
      <c r="F10" s="19">
        <f t="shared" si="2"/>
        <v>-4.1507592692613393E-5</v>
      </c>
      <c r="G10" s="19">
        <f t="shared" si="2"/>
        <v>-9.5136764367564908E-6</v>
      </c>
      <c r="H10" s="19">
        <f t="shared" si="2"/>
        <v>9.046094294225977</v>
      </c>
      <c r="I10" s="19">
        <f t="shared" si="2"/>
        <v>6.3441615623061054E-4</v>
      </c>
    </row>
    <row r="12" spans="1:18">
      <c r="A12" s="1" t="s">
        <v>7</v>
      </c>
      <c r="B12" s="1"/>
      <c r="C12" s="1"/>
      <c r="D12" s="1"/>
      <c r="E12" s="1"/>
      <c r="F12" s="1"/>
      <c r="G12" s="1"/>
      <c r="H12" s="1"/>
      <c r="I12" s="1"/>
    </row>
    <row r="13" spans="1:18">
      <c r="A13" s="1" t="s">
        <v>12</v>
      </c>
      <c r="B13" s="17">
        <f>CRRA!C2</f>
        <v>3.9254698245835239E-2</v>
      </c>
      <c r="C13" s="17">
        <f>CRRA!C3</f>
        <v>1.897439729594964E-2</v>
      </c>
      <c r="D13" s="17">
        <f>CRRA!C4</f>
        <v>0.11129364953229003</v>
      </c>
      <c r="E13" s="17">
        <f>CRRA!C5</f>
        <v>4.3007276672922458E-2</v>
      </c>
      <c r="F13" s="17">
        <f>CRRA!C6</f>
        <v>3.8400682660167905E-2</v>
      </c>
      <c r="G13" s="17">
        <f>CRRA!C7</f>
        <v>9.0579591822415994E-4</v>
      </c>
      <c r="H13" s="17">
        <f>CRRA!C8</f>
        <v>4.588314677411217E-2</v>
      </c>
      <c r="I13" s="17">
        <f>CRRA!C9</f>
        <v>3.7890488349565251E-3</v>
      </c>
    </row>
    <row r="14" spans="1:18">
      <c r="A14" s="1" t="s">
        <v>9</v>
      </c>
      <c r="B14" s="1">
        <f>'CRRA approx'!C2</f>
        <v>3.9951334207231549E-2</v>
      </c>
      <c r="C14" s="1">
        <f>'CRRA approx'!C3</f>
        <v>1.8575089448203259E-2</v>
      </c>
      <c r="D14" s="1">
        <f>'CRRA approx'!C4</f>
        <v>0.11530523750184205</v>
      </c>
      <c r="E14" s="1">
        <f>'CRRA approx'!C5</f>
        <v>4.3200120137527283E-2</v>
      </c>
      <c r="F14" s="1">
        <f>'CRRA approx'!C6</f>
        <v>3.8429318411811179E-2</v>
      </c>
      <c r="G14" s="1">
        <f>'CRRA approx'!C7</f>
        <v>9.358060490448814E-4</v>
      </c>
      <c r="H14" s="1">
        <f>'CRRA approx'!C8</f>
        <v>4.5883146774112607E-2</v>
      </c>
      <c r="I14" s="1">
        <f>'CRRA approx'!C9</f>
        <v>5.4272955310289668E-3</v>
      </c>
    </row>
    <row r="15" spans="1:18">
      <c r="A15" s="1" t="s">
        <v>25</v>
      </c>
      <c r="B15" s="18">
        <f>B14/B13-1</f>
        <v>1.7746562641586916E-2</v>
      </c>
      <c r="C15" s="18">
        <f t="shared" ref="C15:I15" si="3">C14/C13-1</f>
        <v>-2.1044560283957958E-2</v>
      </c>
      <c r="D15" s="18">
        <f t="shared" si="3"/>
        <v>3.6045075225861201E-2</v>
      </c>
      <c r="E15" s="18">
        <f t="shared" si="3"/>
        <v>4.483972934892666E-3</v>
      </c>
      <c r="F15" s="18">
        <f t="shared" si="3"/>
        <v>7.4570944211305168E-4</v>
      </c>
      <c r="G15" s="18">
        <f t="shared" si="3"/>
        <v>3.3131227704754185E-2</v>
      </c>
      <c r="H15" s="18">
        <f t="shared" si="3"/>
        <v>9.5479180117763462E-15</v>
      </c>
      <c r="I15" s="18">
        <f t="shared" si="3"/>
        <v>0.43236357392876901</v>
      </c>
    </row>
    <row r="16" spans="1:18">
      <c r="A16" s="1" t="s">
        <v>8</v>
      </c>
      <c r="B16" s="1">
        <f>CFE!C2</f>
        <v>4.0613298171130102E-2</v>
      </c>
      <c r="C16" s="1">
        <f>CFE!C3</f>
        <v>1.8323698160604099E-2</v>
      </c>
      <c r="D16" s="1">
        <f>CFE!C4</f>
        <v>0.11873966474178584</v>
      </c>
      <c r="E16" s="1">
        <f>CFE!C5</f>
        <v>4.3448672816047328E-2</v>
      </c>
      <c r="F16" s="1">
        <f>CFE!C6</f>
        <v>3.8452171287184943E-2</v>
      </c>
      <c r="G16" s="1">
        <f>CFE!C7</f>
        <v>9.6137436453005499E-4</v>
      </c>
      <c r="H16" s="1">
        <f>CFE!C8</f>
        <v>4.588314677411217E-2</v>
      </c>
      <c r="I16" s="1">
        <f>CFE!C9</f>
        <v>6.6964969337752556E-3</v>
      </c>
    </row>
    <row r="17" spans="1:9">
      <c r="A17" s="1" t="s">
        <v>9</v>
      </c>
      <c r="B17" s="1">
        <f>'CFE approx'!C2</f>
        <v>3.9936305415523357E-2</v>
      </c>
      <c r="C17" s="1">
        <f>'CFE approx'!C3</f>
        <v>1.8581927397463619E-2</v>
      </c>
      <c r="D17" s="1">
        <f>'CFE approx'!C4</f>
        <v>0.11522393182519811</v>
      </c>
      <c r="E17" s="1">
        <f>'CFE approx'!C5</f>
        <v>4.3195050769223205E-2</v>
      </c>
      <c r="F17" s="1">
        <f>'CFE approx'!C6</f>
        <v>3.842877148954283E-2</v>
      </c>
      <c r="G17" s="1">
        <f>'CFE approx'!C7</f>
        <v>9.3519954361623281E-4</v>
      </c>
      <c r="H17" s="1">
        <f>'CFE approx'!C8</f>
        <v>4.588314677411217E-2</v>
      </c>
      <c r="I17" s="1">
        <f>'CFE approx'!C9</f>
        <v>5.4054301316109523E-3</v>
      </c>
    </row>
    <row r="18" spans="1:9">
      <c r="A18" s="1" t="s">
        <v>25</v>
      </c>
      <c r="B18" s="18">
        <f>B17/B16-1</f>
        <v>-1.6669238552213583E-2</v>
      </c>
      <c r="C18" s="18">
        <f t="shared" ref="C18:I18" si="4">C17/C16-1</f>
        <v>1.409263755581347E-2</v>
      </c>
      <c r="D18" s="18">
        <f t="shared" si="4"/>
        <v>-2.9608748889708658E-2</v>
      </c>
      <c r="E18" s="18">
        <f t="shared" si="4"/>
        <v>-5.8372794929296701E-3</v>
      </c>
      <c r="F18" s="18">
        <f t="shared" si="4"/>
        <v>-6.0854294722001434E-4</v>
      </c>
      <c r="G18" s="18">
        <f t="shared" si="4"/>
        <v>-2.7226460242277373E-2</v>
      </c>
      <c r="H18" s="18">
        <f t="shared" si="4"/>
        <v>0</v>
      </c>
      <c r="I18" s="18">
        <f t="shared" si="4"/>
        <v>-0.19279734089812295</v>
      </c>
    </row>
    <row r="19" spans="1:9">
      <c r="A19" s="1" t="s">
        <v>26</v>
      </c>
      <c r="B19" s="19">
        <f>B13/B16-1</f>
        <v>-3.3452095409001292E-2</v>
      </c>
      <c r="C19" s="19">
        <f t="shared" ref="C19:I19" si="5">C13/C16-1</f>
        <v>3.5511343269370332E-2</v>
      </c>
      <c r="D19" s="19">
        <f t="shared" si="5"/>
        <v>-6.2708743752040164E-2</v>
      </c>
      <c r="E19" s="19">
        <f t="shared" si="5"/>
        <v>-1.0159024764545777E-2</v>
      </c>
      <c r="F19" s="19">
        <f t="shared" si="5"/>
        <v>-1.3390304186592372E-3</v>
      </c>
      <c r="G19" s="19">
        <f t="shared" si="5"/>
        <v>-5.7811450311620494E-2</v>
      </c>
      <c r="H19" s="19">
        <f t="shared" si="5"/>
        <v>0</v>
      </c>
      <c r="I19" s="19">
        <f t="shared" si="5"/>
        <v>-0.4341744836997351</v>
      </c>
    </row>
    <row r="21" spans="1:9">
      <c r="A21" s="1" t="s">
        <v>10</v>
      </c>
      <c r="B21" s="1"/>
      <c r="C21" s="1"/>
      <c r="D21" s="1"/>
      <c r="E21" s="1"/>
      <c r="F21" s="1"/>
      <c r="G21" s="1"/>
      <c r="H21" s="1"/>
      <c r="I21" s="1"/>
    </row>
    <row r="22" spans="1:9">
      <c r="A22" s="1" t="s">
        <v>12</v>
      </c>
      <c r="B22" s="17">
        <f>CRRA!D2</f>
        <v>1</v>
      </c>
      <c r="C22" s="17">
        <f>CRRA!D3</f>
        <v>0.79737753766535779</v>
      </c>
      <c r="D22" s="17">
        <f>CRRA!D4</f>
        <v>0.95786206263602769</v>
      </c>
      <c r="E22" s="17">
        <f>CRRA!D5</f>
        <v>0.65341072396079836</v>
      </c>
      <c r="F22" s="17">
        <f>CRRA!D6</f>
        <v>0.99161050697506881</v>
      </c>
      <c r="G22" s="17">
        <f>CRRA!D7</f>
        <v>0.35240262253307875</v>
      </c>
      <c r="H22" s="17">
        <f>CRRA!D8</f>
        <v>0.96682597348426058</v>
      </c>
      <c r="I22" s="17">
        <f>CRRA!D9</f>
        <v>0.23056958940401615</v>
      </c>
    </row>
    <row r="23" spans="1:9">
      <c r="A23" s="1" t="s">
        <v>9</v>
      </c>
      <c r="B23" s="1">
        <f>'CRRA approx'!D2</f>
        <v>1</v>
      </c>
      <c r="C23" s="1">
        <f>'CRRA approx'!D3</f>
        <v>0.78551080915639582</v>
      </c>
      <c r="D23" s="1">
        <f>'CRRA approx'!D4</f>
        <v>0.96049064657755534</v>
      </c>
      <c r="E23" s="1">
        <f>'CRRA approx'!D5</f>
        <v>0.63726160944589605</v>
      </c>
      <c r="F23" s="1">
        <f>'CRRA approx'!D6</f>
        <v>0.98358520990454756</v>
      </c>
      <c r="G23" s="1">
        <f>'CRRA approx'!D7</f>
        <v>0.37759188361396434</v>
      </c>
      <c r="H23" s="1">
        <f>'CRRA approx'!D8</f>
        <v>0.97537112784947844</v>
      </c>
      <c r="I23" s="1">
        <f>'CRRA approx'!D9</f>
        <v>0.29649785830128178</v>
      </c>
    </row>
    <row r="24" spans="1:9">
      <c r="A24" s="1" t="s">
        <v>25</v>
      </c>
      <c r="B24" s="18">
        <f>B23/B22-1</f>
        <v>0</v>
      </c>
      <c r="C24" s="18">
        <f t="shared" ref="C24:I24" si="6">C23/C22-1</f>
        <v>-1.4882195633083128E-2</v>
      </c>
      <c r="D24" s="18">
        <f t="shared" si="6"/>
        <v>2.7442196993310297E-3</v>
      </c>
      <c r="E24" s="18">
        <f t="shared" si="6"/>
        <v>-2.4715104791991682E-2</v>
      </c>
      <c r="F24" s="18">
        <f t="shared" si="6"/>
        <v>-8.09319487245308E-3</v>
      </c>
      <c r="G24" s="18">
        <f t="shared" si="6"/>
        <v>7.147864252491809E-2</v>
      </c>
      <c r="H24" s="18">
        <f t="shared" si="6"/>
        <v>8.83835829774271E-3</v>
      </c>
      <c r="I24" s="18">
        <f t="shared" si="6"/>
        <v>0.28593653251358608</v>
      </c>
    </row>
    <row r="25" spans="1:9">
      <c r="A25" s="1" t="s">
        <v>8</v>
      </c>
      <c r="B25" s="1">
        <f>CFE!D2</f>
        <v>1</v>
      </c>
      <c r="C25" s="1">
        <f>CFE!D3</f>
        <v>0.7763666121728785</v>
      </c>
      <c r="D25" s="1">
        <f>CFE!D4</f>
        <v>0.96242986416509402</v>
      </c>
      <c r="E25" s="1">
        <f>CFE!D5</f>
        <v>0.62502513698274187</v>
      </c>
      <c r="F25" s="1">
        <f>CFE!D6</f>
        <v>0.97544203776595617</v>
      </c>
      <c r="G25" s="1">
        <f>CFE!D7</f>
        <v>0.396570245153957</v>
      </c>
      <c r="H25" s="1">
        <f>CFE!D8</f>
        <v>0.98100432711608698</v>
      </c>
      <c r="I25" s="1">
        <f>CFE!D9</f>
        <v>0.34425582878045541</v>
      </c>
    </row>
    <row r="26" spans="1:9">
      <c r="A26" s="1" t="s">
        <v>9</v>
      </c>
      <c r="B26" s="1">
        <f>'CFE approx'!D2</f>
        <v>1</v>
      </c>
      <c r="C26" s="1">
        <f>'CFE approx'!D3</f>
        <v>0.78573763203694691</v>
      </c>
      <c r="D26" s="1">
        <f>'CFE approx'!D4</f>
        <v>0.96044159026402176</v>
      </c>
      <c r="E26" s="1">
        <f>'CFE approx'!D5</f>
        <v>0.63756742511927467</v>
      </c>
      <c r="F26" s="1">
        <f>'CFE approx'!D6</f>
        <v>0.98376508823886211</v>
      </c>
      <c r="G26" s="1">
        <f>'CFE approx'!D7</f>
        <v>0.37711638745203102</v>
      </c>
      <c r="H26" s="1">
        <f>'CFE approx'!D8</f>
        <v>0.97522107453003404</v>
      </c>
      <c r="I26" s="1">
        <f>'CFE approx'!D9</f>
        <v>0.29527930384471257</v>
      </c>
    </row>
    <row r="27" spans="1:9">
      <c r="A27" s="1" t="s">
        <v>25</v>
      </c>
      <c r="B27" s="18">
        <f>B26/B25-1</f>
        <v>0</v>
      </c>
      <c r="C27" s="18">
        <f t="shared" ref="C27:I27" si="7">C26/C25-1</f>
        <v>1.2070354027514218E-2</v>
      </c>
      <c r="D27" s="18">
        <f t="shared" si="7"/>
        <v>-2.0658896560707962E-3</v>
      </c>
      <c r="E27" s="18">
        <f t="shared" si="7"/>
        <v>2.0066853946194341E-2</v>
      </c>
      <c r="F27" s="18">
        <f t="shared" si="7"/>
        <v>8.5325935838977962E-3</v>
      </c>
      <c r="G27" s="18">
        <f t="shared" si="7"/>
        <v>-4.9055263070414079E-2</v>
      </c>
      <c r="H27" s="18">
        <f t="shared" si="7"/>
        <v>-5.8952365715392308E-3</v>
      </c>
      <c r="I27" s="18">
        <f t="shared" si="7"/>
        <v>-0.14226781608678862</v>
      </c>
    </row>
    <row r="28" spans="1:9">
      <c r="A28" s="1" t="s">
        <v>26</v>
      </c>
      <c r="B28" s="19">
        <f>B22/B25-1</f>
        <v>0</v>
      </c>
      <c r="C28" s="19">
        <f t="shared" ref="C28:I28" si="8">C22/C25-1</f>
        <v>2.7063149242951612E-2</v>
      </c>
      <c r="D28" s="19">
        <f t="shared" si="8"/>
        <v>-4.746113664115037E-3</v>
      </c>
      <c r="E28" s="19">
        <f t="shared" si="8"/>
        <v>4.5415112606647545E-2</v>
      </c>
      <c r="F28" s="19">
        <f t="shared" si="8"/>
        <v>1.6575530460162469E-2</v>
      </c>
      <c r="G28" s="19">
        <f t="shared" si="8"/>
        <v>-0.11137402051868883</v>
      </c>
      <c r="H28" s="19">
        <f t="shared" si="8"/>
        <v>-1.4452896118722802E-2</v>
      </c>
      <c r="I28" s="19">
        <f t="shared" si="8"/>
        <v>-0.33023766011218691</v>
      </c>
    </row>
    <row r="30" spans="1:9">
      <c r="A30" s="1" t="s">
        <v>11</v>
      </c>
      <c r="B30" s="1"/>
      <c r="C30" s="1"/>
      <c r="D30" s="1"/>
      <c r="E30" s="1"/>
      <c r="F30" s="1"/>
      <c r="G30" s="1"/>
      <c r="H30" s="1"/>
      <c r="I30" s="1"/>
    </row>
    <row r="31" spans="1:9">
      <c r="A31" s="1" t="s">
        <v>12</v>
      </c>
      <c r="B31" s="17">
        <f>CRRA!E2</f>
        <v>0.92748375039929098</v>
      </c>
      <c r="C31" s="17">
        <f>CRRA!E3</f>
        <v>0.99242047417704204</v>
      </c>
      <c r="D31" s="17">
        <f>CRRA!E4</f>
        <v>0.89709315394464095</v>
      </c>
      <c r="E31" s="17">
        <f>CRRA!E5</f>
        <v>0.99883742113368501</v>
      </c>
      <c r="F31" s="17">
        <f>CRRA!E6</f>
        <v>0.94292015078714597</v>
      </c>
      <c r="G31" s="17">
        <f>CRRA!E7</f>
        <v>0.90905718174805705</v>
      </c>
      <c r="H31" s="17">
        <f>CRRA!E8</f>
        <v>0.89999999999999902</v>
      </c>
      <c r="I31" s="17">
        <f>CRRA!E9</f>
        <v>0.92308245438473002</v>
      </c>
    </row>
    <row r="32" spans="1:9">
      <c r="A32" s="1" t="s">
        <v>9</v>
      </c>
      <c r="B32" s="1">
        <f>'CRRA approx'!E2</f>
        <v>0.92392557141566001</v>
      </c>
      <c r="C32" s="1">
        <f>'CRRA approx'!E3</f>
        <v>0.99211612524317006</v>
      </c>
      <c r="D32" s="1">
        <f>'CRRA approx'!E4</f>
        <v>0.89468471755703705</v>
      </c>
      <c r="E32" s="1">
        <f>'CRRA approx'!E5</f>
        <v>0.998750189855941</v>
      </c>
      <c r="F32" s="1">
        <f>'CRRA approx'!E6</f>
        <v>0.94574741421863195</v>
      </c>
      <c r="G32" s="1">
        <f>'CRRA approx'!E7</f>
        <v>0.90735482852279203</v>
      </c>
      <c r="H32" s="1">
        <f>'CRRA approx'!E8</f>
        <v>0.90000000000000102</v>
      </c>
      <c r="I32" s="1">
        <f>'CRRA approx'!E9</f>
        <v>0.91674543263845798</v>
      </c>
    </row>
    <row r="33" spans="1:9">
      <c r="A33" s="1" t="s">
        <v>25</v>
      </c>
      <c r="B33" s="18">
        <f>B32/B31-1</f>
        <v>-3.8363787851799502E-3</v>
      </c>
      <c r="C33" s="18">
        <f t="shared" ref="C33:I33" si="9">C32/C31-1</f>
        <v>-3.0667337261891525E-4</v>
      </c>
      <c r="D33" s="18">
        <f t="shared" si="9"/>
        <v>-2.6847115898874785E-3</v>
      </c>
      <c r="E33" s="18">
        <f t="shared" si="9"/>
        <v>-8.7332809022067082E-5</v>
      </c>
      <c r="F33" s="18">
        <f t="shared" si="9"/>
        <v>2.9984123566835219E-3</v>
      </c>
      <c r="G33" s="18">
        <f t="shared" si="9"/>
        <v>-1.8726580235486345E-3</v>
      </c>
      <c r="H33" s="18">
        <f t="shared" si="9"/>
        <v>2.2204460492503131E-15</v>
      </c>
      <c r="I33" s="18">
        <f t="shared" si="9"/>
        <v>-6.8650657546035498E-3</v>
      </c>
    </row>
    <row r="34" spans="1:9">
      <c r="A34" s="1" t="s">
        <v>8</v>
      </c>
      <c r="B34" s="1">
        <f>CFE!E2</f>
        <v>0.92118481346195502</v>
      </c>
      <c r="C34" s="1">
        <f>CFE!E3</f>
        <v>0.99188305969213297</v>
      </c>
      <c r="D34" s="1">
        <f>CFE!E4</f>
        <v>0.89281725023613701</v>
      </c>
      <c r="E34" s="1">
        <f>CFE!E5</f>
        <v>0.99867987961878302</v>
      </c>
      <c r="F34" s="1">
        <f>CFE!E6</f>
        <v>0.94809076776558598</v>
      </c>
      <c r="G34" s="1">
        <f>CFE!E7</f>
        <v>0.90597064221389001</v>
      </c>
      <c r="H34" s="1">
        <f>CFE!E8</f>
        <v>0.9</v>
      </c>
      <c r="I34" s="1">
        <f>CFE!E9</f>
        <v>0.91205510183037397</v>
      </c>
    </row>
    <row r="35" spans="1:9">
      <c r="A35" s="1" t="s">
        <v>9</v>
      </c>
      <c r="B35" s="1">
        <f>'CFE approx'!E2</f>
        <v>0.92399354576720305</v>
      </c>
      <c r="C35" s="1">
        <f>'CFE approx'!E3</f>
        <v>0.99212192072383698</v>
      </c>
      <c r="D35" s="1">
        <f>'CFE approx'!E4</f>
        <v>0.89473087814360597</v>
      </c>
      <c r="E35" s="1">
        <f>'CFE approx'!E5</f>
        <v>0.99875189871474301</v>
      </c>
      <c r="F35" s="1">
        <f>'CFE approx'!E6</f>
        <v>0.94569114366215201</v>
      </c>
      <c r="G35" s="1">
        <f>'CFE approx'!E7</f>
        <v>0.90738835390056205</v>
      </c>
      <c r="H35" s="1">
        <f>'CFE approx'!E8</f>
        <v>0.89999999999999902</v>
      </c>
      <c r="I35" s="1">
        <f>'CFE approx'!E9</f>
        <v>0.91686396408230897</v>
      </c>
    </row>
    <row r="36" spans="1:9">
      <c r="A36" s="1" t="s">
        <v>25</v>
      </c>
      <c r="B36" s="18">
        <f>B35/B34-1</f>
        <v>3.0490432150009905E-3</v>
      </c>
      <c r="C36" s="18">
        <f t="shared" ref="C36:I36" si="10">C35/C34-1</f>
        <v>2.4081571851630734E-4</v>
      </c>
      <c r="D36" s="18">
        <f t="shared" si="10"/>
        <v>2.1433590210795384E-3</v>
      </c>
      <c r="E36" s="18">
        <f t="shared" si="10"/>
        <v>7.2114295511349624E-5</v>
      </c>
      <c r="F36" s="18">
        <f t="shared" si="10"/>
        <v>-2.5310067189973084E-3</v>
      </c>
      <c r="G36" s="18">
        <f t="shared" si="10"/>
        <v>1.5648538932868661E-3</v>
      </c>
      <c r="H36" s="18">
        <f t="shared" si="10"/>
        <v>-1.1102230246251565E-15</v>
      </c>
      <c r="I36" s="18">
        <f t="shared" si="10"/>
        <v>5.2725567153610875E-3</v>
      </c>
    </row>
    <row r="37" spans="1:9">
      <c r="A37" s="1" t="s">
        <v>26</v>
      </c>
      <c r="B37" s="19">
        <f>B31/B34-1</f>
        <v>6.8378645037183716E-3</v>
      </c>
      <c r="C37" s="19">
        <f t="shared" ref="C37:I37" si="11">C31/C34-1</f>
        <v>5.4181234335826112E-4</v>
      </c>
      <c r="D37" s="19">
        <f t="shared" si="11"/>
        <v>4.7892261348814191E-3</v>
      </c>
      <c r="E37" s="19">
        <f t="shared" si="11"/>
        <v>1.5774976358007287E-4</v>
      </c>
      <c r="F37" s="19">
        <f t="shared" si="11"/>
        <v>-5.4537151444116194E-3</v>
      </c>
      <c r="G37" s="19">
        <f t="shared" si="11"/>
        <v>3.4068869236474342E-3</v>
      </c>
      <c r="H37" s="19">
        <f t="shared" si="11"/>
        <v>-1.1102230246251565E-15</v>
      </c>
      <c r="I37" s="19">
        <f t="shared" si="11"/>
        <v>1.2090664842755228E-2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E31" sqref="E31"/>
    </sheetView>
  </sheetViews>
  <sheetFormatPr baseColWidth="10" defaultColWidth="8.83203125" defaultRowHeight="14" x14ac:dyDescent="0"/>
  <cols>
    <col min="2" max="7" width="8.83203125" style="1" customWidth="1"/>
  </cols>
  <sheetData>
    <row r="1" spans="1:18" ht="29" thickBot="1">
      <c r="A1" s="2" t="s">
        <v>13</v>
      </c>
      <c r="B1" s="7" t="s">
        <v>14</v>
      </c>
      <c r="C1" s="7" t="s">
        <v>15</v>
      </c>
      <c r="D1" s="8" t="s">
        <v>23</v>
      </c>
      <c r="E1" s="8" t="s">
        <v>24</v>
      </c>
      <c r="F1" s="7" t="s">
        <v>16</v>
      </c>
      <c r="G1" s="11"/>
    </row>
    <row r="2" spans="1:18" ht="15" thickBot="1">
      <c r="A2" s="2" t="s">
        <v>18</v>
      </c>
      <c r="B2" s="7">
        <v>0.97334746264161698</v>
      </c>
      <c r="C2" s="13">
        <f t="shared" ref="C2:C13" si="0">SQRT(F2)</f>
        <v>3.9254698245835239E-2</v>
      </c>
      <c r="D2" s="14">
        <f t="shared" ref="D2:D13" si="1">YcovarCRRA/SQRT(YvarCRRA*F2)</f>
        <v>1</v>
      </c>
      <c r="E2" s="13">
        <f>G16</f>
        <v>0.92748375039929098</v>
      </c>
      <c r="F2" s="14">
        <f>G2</f>
        <v>1.5409313343715801E-3</v>
      </c>
      <c r="G2" s="3">
        <v>1.5409313343715801E-3</v>
      </c>
      <c r="H2" s="3">
        <v>5.93914092458671E-4</v>
      </c>
      <c r="I2" s="3">
        <v>4.18470646608032E-3</v>
      </c>
      <c r="J2" s="3">
        <v>1.1031125969773201E-3</v>
      </c>
      <c r="K2" s="3">
        <v>1.4947608279827699E-3</v>
      </c>
      <c r="L2" s="3">
        <v>1.25302903425719E-5</v>
      </c>
      <c r="M2" s="3">
        <v>1.7413783772895701E-3</v>
      </c>
      <c r="N2" s="3">
        <v>3.4294452361559697E-5</v>
      </c>
      <c r="O2">
        <v>3.8488066227671799E-2</v>
      </c>
      <c r="P2">
        <v>4.0771046337281496E-3</v>
      </c>
      <c r="Q2">
        <v>1.1569815144452701E-3</v>
      </c>
      <c r="R2">
        <v>3.5674353179590002E-3</v>
      </c>
    </row>
    <row r="3" spans="1:18" ht="15" thickBot="1">
      <c r="A3" s="2" t="s">
        <v>19</v>
      </c>
      <c r="B3" s="7">
        <v>0.66732937299441897</v>
      </c>
      <c r="C3" s="13">
        <f t="shared" si="0"/>
        <v>1.897439729594964E-2</v>
      </c>
      <c r="D3" s="14">
        <f t="shared" si="1"/>
        <v>0.79737753766535779</v>
      </c>
      <c r="E3" s="13">
        <f>H17</f>
        <v>0.99242047417704204</v>
      </c>
      <c r="F3" s="13">
        <f>H3</f>
        <v>3.6002775274454098E-4</v>
      </c>
      <c r="G3" s="3">
        <v>5.93914092458671E-4</v>
      </c>
      <c r="H3" s="3">
        <v>3.6002775274454098E-4</v>
      </c>
      <c r="I3">
        <v>1.2468514004780999E-3</v>
      </c>
      <c r="J3">
        <v>7.9796368897731298E-4</v>
      </c>
      <c r="K3" s="3">
        <v>6.3295702325824696E-4</v>
      </c>
      <c r="L3" s="3">
        <v>-4.8771123497823002E-6</v>
      </c>
      <c r="M3" s="3">
        <v>5.3696709462397203E-4</v>
      </c>
      <c r="N3" s="3">
        <v>-2.9000216636184601E-5</v>
      </c>
      <c r="O3">
        <v>2.7841291444582701E-2</v>
      </c>
      <c r="P3">
        <v>1.5714197280485599E-3</v>
      </c>
      <c r="Q3" s="3">
        <v>7.01356408109968E-4</v>
      </c>
      <c r="R3">
        <v>1.51063179958292E-3</v>
      </c>
    </row>
    <row r="4" spans="1:18" ht="15" thickBot="1">
      <c r="A4" s="2" t="s">
        <v>20</v>
      </c>
      <c r="B4" s="7">
        <v>-0.36364792572896898</v>
      </c>
      <c r="C4" s="13">
        <f t="shared" si="0"/>
        <v>0.11129364953229003</v>
      </c>
      <c r="D4" s="14">
        <f t="shared" si="1"/>
        <v>0.95786206263602769</v>
      </c>
      <c r="E4" s="13">
        <f>I18</f>
        <v>0.89709315394464095</v>
      </c>
      <c r="F4" s="13">
        <f>I4</f>
        <v>1.2386276426216199E-2</v>
      </c>
      <c r="G4" s="3">
        <v>4.18470646608032E-3</v>
      </c>
      <c r="H4">
        <v>1.2468514004780999E-3</v>
      </c>
      <c r="I4">
        <v>1.2386276426216199E-2</v>
      </c>
      <c r="J4">
        <v>1.9549926459708701E-3</v>
      </c>
      <c r="K4">
        <v>3.9006467680744298E-3</v>
      </c>
      <c r="L4" s="3">
        <v>6.1126299273439795E-5</v>
      </c>
      <c r="M4">
        <v>5.1037169457288202E-3</v>
      </c>
      <c r="N4" s="3">
        <v>2.1099331745082E-4</v>
      </c>
      <c r="O4">
        <v>6.8210522333727805E-2</v>
      </c>
      <c r="P4">
        <v>1.1072191046466199E-2</v>
      </c>
      <c r="Q4">
        <v>2.4289439161838699E-3</v>
      </c>
      <c r="R4">
        <v>9.3093856775003803E-3</v>
      </c>
    </row>
    <row r="5" spans="1:18" ht="15" thickBot="1">
      <c r="A5" s="2" t="s">
        <v>21</v>
      </c>
      <c r="B5" s="7">
        <v>3.5536435891678302</v>
      </c>
      <c r="C5" s="13">
        <f t="shared" si="0"/>
        <v>4.3007276672922458E-2</v>
      </c>
      <c r="D5" s="14">
        <f t="shared" si="1"/>
        <v>0.65341072396079836</v>
      </c>
      <c r="E5" s="13">
        <f>J19</f>
        <v>0.99883742113368501</v>
      </c>
      <c r="F5" s="13">
        <f>J5</f>
        <v>1.8496258468213001E-3</v>
      </c>
      <c r="G5" s="3">
        <v>1.1031125969773201E-3</v>
      </c>
      <c r="H5">
        <v>7.9796368897731298E-4</v>
      </c>
      <c r="I5">
        <v>1.9549926459708701E-3</v>
      </c>
      <c r="J5">
        <v>1.8496258468213001E-3</v>
      </c>
      <c r="K5">
        <v>1.2316631362209701E-3</v>
      </c>
      <c r="L5" s="3">
        <v>-1.8627775308489799E-5</v>
      </c>
      <c r="M5" s="3">
        <v>8.6503661099271195E-4</v>
      </c>
      <c r="N5" s="3">
        <v>-9.5484480357282104E-5</v>
      </c>
      <c r="O5">
        <v>6.4534230035934503E-2</v>
      </c>
      <c r="P5">
        <v>2.9186929880261601E-3</v>
      </c>
      <c r="Q5">
        <v>1.5544827931651599E-3</v>
      </c>
      <c r="R5">
        <v>2.9395194801248099E-3</v>
      </c>
    </row>
    <row r="6" spans="1:18" ht="15" thickBot="1">
      <c r="A6" s="2" t="s">
        <v>22</v>
      </c>
      <c r="B6" s="7">
        <v>0.87041454370183202</v>
      </c>
      <c r="C6" s="13">
        <f t="shared" si="0"/>
        <v>3.8400682660167905E-2</v>
      </c>
      <c r="D6" s="14">
        <f t="shared" si="1"/>
        <v>0.99161050697506881</v>
      </c>
      <c r="E6" s="13">
        <f>K20</f>
        <v>0.94292015078714597</v>
      </c>
      <c r="F6" s="13">
        <f>K6</f>
        <v>1.4746124287669199E-3</v>
      </c>
      <c r="G6" s="3">
        <v>1.4947608279827699E-3</v>
      </c>
      <c r="H6" s="3">
        <v>6.3295702325824696E-4</v>
      </c>
      <c r="I6">
        <v>3.9006467680744298E-3</v>
      </c>
      <c r="J6">
        <v>1.2316631362209701E-3</v>
      </c>
      <c r="K6">
        <v>1.4746124287669199E-3</v>
      </c>
      <c r="L6" s="3">
        <v>7.9471472841394408E-6</v>
      </c>
      <c r="M6">
        <v>1.6310258761357301E-3</v>
      </c>
      <c r="N6" s="3">
        <v>1.49658063099069E-5</v>
      </c>
      <c r="O6">
        <v>4.2973249047240397E-2</v>
      </c>
      <c r="P6">
        <v>3.9549434566915499E-3</v>
      </c>
      <c r="Q6" s="3">
        <v>1.2330395669118701E-3</v>
      </c>
      <c r="R6">
        <v>3.51934862099896E-3</v>
      </c>
    </row>
    <row r="7" spans="1:18" ht="15" thickBot="1">
      <c r="A7" s="2" t="s">
        <v>0</v>
      </c>
      <c r="B7" s="7">
        <v>2.5014395980971101E-2</v>
      </c>
      <c r="C7" s="13">
        <f t="shared" si="0"/>
        <v>9.0579591822415994E-4</v>
      </c>
      <c r="D7" s="14">
        <f t="shared" si="1"/>
        <v>0.35240262253307875</v>
      </c>
      <c r="E7" s="13">
        <f>L21</f>
        <v>0.90905718174805705</v>
      </c>
      <c r="F7" s="13">
        <f>L7</f>
        <v>8.2046624547154904E-7</v>
      </c>
      <c r="G7" s="3">
        <v>1.25302903425719E-5</v>
      </c>
      <c r="H7" s="3">
        <v>-4.8771123497823002E-6</v>
      </c>
      <c r="I7" s="3">
        <v>6.1126299273439795E-5</v>
      </c>
      <c r="J7" s="3">
        <v>-1.8627775308489799E-5</v>
      </c>
      <c r="K7" s="3">
        <v>7.9471472841394408E-6</v>
      </c>
      <c r="L7" s="3">
        <v>8.2046624547154904E-7</v>
      </c>
      <c r="M7" s="3">
        <v>2.40953276188855E-5</v>
      </c>
      <c r="N7" s="3">
        <v>3.40425742680859E-6</v>
      </c>
      <c r="O7" s="3">
        <v>-6.49930978679671E-4</v>
      </c>
      <c r="P7" s="3">
        <v>3.3153524545915702E-5</v>
      </c>
      <c r="Q7" s="3">
        <v>-9.5009175640389505E-6</v>
      </c>
      <c r="R7" s="3">
        <v>1.89668697277287E-5</v>
      </c>
    </row>
    <row r="8" spans="1:18" ht="15" thickBot="1">
      <c r="A8" s="2" t="s">
        <v>5</v>
      </c>
      <c r="B8" s="7">
        <v>-1.02600603471617E-16</v>
      </c>
      <c r="C8" s="13">
        <f t="shared" si="0"/>
        <v>4.588314677411217E-2</v>
      </c>
      <c r="D8" s="14">
        <f t="shared" si="1"/>
        <v>0.96682597348426058</v>
      </c>
      <c r="E8" s="13">
        <f>M22</f>
        <v>0.89999999999999902</v>
      </c>
      <c r="F8" s="13">
        <f>M8</f>
        <v>2.1052631578947199E-3</v>
      </c>
      <c r="G8" s="3">
        <v>1.7413783772895701E-3</v>
      </c>
      <c r="H8" s="3">
        <v>5.3696709462397203E-4</v>
      </c>
      <c r="I8">
        <v>5.1037169457288202E-3</v>
      </c>
      <c r="J8" s="3">
        <v>8.6503661099271304E-4</v>
      </c>
      <c r="K8">
        <v>1.6310258761357301E-3</v>
      </c>
      <c r="L8" s="3">
        <v>2.40953276188855E-5</v>
      </c>
      <c r="M8" s="3">
        <v>2.1052631578947199E-3</v>
      </c>
      <c r="N8" s="3">
        <v>8.1967420712065401E-5</v>
      </c>
      <c r="O8">
        <v>3.01814941325819E-2</v>
      </c>
      <c r="P8">
        <v>4.6074615349532997E-3</v>
      </c>
      <c r="Q8" s="3">
        <v>1.0460452281464399E-3</v>
      </c>
      <c r="R8">
        <v>3.8926490486668802E-3</v>
      </c>
    </row>
    <row r="9" spans="1:18" ht="15" thickBot="1">
      <c r="A9" s="6" t="s">
        <v>6</v>
      </c>
      <c r="B9" s="9">
        <v>0.74264906259262198</v>
      </c>
      <c r="C9" s="13">
        <f t="shared" si="0"/>
        <v>3.7890488349565251E-3</v>
      </c>
      <c r="D9" s="14">
        <f t="shared" si="1"/>
        <v>0.23056958940401615</v>
      </c>
      <c r="E9" s="14">
        <f>N23</f>
        <v>0.92308245438473002</v>
      </c>
      <c r="F9" s="14">
        <f>N9</f>
        <v>1.43568910736854E-5</v>
      </c>
      <c r="G9" s="3">
        <v>3.4294452361559697E-5</v>
      </c>
      <c r="H9" s="3">
        <v>-2.9000216636184601E-5</v>
      </c>
      <c r="I9" s="3">
        <v>2.1099331745082E-4</v>
      </c>
      <c r="J9" s="3">
        <v>-9.5484480357282104E-5</v>
      </c>
      <c r="K9" s="3">
        <v>1.49658063099069E-5</v>
      </c>
      <c r="L9" s="3">
        <v>3.40425742680859E-6</v>
      </c>
      <c r="M9" s="3">
        <v>8.1967420712065401E-5</v>
      </c>
      <c r="N9" s="3">
        <v>1.43568910736854E-5</v>
      </c>
      <c r="O9" s="3">
        <v>-3.3314940050326101E-3</v>
      </c>
      <c r="P9" s="3">
        <v>9.0738677003739606E-5</v>
      </c>
      <c r="Q9" s="3">
        <v>-5.6494221957375898E-5</v>
      </c>
      <c r="R9" s="3">
        <v>3.5717785074517098E-5</v>
      </c>
    </row>
    <row r="10" spans="1:18" ht="15" thickBot="1">
      <c r="A10" s="6" t="s">
        <v>1</v>
      </c>
      <c r="B10" s="9">
        <v>34.972625646597997</v>
      </c>
      <c r="C10" s="13">
        <f t="shared" si="0"/>
        <v>1.500542118179863</v>
      </c>
      <c r="D10" s="14">
        <f t="shared" si="1"/>
        <v>0.65341072396080091</v>
      </c>
      <c r="E10" s="14">
        <f>O24</f>
        <v>0.99883742113368501</v>
      </c>
      <c r="F10" s="14">
        <f>O10</f>
        <v>2.25162664843171</v>
      </c>
      <c r="G10">
        <v>3.8488066227671799E-2</v>
      </c>
      <c r="H10">
        <v>2.7841291444582701E-2</v>
      </c>
      <c r="I10">
        <v>6.8210522333727805E-2</v>
      </c>
      <c r="J10">
        <v>6.4534230035934503E-2</v>
      </c>
      <c r="K10">
        <v>4.2973249047240397E-2</v>
      </c>
      <c r="L10" s="3">
        <v>-6.49930978679671E-4</v>
      </c>
      <c r="M10">
        <v>3.01814941325819E-2</v>
      </c>
      <c r="N10" s="3">
        <v>-3.3314940050326101E-3</v>
      </c>
      <c r="O10">
        <v>2.25162664843171</v>
      </c>
      <c r="P10">
        <v>0.101834435876451</v>
      </c>
      <c r="Q10">
        <v>5.42365637533797E-2</v>
      </c>
      <c r="R10">
        <v>0.102561081016194</v>
      </c>
    </row>
    <row r="11" spans="1:18" ht="15" thickBot="1">
      <c r="A11" s="6" t="s">
        <v>2</v>
      </c>
      <c r="B11" s="9">
        <v>2.6488280688036001</v>
      </c>
      <c r="C11" s="13">
        <f t="shared" si="0"/>
        <v>0.10386284485477373</v>
      </c>
      <c r="D11" s="14">
        <f t="shared" si="1"/>
        <v>1.0000000000000013</v>
      </c>
      <c r="E11" s="14">
        <f>P25</f>
        <v>0.92748375039928999</v>
      </c>
      <c r="F11" s="14">
        <f>P11</f>
        <v>1.07874905413268E-2</v>
      </c>
      <c r="G11">
        <v>4.0771046337281496E-3</v>
      </c>
      <c r="H11">
        <v>1.5714197280485599E-3</v>
      </c>
      <c r="I11">
        <v>1.1072191046466199E-2</v>
      </c>
      <c r="J11">
        <v>2.9186929880261601E-3</v>
      </c>
      <c r="K11">
        <v>3.9549434566915499E-3</v>
      </c>
      <c r="L11" s="3">
        <v>3.3153524545915702E-5</v>
      </c>
      <c r="M11">
        <v>4.6074615349532997E-3</v>
      </c>
      <c r="N11" s="3">
        <v>9.0738677003739498E-5</v>
      </c>
      <c r="O11">
        <v>0.101834435876451</v>
      </c>
      <c r="P11">
        <v>1.07874905413268E-2</v>
      </c>
      <c r="Q11" s="3">
        <v>3.0612231632023601E-3</v>
      </c>
      <c r="R11">
        <v>9.4389715757890805E-3</v>
      </c>
    </row>
    <row r="12" spans="1:18" ht="15" thickBot="1">
      <c r="A12" s="6" t="s">
        <v>3</v>
      </c>
      <c r="B12" s="9">
        <v>1.9493756846967201</v>
      </c>
      <c r="C12" s="13">
        <f t="shared" si="0"/>
        <v>3.6963303612267129E-2</v>
      </c>
      <c r="D12" s="14">
        <f t="shared" si="1"/>
        <v>0.79737753766536146</v>
      </c>
      <c r="E12" s="14">
        <f>Q26</f>
        <v>0.99242047417704204</v>
      </c>
      <c r="F12" s="14">
        <f>Q12</f>
        <v>1.3662858139326401E-3</v>
      </c>
      <c r="G12">
        <v>1.1569815144452701E-3</v>
      </c>
      <c r="H12" s="3">
        <v>7.01356408109968E-4</v>
      </c>
      <c r="I12">
        <v>2.4289439161838699E-3</v>
      </c>
      <c r="J12">
        <v>1.5544827931651599E-3</v>
      </c>
      <c r="K12" s="3">
        <v>1.2330395669118701E-3</v>
      </c>
      <c r="L12" s="3">
        <v>-9.5009175640389404E-6</v>
      </c>
      <c r="M12" s="3">
        <v>1.0460452281464399E-3</v>
      </c>
      <c r="N12" s="3">
        <v>-5.6494221957375898E-5</v>
      </c>
      <c r="O12">
        <v>5.42365637533797E-2</v>
      </c>
      <c r="P12" s="3">
        <v>3.0612231632023601E-3</v>
      </c>
      <c r="Q12" s="3">
        <v>1.3662858139326401E-3</v>
      </c>
      <c r="R12">
        <v>2.9428045056402699E-3</v>
      </c>
    </row>
    <row r="13" spans="1:18" ht="15" thickBot="1">
      <c r="A13" s="6" t="s">
        <v>4</v>
      </c>
      <c r="B13" s="9">
        <v>2.38965987170746</v>
      </c>
      <c r="C13" s="13">
        <f t="shared" si="0"/>
        <v>9.1648074388258144E-2</v>
      </c>
      <c r="D13" s="14">
        <f t="shared" si="1"/>
        <v>0.99161050697506525</v>
      </c>
      <c r="E13" s="14">
        <f>R27</f>
        <v>0.94292015078714597</v>
      </c>
      <c r="F13" s="14">
        <f>R13</f>
        <v>8.3993695390756993E-3</v>
      </c>
      <c r="G13">
        <v>3.5674353179590002E-3</v>
      </c>
      <c r="H13">
        <v>1.51063179958292E-3</v>
      </c>
      <c r="I13">
        <v>9.3093856775003803E-3</v>
      </c>
      <c r="J13">
        <v>2.9395194801248099E-3</v>
      </c>
      <c r="K13">
        <v>3.51934862099896E-3</v>
      </c>
      <c r="L13" s="3">
        <v>1.89668697277287E-5</v>
      </c>
      <c r="M13">
        <v>3.8926490486668802E-3</v>
      </c>
      <c r="N13" s="3">
        <v>3.5717785074517003E-5</v>
      </c>
      <c r="O13">
        <v>0.102561081016194</v>
      </c>
      <c r="P13">
        <v>9.4389715757890805E-3</v>
      </c>
      <c r="Q13">
        <v>2.9428045056402699E-3</v>
      </c>
      <c r="R13">
        <v>8.3993695390756993E-3</v>
      </c>
    </row>
    <row r="14" spans="1:18">
      <c r="G14"/>
      <c r="K14" s="3"/>
      <c r="M14" s="3"/>
    </row>
    <row r="15" spans="1:18">
      <c r="G15"/>
    </row>
    <row r="16" spans="1:18">
      <c r="A16" s="4"/>
      <c r="B16" s="10"/>
      <c r="C16" s="10"/>
      <c r="D16" s="10"/>
      <c r="E16" s="10"/>
      <c r="F16" s="10"/>
      <c r="G16">
        <v>0.92748375039929098</v>
      </c>
      <c r="H16">
        <v>0.74763129695842301</v>
      </c>
      <c r="I16">
        <v>0.88455742055211395</v>
      </c>
      <c r="J16">
        <v>0.61615906422546296</v>
      </c>
      <c r="K16">
        <v>0.92143258586196697</v>
      </c>
      <c r="L16">
        <v>0.31432292864676697</v>
      </c>
      <c r="M16">
        <v>0.89329679369049197</v>
      </c>
      <c r="N16">
        <v>0.200826811577623</v>
      </c>
      <c r="O16">
        <v>0.61615906422546296</v>
      </c>
      <c r="P16">
        <v>0.92748375039929098</v>
      </c>
      <c r="Q16">
        <v>0.74763129695842301</v>
      </c>
      <c r="R16">
        <v>0.92143258586196597</v>
      </c>
    </row>
    <row r="17" spans="1:18">
      <c r="A17" s="4"/>
      <c r="B17" s="10"/>
      <c r="C17" s="10"/>
      <c r="D17" s="10"/>
      <c r="E17" s="10"/>
      <c r="F17" s="10"/>
      <c r="G17">
        <v>0.80233245142173104</v>
      </c>
      <c r="H17">
        <v>0.99242047417704204</v>
      </c>
      <c r="I17">
        <v>0.60067483484545003</v>
      </c>
      <c r="J17">
        <v>0.96662598722071202</v>
      </c>
      <c r="K17">
        <v>0.87113852544071302</v>
      </c>
      <c r="L17">
        <v>-0.26414164579826999</v>
      </c>
      <c r="M17">
        <v>0.62644566171243898</v>
      </c>
      <c r="N17">
        <v>-0.38363525754987898</v>
      </c>
      <c r="O17">
        <v>0.96662598722071202</v>
      </c>
      <c r="P17">
        <v>0.80233245142173104</v>
      </c>
      <c r="Q17">
        <v>0.99242047417704304</v>
      </c>
      <c r="R17">
        <v>0.87113852544071202</v>
      </c>
    </row>
    <row r="18" spans="1:18">
      <c r="A18" s="4"/>
      <c r="B18" s="10"/>
      <c r="C18" s="10"/>
      <c r="D18" s="10"/>
      <c r="E18" s="10"/>
      <c r="F18" s="10"/>
      <c r="G18">
        <v>0.85852223213186196</v>
      </c>
      <c r="H18">
        <v>0.52751879976745997</v>
      </c>
      <c r="I18">
        <v>0.89709315394464095</v>
      </c>
      <c r="J18">
        <v>0.36396790163269799</v>
      </c>
      <c r="K18">
        <v>0.81768107752340402</v>
      </c>
      <c r="L18">
        <v>0.54608713481412596</v>
      </c>
      <c r="M18">
        <v>0.89651527865723502</v>
      </c>
      <c r="N18">
        <v>0.45117346662017699</v>
      </c>
      <c r="O18">
        <v>0.36396790163269799</v>
      </c>
      <c r="P18">
        <v>0.85852223213186196</v>
      </c>
      <c r="Q18">
        <v>0.52751879976745997</v>
      </c>
      <c r="R18">
        <v>0.81768107752340402</v>
      </c>
    </row>
    <row r="19" spans="1:18">
      <c r="A19" s="4"/>
      <c r="B19" s="10"/>
      <c r="C19" s="10"/>
      <c r="D19" s="10"/>
      <c r="E19" s="10"/>
      <c r="F19" s="10"/>
      <c r="G19">
        <v>0.68477594604499104</v>
      </c>
      <c r="H19">
        <v>0.98559722654888005</v>
      </c>
      <c r="I19">
        <v>0.44670508089813699</v>
      </c>
      <c r="J19">
        <v>0.99883742113368501</v>
      </c>
      <c r="K19">
        <v>0.77318461652966197</v>
      </c>
      <c r="L19">
        <v>-0.44035033328593898</v>
      </c>
      <c r="M19">
        <v>0.47600093503248098</v>
      </c>
      <c r="N19">
        <v>-0.55088030464271798</v>
      </c>
      <c r="O19">
        <v>0.99883742113368501</v>
      </c>
      <c r="P19">
        <v>0.68477594604499104</v>
      </c>
      <c r="Q19">
        <v>0.98559722654888005</v>
      </c>
      <c r="R19">
        <v>0.77318461652966197</v>
      </c>
    </row>
    <row r="20" spans="1:18">
      <c r="A20" s="5"/>
      <c r="B20" s="11"/>
      <c r="C20" s="11"/>
      <c r="D20" s="11"/>
      <c r="E20" s="11"/>
      <c r="F20" s="11"/>
      <c r="G20">
        <v>0.93314922639377296</v>
      </c>
      <c r="H20">
        <v>0.82623887190819201</v>
      </c>
      <c r="I20">
        <v>0.85472076937896302</v>
      </c>
      <c r="J20">
        <v>0.71279917413382798</v>
      </c>
      <c r="K20">
        <v>0.94292015078714597</v>
      </c>
      <c r="L20">
        <v>0.20142422931237</v>
      </c>
      <c r="M20">
        <v>0.86741414573317199</v>
      </c>
      <c r="N20">
        <v>8.2669879570280796E-2</v>
      </c>
      <c r="O20">
        <v>0.71279917413382798</v>
      </c>
      <c r="P20">
        <v>0.93314922639377296</v>
      </c>
      <c r="Q20">
        <v>0.82623887190819201</v>
      </c>
      <c r="R20">
        <v>0.94292015078714597</v>
      </c>
    </row>
    <row r="21" spans="1:18">
      <c r="A21" s="5"/>
      <c r="B21" s="11"/>
      <c r="C21" s="11"/>
      <c r="D21" s="11"/>
      <c r="E21" s="11"/>
      <c r="F21" s="11"/>
      <c r="G21">
        <v>0.22949505405165199</v>
      </c>
      <c r="H21">
        <v>-0.351058317856766</v>
      </c>
      <c r="I21">
        <v>0.47400860056285898</v>
      </c>
      <c r="J21">
        <v>-0.51995854534043495</v>
      </c>
      <c r="K21">
        <v>0.113179042728805</v>
      </c>
      <c r="L21">
        <v>0.90905718174805705</v>
      </c>
      <c r="M21">
        <v>0.44793077360260702</v>
      </c>
      <c r="N21">
        <v>0.91402388360356801</v>
      </c>
      <c r="O21">
        <v>-0.51995854534043495</v>
      </c>
      <c r="P21">
        <v>0.22949505405165199</v>
      </c>
      <c r="Q21">
        <v>-0.351058317856766</v>
      </c>
      <c r="R21">
        <v>0.113179042728805</v>
      </c>
    </row>
    <row r="22" spans="1:18">
      <c r="A22" s="5"/>
      <c r="B22" s="11"/>
      <c r="C22" s="11"/>
      <c r="D22" s="11"/>
      <c r="E22" s="11"/>
      <c r="F22" s="11"/>
      <c r="G22" s="3">
        <v>0.87014337613583403</v>
      </c>
      <c r="H22">
        <v>0.555097149719467</v>
      </c>
      <c r="I22">
        <v>0.89950899475051305</v>
      </c>
      <c r="J22">
        <v>0.39453166014330598</v>
      </c>
      <c r="K22">
        <v>0.833127021225463</v>
      </c>
      <c r="L22">
        <v>0.52178524096976497</v>
      </c>
      <c r="M22">
        <v>0.89999999999999902</v>
      </c>
      <c r="N22">
        <v>0.42432672050215298</v>
      </c>
      <c r="O22">
        <v>0.39453166014330499</v>
      </c>
      <c r="P22">
        <v>0.87014337613583403</v>
      </c>
      <c r="Q22">
        <v>0.555097149719467</v>
      </c>
      <c r="R22">
        <v>0.833127021225463</v>
      </c>
    </row>
    <row r="23" spans="1:18">
      <c r="A23" s="5"/>
      <c r="B23" s="11"/>
      <c r="C23" s="11"/>
      <c r="D23" s="11"/>
      <c r="E23" s="11"/>
      <c r="F23" s="11"/>
      <c r="G23">
        <v>0.112626360624334</v>
      </c>
      <c r="H23">
        <v>-0.466576738676518</v>
      </c>
      <c r="I23">
        <v>0.37269252344874498</v>
      </c>
      <c r="J23">
        <v>-0.62433239142108898</v>
      </c>
      <c r="K23">
        <v>-7.4921153115533002E-3</v>
      </c>
      <c r="L23">
        <v>0.90250054159443904</v>
      </c>
      <c r="M23">
        <v>0.34439070762636498</v>
      </c>
      <c r="N23">
        <v>0.92308245438473002</v>
      </c>
      <c r="O23">
        <v>-0.62433239142108898</v>
      </c>
      <c r="P23">
        <v>0.112626360624334</v>
      </c>
      <c r="Q23">
        <v>-0.466576738676518</v>
      </c>
      <c r="R23">
        <v>-7.4921153115533002E-3</v>
      </c>
    </row>
    <row r="24" spans="1:18">
      <c r="A24" s="5"/>
      <c r="B24" s="11"/>
      <c r="C24" s="11"/>
      <c r="D24" s="11"/>
      <c r="E24" s="11"/>
      <c r="F24" s="11"/>
      <c r="G24">
        <v>0.68477594604499104</v>
      </c>
      <c r="H24">
        <v>0.98559722654888005</v>
      </c>
      <c r="I24">
        <v>0.44670508089813699</v>
      </c>
      <c r="J24">
        <v>0.99883742113368501</v>
      </c>
      <c r="K24">
        <v>0.77318461652966197</v>
      </c>
      <c r="L24">
        <v>-0.44035033328593998</v>
      </c>
      <c r="M24">
        <v>0.47600093503248098</v>
      </c>
      <c r="N24">
        <v>-0.55088030464271798</v>
      </c>
      <c r="O24">
        <v>0.99883742113368501</v>
      </c>
      <c r="P24">
        <v>0.68477594604499004</v>
      </c>
      <c r="Q24">
        <v>0.98559722654888005</v>
      </c>
      <c r="R24">
        <v>0.77318461652966197</v>
      </c>
    </row>
    <row r="25" spans="1:18">
      <c r="A25" s="5"/>
      <c r="B25" s="11"/>
      <c r="C25" s="11"/>
      <c r="D25" s="11"/>
      <c r="E25" s="11"/>
      <c r="F25" s="11"/>
      <c r="G25">
        <v>0.92748375039929098</v>
      </c>
      <c r="H25">
        <v>0.74763129695842301</v>
      </c>
      <c r="I25">
        <v>0.88455742055211395</v>
      </c>
      <c r="J25">
        <v>0.61615906422546196</v>
      </c>
      <c r="K25">
        <v>0.92143258586196697</v>
      </c>
      <c r="L25">
        <v>0.31432292864676697</v>
      </c>
      <c r="M25">
        <v>0.89329679369049197</v>
      </c>
      <c r="N25">
        <v>0.200826811577623</v>
      </c>
      <c r="O25">
        <v>0.61615906422546196</v>
      </c>
      <c r="P25">
        <v>0.92748375039928999</v>
      </c>
      <c r="Q25">
        <v>0.74763129695842301</v>
      </c>
      <c r="R25">
        <v>0.92143258586196597</v>
      </c>
    </row>
    <row r="26" spans="1:18">
      <c r="A26" s="5"/>
      <c r="B26" s="11"/>
      <c r="C26" s="11"/>
      <c r="D26" s="11"/>
      <c r="E26" s="11"/>
      <c r="F26" s="11"/>
      <c r="G26">
        <v>0.80233245142173104</v>
      </c>
      <c r="H26">
        <v>0.99242047417704304</v>
      </c>
      <c r="I26">
        <v>0.60067483484545003</v>
      </c>
      <c r="J26">
        <v>0.96662598722071202</v>
      </c>
      <c r="K26">
        <v>0.87113852544071302</v>
      </c>
      <c r="L26">
        <v>-0.26414164579826999</v>
      </c>
      <c r="M26">
        <v>0.62644566171243898</v>
      </c>
      <c r="N26">
        <v>-0.38363525754987898</v>
      </c>
      <c r="O26">
        <v>0.96662598722071202</v>
      </c>
      <c r="P26">
        <v>0.80233245142173204</v>
      </c>
      <c r="Q26">
        <v>0.99242047417704204</v>
      </c>
      <c r="R26">
        <v>0.87113852544071202</v>
      </c>
    </row>
    <row r="27" spans="1:18">
      <c r="A27" s="5"/>
      <c r="B27" s="11"/>
      <c r="C27" s="11"/>
      <c r="D27" s="11"/>
      <c r="E27" s="11"/>
      <c r="F27" s="11"/>
      <c r="G27">
        <v>0.93314922639377296</v>
      </c>
      <c r="H27">
        <v>0.82623887190819201</v>
      </c>
      <c r="I27">
        <v>0.85472076937896302</v>
      </c>
      <c r="J27">
        <v>0.71279917413382798</v>
      </c>
      <c r="K27">
        <v>0.94292015078714597</v>
      </c>
      <c r="L27">
        <v>0.20142422931237</v>
      </c>
      <c r="M27">
        <v>0.86741414573317199</v>
      </c>
      <c r="N27">
        <v>8.2669879570280796E-2</v>
      </c>
      <c r="O27">
        <v>0.71279917413382798</v>
      </c>
      <c r="P27">
        <v>0.93314922639377296</v>
      </c>
      <c r="Q27">
        <v>0.82623887190819201</v>
      </c>
      <c r="R27">
        <v>0.94292015078714597</v>
      </c>
    </row>
    <row r="28" spans="1:18">
      <c r="A28" s="4"/>
      <c r="B28" s="10"/>
      <c r="C28" s="10"/>
      <c r="D28" s="10"/>
      <c r="E28" s="10"/>
      <c r="F28" s="10"/>
      <c r="G28" s="10"/>
    </row>
    <row r="29" spans="1:18">
      <c r="A29" s="4"/>
      <c r="B29" s="10"/>
      <c r="C29" s="10"/>
      <c r="D29" s="10"/>
      <c r="E29" s="10"/>
      <c r="F29" s="10"/>
      <c r="G29" s="10"/>
    </row>
    <row r="33" spans="2:7">
      <c r="B33"/>
      <c r="C33"/>
      <c r="D33"/>
      <c r="E33"/>
      <c r="F33"/>
      <c r="G33"/>
    </row>
    <row r="34" spans="2:7">
      <c r="B34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B2" sqref="B2:B13"/>
    </sheetView>
  </sheetViews>
  <sheetFormatPr baseColWidth="10" defaultColWidth="8.83203125" defaultRowHeight="14" x14ac:dyDescent="0"/>
  <cols>
    <col min="2" max="6" width="8.83203125" style="1" customWidth="1"/>
  </cols>
  <sheetData>
    <row r="1" spans="1:18" ht="29" thickBot="1">
      <c r="A1" s="2" t="s">
        <v>13</v>
      </c>
      <c r="B1" s="7" t="s">
        <v>14</v>
      </c>
      <c r="C1" s="7" t="s">
        <v>15</v>
      </c>
      <c r="D1" s="8" t="s">
        <v>23</v>
      </c>
      <c r="E1" s="8" t="s">
        <v>24</v>
      </c>
      <c r="F1" s="7" t="s">
        <v>16</v>
      </c>
    </row>
    <row r="2" spans="1:18" ht="15" thickBot="1">
      <c r="A2" s="2" t="s">
        <v>18</v>
      </c>
      <c r="B2" s="7">
        <v>0.97960428079110895</v>
      </c>
      <c r="C2" s="13">
        <f t="shared" ref="C2:C13" si="0">SQRT(F2)</f>
        <v>3.9951334207231549E-2</v>
      </c>
      <c r="D2" s="14">
        <f t="shared" ref="D2:D13" si="1">YcovarEll1/SQRT(YvarEll1*F2)</f>
        <v>1</v>
      </c>
      <c r="E2" s="13">
        <f>G16</f>
        <v>0.92392557141566001</v>
      </c>
      <c r="F2" s="14">
        <f>G2</f>
        <v>1.59610910493791E-3</v>
      </c>
      <c r="G2" s="3">
        <v>1.59610910493791E-3</v>
      </c>
      <c r="H2">
        <v>5.8292726235634001E-4</v>
      </c>
      <c r="I2" s="3">
        <v>4.42459436769086E-3</v>
      </c>
      <c r="J2" s="3">
        <v>1.0998513650085199E-3</v>
      </c>
      <c r="K2" s="3">
        <v>1.5101008742463E-3</v>
      </c>
      <c r="L2" s="3">
        <v>1.4116914557629499E-5</v>
      </c>
      <c r="M2" s="3">
        <v>1.7879459198082001E-3</v>
      </c>
      <c r="N2" s="3">
        <v>6.4288947959258296E-5</v>
      </c>
      <c r="O2">
        <v>3.8616915094723897E-2</v>
      </c>
      <c r="P2">
        <v>4.2497998870922298E-3</v>
      </c>
      <c r="Q2">
        <v>1.1427585093263101E-3</v>
      </c>
      <c r="R2">
        <v>3.6040463042052401E-3</v>
      </c>
    </row>
    <row r="3" spans="1:18" ht="15" thickBot="1">
      <c r="A3" s="2" t="s">
        <v>19</v>
      </c>
      <c r="B3" s="7">
        <v>0.67361457855167395</v>
      </c>
      <c r="C3" s="13">
        <f t="shared" si="0"/>
        <v>1.8575089448203259E-2</v>
      </c>
      <c r="D3" s="14">
        <f t="shared" si="1"/>
        <v>0.78551080915639582</v>
      </c>
      <c r="E3" s="13">
        <f>H17</f>
        <v>0.99211612524317006</v>
      </c>
      <c r="F3" s="13">
        <f>H3</f>
        <v>3.4503394800875203E-4</v>
      </c>
      <c r="G3">
        <v>5.8292726235634001E-4</v>
      </c>
      <c r="H3" s="3">
        <v>3.4503394800875203E-4</v>
      </c>
      <c r="I3" s="3">
        <v>1.2470506264556499E-3</v>
      </c>
      <c r="J3">
        <v>7.8438265423320399E-4</v>
      </c>
      <c r="K3" s="3">
        <v>6.31226973336933E-4</v>
      </c>
      <c r="L3" s="3">
        <v>-4.8051541610629898E-6</v>
      </c>
      <c r="M3" s="3">
        <v>5.3665331340060202E-4</v>
      </c>
      <c r="N3" s="3">
        <v>-3.6102795990373598E-5</v>
      </c>
      <c r="O3">
        <v>2.75404834907516E-2</v>
      </c>
      <c r="P3">
        <v>1.5521020499668901E-3</v>
      </c>
      <c r="Q3">
        <v>6.7639739218857504E-4</v>
      </c>
      <c r="R3">
        <v>1.50650282982259E-3</v>
      </c>
    </row>
    <row r="4" spans="1:18" ht="15" thickBot="1">
      <c r="A4" s="2" t="s">
        <v>20</v>
      </c>
      <c r="B4" s="7">
        <v>-0.35779932990644903</v>
      </c>
      <c r="C4" s="13">
        <f t="shared" si="0"/>
        <v>0.11530523750184205</v>
      </c>
      <c r="D4" s="14">
        <f t="shared" si="1"/>
        <v>0.96049064657755534</v>
      </c>
      <c r="E4" s="13">
        <f>I18</f>
        <v>0.89468471755703705</v>
      </c>
      <c r="F4" s="13">
        <f>I4</f>
        <v>1.32952977953562E-2</v>
      </c>
      <c r="G4" s="3">
        <v>4.42459436769086E-3</v>
      </c>
      <c r="H4">
        <v>1.2470506264556399E-3</v>
      </c>
      <c r="I4" s="3">
        <v>1.32952977953562E-2</v>
      </c>
      <c r="J4">
        <v>1.9805408540879E-3</v>
      </c>
      <c r="K4">
        <v>3.96364057666178E-3</v>
      </c>
      <c r="L4" s="3">
        <v>6.69413832386415E-5</v>
      </c>
      <c r="M4">
        <v>5.28116159726018E-3</v>
      </c>
      <c r="N4" s="3">
        <v>3.4455114407213401E-4</v>
      </c>
      <c r="O4">
        <v>6.9538830824973905E-2</v>
      </c>
      <c r="P4">
        <v>1.1780924365426101E-2</v>
      </c>
      <c r="Q4">
        <v>2.4446921716825701E-3</v>
      </c>
      <c r="R4">
        <v>9.4597284294968501E-3</v>
      </c>
    </row>
    <row r="5" spans="1:18" ht="15" thickBot="1">
      <c r="A5" s="2" t="s">
        <v>21</v>
      </c>
      <c r="B5" s="7">
        <v>3.55993819924121</v>
      </c>
      <c r="C5" s="13">
        <f t="shared" si="0"/>
        <v>4.3200120137527283E-2</v>
      </c>
      <c r="D5" s="14">
        <f t="shared" si="1"/>
        <v>0.63726160944589605</v>
      </c>
      <c r="E5" s="13">
        <f>J19</f>
        <v>0.998750189855941</v>
      </c>
      <c r="F5" s="13">
        <f>J5</f>
        <v>1.8662503798967901E-3</v>
      </c>
      <c r="G5" s="3">
        <v>1.0998513650085199E-3</v>
      </c>
      <c r="H5">
        <v>7.8438265423320399E-4</v>
      </c>
      <c r="I5" s="3">
        <v>1.9805408540879E-3</v>
      </c>
      <c r="J5">
        <v>1.8662503798967901E-3</v>
      </c>
      <c r="K5">
        <v>1.27144342400118E-3</v>
      </c>
      <c r="L5" s="3">
        <v>-1.9120861558087802E-5</v>
      </c>
      <c r="M5" s="3">
        <v>8.9511213511761696E-4</v>
      </c>
      <c r="N5" s="3">
        <v>-1.28260666025409E-4</v>
      </c>
      <c r="O5">
        <v>6.5525974471479703E-2</v>
      </c>
      <c r="P5">
        <v>2.9284640958258802E-3</v>
      </c>
      <c r="Q5">
        <v>1.53768747934285E-3</v>
      </c>
      <c r="R5">
        <v>3.03446018171771E-3</v>
      </c>
    </row>
    <row r="6" spans="1:18" ht="15" thickBot="1">
      <c r="A6" s="2" t="s">
        <v>22</v>
      </c>
      <c r="B6" s="7">
        <v>0.87043316936139503</v>
      </c>
      <c r="C6" s="13">
        <f t="shared" si="0"/>
        <v>3.8429318411811179E-2</v>
      </c>
      <c r="D6" s="14">
        <f t="shared" si="1"/>
        <v>0.98358520990454756</v>
      </c>
      <c r="E6" s="13">
        <f>K20</f>
        <v>0.94574741421863195</v>
      </c>
      <c r="F6" s="13">
        <f>K6</f>
        <v>1.47681251359637E-3</v>
      </c>
      <c r="G6" s="3">
        <v>1.51010087424631E-3</v>
      </c>
      <c r="H6">
        <v>6.31226973336933E-4</v>
      </c>
      <c r="I6" s="3">
        <v>3.96364057666178E-3</v>
      </c>
      <c r="J6">
        <v>1.27144342400118E-3</v>
      </c>
      <c r="K6" s="3">
        <v>1.47681251359637E-3</v>
      </c>
      <c r="L6" s="3">
        <v>7.3473831226744599E-6</v>
      </c>
      <c r="M6">
        <v>1.6214215916070199E-3</v>
      </c>
      <c r="N6" s="3">
        <v>2.4882196366305699E-5</v>
      </c>
      <c r="O6">
        <v>4.4641689154077902E-2</v>
      </c>
      <c r="P6">
        <v>4.0207943836768397E-3</v>
      </c>
      <c r="Q6">
        <v>1.2374442605089899E-3</v>
      </c>
      <c r="R6">
        <v>3.5245994306754699E-3</v>
      </c>
    </row>
    <row r="7" spans="1:18" ht="15" thickBot="1">
      <c r="A7" s="2" t="s">
        <v>0</v>
      </c>
      <c r="B7" s="7">
        <v>2.5014554288986499E-2</v>
      </c>
      <c r="C7" s="13">
        <f t="shared" si="0"/>
        <v>9.358060490448814E-4</v>
      </c>
      <c r="D7" s="14">
        <f t="shared" si="1"/>
        <v>0.37759188361396434</v>
      </c>
      <c r="E7" s="13">
        <f>L21</f>
        <v>0.90735482852279203</v>
      </c>
      <c r="F7" s="13">
        <f>L7</f>
        <v>8.7573296142899102E-7</v>
      </c>
      <c r="G7" s="3">
        <v>1.4116914557629499E-5</v>
      </c>
      <c r="H7" s="3">
        <v>-4.805154161063E-6</v>
      </c>
      <c r="I7" s="3">
        <v>6.69413832386415E-5</v>
      </c>
      <c r="J7" s="3">
        <v>-1.9120861558087802E-5</v>
      </c>
      <c r="K7" s="3">
        <v>7.3473831226744404E-6</v>
      </c>
      <c r="L7" s="3">
        <v>8.7573296142899102E-7</v>
      </c>
      <c r="M7" s="3">
        <v>2.4583306990335901E-5</v>
      </c>
      <c r="N7" s="3">
        <v>5.0600512377306101E-6</v>
      </c>
      <c r="O7" s="3">
        <v>-6.71353158088708E-4</v>
      </c>
      <c r="P7" s="3">
        <v>3.7587694793231701E-5</v>
      </c>
      <c r="Q7" s="3">
        <v>-9.4199245099344392E-6</v>
      </c>
      <c r="R7" s="3">
        <v>1.7535457028373101E-5</v>
      </c>
    </row>
    <row r="8" spans="1:18" ht="15" thickBot="1">
      <c r="A8" s="2" t="s">
        <v>5</v>
      </c>
      <c r="B8" s="7">
        <v>6.76251765106813E-17</v>
      </c>
      <c r="C8" s="13">
        <f t="shared" si="0"/>
        <v>4.5883146774112607E-2</v>
      </c>
      <c r="D8" s="14">
        <f t="shared" si="1"/>
        <v>0.97537112784947844</v>
      </c>
      <c r="E8" s="13">
        <f>M22</f>
        <v>0.90000000000000102</v>
      </c>
      <c r="F8" s="13">
        <f>M8</f>
        <v>2.1052631578947602E-3</v>
      </c>
      <c r="G8" s="3">
        <v>1.7879459198082001E-3</v>
      </c>
      <c r="H8" s="3">
        <v>5.3665331340060202E-4</v>
      </c>
      <c r="I8" s="3">
        <v>5.28116159726018E-3</v>
      </c>
      <c r="J8" s="3">
        <v>8.9511213511761696E-4</v>
      </c>
      <c r="K8">
        <v>1.6214215916070199E-3</v>
      </c>
      <c r="L8" s="3">
        <v>2.4583306990335999E-5</v>
      </c>
      <c r="M8" s="3">
        <v>2.1052631578947602E-3</v>
      </c>
      <c r="N8" s="3">
        <v>1.2447266713903099E-4</v>
      </c>
      <c r="O8">
        <v>3.1428309698762098E-2</v>
      </c>
      <c r="P8">
        <v>4.76058456443896E-3</v>
      </c>
      <c r="Q8">
        <v>1.0520440199824001E-3</v>
      </c>
      <c r="R8">
        <v>3.86972724435144E-3</v>
      </c>
    </row>
    <row r="9" spans="1:18" ht="15" thickBot="1">
      <c r="A9" s="6" t="s">
        <v>6</v>
      </c>
      <c r="B9" s="9">
        <v>0.74730631287329896</v>
      </c>
      <c r="C9" s="13">
        <f t="shared" si="0"/>
        <v>5.4272955310289668E-3</v>
      </c>
      <c r="D9" s="14">
        <f t="shared" si="1"/>
        <v>0.29649785830128178</v>
      </c>
      <c r="E9" s="14">
        <f>N23</f>
        <v>0.91674543263845798</v>
      </c>
      <c r="F9" s="14">
        <f>N9</f>
        <v>2.9455536781126999E-5</v>
      </c>
      <c r="G9" s="3">
        <v>6.4288947959258296E-5</v>
      </c>
      <c r="H9" s="3">
        <v>-3.6102795990373598E-5</v>
      </c>
      <c r="I9" s="3">
        <v>3.4455114407213401E-4</v>
      </c>
      <c r="J9" s="3">
        <v>-1.28260666025409E-4</v>
      </c>
      <c r="K9" s="3">
        <v>2.4882196366305601E-5</v>
      </c>
      <c r="L9" s="3">
        <v>5.0600512377306101E-6</v>
      </c>
      <c r="M9" s="3">
        <v>1.2447266713903099E-4</v>
      </c>
      <c r="N9" s="3">
        <v>2.9455536781126999E-5</v>
      </c>
      <c r="O9" s="3">
        <v>-4.5033641885397699E-3</v>
      </c>
      <c r="P9" s="3">
        <v>1.7117574414761701E-4</v>
      </c>
      <c r="Q9" s="3">
        <v>-7.0775172123020805E-5</v>
      </c>
      <c r="R9" s="3">
        <v>5.9384501647448298E-5</v>
      </c>
    </row>
    <row r="10" spans="1:18" ht="15" thickBot="1">
      <c r="A10" s="6" t="s">
        <v>1</v>
      </c>
      <c r="B10" s="9">
        <v>35.193751529093902</v>
      </c>
      <c r="C10" s="13">
        <f t="shared" si="0"/>
        <v>1.5168007464534423</v>
      </c>
      <c r="D10" s="14">
        <f t="shared" si="1"/>
        <v>0.63726160944589705</v>
      </c>
      <c r="E10" s="14">
        <f>O24</f>
        <v>0.998750189855941</v>
      </c>
      <c r="F10" s="14">
        <f>O10</f>
        <v>2.3006845044417199</v>
      </c>
      <c r="G10">
        <v>3.8616915094723897E-2</v>
      </c>
      <c r="H10">
        <v>2.75404834907516E-2</v>
      </c>
      <c r="I10">
        <v>6.9538830824973905E-2</v>
      </c>
      <c r="J10">
        <v>6.5525974471479703E-2</v>
      </c>
      <c r="K10">
        <v>4.4641689154077902E-2</v>
      </c>
      <c r="L10" s="3">
        <v>-6.71353158088708E-4</v>
      </c>
      <c r="M10">
        <v>3.1428309698762098E-2</v>
      </c>
      <c r="N10" s="3">
        <v>-4.5033641885397699E-3</v>
      </c>
      <c r="O10">
        <v>2.3006845044417199</v>
      </c>
      <c r="P10">
        <v>0.102821392912104</v>
      </c>
      <c r="Q10">
        <v>5.3989792367574098E-2</v>
      </c>
      <c r="R10">
        <v>0.106543024742989</v>
      </c>
    </row>
    <row r="11" spans="1:18" ht="15" thickBot="1">
      <c r="A11" s="6" t="s">
        <v>2</v>
      </c>
      <c r="B11" s="9">
        <v>2.6655268531241001</v>
      </c>
      <c r="C11" s="13">
        <f t="shared" si="0"/>
        <v>0.10637441706071907</v>
      </c>
      <c r="D11" s="14">
        <f t="shared" si="1"/>
        <v>1.0000000000000018</v>
      </c>
      <c r="E11" s="14">
        <f>P25</f>
        <v>0.92392557141566001</v>
      </c>
      <c r="F11" s="14">
        <f>P11</f>
        <v>1.13155166050078E-2</v>
      </c>
      <c r="G11">
        <v>4.2497998870922298E-3</v>
      </c>
      <c r="H11">
        <v>1.5521020499668901E-3</v>
      </c>
      <c r="I11" s="3">
        <v>1.1780924365426101E-2</v>
      </c>
      <c r="J11">
        <v>2.9284640958258802E-3</v>
      </c>
      <c r="K11">
        <v>4.0207943836768397E-3</v>
      </c>
      <c r="L11" s="3">
        <v>3.7587694793231701E-5</v>
      </c>
      <c r="M11">
        <v>4.76058456443896E-3</v>
      </c>
      <c r="N11" s="3">
        <v>1.7117574414761701E-4</v>
      </c>
      <c r="O11">
        <v>0.102821392912104</v>
      </c>
      <c r="P11">
        <v>1.13155166050078E-2</v>
      </c>
      <c r="Q11">
        <v>3.0427086524874901E-3</v>
      </c>
      <c r="R11">
        <v>9.5961332024870599E-3</v>
      </c>
    </row>
    <row r="12" spans="1:18" ht="15" thickBot="1">
      <c r="A12" s="6" t="s">
        <v>3</v>
      </c>
      <c r="B12" s="9">
        <v>1.96165182255051</v>
      </c>
      <c r="C12" s="13">
        <f t="shared" si="0"/>
        <v>3.6414219919355541E-2</v>
      </c>
      <c r="D12" s="14">
        <f t="shared" si="1"/>
        <v>0.78551080915639571</v>
      </c>
      <c r="E12" s="14">
        <f>Q26</f>
        <v>0.99211612524317006</v>
      </c>
      <c r="F12" s="14">
        <f>Q12</f>
        <v>1.32599541233519E-3</v>
      </c>
      <c r="G12">
        <v>1.1427585093263101E-3</v>
      </c>
      <c r="H12">
        <v>6.7639739218857504E-4</v>
      </c>
      <c r="I12" s="3">
        <v>2.4446921716825701E-3</v>
      </c>
      <c r="J12">
        <v>1.53768747934285E-3</v>
      </c>
      <c r="K12" s="3">
        <v>1.2374442605089899E-3</v>
      </c>
      <c r="L12" s="3">
        <v>-9.4199245099344392E-6</v>
      </c>
      <c r="M12">
        <v>1.0520440199824001E-3</v>
      </c>
      <c r="N12" s="3">
        <v>-7.0775172123020805E-5</v>
      </c>
      <c r="O12">
        <v>5.3989792367574098E-2</v>
      </c>
      <c r="P12">
        <v>3.0427086524874901E-3</v>
      </c>
      <c r="Q12">
        <v>1.32599541233519E-3</v>
      </c>
      <c r="R12">
        <v>2.9533168875048301E-3</v>
      </c>
    </row>
    <row r="13" spans="1:18" ht="15" thickBot="1">
      <c r="A13" s="6" t="s">
        <v>4</v>
      </c>
      <c r="B13" s="9">
        <v>2.3897069496100301</v>
      </c>
      <c r="C13" s="13">
        <f t="shared" si="0"/>
        <v>9.1716417993824864E-2</v>
      </c>
      <c r="D13" s="14">
        <f t="shared" si="1"/>
        <v>0.98358520990454446</v>
      </c>
      <c r="E13" s="14">
        <f>R27</f>
        <v>0.94574741421863195</v>
      </c>
      <c r="F13" s="14">
        <f>R13</f>
        <v>8.4119013296180007E-3</v>
      </c>
      <c r="G13">
        <v>3.6040463042052401E-3</v>
      </c>
      <c r="H13">
        <v>1.50650282982259E-3</v>
      </c>
      <c r="I13" s="3">
        <v>9.4597284294968605E-3</v>
      </c>
      <c r="J13">
        <v>3.03446018171771E-3</v>
      </c>
      <c r="K13" s="3">
        <v>3.5245994306754699E-3</v>
      </c>
      <c r="L13" s="3">
        <v>1.7535457028373101E-5</v>
      </c>
      <c r="M13">
        <v>3.86972724435144E-3</v>
      </c>
      <c r="N13" s="3">
        <v>5.93845016474484E-5</v>
      </c>
      <c r="O13">
        <v>0.106543024742989</v>
      </c>
      <c r="P13">
        <v>9.5961332024870599E-3</v>
      </c>
      <c r="Q13">
        <v>2.9533168875048301E-3</v>
      </c>
      <c r="R13">
        <v>8.4119013296180007E-3</v>
      </c>
    </row>
    <row r="14" spans="1:18">
      <c r="K14" s="3"/>
      <c r="M14" s="3"/>
    </row>
    <row r="16" spans="1:18">
      <c r="A16" s="4"/>
      <c r="B16" s="10"/>
      <c r="C16" s="10"/>
      <c r="D16" s="10"/>
      <c r="E16" s="10"/>
      <c r="F16" s="10"/>
      <c r="G16">
        <v>0.92392557141566001</v>
      </c>
      <c r="H16">
        <v>0.73311359014367505</v>
      </c>
      <c r="I16">
        <v>0.88411185292594696</v>
      </c>
      <c r="J16">
        <v>0.59794774294793795</v>
      </c>
      <c r="K16">
        <v>0.91090558242556796</v>
      </c>
      <c r="L16">
        <v>0.33785404814914199</v>
      </c>
      <c r="M16">
        <v>0.89854704795794504</v>
      </c>
      <c r="N16">
        <v>0.26258357219386402</v>
      </c>
      <c r="O16">
        <v>0.59794774294793795</v>
      </c>
      <c r="P16">
        <v>0.92392557141565901</v>
      </c>
      <c r="Q16">
        <v>0.73311359014367505</v>
      </c>
      <c r="R16">
        <v>0.91090558242556796</v>
      </c>
    </row>
    <row r="17" spans="1:18">
      <c r="A17" s="4"/>
      <c r="B17" s="10"/>
      <c r="C17" s="10"/>
      <c r="D17" s="10"/>
      <c r="E17" s="10"/>
      <c r="F17" s="10"/>
      <c r="G17">
        <v>0.79122762493685805</v>
      </c>
      <c r="H17">
        <v>0.99211612524317006</v>
      </c>
      <c r="I17">
        <v>0.59329889851282402</v>
      </c>
      <c r="J17">
        <v>0.96572275053085199</v>
      </c>
      <c r="K17">
        <v>0.88629918706923205</v>
      </c>
      <c r="L17">
        <v>-0.25575905089732598</v>
      </c>
      <c r="M17">
        <v>0.63965176186823103</v>
      </c>
      <c r="N17">
        <v>-0.33732635692187601</v>
      </c>
      <c r="O17">
        <v>0.96572275053085199</v>
      </c>
      <c r="P17">
        <v>0.79122762493685805</v>
      </c>
      <c r="Q17">
        <v>0.99211612524317006</v>
      </c>
      <c r="R17">
        <v>0.88629918706923205</v>
      </c>
    </row>
    <row r="18" spans="1:18">
      <c r="A18" s="4"/>
      <c r="B18" s="10"/>
      <c r="C18" s="10"/>
      <c r="D18" s="10"/>
      <c r="E18" s="10"/>
      <c r="F18" s="10"/>
      <c r="G18">
        <v>0.85797643613488495</v>
      </c>
      <c r="H18">
        <v>0.51695125926790197</v>
      </c>
      <c r="I18">
        <v>0.89468471755703705</v>
      </c>
      <c r="J18">
        <v>0.351246167105984</v>
      </c>
      <c r="K18">
        <v>0.79811515931809396</v>
      </c>
      <c r="L18">
        <v>0.55887925342649303</v>
      </c>
      <c r="M18">
        <v>0.89280292874459499</v>
      </c>
      <c r="N18">
        <v>0.49667521584045699</v>
      </c>
      <c r="O18">
        <v>0.351246167105984</v>
      </c>
      <c r="P18">
        <v>0.85797643613488495</v>
      </c>
      <c r="Q18">
        <v>0.51695125926790197</v>
      </c>
      <c r="R18">
        <v>0.79811515931809396</v>
      </c>
    </row>
    <row r="19" spans="1:18">
      <c r="A19" s="4"/>
      <c r="B19" s="10"/>
      <c r="C19" s="10"/>
      <c r="D19" s="10"/>
      <c r="E19" s="10"/>
      <c r="F19" s="10"/>
      <c r="G19">
        <v>0.67031679467397398</v>
      </c>
      <c r="H19">
        <v>0.98553557956635396</v>
      </c>
      <c r="I19">
        <v>0.43741106215834102</v>
      </c>
      <c r="J19">
        <v>0.998750189855941</v>
      </c>
      <c r="K19">
        <v>0.79314773626908397</v>
      </c>
      <c r="L19">
        <v>-0.43367982568090602</v>
      </c>
      <c r="M19">
        <v>0.49021260528771698</v>
      </c>
      <c r="N19">
        <v>-0.50959311466559898</v>
      </c>
      <c r="O19">
        <v>0.998750189855941</v>
      </c>
      <c r="P19">
        <v>0.67031679467397398</v>
      </c>
      <c r="Q19">
        <v>0.98553557956635396</v>
      </c>
      <c r="R19">
        <v>0.79314773626908397</v>
      </c>
    </row>
    <row r="20" spans="1:18">
      <c r="A20" s="5"/>
      <c r="B20" s="11"/>
      <c r="C20" s="11"/>
      <c r="D20" s="11"/>
      <c r="E20" s="11"/>
      <c r="F20" s="11"/>
      <c r="G20">
        <v>0.92785052804019497</v>
      </c>
      <c r="H20">
        <v>0.84244951989963501</v>
      </c>
      <c r="I20">
        <v>0.84009703049808804</v>
      </c>
      <c r="J20">
        <v>0.73276497065088797</v>
      </c>
      <c r="K20">
        <v>0.94574741421863195</v>
      </c>
      <c r="L20">
        <v>0.180351689443638</v>
      </c>
      <c r="M20">
        <v>0.86450464995470999</v>
      </c>
      <c r="N20">
        <v>9.9773238824632196E-2</v>
      </c>
      <c r="O20">
        <v>0.73276497065088797</v>
      </c>
      <c r="P20">
        <v>0.92785052804019497</v>
      </c>
      <c r="Q20">
        <v>0.84244951989963501</v>
      </c>
      <c r="R20">
        <v>0.94574741421863195</v>
      </c>
    </row>
    <row r="21" spans="1:18">
      <c r="A21" s="5"/>
      <c r="B21" s="11"/>
      <c r="C21" s="11"/>
      <c r="D21" s="11"/>
      <c r="E21" s="11"/>
      <c r="F21" s="11"/>
      <c r="G21">
        <v>0.25089896130503497</v>
      </c>
      <c r="H21">
        <v>-0.34600659938646999</v>
      </c>
      <c r="I21">
        <v>0.48522822709556301</v>
      </c>
      <c r="J21">
        <v>-0.51641893082927903</v>
      </c>
      <c r="K21">
        <v>8.8425678165445804E-2</v>
      </c>
      <c r="L21">
        <v>0.90735482852279203</v>
      </c>
      <c r="M21">
        <v>0.43828816683903499</v>
      </c>
      <c r="N21">
        <v>0.912512210065759</v>
      </c>
      <c r="O21">
        <v>-0.51641893082927903</v>
      </c>
      <c r="P21">
        <v>0.25089896130503497</v>
      </c>
      <c r="Q21">
        <v>-0.34600659938646999</v>
      </c>
      <c r="R21">
        <v>8.8425678165445804E-2</v>
      </c>
    </row>
    <row r="22" spans="1:18">
      <c r="A22" s="5"/>
      <c r="B22" s="11"/>
      <c r="C22" s="11"/>
      <c r="D22" s="11"/>
      <c r="E22" s="11"/>
      <c r="F22" s="11"/>
      <c r="G22">
        <v>0.87783401506453396</v>
      </c>
      <c r="H22">
        <v>0.56669869897993397</v>
      </c>
      <c r="I22">
        <v>0.898399985340535</v>
      </c>
      <c r="J22">
        <v>0.40642630100613403</v>
      </c>
      <c r="K22">
        <v>0.82760400643299803</v>
      </c>
      <c r="L22">
        <v>0.51528057486084</v>
      </c>
      <c r="M22">
        <v>0.90000000000000102</v>
      </c>
      <c r="N22">
        <v>0.44986254827202099</v>
      </c>
      <c r="O22">
        <v>0.40642630100613403</v>
      </c>
      <c r="P22">
        <v>0.87783401506453396</v>
      </c>
      <c r="Q22">
        <v>0.56669869897993397</v>
      </c>
      <c r="R22">
        <v>0.82760400643299803</v>
      </c>
    </row>
    <row r="23" spans="1:18">
      <c r="A23" s="5"/>
      <c r="B23" s="11"/>
      <c r="C23" s="11"/>
      <c r="D23" s="11"/>
      <c r="E23" s="11"/>
      <c r="F23" s="11"/>
      <c r="G23">
        <v>0.17289942235352801</v>
      </c>
      <c r="H23">
        <v>-0.42500491288488601</v>
      </c>
      <c r="I23">
        <v>0.41828352387691597</v>
      </c>
      <c r="J23">
        <v>-0.58820264917870202</v>
      </c>
      <c r="K23">
        <v>6.5370953950465698E-3</v>
      </c>
      <c r="L23">
        <v>0.90443020001491004</v>
      </c>
      <c r="M23">
        <v>0.368528587783851</v>
      </c>
      <c r="N23">
        <v>0.91674543263845798</v>
      </c>
      <c r="O23">
        <v>-0.58820264917870202</v>
      </c>
      <c r="P23">
        <v>0.17289942235352801</v>
      </c>
      <c r="Q23">
        <v>-0.42500491288488701</v>
      </c>
      <c r="R23">
        <v>6.5370953950466002E-3</v>
      </c>
    </row>
    <row r="24" spans="1:18">
      <c r="A24" s="5"/>
      <c r="B24" s="11"/>
      <c r="C24" s="11"/>
      <c r="D24" s="11"/>
      <c r="E24" s="11"/>
      <c r="F24" s="11"/>
      <c r="G24">
        <v>0.67031679467397398</v>
      </c>
      <c r="H24">
        <v>0.98553557956635296</v>
      </c>
      <c r="I24">
        <v>0.43741106215834102</v>
      </c>
      <c r="J24">
        <v>0.998750189855941</v>
      </c>
      <c r="K24">
        <v>0.79314773626908397</v>
      </c>
      <c r="L24">
        <v>-0.43367982568090602</v>
      </c>
      <c r="M24">
        <v>0.49021260528771698</v>
      </c>
      <c r="N24">
        <v>-0.50959311466559898</v>
      </c>
      <c r="O24">
        <v>0.998750189855941</v>
      </c>
      <c r="P24">
        <v>0.67031679467397398</v>
      </c>
      <c r="Q24">
        <v>0.98553557956635296</v>
      </c>
      <c r="R24">
        <v>0.79314773626908397</v>
      </c>
    </row>
    <row r="25" spans="1:18">
      <c r="A25" s="5"/>
      <c r="B25" s="11"/>
      <c r="C25" s="11"/>
      <c r="D25" s="11"/>
      <c r="E25" s="11"/>
      <c r="F25" s="11"/>
      <c r="G25">
        <v>0.92392557141566001</v>
      </c>
      <c r="H25">
        <v>0.73311359014367505</v>
      </c>
      <c r="I25">
        <v>0.88411185292594696</v>
      </c>
      <c r="J25">
        <v>0.59794774294793795</v>
      </c>
      <c r="K25">
        <v>0.91090558242556796</v>
      </c>
      <c r="L25">
        <v>0.33785404814914199</v>
      </c>
      <c r="M25">
        <v>0.89854704795794504</v>
      </c>
      <c r="N25">
        <v>0.26258357219386402</v>
      </c>
      <c r="O25">
        <v>0.59794774294793795</v>
      </c>
      <c r="P25">
        <v>0.92392557141566001</v>
      </c>
      <c r="Q25">
        <v>0.73311359014367505</v>
      </c>
      <c r="R25">
        <v>0.91090558242556796</v>
      </c>
    </row>
    <row r="26" spans="1:18">
      <c r="A26" s="5"/>
      <c r="B26" s="11"/>
      <c r="C26" s="11"/>
      <c r="D26" s="11"/>
      <c r="E26" s="11"/>
      <c r="F26" s="11"/>
      <c r="G26">
        <v>0.79122762493685805</v>
      </c>
      <c r="H26">
        <v>0.99211612524317006</v>
      </c>
      <c r="I26">
        <v>0.59329889851282402</v>
      </c>
      <c r="J26">
        <v>0.96572275053085199</v>
      </c>
      <c r="K26">
        <v>0.88629918706923205</v>
      </c>
      <c r="L26">
        <v>-0.25575905089732598</v>
      </c>
      <c r="M26">
        <v>0.63965176186823103</v>
      </c>
      <c r="N26">
        <v>-0.33732635692187601</v>
      </c>
      <c r="O26">
        <v>0.96572275053085199</v>
      </c>
      <c r="P26">
        <v>0.79122762493685805</v>
      </c>
      <c r="Q26">
        <v>0.99211612524317006</v>
      </c>
      <c r="R26">
        <v>0.88629918706923205</v>
      </c>
    </row>
    <row r="27" spans="1:18">
      <c r="A27" s="5"/>
      <c r="B27" s="11"/>
      <c r="C27" s="11"/>
      <c r="D27" s="11"/>
      <c r="E27" s="11"/>
      <c r="F27" s="11"/>
      <c r="G27">
        <v>0.92785052804019497</v>
      </c>
      <c r="H27">
        <v>0.84244951989963501</v>
      </c>
      <c r="I27">
        <v>0.84009703049808804</v>
      </c>
      <c r="J27">
        <v>0.73276497065088797</v>
      </c>
      <c r="K27">
        <v>0.94574741421863195</v>
      </c>
      <c r="L27">
        <v>0.180351689443638</v>
      </c>
      <c r="M27">
        <v>0.86450464995471099</v>
      </c>
      <c r="N27">
        <v>9.9773238824632293E-2</v>
      </c>
      <c r="O27">
        <v>0.73276497065088797</v>
      </c>
      <c r="P27">
        <v>0.92785052804019497</v>
      </c>
      <c r="Q27">
        <v>0.84244951989963501</v>
      </c>
      <c r="R27">
        <v>0.94574741421863195</v>
      </c>
    </row>
    <row r="28" spans="1:18">
      <c r="A28" s="4"/>
      <c r="B28" s="10"/>
      <c r="C28" s="10"/>
      <c r="D28" s="10"/>
      <c r="E28" s="10"/>
      <c r="F28" s="10"/>
    </row>
    <row r="29" spans="1:18">
      <c r="A29" s="4"/>
      <c r="B29" s="10"/>
      <c r="C29" s="10"/>
      <c r="D29" s="10"/>
      <c r="E29" s="10"/>
      <c r="F29" s="10"/>
    </row>
    <row r="33" spans="2:6">
      <c r="B33"/>
      <c r="C33"/>
      <c r="D33"/>
      <c r="E33"/>
      <c r="F33"/>
    </row>
    <row r="34" spans="2:6">
      <c r="B34"/>
      <c r="C34"/>
      <c r="D34"/>
      <c r="E34"/>
      <c r="F34"/>
    </row>
    <row r="35" spans="2:6">
      <c r="B35"/>
      <c r="C35"/>
      <c r="D35"/>
      <c r="E35"/>
      <c r="F35"/>
    </row>
    <row r="36" spans="2:6">
      <c r="B36"/>
      <c r="C36"/>
      <c r="D36"/>
      <c r="E36"/>
      <c r="F3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G2" sqref="G2:R13"/>
    </sheetView>
  </sheetViews>
  <sheetFormatPr baseColWidth="10" defaultColWidth="8.83203125" defaultRowHeight="14" x14ac:dyDescent="0"/>
  <cols>
    <col min="2" max="6" width="8.83203125" style="1" customWidth="1"/>
  </cols>
  <sheetData>
    <row r="1" spans="1:18" ht="29" thickBot="1">
      <c r="A1" s="2" t="s">
        <v>13</v>
      </c>
      <c r="B1" s="7" t="s">
        <v>14</v>
      </c>
      <c r="C1" s="7" t="s">
        <v>15</v>
      </c>
      <c r="D1" s="8" t="s">
        <v>23</v>
      </c>
      <c r="E1" s="8" t="s">
        <v>24</v>
      </c>
      <c r="F1" s="7" t="s">
        <v>16</v>
      </c>
    </row>
    <row r="2" spans="1:18" ht="15" thickBot="1">
      <c r="A2" s="2" t="s">
        <v>18</v>
      </c>
      <c r="B2" s="7">
        <v>0.972721696193805</v>
      </c>
      <c r="C2" s="13">
        <f t="shared" ref="C2:C13" si="0">SQRT(F2)</f>
        <v>4.0613298171130102E-2</v>
      </c>
      <c r="D2" s="14">
        <f t="shared" ref="D2:D13" si="1">YcovarCFE/SQRT(YvarCFE*F2)</f>
        <v>1</v>
      </c>
      <c r="E2" s="13">
        <f>G16</f>
        <v>0.92118481346195502</v>
      </c>
      <c r="F2" s="14">
        <f>G2</f>
        <v>1.64943998833712E-3</v>
      </c>
      <c r="G2" s="3">
        <v>1.64943998833712E-3</v>
      </c>
      <c r="H2" s="3">
        <v>5.7776102156705E-4</v>
      </c>
      <c r="I2" s="3">
        <v>4.6412308323543396E-3</v>
      </c>
      <c r="J2" s="3">
        <v>1.10291554670277E-3</v>
      </c>
      <c r="K2" s="3">
        <v>1.5233180772644399E-3</v>
      </c>
      <c r="L2" s="3">
        <v>1.5483920138068001E-5</v>
      </c>
      <c r="M2" s="3">
        <v>1.8280681319017399E-3</v>
      </c>
      <c r="N2" s="3">
        <v>9.3626165317266998E-5</v>
      </c>
      <c r="O2">
        <v>3.8458842721815802E-2</v>
      </c>
      <c r="P2">
        <v>4.3616699679640001E-3</v>
      </c>
      <c r="Q2">
        <v>1.1248606174458901E-3</v>
      </c>
      <c r="R2">
        <v>3.6355908185652101E-3</v>
      </c>
    </row>
    <row r="3" spans="1:18" ht="15" thickBot="1">
      <c r="A3" s="2" t="s">
        <v>19</v>
      </c>
      <c r="B3" s="7">
        <v>0.66675625920655601</v>
      </c>
      <c r="C3" s="13">
        <f t="shared" si="0"/>
        <v>1.8323698160604099E-2</v>
      </c>
      <c r="D3" s="14">
        <f t="shared" si="1"/>
        <v>0.7763666121728785</v>
      </c>
      <c r="E3" s="13">
        <f>H17</f>
        <v>0.99188305969213297</v>
      </c>
      <c r="F3" s="13">
        <f>H3</f>
        <v>3.3575791428092598E-4</v>
      </c>
      <c r="G3" s="3">
        <v>5.7776102156705E-4</v>
      </c>
      <c r="H3" s="3">
        <v>3.3575791428092598E-4</v>
      </c>
      <c r="I3">
        <v>1.2533576349674899E-3</v>
      </c>
      <c r="J3">
        <v>7.7802767273326497E-4</v>
      </c>
      <c r="K3" s="3">
        <v>6.3139648571030997E-4</v>
      </c>
      <c r="L3" s="3">
        <v>-4.7689391071801604E-6</v>
      </c>
      <c r="M3" s="3">
        <v>5.3753560052270102E-4</v>
      </c>
      <c r="N3" s="3">
        <v>-3.9816099491265202E-5</v>
      </c>
      <c r="O3">
        <v>2.71299502380963E-2</v>
      </c>
      <c r="P3">
        <v>1.52779301717411E-3</v>
      </c>
      <c r="Q3" s="3">
        <v>6.5369736045192499E-4</v>
      </c>
      <c r="R3">
        <v>1.5069073889315201E-3</v>
      </c>
    </row>
    <row r="4" spans="1:18" ht="15" thickBot="1">
      <c r="A4" s="2" t="s">
        <v>20</v>
      </c>
      <c r="B4" s="7">
        <v>-0.36503750569742899</v>
      </c>
      <c r="C4" s="13">
        <f t="shared" si="0"/>
        <v>0.11873966474178584</v>
      </c>
      <c r="D4" s="14">
        <f t="shared" si="1"/>
        <v>0.96242986416509402</v>
      </c>
      <c r="E4" s="13">
        <f>I18</f>
        <v>0.89281725023613701</v>
      </c>
      <c r="F4" s="13">
        <f>I4</f>
        <v>1.40991079829917E-2</v>
      </c>
      <c r="G4" s="3">
        <v>4.6412308323543396E-3</v>
      </c>
      <c r="H4">
        <v>1.2533576349674899E-3</v>
      </c>
      <c r="I4">
        <v>1.40991079829917E-2</v>
      </c>
      <c r="J4">
        <v>2.0099003778072701E-3</v>
      </c>
      <c r="K4">
        <v>4.0132828278420301E-3</v>
      </c>
      <c r="L4" s="3">
        <v>7.2023537629789305E-5</v>
      </c>
      <c r="M4">
        <v>5.4308293421201697E-3</v>
      </c>
      <c r="N4" s="3">
        <v>4.6615502744687301E-4</v>
      </c>
      <c r="O4">
        <v>7.0085549838966296E-2</v>
      </c>
      <c r="P4">
        <v>1.22729637204182E-2</v>
      </c>
      <c r="Q4">
        <v>2.4402003432598099E-3</v>
      </c>
      <c r="R4">
        <v>9.5782059039236905E-3</v>
      </c>
    </row>
    <row r="5" spans="1:18" ht="15" thickBot="1">
      <c r="A5" s="2" t="s">
        <v>21</v>
      </c>
      <c r="B5" s="7">
        <v>3.5530911539595702</v>
      </c>
      <c r="C5" s="13">
        <f t="shared" si="0"/>
        <v>4.3448672816047328E-2</v>
      </c>
      <c r="D5" s="14">
        <f t="shared" si="1"/>
        <v>0.62502513698274187</v>
      </c>
      <c r="E5" s="13">
        <f>J19</f>
        <v>0.99867987961878302</v>
      </c>
      <c r="F5" s="13">
        <f>J5</f>
        <v>1.88778716947593E-3</v>
      </c>
      <c r="G5" s="3">
        <v>1.10291554670277E-3</v>
      </c>
      <c r="H5">
        <v>7.7802767273326497E-4</v>
      </c>
      <c r="I5">
        <v>2.0099003778072701E-3</v>
      </c>
      <c r="J5">
        <v>1.88778716947593E-3</v>
      </c>
      <c r="K5">
        <v>1.30583065941004E-3</v>
      </c>
      <c r="L5" s="3">
        <v>-1.9579145790703E-5</v>
      </c>
      <c r="M5" s="3">
        <v>9.2047955406738798E-4</v>
      </c>
      <c r="N5" s="3">
        <v>-1.5063332709668701E-4</v>
      </c>
      <c r="O5">
        <v>6.5827442599920197E-2</v>
      </c>
      <c r="P5">
        <v>2.9164768959577801E-3</v>
      </c>
      <c r="Q5">
        <v>1.5147658905182201E-3</v>
      </c>
      <c r="R5">
        <v>3.1165296511662002E-3</v>
      </c>
    </row>
    <row r="6" spans="1:18" ht="15" thickBot="1">
      <c r="A6" s="2" t="s">
        <v>22</v>
      </c>
      <c r="B6" s="7">
        <v>0.870450674013868</v>
      </c>
      <c r="C6" s="13">
        <f t="shared" si="0"/>
        <v>3.8452171287184943E-2</v>
      </c>
      <c r="D6" s="14">
        <f t="shared" si="1"/>
        <v>0.97544203776595617</v>
      </c>
      <c r="E6" s="13">
        <f>K20</f>
        <v>0.94809076776558598</v>
      </c>
      <c r="F6" s="13">
        <f>K6</f>
        <v>1.47856947669901E-3</v>
      </c>
      <c r="G6" s="3">
        <v>1.5233180772644399E-3</v>
      </c>
      <c r="H6" s="3">
        <v>6.3139648571030997E-4</v>
      </c>
      <c r="I6">
        <v>4.0132828278420301E-3</v>
      </c>
      <c r="J6">
        <v>1.30583065941004E-3</v>
      </c>
      <c r="K6">
        <v>1.47856947669901E-3</v>
      </c>
      <c r="L6" s="3">
        <v>6.8253914402124403E-6</v>
      </c>
      <c r="M6">
        <v>1.6129048645131001E-3</v>
      </c>
      <c r="N6" s="3">
        <v>3.3218970749401802E-5</v>
      </c>
      <c r="O6">
        <v>4.5534525378405799E-2</v>
      </c>
      <c r="P6">
        <v>4.0281615313323901E-3</v>
      </c>
      <c r="Q6">
        <v>1.2292851443022499E-3</v>
      </c>
      <c r="R6">
        <v>3.5287926364997398E-3</v>
      </c>
    </row>
    <row r="7" spans="1:18" ht="15" thickBot="1">
      <c r="A7" s="2" t="s">
        <v>0</v>
      </c>
      <c r="B7" s="7">
        <v>2.50146339621048E-2</v>
      </c>
      <c r="C7" s="13">
        <f t="shared" si="0"/>
        <v>9.6137436453005499E-4</v>
      </c>
      <c r="D7" s="14">
        <f t="shared" si="1"/>
        <v>0.396570245153957</v>
      </c>
      <c r="E7" s="13">
        <f>L21</f>
        <v>0.90597064221389001</v>
      </c>
      <c r="F7" s="13">
        <f>L7</f>
        <v>9.2424066877556699E-7</v>
      </c>
      <c r="G7" s="3">
        <v>1.5483920138068001E-5</v>
      </c>
      <c r="H7" s="3">
        <v>-4.7689391071801604E-6</v>
      </c>
      <c r="I7" s="3">
        <v>7.2023537629789197E-5</v>
      </c>
      <c r="J7" s="3">
        <v>-1.9579145790703E-5</v>
      </c>
      <c r="K7" s="3">
        <v>6.8253914402124403E-6</v>
      </c>
      <c r="L7" s="3">
        <v>9.2424066877556699E-7</v>
      </c>
      <c r="M7" s="3">
        <v>2.5016029957832001E-5</v>
      </c>
      <c r="N7" s="3">
        <v>6.4276287242949797E-6</v>
      </c>
      <c r="O7" s="3">
        <v>-6.8272796665461502E-4</v>
      </c>
      <c r="P7" s="3">
        <v>4.0944653900776401E-5</v>
      </c>
      <c r="Q7" s="3">
        <v>-9.2847935191522808E-6</v>
      </c>
      <c r="R7" s="3">
        <v>1.6289657966713902E-5</v>
      </c>
    </row>
    <row r="8" spans="1:18" ht="15" thickBot="1">
      <c r="A8" s="2" t="s">
        <v>5</v>
      </c>
      <c r="B8" s="7">
        <v>-1.02129843167595E-17</v>
      </c>
      <c r="C8" s="13">
        <f t="shared" si="0"/>
        <v>4.588314677411217E-2</v>
      </c>
      <c r="D8" s="14">
        <f t="shared" si="1"/>
        <v>0.98100432711608698</v>
      </c>
      <c r="E8" s="13">
        <f>M22</f>
        <v>0.9</v>
      </c>
      <c r="F8" s="13">
        <f>M8</f>
        <v>2.1052631578947199E-3</v>
      </c>
      <c r="G8" s="3">
        <v>1.8280681319017399E-3</v>
      </c>
      <c r="H8" s="3">
        <v>5.3753560052270102E-4</v>
      </c>
      <c r="I8">
        <v>5.4308293421201697E-3</v>
      </c>
      <c r="J8" s="3">
        <v>9.20479554067387E-4</v>
      </c>
      <c r="K8">
        <v>1.6129048645131001E-3</v>
      </c>
      <c r="L8" s="3">
        <v>2.5016029957832001E-5</v>
      </c>
      <c r="M8" s="3">
        <v>2.1052631578947199E-3</v>
      </c>
      <c r="N8" s="3">
        <v>1.5972570714046399E-4</v>
      </c>
      <c r="O8">
        <v>3.2097270279992603E-2</v>
      </c>
      <c r="P8">
        <v>4.8340224116587898E-3</v>
      </c>
      <c r="Q8">
        <v>1.0465445139638001E-3</v>
      </c>
      <c r="R8">
        <v>3.84940099127116E-3</v>
      </c>
    </row>
    <row r="9" spans="1:18" ht="15" thickBot="1">
      <c r="A9" s="6" t="s">
        <v>6</v>
      </c>
      <c r="B9" s="9">
        <v>0.74217821274365503</v>
      </c>
      <c r="C9" s="13">
        <f t="shared" si="0"/>
        <v>6.6964969337752556E-3</v>
      </c>
      <c r="D9" s="14">
        <f t="shared" si="1"/>
        <v>0.34425582878045541</v>
      </c>
      <c r="E9" s="14">
        <f>N23</f>
        <v>0.91205510183037397</v>
      </c>
      <c r="F9" s="14">
        <f>N9</f>
        <v>4.4843071184061403E-5</v>
      </c>
      <c r="G9" s="3">
        <v>9.3626165317266903E-5</v>
      </c>
      <c r="H9" s="3">
        <v>-3.9816099491265202E-5</v>
      </c>
      <c r="I9" s="3">
        <v>4.6615502744687301E-4</v>
      </c>
      <c r="J9" s="3">
        <v>-1.5063332709668701E-4</v>
      </c>
      <c r="K9" s="3">
        <v>3.3218970749401802E-5</v>
      </c>
      <c r="L9" s="3">
        <v>6.4276287242949797E-6</v>
      </c>
      <c r="M9" s="3">
        <v>1.5972570714046399E-4</v>
      </c>
      <c r="N9" s="3">
        <v>4.4843071184061403E-5</v>
      </c>
      <c r="O9">
        <v>-5.2526083731382197E-3</v>
      </c>
      <c r="P9" s="3">
        <v>2.4757883667634901E-4</v>
      </c>
      <c r="Q9" s="3">
        <v>-7.7519182821567497E-5</v>
      </c>
      <c r="R9" s="3">
        <v>7.9281265588071001E-5</v>
      </c>
    </row>
    <row r="10" spans="1:18" ht="15" thickBot="1">
      <c r="A10" s="6" t="s">
        <v>1</v>
      </c>
      <c r="B10" s="9">
        <v>34.953973863125903</v>
      </c>
      <c r="C10" s="13">
        <f t="shared" si="0"/>
        <v>1.5150622178638242</v>
      </c>
      <c r="D10" s="14">
        <f t="shared" si="1"/>
        <v>0.62502513698274442</v>
      </c>
      <c r="E10" s="14">
        <f>O24</f>
        <v>0.99867987961878302</v>
      </c>
      <c r="F10" s="14">
        <f>O10</f>
        <v>2.2954135239984499</v>
      </c>
      <c r="G10">
        <v>3.8458842721815802E-2</v>
      </c>
      <c r="H10">
        <v>2.71299502380963E-2</v>
      </c>
      <c r="I10">
        <v>7.0085549838966296E-2</v>
      </c>
      <c r="J10">
        <v>6.5827442599920197E-2</v>
      </c>
      <c r="K10">
        <v>4.5534525378405799E-2</v>
      </c>
      <c r="L10" s="3">
        <v>-6.8272796665461502E-4</v>
      </c>
      <c r="M10">
        <v>3.20972702799927E-2</v>
      </c>
      <c r="N10">
        <v>-5.2526083731382197E-3</v>
      </c>
      <c r="O10">
        <v>2.2954135239984499</v>
      </c>
      <c r="P10">
        <v>0.101698019017658</v>
      </c>
      <c r="Q10">
        <v>5.2820130533087102E-2</v>
      </c>
      <c r="R10">
        <v>0.108673890807323</v>
      </c>
    </row>
    <row r="11" spans="1:18" ht="15" thickBot="1">
      <c r="A11" s="6" t="s">
        <v>2</v>
      </c>
      <c r="B11" s="9">
        <v>2.6473146360454498</v>
      </c>
      <c r="C11" s="13">
        <f t="shared" si="0"/>
        <v>0.1073951184556705</v>
      </c>
      <c r="D11" s="14">
        <f t="shared" si="1"/>
        <v>1.0000000000000038</v>
      </c>
      <c r="E11" s="14">
        <f>P25</f>
        <v>0.92118481346195502</v>
      </c>
      <c r="F11" s="14">
        <f>P11</f>
        <v>1.1533711468107499E-2</v>
      </c>
      <c r="G11">
        <v>4.3616699679640001E-3</v>
      </c>
      <c r="H11">
        <v>1.52779301717411E-3</v>
      </c>
      <c r="I11">
        <v>1.22729637204182E-2</v>
      </c>
      <c r="J11">
        <v>2.9164768959577701E-3</v>
      </c>
      <c r="K11">
        <v>4.0281615313323901E-3</v>
      </c>
      <c r="L11" s="3">
        <v>4.0944653900776401E-5</v>
      </c>
      <c r="M11">
        <v>4.8340224116588002E-3</v>
      </c>
      <c r="N11" s="3">
        <v>2.4757883667634901E-4</v>
      </c>
      <c r="O11">
        <v>0.101698019017658</v>
      </c>
      <c r="P11">
        <v>1.1533711468107499E-2</v>
      </c>
      <c r="Q11">
        <v>2.9745069890086901E-3</v>
      </c>
      <c r="R11">
        <v>9.6137158073437597E-3</v>
      </c>
    </row>
    <row r="12" spans="1:18" ht="15" thickBot="1">
      <c r="A12" s="6" t="s">
        <v>3</v>
      </c>
      <c r="B12" s="9">
        <v>1.9482351544640899</v>
      </c>
      <c r="C12" s="13">
        <f t="shared" si="0"/>
        <v>3.5674968814830801E-2</v>
      </c>
      <c r="D12" s="14">
        <f t="shared" si="1"/>
        <v>0.77636661217287672</v>
      </c>
      <c r="E12" s="14">
        <f>Q26</f>
        <v>0.99188305969213297</v>
      </c>
      <c r="F12" s="14">
        <f>Q12</f>
        <v>1.27270339993915E-3</v>
      </c>
      <c r="G12">
        <v>1.1248606174458901E-3</v>
      </c>
      <c r="H12" s="3">
        <v>6.5369736045192499E-4</v>
      </c>
      <c r="I12">
        <v>2.4402003432598099E-3</v>
      </c>
      <c r="J12">
        <v>1.5147658905182201E-3</v>
      </c>
      <c r="K12">
        <v>1.2292851443022499E-3</v>
      </c>
      <c r="L12" s="3">
        <v>-9.2847935191522706E-6</v>
      </c>
      <c r="M12">
        <v>1.0465445139638001E-3</v>
      </c>
      <c r="N12" s="3">
        <v>-7.7519182821567402E-5</v>
      </c>
      <c r="O12">
        <v>5.2820130533087102E-2</v>
      </c>
      <c r="P12">
        <v>2.9745069890086901E-3</v>
      </c>
      <c r="Q12">
        <v>1.27270339993915E-3</v>
      </c>
      <c r="R12">
        <v>2.9338441200997098E-3</v>
      </c>
    </row>
    <row r="13" spans="1:18" ht="15" thickBot="1">
      <c r="A13" s="6" t="s">
        <v>4</v>
      </c>
      <c r="B13" s="9">
        <v>2.3897508232718598</v>
      </c>
      <c r="C13" s="13">
        <f t="shared" si="0"/>
        <v>9.1770959047917114E-2</v>
      </c>
      <c r="D13" s="14">
        <f t="shared" si="1"/>
        <v>0.9754420377659534</v>
      </c>
      <c r="E13" s="14">
        <f>R27</f>
        <v>0.94809076776558598</v>
      </c>
      <c r="F13" s="14">
        <f>R13</f>
        <v>8.42190892457448E-3</v>
      </c>
      <c r="G13">
        <v>3.6355908185652101E-3</v>
      </c>
      <c r="H13">
        <v>1.5069073889315201E-3</v>
      </c>
      <c r="I13">
        <v>9.5782059039236905E-3</v>
      </c>
      <c r="J13">
        <v>3.1165296511662002E-3</v>
      </c>
      <c r="K13">
        <v>3.5287926364997398E-3</v>
      </c>
      <c r="L13" s="3">
        <v>1.6289657966713902E-5</v>
      </c>
      <c r="M13">
        <v>3.84940099127116E-3</v>
      </c>
      <c r="N13" s="3">
        <v>7.9281265588071096E-5</v>
      </c>
      <c r="O13">
        <v>0.108673890807323</v>
      </c>
      <c r="P13">
        <v>9.6137158073437597E-3</v>
      </c>
      <c r="Q13">
        <v>2.9338441200997098E-3</v>
      </c>
      <c r="R13">
        <v>8.42190892457448E-3</v>
      </c>
    </row>
    <row r="14" spans="1:18">
      <c r="K14" s="3"/>
      <c r="M14" s="3"/>
    </row>
    <row r="16" spans="1:18">
      <c r="A16" s="4"/>
      <c r="B16" s="10"/>
      <c r="C16" s="10"/>
      <c r="D16" s="10"/>
      <c r="E16" s="10"/>
      <c r="F16" s="10"/>
      <c r="G16">
        <v>0.92118481346195502</v>
      </c>
      <c r="H16">
        <v>0.72191074128888699</v>
      </c>
      <c r="I16">
        <v>0.88367488200324396</v>
      </c>
      <c r="J16">
        <v>0.584103247649708</v>
      </c>
      <c r="K16">
        <v>0.90091549790879399</v>
      </c>
      <c r="L16">
        <v>0.35550699465195601</v>
      </c>
      <c r="M16">
        <v>0.90161384175366699</v>
      </c>
      <c r="N16">
        <v>0.30709276821355602</v>
      </c>
      <c r="O16">
        <v>0.584103247649708</v>
      </c>
      <c r="P16">
        <v>0.92118481346195502</v>
      </c>
      <c r="Q16">
        <v>0.72191074128888699</v>
      </c>
      <c r="R16">
        <v>0.90091549790879399</v>
      </c>
    </row>
    <row r="17" spans="1:18">
      <c r="A17" s="4"/>
      <c r="B17" s="10"/>
      <c r="C17" s="10"/>
      <c r="D17" s="10"/>
      <c r="E17" s="10"/>
      <c r="F17" s="10"/>
      <c r="G17">
        <v>0.78270143993003505</v>
      </c>
      <c r="H17">
        <v>0.99188305969213297</v>
      </c>
      <c r="I17">
        <v>0.58777025150218798</v>
      </c>
      <c r="J17">
        <v>0.96506482255536097</v>
      </c>
      <c r="K17">
        <v>0.89774816649045897</v>
      </c>
      <c r="L17">
        <v>-0.249219566999651</v>
      </c>
      <c r="M17">
        <v>0.64957968287352896</v>
      </c>
      <c r="N17">
        <v>-0.30288940934590403</v>
      </c>
      <c r="O17">
        <v>0.96506482255536097</v>
      </c>
      <c r="P17">
        <v>0.78270143993003505</v>
      </c>
      <c r="Q17">
        <v>0.99188305969213297</v>
      </c>
      <c r="R17">
        <v>0.89774816649045897</v>
      </c>
    </row>
    <row r="18" spans="1:18">
      <c r="A18" s="4"/>
      <c r="B18" s="10"/>
      <c r="C18" s="10"/>
      <c r="D18" s="10"/>
      <c r="E18" s="10"/>
      <c r="F18" s="10"/>
      <c r="G18">
        <v>0.85748575830261997</v>
      </c>
      <c r="H18">
        <v>0.50893110642325701</v>
      </c>
      <c r="I18">
        <v>0.89281725023613701</v>
      </c>
      <c r="J18">
        <v>0.34176278822108802</v>
      </c>
      <c r="K18">
        <v>0.78163552848361095</v>
      </c>
      <c r="L18">
        <v>0.56842099809856705</v>
      </c>
      <c r="M18">
        <v>0.88945419308610396</v>
      </c>
      <c r="N18">
        <v>0.528754237627582</v>
      </c>
      <c r="O18">
        <v>0.34176278822108802</v>
      </c>
      <c r="P18">
        <v>0.85748575830261897</v>
      </c>
      <c r="Q18">
        <v>0.50893110642325701</v>
      </c>
      <c r="R18">
        <v>0.78163552848361195</v>
      </c>
    </row>
    <row r="19" spans="1:18">
      <c r="A19" s="4"/>
      <c r="B19" s="10"/>
      <c r="C19" s="10"/>
      <c r="D19" s="10"/>
      <c r="E19" s="10"/>
      <c r="F19" s="10"/>
      <c r="G19">
        <v>0.65939261215927703</v>
      </c>
      <c r="H19">
        <v>0.98552125666684298</v>
      </c>
      <c r="I19">
        <v>0.43059238170754999</v>
      </c>
      <c r="J19">
        <v>0.99867987961878302</v>
      </c>
      <c r="K19">
        <v>0.80869888849140603</v>
      </c>
      <c r="L19">
        <v>-0.42828901159229199</v>
      </c>
      <c r="M19">
        <v>0.50110688073950205</v>
      </c>
      <c r="N19">
        <v>-0.47846750860857601</v>
      </c>
      <c r="O19">
        <v>0.99867987961878302</v>
      </c>
      <c r="P19">
        <v>0.65939261215927802</v>
      </c>
      <c r="Q19">
        <v>0.98552125666684298</v>
      </c>
      <c r="R19">
        <v>0.80869888849140603</v>
      </c>
    </row>
    <row r="20" spans="1:18">
      <c r="A20" s="5"/>
      <c r="B20" s="11"/>
      <c r="C20" s="11"/>
      <c r="D20" s="11"/>
      <c r="E20" s="11"/>
      <c r="F20" s="11"/>
      <c r="G20">
        <v>0.92215923027709201</v>
      </c>
      <c r="H20">
        <v>0.85494328805940401</v>
      </c>
      <c r="I20">
        <v>0.82762710313103405</v>
      </c>
      <c r="J20">
        <v>0.74853634408560898</v>
      </c>
      <c r="K20">
        <v>0.94809076776558598</v>
      </c>
      <c r="L20">
        <v>0.16323352300587199</v>
      </c>
      <c r="M20">
        <v>0.86185829401551095</v>
      </c>
      <c r="N20">
        <v>0.11038805625041501</v>
      </c>
      <c r="O20">
        <v>0.74853634408560898</v>
      </c>
      <c r="P20">
        <v>0.92215923027709201</v>
      </c>
      <c r="Q20">
        <v>0.85494328805940401</v>
      </c>
      <c r="R20">
        <v>0.94809076776558598</v>
      </c>
    </row>
    <row r="21" spans="1:18">
      <c r="A21" s="5"/>
      <c r="B21" s="11"/>
      <c r="C21" s="11"/>
      <c r="D21" s="11"/>
      <c r="E21" s="11"/>
      <c r="F21" s="11"/>
      <c r="G21">
        <v>0.26696541512642402</v>
      </c>
      <c r="H21">
        <v>-0.34206807539552397</v>
      </c>
      <c r="I21">
        <v>0.49359176494917001</v>
      </c>
      <c r="J21">
        <v>-0.51348724620495201</v>
      </c>
      <c r="K21">
        <v>6.8441712093190193E-2</v>
      </c>
      <c r="L21">
        <v>0.90597064221389001</v>
      </c>
      <c r="M21">
        <v>0.43096542385928399</v>
      </c>
      <c r="N21">
        <v>0.91019536589726402</v>
      </c>
      <c r="O21">
        <v>-0.51348724620495201</v>
      </c>
      <c r="P21">
        <v>0.26696541512642402</v>
      </c>
      <c r="Q21">
        <v>-0.34206807539552397</v>
      </c>
      <c r="R21">
        <v>6.8441712093190304E-2</v>
      </c>
    </row>
    <row r="22" spans="1:18">
      <c r="A22" s="5"/>
      <c r="B22" s="11"/>
      <c r="C22" s="11"/>
      <c r="D22" s="11"/>
      <c r="E22" s="11"/>
      <c r="F22" s="11"/>
      <c r="G22">
        <v>0.88290389440447803</v>
      </c>
      <c r="H22">
        <v>0.57541796602072903</v>
      </c>
      <c r="I22">
        <v>0.89713882467397998</v>
      </c>
      <c r="J22">
        <v>0.41555350096492699</v>
      </c>
      <c r="K22">
        <v>0.82276763146932796</v>
      </c>
      <c r="L22">
        <v>0.51040528809643804</v>
      </c>
      <c r="M22">
        <v>0.9</v>
      </c>
      <c r="N22">
        <v>0.467860584942071</v>
      </c>
      <c r="O22">
        <v>0.41555350096492699</v>
      </c>
      <c r="P22">
        <v>0.88290389440447803</v>
      </c>
      <c r="Q22">
        <v>0.57541796602072903</v>
      </c>
      <c r="R22">
        <v>0.82276763146932796</v>
      </c>
    </row>
    <row r="23" spans="1:18">
      <c r="A23" s="5"/>
      <c r="B23" s="11"/>
      <c r="C23" s="11"/>
      <c r="D23" s="11"/>
      <c r="E23" s="11"/>
      <c r="F23" s="11"/>
      <c r="G23">
        <v>0.216538130835632</v>
      </c>
      <c r="H23">
        <v>-0.39412055872639801</v>
      </c>
      <c r="I23">
        <v>0.45061750876102002</v>
      </c>
      <c r="J23">
        <v>-0.56098523581773097</v>
      </c>
      <c r="K23">
        <v>1.4743977544496901E-2</v>
      </c>
      <c r="L23">
        <v>0.904765045993564</v>
      </c>
      <c r="M23">
        <v>0.385467102265033</v>
      </c>
      <c r="N23">
        <v>0.91205510183037397</v>
      </c>
      <c r="O23">
        <v>-0.56098523581773097</v>
      </c>
      <c r="P23">
        <v>0.216538130835631</v>
      </c>
      <c r="Q23">
        <v>-0.39412055872639801</v>
      </c>
      <c r="R23">
        <v>1.4743977544497E-2</v>
      </c>
    </row>
    <row r="24" spans="1:18">
      <c r="A24" s="5"/>
      <c r="B24" s="11"/>
      <c r="C24" s="11"/>
      <c r="D24" s="11"/>
      <c r="E24" s="11"/>
      <c r="F24" s="11"/>
      <c r="G24">
        <v>0.65939261215927703</v>
      </c>
      <c r="H24">
        <v>0.98552125666684298</v>
      </c>
      <c r="I24">
        <v>0.43059238170754999</v>
      </c>
      <c r="J24">
        <v>0.99867987961878302</v>
      </c>
      <c r="K24">
        <v>0.80869888849140603</v>
      </c>
      <c r="L24">
        <v>-0.42828901159229199</v>
      </c>
      <c r="M24">
        <v>0.50110688073950205</v>
      </c>
      <c r="N24">
        <v>-0.47846750860857601</v>
      </c>
      <c r="O24">
        <v>0.99867987961878302</v>
      </c>
      <c r="P24">
        <v>0.65939261215927802</v>
      </c>
      <c r="Q24">
        <v>0.98552125666684298</v>
      </c>
      <c r="R24">
        <v>0.80869888849140603</v>
      </c>
    </row>
    <row r="25" spans="1:18">
      <c r="A25" s="5"/>
      <c r="B25" s="11"/>
      <c r="C25" s="11"/>
      <c r="D25" s="11"/>
      <c r="E25" s="11"/>
      <c r="F25" s="11"/>
      <c r="G25">
        <v>0.92118481346195502</v>
      </c>
      <c r="H25">
        <v>0.72191074128888699</v>
      </c>
      <c r="I25">
        <v>0.88367488200324396</v>
      </c>
      <c r="J25">
        <v>0.584103247649708</v>
      </c>
      <c r="K25">
        <v>0.90091549790879399</v>
      </c>
      <c r="L25">
        <v>0.35550699465195601</v>
      </c>
      <c r="M25">
        <v>0.90161384175366699</v>
      </c>
      <c r="N25">
        <v>0.30709276821355602</v>
      </c>
      <c r="O25">
        <v>0.584103247649708</v>
      </c>
      <c r="P25">
        <v>0.92118481346195502</v>
      </c>
      <c r="Q25">
        <v>0.72191074128888699</v>
      </c>
      <c r="R25">
        <v>0.90091549790879399</v>
      </c>
    </row>
    <row r="26" spans="1:18">
      <c r="A26" s="5"/>
      <c r="B26" s="11"/>
      <c r="C26" s="11"/>
      <c r="D26" s="11"/>
      <c r="E26" s="11"/>
      <c r="F26" s="11"/>
      <c r="G26">
        <v>0.78270143993003505</v>
      </c>
      <c r="H26">
        <v>0.99188305969213297</v>
      </c>
      <c r="I26">
        <v>0.58777025150218898</v>
      </c>
      <c r="J26">
        <v>0.96506482255536097</v>
      </c>
      <c r="K26">
        <v>0.89774816649045897</v>
      </c>
      <c r="L26">
        <v>-0.249219566999651</v>
      </c>
      <c r="M26">
        <v>0.64957968287352796</v>
      </c>
      <c r="N26">
        <v>-0.30288940934590403</v>
      </c>
      <c r="O26">
        <v>0.96506482255536097</v>
      </c>
      <c r="P26">
        <v>0.78270143993003505</v>
      </c>
      <c r="Q26">
        <v>0.99188305969213297</v>
      </c>
      <c r="R26">
        <v>0.89774816649045897</v>
      </c>
    </row>
    <row r="27" spans="1:18">
      <c r="A27" s="5"/>
      <c r="B27" s="11"/>
      <c r="C27" s="11"/>
      <c r="D27" s="11"/>
      <c r="E27" s="11"/>
      <c r="F27" s="11"/>
      <c r="G27">
        <v>0.92215923027709201</v>
      </c>
      <c r="H27">
        <v>0.85494328805940401</v>
      </c>
      <c r="I27">
        <v>0.82762710313103405</v>
      </c>
      <c r="J27">
        <v>0.74853634408560898</v>
      </c>
      <c r="K27">
        <v>0.94809076776558598</v>
      </c>
      <c r="L27">
        <v>0.16323352300587199</v>
      </c>
      <c r="M27">
        <v>0.86185829401551095</v>
      </c>
      <c r="N27">
        <v>0.11038805625041501</v>
      </c>
      <c r="O27">
        <v>0.74853634408560898</v>
      </c>
      <c r="P27">
        <v>0.92215923027709201</v>
      </c>
      <c r="Q27">
        <v>0.85494328805940401</v>
      </c>
      <c r="R27">
        <v>0.94809076776558598</v>
      </c>
    </row>
    <row r="28" spans="1:18">
      <c r="A28" s="4"/>
      <c r="B28" s="10"/>
      <c r="C28" s="10"/>
      <c r="D28" s="10"/>
      <c r="E28" s="10"/>
      <c r="F28" s="10"/>
    </row>
    <row r="29" spans="1:18">
      <c r="A29" s="4"/>
      <c r="B29" s="10"/>
      <c r="C29" s="10"/>
      <c r="D29" s="10"/>
      <c r="E29" s="10"/>
      <c r="F29" s="10"/>
    </row>
    <row r="33" spans="2:6">
      <c r="B33"/>
      <c r="C33"/>
      <c r="D33"/>
      <c r="E33"/>
      <c r="F33"/>
    </row>
    <row r="34" spans="2:6">
      <c r="B34"/>
      <c r="C34"/>
      <c r="D34"/>
      <c r="E34"/>
      <c r="F34"/>
    </row>
    <row r="35" spans="2:6">
      <c r="B35"/>
      <c r="C35"/>
      <c r="D35"/>
      <c r="E35"/>
      <c r="F35"/>
    </row>
    <row r="36" spans="2:6">
      <c r="B36"/>
      <c r="C36"/>
      <c r="D36"/>
      <c r="E36"/>
      <c r="F3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G16" sqref="G16:R27"/>
    </sheetView>
  </sheetViews>
  <sheetFormatPr baseColWidth="10" defaultColWidth="8.83203125" defaultRowHeight="14" x14ac:dyDescent="0"/>
  <cols>
    <col min="2" max="6" width="8.83203125" style="1" customWidth="1"/>
  </cols>
  <sheetData>
    <row r="1" spans="1:18" ht="29" thickBot="1">
      <c r="A1" s="2" t="s">
        <v>13</v>
      </c>
      <c r="B1" s="7" t="s">
        <v>14</v>
      </c>
      <c r="C1" s="7" t="s">
        <v>15</v>
      </c>
      <c r="D1" s="8" t="s">
        <v>23</v>
      </c>
      <c r="E1" s="8" t="s">
        <v>24</v>
      </c>
      <c r="F1" s="7" t="s">
        <v>16</v>
      </c>
    </row>
    <row r="2" spans="1:18" ht="15" thickBot="1">
      <c r="A2" s="2" t="s">
        <v>18</v>
      </c>
      <c r="B2" s="7">
        <v>0.98144166088495399</v>
      </c>
      <c r="C2" s="13">
        <f t="shared" ref="C2:C13" si="0">SQRT(F2)</f>
        <v>3.9936305415523357E-2</v>
      </c>
      <c r="D2" s="14">
        <f t="shared" ref="D2:D13" si="1">YcovarEll2/SQRT(YvarEll2*F2)</f>
        <v>1</v>
      </c>
      <c r="E2" s="13">
        <f>G16</f>
        <v>0.92399354576720305</v>
      </c>
      <c r="F2" s="14">
        <f>G2</f>
        <v>1.59490849024196E-3</v>
      </c>
      <c r="G2" s="3">
        <v>1.59490849024196E-3</v>
      </c>
      <c r="H2">
        <v>5.8309081124751998E-4</v>
      </c>
      <c r="I2" s="3">
        <v>4.4195854370126901E-3</v>
      </c>
      <c r="J2" s="3">
        <v>1.0998361584755899E-3</v>
      </c>
      <c r="K2" s="3">
        <v>1.50978738464959E-3</v>
      </c>
      <c r="L2" s="3">
        <v>1.40846991903776E-5</v>
      </c>
      <c r="M2" s="3">
        <v>1.78699837663363E-3</v>
      </c>
      <c r="N2" s="3">
        <v>6.3742802181646806E-5</v>
      </c>
      <c r="O2">
        <v>3.8687366093864799E-2</v>
      </c>
      <c r="P2">
        <v>4.2544092677065E-3</v>
      </c>
      <c r="Q2">
        <v>1.14518034364656E-3</v>
      </c>
      <c r="R2">
        <v>3.6032981217209901E-3</v>
      </c>
    </row>
    <row r="3" spans="1:18" ht="15" thickBot="1">
      <c r="A3" s="2" t="s">
        <v>19</v>
      </c>
      <c r="B3" s="7">
        <v>0.67545138441688901</v>
      </c>
      <c r="C3" s="13">
        <f t="shared" si="0"/>
        <v>1.8581927397463619E-2</v>
      </c>
      <c r="D3" s="14">
        <f t="shared" si="1"/>
        <v>0.78573763203694691</v>
      </c>
      <c r="E3" s="13">
        <f>H17</f>
        <v>0.99212192072383698</v>
      </c>
      <c r="F3" s="13">
        <f>H3</f>
        <v>3.4528802580460901E-4</v>
      </c>
      <c r="G3">
        <v>5.8309081124751998E-4</v>
      </c>
      <c r="H3" s="3">
        <v>3.4528802580460901E-4</v>
      </c>
      <c r="I3">
        <v>1.2469614470976601E-3</v>
      </c>
      <c r="J3">
        <v>7.8458445494414698E-4</v>
      </c>
      <c r="K3">
        <v>6.3123917087008904E-4</v>
      </c>
      <c r="L3" s="3">
        <v>-4.8062600260824702E-6</v>
      </c>
      <c r="M3" s="3">
        <v>5.3664374561705503E-4</v>
      </c>
      <c r="N3" s="3">
        <v>-3.6055821196243899E-5</v>
      </c>
      <c r="O3">
        <v>2.7598207065723902E-2</v>
      </c>
      <c r="P3">
        <v>1.55539140111393E-3</v>
      </c>
      <c r="Q3">
        <v>6.7813975528438204E-4</v>
      </c>
      <c r="R3">
        <v>1.5065319407744401E-3</v>
      </c>
    </row>
    <row r="4" spans="1:18" ht="15" thickBot="1">
      <c r="A4" s="2" t="s">
        <v>20</v>
      </c>
      <c r="B4" s="7">
        <v>-0.35595360591116199</v>
      </c>
      <c r="C4" s="13">
        <f t="shared" si="0"/>
        <v>0.11522393182519811</v>
      </c>
      <c r="D4" s="14">
        <f t="shared" si="1"/>
        <v>0.96044159026402176</v>
      </c>
      <c r="E4" s="13">
        <f>I18</f>
        <v>0.89473087814360597</v>
      </c>
      <c r="F4" s="13">
        <f>I4</f>
        <v>1.3276554465257899E-2</v>
      </c>
      <c r="G4" s="3">
        <v>4.4195854370126901E-3</v>
      </c>
      <c r="H4">
        <v>1.2469614470976601E-3</v>
      </c>
      <c r="I4">
        <v>1.3276554465257899E-2</v>
      </c>
      <c r="J4">
        <v>1.97991983153459E-3</v>
      </c>
      <c r="K4">
        <v>3.9624178709599502E-3</v>
      </c>
      <c r="L4" s="3">
        <v>6.6822319918799397E-5</v>
      </c>
      <c r="M4">
        <v>5.2775955215961E-3</v>
      </c>
      <c r="N4" s="3">
        <v>3.4234919207506802E-4</v>
      </c>
      <c r="O4">
        <v>6.9644812792160907E-2</v>
      </c>
      <c r="P4">
        <v>1.1789218853424601E-2</v>
      </c>
      <c r="Q4">
        <v>2.4490108761037201E-3</v>
      </c>
      <c r="R4">
        <v>9.4568102880376193E-3</v>
      </c>
    </row>
    <row r="5" spans="1:18" ht="15" thickBot="1">
      <c r="A5" s="2" t="s">
        <v>21</v>
      </c>
      <c r="B5" s="7">
        <v>3.5617747705549698</v>
      </c>
      <c r="C5" s="13">
        <f t="shared" si="0"/>
        <v>4.3195050769223205E-2</v>
      </c>
      <c r="D5" s="14">
        <f t="shared" si="1"/>
        <v>0.63756742511927467</v>
      </c>
      <c r="E5" s="13">
        <f>J19</f>
        <v>0.99875189871474301</v>
      </c>
      <c r="F5" s="13">
        <f>J5</f>
        <v>1.86581241095577E-3</v>
      </c>
      <c r="G5" s="3">
        <v>1.0998361584755899E-3</v>
      </c>
      <c r="H5">
        <v>7.8458445494414698E-4</v>
      </c>
      <c r="I5">
        <v>1.97991983153459E-3</v>
      </c>
      <c r="J5">
        <v>1.86581241095577E-3</v>
      </c>
      <c r="K5">
        <v>1.27063261815207E-3</v>
      </c>
      <c r="L5" s="3">
        <v>-1.9110375364283901E-5</v>
      </c>
      <c r="M5" s="3">
        <v>8.94507715514262E-4</v>
      </c>
      <c r="N5" s="3">
        <v>-1.2790065246554599E-4</v>
      </c>
      <c r="O5">
        <v>6.5631018992111795E-2</v>
      </c>
      <c r="P5">
        <v>2.9338066567489302E-3</v>
      </c>
      <c r="Q5">
        <v>1.54091040092087E-3</v>
      </c>
      <c r="R5">
        <v>3.0325250912382E-3</v>
      </c>
    </row>
    <row r="6" spans="1:18" ht="15" thickBot="1">
      <c r="A6" s="2" t="s">
        <v>22</v>
      </c>
      <c r="B6" s="7">
        <v>0.87043277100705796</v>
      </c>
      <c r="C6" s="13">
        <f t="shared" si="0"/>
        <v>3.842877148954283E-2</v>
      </c>
      <c r="D6" s="14">
        <f t="shared" si="1"/>
        <v>0.98376508823886211</v>
      </c>
      <c r="E6" s="13">
        <f>K20</f>
        <v>0.94569114366215201</v>
      </c>
      <c r="F6" s="13">
        <f>K6</f>
        <v>1.4767704781955E-3</v>
      </c>
      <c r="G6" s="3">
        <v>1.50978738464959E-3</v>
      </c>
      <c r="H6">
        <v>6.3123917087008904E-4</v>
      </c>
      <c r="I6">
        <v>3.9624178709599502E-3</v>
      </c>
      <c r="J6">
        <v>1.27063261815207E-3</v>
      </c>
      <c r="K6">
        <v>1.4767704781955E-3</v>
      </c>
      <c r="L6" s="3">
        <v>7.3596181601806201E-6</v>
      </c>
      <c r="M6">
        <v>1.6216203626896199E-3</v>
      </c>
      <c r="N6" s="3">
        <v>2.4724656967543201E-5</v>
      </c>
      <c r="O6">
        <v>4.4695229276139802E-2</v>
      </c>
      <c r="P6">
        <v>4.0273492058124898E-3</v>
      </c>
      <c r="Q6">
        <v>1.2397428954052201E-3</v>
      </c>
      <c r="R6">
        <v>3.5244991078858799E-3</v>
      </c>
    </row>
    <row r="7" spans="1:18" ht="15" thickBot="1">
      <c r="A7" s="2" t="s">
        <v>0</v>
      </c>
      <c r="B7" s="7">
        <v>2.5014551856083499E-2</v>
      </c>
      <c r="C7" s="13">
        <f t="shared" si="0"/>
        <v>9.3519954361623281E-4</v>
      </c>
      <c r="D7" s="14">
        <f t="shared" si="1"/>
        <v>0.37711638745203102</v>
      </c>
      <c r="E7" s="13">
        <f>L21</f>
        <v>0.90738835390056205</v>
      </c>
      <c r="F7" s="13">
        <f>L7</f>
        <v>8.7459818638001005E-7</v>
      </c>
      <c r="G7" s="3">
        <v>1.40846991903776E-5</v>
      </c>
      <c r="H7" s="3">
        <v>-4.8062600260824702E-6</v>
      </c>
      <c r="I7" s="3">
        <v>6.6822319918799397E-5</v>
      </c>
      <c r="J7" s="3">
        <v>-1.9110375364283901E-5</v>
      </c>
      <c r="K7" s="3">
        <v>7.3596181601806201E-6</v>
      </c>
      <c r="L7" s="3">
        <v>8.7459818638001005E-7</v>
      </c>
      <c r="M7" s="3">
        <v>2.4573207712224099E-5</v>
      </c>
      <c r="N7" s="3">
        <v>5.0360660474956101E-6</v>
      </c>
      <c r="O7" s="3">
        <v>-6.72218386540377E-4</v>
      </c>
      <c r="P7" s="3">
        <v>3.7570854462822601E-5</v>
      </c>
      <c r="Q7" s="3">
        <v>-9.4394121844382997E-6</v>
      </c>
      <c r="R7" s="3">
        <v>1.7564657489383701E-5</v>
      </c>
    </row>
    <row r="8" spans="1:18" ht="15" thickBot="1">
      <c r="A8" s="2" t="s">
        <v>5</v>
      </c>
      <c r="B8" s="7">
        <v>-2.71143899635691E-17</v>
      </c>
      <c r="C8" s="13">
        <f t="shared" si="0"/>
        <v>4.588314677411217E-2</v>
      </c>
      <c r="D8" s="14">
        <f t="shared" si="1"/>
        <v>0.97522107453003404</v>
      </c>
      <c r="E8" s="13">
        <f>M22</f>
        <v>0.89999999999999902</v>
      </c>
      <c r="F8" s="13">
        <f>M8</f>
        <v>2.1052631578947199E-3</v>
      </c>
      <c r="G8" s="3">
        <v>1.78699837663363E-3</v>
      </c>
      <c r="H8" s="3">
        <v>5.3664374561705503E-4</v>
      </c>
      <c r="I8">
        <v>5.2775955215960896E-3</v>
      </c>
      <c r="J8" s="3">
        <v>8.94507715514262E-4</v>
      </c>
      <c r="K8">
        <v>1.6216203626896199E-3</v>
      </c>
      <c r="L8" s="3">
        <v>2.4573207712224099E-5</v>
      </c>
      <c r="M8" s="3">
        <v>2.1052631578947199E-3</v>
      </c>
      <c r="N8" s="3">
        <v>1.2384305813561999E-4</v>
      </c>
      <c r="O8">
        <v>3.1464820643696899E-2</v>
      </c>
      <c r="P8">
        <v>4.7668079400425096E-3</v>
      </c>
      <c r="Q8">
        <v>1.0539591040830899E-3</v>
      </c>
      <c r="R8">
        <v>3.8702016366232799E-3</v>
      </c>
    </row>
    <row r="9" spans="1:18" ht="15" thickBot="1">
      <c r="A9" s="6" t="s">
        <v>6</v>
      </c>
      <c r="B9" s="9">
        <v>0.748680728759197</v>
      </c>
      <c r="C9" s="13">
        <f t="shared" si="0"/>
        <v>5.4054301316109523E-3</v>
      </c>
      <c r="D9" s="14">
        <f t="shared" si="1"/>
        <v>0.29527930384471257</v>
      </c>
      <c r="E9" s="14">
        <f>N23</f>
        <v>0.91686396408230897</v>
      </c>
      <c r="F9" s="14">
        <f>N9</f>
        <v>2.9218674907727599E-5</v>
      </c>
      <c r="G9" s="3">
        <v>6.3742802181646806E-5</v>
      </c>
      <c r="H9" s="3">
        <v>-3.6055821196243899E-5</v>
      </c>
      <c r="I9" s="3">
        <v>3.4234919207506802E-4</v>
      </c>
      <c r="J9" s="3">
        <v>-1.2790065246554599E-4</v>
      </c>
      <c r="K9" s="3">
        <v>2.4724656967543201E-5</v>
      </c>
      <c r="L9" s="3">
        <v>5.0360660474956101E-6</v>
      </c>
      <c r="M9" s="3">
        <v>1.2384305813561999E-4</v>
      </c>
      <c r="N9" s="3">
        <v>2.9218674907727599E-5</v>
      </c>
      <c r="O9">
        <v>-4.4989786228132904E-3</v>
      </c>
      <c r="P9" s="3">
        <v>1.7003355992545899E-4</v>
      </c>
      <c r="Q9" s="3">
        <v>-7.0813013876231396E-5</v>
      </c>
      <c r="R9" s="3">
        <v>5.9008513991538901E-5</v>
      </c>
    </row>
    <row r="10" spans="1:18" ht="15" thickBot="1">
      <c r="A10" s="6" t="s">
        <v>1</v>
      </c>
      <c r="B10" s="9">
        <v>35.258439046925602</v>
      </c>
      <c r="C10" s="13">
        <f t="shared" si="0"/>
        <v>1.5194106228224251</v>
      </c>
      <c r="D10" s="14">
        <f t="shared" si="1"/>
        <v>0.63756742511927267</v>
      </c>
      <c r="E10" s="14">
        <f>O24</f>
        <v>0.99875189871474301</v>
      </c>
      <c r="F10" s="14">
        <f>O10</f>
        <v>2.3086086407456299</v>
      </c>
      <c r="G10">
        <v>3.8687366093864799E-2</v>
      </c>
      <c r="H10">
        <v>2.7598207065723902E-2</v>
      </c>
      <c r="I10">
        <v>6.9644812792160907E-2</v>
      </c>
      <c r="J10">
        <v>6.5631018992111795E-2</v>
      </c>
      <c r="K10">
        <v>4.4695229276139802E-2</v>
      </c>
      <c r="L10" s="3">
        <v>-6.72218386540377E-4</v>
      </c>
      <c r="M10">
        <v>3.1464820643696899E-2</v>
      </c>
      <c r="N10">
        <v>-4.4989786228132904E-3</v>
      </c>
      <c r="O10">
        <v>2.3086086407456299</v>
      </c>
      <c r="P10">
        <v>0.103198327590521</v>
      </c>
      <c r="Q10">
        <v>5.4202404911742899E-2</v>
      </c>
      <c r="R10">
        <v>0.106670805000786</v>
      </c>
    </row>
    <row r="11" spans="1:18" ht="15" thickBot="1">
      <c r="A11" s="6" t="s">
        <v>2</v>
      </c>
      <c r="B11" s="9">
        <v>2.6704273373843499</v>
      </c>
      <c r="C11" s="13">
        <f t="shared" si="0"/>
        <v>0.10652986608152289</v>
      </c>
      <c r="D11" s="14">
        <f t="shared" si="1"/>
        <v>1</v>
      </c>
      <c r="E11" s="14">
        <f>P25</f>
        <v>0.92399354576720305</v>
      </c>
      <c r="F11" s="14">
        <f>P11</f>
        <v>1.1348612367347201E-2</v>
      </c>
      <c r="G11">
        <v>4.2544092677065E-3</v>
      </c>
      <c r="H11">
        <v>1.55539140111393E-3</v>
      </c>
      <c r="I11">
        <v>1.1789218853424601E-2</v>
      </c>
      <c r="J11">
        <v>2.9338066567489302E-3</v>
      </c>
      <c r="K11">
        <v>4.0273492058124898E-3</v>
      </c>
      <c r="L11" s="3">
        <v>3.7570854462822601E-5</v>
      </c>
      <c r="M11">
        <v>4.7668079400425096E-3</v>
      </c>
      <c r="N11" s="3">
        <v>1.7003355992545899E-4</v>
      </c>
      <c r="O11">
        <v>0.103198327590521</v>
      </c>
      <c r="P11">
        <v>1.1348612367347201E-2</v>
      </c>
      <c r="Q11">
        <v>3.0547620111208498E-3</v>
      </c>
      <c r="R11">
        <v>9.61177711270037E-3</v>
      </c>
    </row>
    <row r="12" spans="1:18" ht="15" thickBot="1">
      <c r="A12" s="6" t="s">
        <v>3</v>
      </c>
      <c r="B12" s="9">
        <v>1.9652585564534699</v>
      </c>
      <c r="C12" s="13">
        <f t="shared" si="0"/>
        <v>3.6494586421478875E-2</v>
      </c>
      <c r="D12" s="14">
        <f t="shared" si="1"/>
        <v>0.78573763203694569</v>
      </c>
      <c r="E12" s="14">
        <f>Q26</f>
        <v>0.99212192072383698</v>
      </c>
      <c r="F12" s="14">
        <f>Q12</f>
        <v>1.3318548380747901E-3</v>
      </c>
      <c r="G12">
        <v>1.14518034364656E-3</v>
      </c>
      <c r="H12">
        <v>6.7813975528438204E-4</v>
      </c>
      <c r="I12">
        <v>2.4490108761037201E-3</v>
      </c>
      <c r="J12">
        <v>1.54091040092087E-3</v>
      </c>
      <c r="K12">
        <v>1.2397428954052201E-3</v>
      </c>
      <c r="L12" s="3">
        <v>-9.4394121844382997E-6</v>
      </c>
      <c r="M12">
        <v>1.0539591040830899E-3</v>
      </c>
      <c r="N12" s="3">
        <v>-7.0813013876231396E-5</v>
      </c>
      <c r="O12">
        <v>5.4202404911742899E-2</v>
      </c>
      <c r="P12">
        <v>3.0547620111208498E-3</v>
      </c>
      <c r="Q12">
        <v>1.3318548380747901E-3</v>
      </c>
      <c r="R12">
        <v>2.9588028697612699E-3</v>
      </c>
    </row>
    <row r="13" spans="1:18" ht="15" thickBot="1">
      <c r="A13" s="6" t="s">
        <v>4</v>
      </c>
      <c r="B13" s="9">
        <v>2.3897059487257399</v>
      </c>
      <c r="C13" s="13">
        <f t="shared" si="0"/>
        <v>9.1715112694793433E-2</v>
      </c>
      <c r="D13" s="14">
        <f t="shared" si="1"/>
        <v>0.98376508823886377</v>
      </c>
      <c r="E13" s="14">
        <f>R27</f>
        <v>0.94569114366215201</v>
      </c>
      <c r="F13" s="14">
        <f>R13</f>
        <v>8.4116618966186604E-3</v>
      </c>
      <c r="G13">
        <v>3.6032981217209901E-3</v>
      </c>
      <c r="H13">
        <v>1.5065319407744401E-3</v>
      </c>
      <c r="I13">
        <v>9.4568102880376193E-3</v>
      </c>
      <c r="J13">
        <v>3.0325250912382E-3</v>
      </c>
      <c r="K13">
        <v>3.5244991078858799E-3</v>
      </c>
      <c r="L13" s="3">
        <v>1.7564657489383701E-5</v>
      </c>
      <c r="M13">
        <v>3.8702016366232799E-3</v>
      </c>
      <c r="N13" s="3">
        <v>5.9008513991538901E-5</v>
      </c>
      <c r="O13">
        <v>0.106670805000786</v>
      </c>
      <c r="P13">
        <v>9.61177711270037E-3</v>
      </c>
      <c r="Q13">
        <v>2.9588028697612699E-3</v>
      </c>
      <c r="R13">
        <v>8.4116618966186604E-3</v>
      </c>
    </row>
    <row r="14" spans="1:18">
      <c r="K14" s="3"/>
      <c r="M14" s="3"/>
    </row>
    <row r="16" spans="1:18">
      <c r="A16" s="4"/>
      <c r="B16" s="10"/>
      <c r="C16" s="10"/>
      <c r="D16" s="10"/>
      <c r="E16" s="10"/>
      <c r="F16" s="10"/>
      <c r="G16">
        <v>0.92399354576720305</v>
      </c>
      <c r="H16">
        <v>0.73339129063495401</v>
      </c>
      <c r="I16">
        <v>0.884121630480878</v>
      </c>
      <c r="J16">
        <v>0.59829322656627304</v>
      </c>
      <c r="K16">
        <v>0.91113221858454096</v>
      </c>
      <c r="L16">
        <v>0.33741088137927999</v>
      </c>
      <c r="M16">
        <v>0.89846032975378698</v>
      </c>
      <c r="N16">
        <v>0.26144526918084199</v>
      </c>
      <c r="O16">
        <v>0.59829322656627304</v>
      </c>
      <c r="P16">
        <v>0.92399354576720305</v>
      </c>
      <c r="Q16">
        <v>0.73339129063495401</v>
      </c>
      <c r="R16">
        <v>0.91113221858454096</v>
      </c>
    </row>
    <row r="17" spans="1:18">
      <c r="A17" s="4"/>
      <c r="B17" s="10"/>
      <c r="C17" s="10"/>
      <c r="D17" s="10"/>
      <c r="E17" s="10"/>
      <c r="F17" s="10"/>
      <c r="G17">
        <v>0.79143946167503798</v>
      </c>
      <c r="H17">
        <v>0.99212192072383698</v>
      </c>
      <c r="I17">
        <v>0.59343766239053297</v>
      </c>
      <c r="J17">
        <v>0.96573948779671304</v>
      </c>
      <c r="K17">
        <v>0.88601243955019804</v>
      </c>
      <c r="L17">
        <v>-0.25592041170972202</v>
      </c>
      <c r="M17">
        <v>0.63940284390945001</v>
      </c>
      <c r="N17">
        <v>-0.33819506708892899</v>
      </c>
      <c r="O17">
        <v>0.96573948779671304</v>
      </c>
      <c r="P17">
        <v>0.79143946167503798</v>
      </c>
      <c r="Q17">
        <v>0.99212192072383698</v>
      </c>
      <c r="R17">
        <v>0.88601243955019804</v>
      </c>
    </row>
    <row r="18" spans="1:18">
      <c r="A18" s="4"/>
      <c r="B18" s="10"/>
      <c r="C18" s="10"/>
      <c r="D18" s="10"/>
      <c r="E18" s="10"/>
      <c r="F18" s="10"/>
      <c r="G18">
        <v>0.85798779630870903</v>
      </c>
      <c r="H18">
        <v>0.51715144770639099</v>
      </c>
      <c r="I18">
        <v>0.89473087814360597</v>
      </c>
      <c r="J18">
        <v>0.35148480189357101</v>
      </c>
      <c r="K18">
        <v>0.79850794663087798</v>
      </c>
      <c r="L18">
        <v>0.55863914320691199</v>
      </c>
      <c r="M18">
        <v>0.89288066755884199</v>
      </c>
      <c r="N18">
        <v>0.495846866805769</v>
      </c>
      <c r="O18">
        <v>0.35148480189357101</v>
      </c>
      <c r="P18">
        <v>0.85798779630870903</v>
      </c>
      <c r="Q18">
        <v>0.51715144770639099</v>
      </c>
      <c r="R18">
        <v>0.79850794663087798</v>
      </c>
    </row>
    <row r="19" spans="1:18">
      <c r="A19" s="4"/>
      <c r="B19" s="10"/>
      <c r="C19" s="10"/>
      <c r="D19" s="10"/>
      <c r="E19" s="10"/>
      <c r="F19" s="10"/>
      <c r="G19">
        <v>0.67059017600416304</v>
      </c>
      <c r="H19">
        <v>0.98553629870862702</v>
      </c>
      <c r="I19">
        <v>0.43758388034457901</v>
      </c>
      <c r="J19">
        <v>0.99875189871474301</v>
      </c>
      <c r="K19">
        <v>0.79276372488385805</v>
      </c>
      <c r="L19">
        <v>-0.43381081664744597</v>
      </c>
      <c r="M19">
        <v>0.48994180707149099</v>
      </c>
      <c r="N19">
        <v>-0.51037360337850801</v>
      </c>
      <c r="O19">
        <v>0.99875189871474301</v>
      </c>
      <c r="P19">
        <v>0.67059017600416304</v>
      </c>
      <c r="Q19">
        <v>0.98553629870862602</v>
      </c>
      <c r="R19">
        <v>0.79276372488385805</v>
      </c>
    </row>
    <row r="20" spans="1:18">
      <c r="A20" s="5"/>
      <c r="B20" s="11"/>
      <c r="C20" s="11"/>
      <c r="D20" s="11"/>
      <c r="E20" s="11"/>
      <c r="F20" s="11"/>
      <c r="G20">
        <v>0.92797356669640896</v>
      </c>
      <c r="H20">
        <v>0.84213955643057403</v>
      </c>
      <c r="I20">
        <v>0.84039263147403398</v>
      </c>
      <c r="J20">
        <v>0.73237800499191197</v>
      </c>
      <c r="K20">
        <v>0.94569114366215201</v>
      </c>
      <c r="L20">
        <v>0.180766133221679</v>
      </c>
      <c r="M20">
        <v>0.86456558430150598</v>
      </c>
      <c r="N20">
        <v>9.9481116784904094E-2</v>
      </c>
      <c r="O20">
        <v>0.73237800499191197</v>
      </c>
      <c r="P20">
        <v>0.92797356669640896</v>
      </c>
      <c r="Q20">
        <v>0.84213955643057403</v>
      </c>
      <c r="R20">
        <v>0.94569114366215201</v>
      </c>
    </row>
    <row r="21" spans="1:18">
      <c r="A21" s="5"/>
      <c r="B21" s="11"/>
      <c r="C21" s="11"/>
      <c r="D21" s="11"/>
      <c r="E21" s="11"/>
      <c r="F21" s="11"/>
      <c r="G21">
        <v>0.25049572000266102</v>
      </c>
      <c r="H21">
        <v>-0.34610384135873001</v>
      </c>
      <c r="I21">
        <v>0.48501770452957799</v>
      </c>
      <c r="J21">
        <v>-0.51648945668598301</v>
      </c>
      <c r="K21">
        <v>8.8910883460944806E-2</v>
      </c>
      <c r="L21">
        <v>0.90738835390056205</v>
      </c>
      <c r="M21">
        <v>0.43847087895569697</v>
      </c>
      <c r="N21">
        <v>0.91255777613508304</v>
      </c>
      <c r="O21">
        <v>-0.51648945668598301</v>
      </c>
      <c r="P21">
        <v>0.25049572000266102</v>
      </c>
      <c r="Q21">
        <v>-0.34610384135873001</v>
      </c>
      <c r="R21">
        <v>8.8910883460944806E-2</v>
      </c>
    </row>
    <row r="22" spans="1:18">
      <c r="A22" s="5"/>
      <c r="B22" s="11"/>
      <c r="C22" s="11"/>
      <c r="D22" s="11"/>
      <c r="E22" s="11"/>
      <c r="F22" s="11"/>
      <c r="G22">
        <v>0.87769896707702999</v>
      </c>
      <c r="H22">
        <v>0.56648006022574104</v>
      </c>
      <c r="I22">
        <v>0.89842685721650195</v>
      </c>
      <c r="J22">
        <v>0.40619952981164198</v>
      </c>
      <c r="K22">
        <v>0.827717242913658</v>
      </c>
      <c r="L22">
        <v>0.51540292593511405</v>
      </c>
      <c r="M22">
        <v>0.89999999999999902</v>
      </c>
      <c r="N22">
        <v>0.44939757421320398</v>
      </c>
      <c r="O22">
        <v>0.40619952981164198</v>
      </c>
      <c r="P22">
        <v>0.87769896707702999</v>
      </c>
      <c r="Q22">
        <v>0.56648006022574104</v>
      </c>
      <c r="R22">
        <v>0.827717242913658</v>
      </c>
    </row>
    <row r="23" spans="1:18">
      <c r="A23" s="5"/>
      <c r="B23" s="11"/>
      <c r="C23" s="11"/>
      <c r="D23" s="11"/>
      <c r="E23" s="11"/>
      <c r="F23" s="11"/>
      <c r="G23">
        <v>0.17178562907242501</v>
      </c>
      <c r="H23">
        <v>-0.42578444393117698</v>
      </c>
      <c r="I23">
        <v>0.41745079983869199</v>
      </c>
      <c r="J23">
        <v>-0.58888546215966897</v>
      </c>
      <c r="K23">
        <v>6.3041914759038604E-3</v>
      </c>
      <c r="L23">
        <v>0.90440990490198503</v>
      </c>
      <c r="M23">
        <v>0.36809000436275702</v>
      </c>
      <c r="N23">
        <v>0.91686396408230897</v>
      </c>
      <c r="O23">
        <v>-0.58888546215966897</v>
      </c>
      <c r="P23">
        <v>0.17178562907242501</v>
      </c>
      <c r="Q23">
        <v>-0.42578444393117598</v>
      </c>
      <c r="R23">
        <v>6.3041914759038101E-3</v>
      </c>
    </row>
    <row r="24" spans="1:18">
      <c r="A24" s="5"/>
      <c r="B24" s="11"/>
      <c r="C24" s="11"/>
      <c r="D24" s="11"/>
      <c r="E24" s="11"/>
      <c r="F24" s="11"/>
      <c r="G24">
        <v>0.67059017600416304</v>
      </c>
      <c r="H24">
        <v>0.98553629870862602</v>
      </c>
      <c r="I24">
        <v>0.43758388034457901</v>
      </c>
      <c r="J24">
        <v>0.99875189871474301</v>
      </c>
      <c r="K24">
        <v>0.79276372488385805</v>
      </c>
      <c r="L24">
        <v>-0.43381081664744597</v>
      </c>
      <c r="M24">
        <v>0.48994180707149099</v>
      </c>
      <c r="N24">
        <v>-0.51037360337850801</v>
      </c>
      <c r="O24">
        <v>0.99875189871474301</v>
      </c>
      <c r="P24">
        <v>0.67059017600416304</v>
      </c>
      <c r="Q24">
        <v>0.98553629870862602</v>
      </c>
      <c r="R24">
        <v>0.79276372488385805</v>
      </c>
    </row>
    <row r="25" spans="1:18">
      <c r="A25" s="5"/>
      <c r="B25" s="11"/>
      <c r="C25" s="11"/>
      <c r="D25" s="11"/>
      <c r="E25" s="11"/>
      <c r="F25" s="11"/>
      <c r="G25">
        <v>0.92399354576720305</v>
      </c>
      <c r="H25">
        <v>0.73339129063495401</v>
      </c>
      <c r="I25">
        <v>0.884121630480878</v>
      </c>
      <c r="J25">
        <v>0.59829322656627304</v>
      </c>
      <c r="K25">
        <v>0.91113221858454096</v>
      </c>
      <c r="L25">
        <v>0.33741088137927999</v>
      </c>
      <c r="M25">
        <v>0.89846032975378698</v>
      </c>
      <c r="N25">
        <v>0.26144526918084199</v>
      </c>
      <c r="O25">
        <v>0.59829322656627304</v>
      </c>
      <c r="P25">
        <v>0.92399354576720305</v>
      </c>
      <c r="Q25">
        <v>0.73339129063495401</v>
      </c>
      <c r="R25">
        <v>0.91113221858454096</v>
      </c>
    </row>
    <row r="26" spans="1:18">
      <c r="A26" s="5"/>
      <c r="B26" s="11"/>
      <c r="C26" s="11"/>
      <c r="D26" s="11"/>
      <c r="E26" s="11"/>
      <c r="F26" s="11"/>
      <c r="G26">
        <v>0.79143946167503798</v>
      </c>
      <c r="H26">
        <v>0.99212192072383698</v>
      </c>
      <c r="I26">
        <v>0.59343766239053297</v>
      </c>
      <c r="J26">
        <v>0.96573948779671304</v>
      </c>
      <c r="K26">
        <v>0.88601243955019704</v>
      </c>
      <c r="L26">
        <v>-0.25592041170972202</v>
      </c>
      <c r="M26">
        <v>0.63940284390945001</v>
      </c>
      <c r="N26">
        <v>-0.33819506708892899</v>
      </c>
      <c r="O26">
        <v>0.96573948779671304</v>
      </c>
      <c r="P26">
        <v>0.79143946167503798</v>
      </c>
      <c r="Q26">
        <v>0.99212192072383698</v>
      </c>
      <c r="R26">
        <v>0.88601243955019704</v>
      </c>
    </row>
    <row r="27" spans="1:18">
      <c r="A27" s="5"/>
      <c r="B27" s="11"/>
      <c r="C27" s="11"/>
      <c r="D27" s="11"/>
      <c r="E27" s="11"/>
      <c r="F27" s="11"/>
      <c r="G27">
        <v>0.92797356669640896</v>
      </c>
      <c r="H27">
        <v>0.84213955643057403</v>
      </c>
      <c r="I27">
        <v>0.84039263147403398</v>
      </c>
      <c r="J27">
        <v>0.73237800499191197</v>
      </c>
      <c r="K27">
        <v>0.94569114366215201</v>
      </c>
      <c r="L27">
        <v>0.180766133221679</v>
      </c>
      <c r="M27">
        <v>0.86456558430150598</v>
      </c>
      <c r="N27">
        <v>9.9481116784904094E-2</v>
      </c>
      <c r="O27">
        <v>0.73237800499191197</v>
      </c>
      <c r="P27">
        <v>0.92797356669640896</v>
      </c>
      <c r="Q27">
        <v>0.84213955643057403</v>
      </c>
      <c r="R27">
        <v>0.94569114366215201</v>
      </c>
    </row>
    <row r="28" spans="1:18">
      <c r="A28" s="4"/>
      <c r="B28" s="10"/>
      <c r="C28" s="10"/>
      <c r="D28" s="10"/>
      <c r="E28" s="10"/>
      <c r="F28" s="10"/>
    </row>
    <row r="29" spans="1:18">
      <c r="A29" s="4"/>
      <c r="B29" s="10"/>
      <c r="C29" s="10"/>
      <c r="D29" s="10"/>
      <c r="E29" s="10"/>
      <c r="F29" s="10"/>
    </row>
    <row r="33" spans="2:6">
      <c r="B33"/>
      <c r="C33"/>
      <c r="D33"/>
      <c r="E33"/>
      <c r="F33"/>
    </row>
    <row r="34" spans="2:6">
      <c r="B34"/>
      <c r="C34"/>
      <c r="D34"/>
      <c r="E34"/>
      <c r="F34"/>
    </row>
    <row r="35" spans="2:6">
      <c r="B35"/>
      <c r="C35"/>
      <c r="D35"/>
      <c r="E35"/>
      <c r="F35"/>
    </row>
    <row r="36" spans="2:6">
      <c r="B36"/>
      <c r="C36"/>
      <c r="D36"/>
      <c r="E36"/>
      <c r="F36"/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Consolidated</vt:lpstr>
      <vt:lpstr>CRRA</vt:lpstr>
      <vt:lpstr>CRRA approx</vt:lpstr>
      <vt:lpstr>CFE</vt:lpstr>
      <vt:lpstr>CFE approx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 Phillips</dc:creator>
  <cp:lastModifiedBy>Rick Evans</cp:lastModifiedBy>
  <dcterms:created xsi:type="dcterms:W3CDTF">2014-10-24T21:25:37Z</dcterms:created>
  <dcterms:modified xsi:type="dcterms:W3CDTF">2016-05-22T23:29:41Z</dcterms:modified>
</cp:coreProperties>
</file>