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11220" yWindow="0" windowWidth="27880" windowHeight="2064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43" i="1" l="1"/>
  <c r="E43" i="1"/>
  <c r="D43" i="1"/>
  <c r="C43" i="1"/>
  <c r="F45" i="1"/>
  <c r="F46" i="1"/>
  <c r="F47" i="1"/>
  <c r="K43" i="1"/>
  <c r="L43" i="1"/>
  <c r="M43" i="1"/>
  <c r="N43" i="1"/>
  <c r="J43" i="1"/>
  <c r="N45" i="1"/>
  <c r="N46" i="1"/>
  <c r="N47" i="1"/>
  <c r="L59" i="1"/>
  <c r="K59" i="1"/>
  <c r="J59" i="1"/>
  <c r="I59" i="1"/>
  <c r="L58" i="1"/>
  <c r="K58" i="1"/>
  <c r="J58" i="1"/>
  <c r="I58" i="1"/>
  <c r="L57" i="1"/>
  <c r="K57" i="1"/>
  <c r="J57" i="1"/>
  <c r="I57" i="1"/>
  <c r="B58" i="1"/>
  <c r="C58" i="1"/>
  <c r="D58" i="1"/>
  <c r="E58" i="1"/>
  <c r="B59" i="1"/>
  <c r="C59" i="1"/>
  <c r="D59" i="1"/>
  <c r="E59" i="1"/>
  <c r="C57" i="1"/>
  <c r="D57" i="1"/>
  <c r="E57" i="1"/>
  <c r="B57" i="1"/>
  <c r="M45" i="1"/>
  <c r="M46" i="1"/>
  <c r="M47" i="1"/>
  <c r="M52" i="1"/>
  <c r="M53" i="1"/>
  <c r="C55" i="1"/>
  <c r="D55" i="1"/>
  <c r="E55" i="1"/>
  <c r="F55" i="1"/>
  <c r="B55" i="1"/>
  <c r="M55" i="1"/>
  <c r="L55" i="1"/>
  <c r="K55" i="1"/>
  <c r="J55" i="1"/>
  <c r="I55" i="1"/>
  <c r="L47" i="1"/>
  <c r="L46" i="1"/>
  <c r="L53" i="1"/>
  <c r="K47" i="1"/>
  <c r="K46" i="1"/>
  <c r="K53" i="1"/>
  <c r="J47" i="1"/>
  <c r="J46" i="1"/>
  <c r="J53" i="1"/>
  <c r="I47" i="1"/>
  <c r="I46" i="1"/>
  <c r="I53" i="1"/>
  <c r="L45" i="1"/>
  <c r="L52" i="1"/>
  <c r="K45" i="1"/>
  <c r="K52" i="1"/>
  <c r="J45" i="1"/>
  <c r="J52" i="1"/>
  <c r="I45" i="1"/>
  <c r="I52" i="1"/>
  <c r="L50" i="1"/>
  <c r="K50" i="1"/>
  <c r="J50" i="1"/>
  <c r="I50" i="1"/>
  <c r="H50" i="1"/>
  <c r="L49" i="1"/>
  <c r="K49" i="1"/>
  <c r="J49" i="1"/>
  <c r="I49" i="1"/>
  <c r="H49" i="1"/>
  <c r="L48" i="1"/>
  <c r="K48" i="1"/>
  <c r="J48" i="1"/>
  <c r="I48" i="1"/>
  <c r="H48" i="1"/>
  <c r="H47" i="1"/>
  <c r="H46" i="1"/>
  <c r="H45" i="1"/>
  <c r="C52" i="1"/>
  <c r="D52" i="1"/>
  <c r="E52" i="1"/>
  <c r="C53" i="1"/>
  <c r="D53" i="1"/>
  <c r="E53" i="1"/>
  <c r="B53" i="1"/>
  <c r="B52" i="1"/>
  <c r="B46" i="1"/>
  <c r="C46" i="1"/>
  <c r="D46" i="1"/>
  <c r="E46" i="1"/>
  <c r="B47" i="1"/>
  <c r="C47" i="1"/>
  <c r="D47" i="1"/>
  <c r="E47" i="1"/>
  <c r="B48" i="1"/>
  <c r="C48" i="1"/>
  <c r="D48" i="1"/>
  <c r="E48" i="1"/>
  <c r="B49" i="1"/>
  <c r="C49" i="1"/>
  <c r="D49" i="1"/>
  <c r="E49" i="1"/>
  <c r="B50" i="1"/>
  <c r="C50" i="1"/>
  <c r="D50" i="1"/>
  <c r="E50" i="1"/>
  <c r="C45" i="1"/>
  <c r="D45" i="1"/>
  <c r="E45" i="1"/>
  <c r="B45" i="1"/>
  <c r="A45" i="1"/>
  <c r="A46" i="1"/>
  <c r="A47" i="1"/>
  <c r="A48" i="1"/>
  <c r="A49" i="1"/>
  <c r="A50" i="1"/>
</calcChain>
</file>

<file path=xl/sharedStrings.xml><?xml version="1.0" encoding="utf-8"?>
<sst xmlns="http://schemas.openxmlformats.org/spreadsheetml/2006/main" count="170" uniqueCount="69">
  <si>
    <t>3 x 1 CC</t>
  </si>
  <si>
    <t>1 x 1 CC</t>
  </si>
  <si>
    <t>Net Capacity (MW)</t>
  </si>
  <si>
    <t>Min
57% CTG</t>
  </si>
  <si>
    <t>75% CTG</t>
  </si>
  <si>
    <t>Base
No EC</t>
  </si>
  <si>
    <t xml:space="preserve">
Base
+ EC</t>
  </si>
  <si>
    <t xml:space="preserve">
Base
+ EC
+ WC</t>
  </si>
  <si>
    <t>Base
+ EC
+ DB</t>
  </si>
  <si>
    <t>Base
+ EC
+ WC
+ DB</t>
  </si>
  <si>
    <r>
      <t>86</t>
    </r>
    <r>
      <rPr>
        <sz val="10"/>
        <color theme="1"/>
        <rFont val="Symbol"/>
        <family val="1"/>
        <charset val="2"/>
      </rPr>
      <t>°</t>
    </r>
    <r>
      <rPr>
        <sz val="12"/>
        <color theme="1"/>
        <rFont val="Calibri"/>
        <family val="2"/>
        <scheme val="minor"/>
      </rPr>
      <t>F, 70% RH</t>
    </r>
  </si>
  <si>
    <t>CT net ouput per CTG in CC</t>
  </si>
  <si>
    <t>ST net output - 3 x 1 CC</t>
  </si>
  <si>
    <t>ST net output - 1 x 1 CC</t>
  </si>
  <si>
    <t>1x1 STCC</t>
  </si>
  <si>
    <t>NA</t>
  </si>
  <si>
    <t>1 ea, 1x1 STCC</t>
  </si>
  <si>
    <t>2x1 DTCC</t>
  </si>
  <si>
    <t>2 ea, 1x1 DTCC</t>
  </si>
  <si>
    <t>3x1 TTCC</t>
  </si>
  <si>
    <t>3 ea, 1 x1 TTCC</t>
  </si>
  <si>
    <t>1x1 STSC (Simple Cycle - Dump Cond)</t>
  </si>
  <si>
    <t>1 ea, 1x1 STSC (Simple Cycle - Dump Cond)</t>
  </si>
  <si>
    <t>2x1 DTSC (Simple Cycle - Dump Cond)</t>
  </si>
  <si>
    <t>2 ea, 1x1 DTSC (Simple Cycle - Dump Cond)</t>
  </si>
  <si>
    <t>3x1 TTSC (Simple Cycle - Dump Cond)</t>
  </si>
  <si>
    <t>3 ea, 1x1 TTSC (Simple Cycle - Dump Cond)</t>
  </si>
  <si>
    <t>Net Heat Rate (HHV, btu/kwh)</t>
  </si>
  <si>
    <t>CT net heat rate per CTG (HHV) in CC</t>
  </si>
  <si>
    <t>Operation</t>
  </si>
  <si>
    <t>Ramp Rate
(MW/min)</t>
  </si>
  <si>
    <t>Hot Start Time to MECL*
(min)</t>
  </si>
  <si>
    <t>Hot Start Time to Base No EC*
(min)</t>
  </si>
  <si>
    <t>Min Run Time
(min)</t>
  </si>
  <si>
    <t>Min Down Time
(min)</t>
  </si>
  <si>
    <t>CT (8.33 % of Base per min)</t>
  </si>
  <si>
    <t>* with NFPA Purge Credit, hot steam lines, auxiliaries operating and one minute separation between CTG start commands.</t>
  </si>
  <si>
    <t>* with NFPA Purge Credit, hot steam lines, auxiliaries operating and 45 minute separation between CTG start commands for CC operation and 30 minutes between CTG start commands for simple cycle operation.</t>
  </si>
  <si>
    <t>EFOR (%)</t>
  </si>
  <si>
    <t>Year 1</t>
  </si>
  <si>
    <t>Year 2</t>
  </si>
  <si>
    <t>Year 3+</t>
  </si>
  <si>
    <t>CT</t>
  </si>
  <si>
    <t> 3%</t>
  </si>
  <si>
    <t> 2%</t>
  </si>
  <si>
    <t> 1.5%</t>
  </si>
  <si>
    <t>ST</t>
  </si>
  <si>
    <t>Abbreviations</t>
  </si>
  <si>
    <t>SOURCE:  NEXTERA</t>
  </si>
  <si>
    <t>CC = Combined Cycle</t>
  </si>
  <si>
    <t>CT = Combustion Turbine</t>
  </si>
  <si>
    <t>CTG = Combustion Turbine Generator</t>
  </si>
  <si>
    <t>DB = Duct Burner</t>
  </si>
  <si>
    <t>DTCC = Dual Train combined cycle</t>
  </si>
  <si>
    <t>EC = Evaporative cooling</t>
  </si>
  <si>
    <t>EFOR = Equivalent Forced Outage Rate</t>
  </si>
  <si>
    <t>HHV = High Heating Value</t>
  </si>
  <si>
    <t>MECL = Minimum Environmental Compliance Load</t>
  </si>
  <si>
    <t>NFPA = National Fire Protection Association</t>
  </si>
  <si>
    <t>RH = Reheat</t>
  </si>
  <si>
    <t>ST = Steam Turbine</t>
  </si>
  <si>
    <t>STCC = Single Train combined cycle</t>
  </si>
  <si>
    <t>TTSC = Triple Train Combined Cycle</t>
  </si>
  <si>
    <t>WC = Wet Compression</t>
  </si>
  <si>
    <t>total fuel consumption</t>
  </si>
  <si>
    <t>extra fuel per CT</t>
  </si>
  <si>
    <t>ST/CT</t>
  </si>
  <si>
    <t>ST power</t>
  </si>
  <si>
    <t>inc heat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</si>
</sst>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2"/>
      <color theme="1"/>
      <name val="Calibri"/>
      <family val="2"/>
      <scheme val="minor"/>
    </font>
    <font>
      <sz val="10"/>
      <color theme="1"/>
      <name val="Arial"/>
      <family val="2"/>
    </font>
    <font>
      <sz val="10"/>
      <color theme="1"/>
      <name val="Symbol"/>
      <family val="1"/>
      <charset val="2"/>
    </font>
    <font>
      <b/>
      <u/>
      <sz val="10"/>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3">
    <xf numFmtId="0" fontId="0" fillId="0" borderId="0"/>
    <xf numFmtId="0" fontId="1" fillId="0" borderId="0"/>
    <xf numFmtId="43"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0" borderId="1" xfId="1" applyBorder="1" applyAlignment="1">
      <alignment horizontal="centerContinuous"/>
    </xf>
    <xf numFmtId="0" fontId="1" fillId="0" borderId="0" xfId="1"/>
    <xf numFmtId="0" fontId="1" fillId="0" borderId="2" xfId="1" applyBorder="1" applyAlignment="1">
      <alignment horizontal="centerContinuous"/>
    </xf>
    <xf numFmtId="0" fontId="1" fillId="0" borderId="3" xfId="1" applyBorder="1" applyAlignment="1">
      <alignment horizontal="centerContinuous"/>
    </xf>
    <xf numFmtId="0" fontId="1" fillId="0" borderId="1" xfId="1" applyBorder="1"/>
    <xf numFmtId="0" fontId="1" fillId="0" borderId="1" xfId="1" applyBorder="1" applyAlignment="1">
      <alignment horizontal="center" wrapText="1"/>
    </xf>
    <xf numFmtId="9" fontId="1" fillId="0" borderId="1" xfId="1" applyNumberFormat="1" applyBorder="1" applyAlignment="1">
      <alignment horizontal="center"/>
    </xf>
    <xf numFmtId="0" fontId="1" fillId="0" borderId="1" xfId="1" quotePrefix="1" applyBorder="1"/>
    <xf numFmtId="0" fontId="1" fillId="0" borderId="1" xfId="1" applyBorder="1" applyAlignment="1">
      <alignment horizontal="center"/>
    </xf>
    <xf numFmtId="0" fontId="1" fillId="0" borderId="1" xfId="1" applyFont="1" applyBorder="1"/>
    <xf numFmtId="1" fontId="1" fillId="0" borderId="1" xfId="1" applyNumberFormat="1" applyFont="1" applyBorder="1"/>
    <xf numFmtId="1" fontId="1" fillId="0" borderId="1" xfId="1" applyNumberFormat="1" applyBorder="1"/>
    <xf numFmtId="0" fontId="1" fillId="0" borderId="1" xfId="1" applyBorder="1" applyAlignment="1">
      <alignment horizontal="right"/>
    </xf>
    <xf numFmtId="1" fontId="1" fillId="0" borderId="1" xfId="1" applyNumberFormat="1" applyBorder="1" applyAlignment="1">
      <alignment horizontal="right"/>
    </xf>
    <xf numFmtId="164" fontId="0" fillId="0" borderId="1" xfId="2" applyNumberFormat="1" applyFont="1" applyBorder="1" applyAlignment="1">
      <alignment horizontal="right"/>
    </xf>
    <xf numFmtId="164" fontId="0" fillId="0" borderId="1" xfId="2" applyNumberFormat="1" applyFont="1" applyBorder="1"/>
    <xf numFmtId="2" fontId="1" fillId="0" borderId="0" xfId="1" applyNumberFormat="1"/>
    <xf numFmtId="0" fontId="1" fillId="0" borderId="4" xfId="1" applyFill="1" applyBorder="1" applyAlignment="1">
      <alignment horizontal="left" wrapText="1"/>
    </xf>
    <xf numFmtId="0" fontId="1" fillId="0" borderId="0" xfId="1" applyFill="1" applyBorder="1" applyAlignment="1">
      <alignment vertical="center" wrapText="1"/>
    </xf>
    <xf numFmtId="0" fontId="1" fillId="0" borderId="0" xfId="1" applyFill="1" applyBorder="1" applyAlignment="1">
      <alignment horizontal="left" wrapText="1"/>
    </xf>
    <xf numFmtId="0" fontId="3" fillId="0" borderId="0" xfId="1" applyFont="1"/>
    <xf numFmtId="37" fontId="1" fillId="0" borderId="0" xfId="1" applyNumberFormat="1"/>
    <xf numFmtId="1" fontId="0" fillId="0" borderId="0" xfId="0" applyNumberFormat="1"/>
  </cellXfs>
  <cellStyles count="23">
    <cellStyle name="Comma 2" xfId="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0.0407997979844356"/>
                  <c:y val="-0.0181488203266788"/>
                </c:manualLayout>
              </c:layout>
              <c:numFmt formatCode="General" sourceLinked="0"/>
            </c:trendlineLbl>
          </c:trendline>
          <c:xVal>
            <c:numRef>
              <c:f>Sheet1!$I$6:$N$6</c:f>
              <c:numCache>
                <c:formatCode>0</c:formatCode>
                <c:ptCount val="6"/>
                <c:pt idx="0">
                  <c:v>71.16200000000001</c:v>
                </c:pt>
                <c:pt idx="1">
                  <c:v>87.949</c:v>
                </c:pt>
                <c:pt idx="2">
                  <c:v>113.972</c:v>
                </c:pt>
                <c:pt idx="3">
                  <c:v>116.985</c:v>
                </c:pt>
                <c:pt idx="4">
                  <c:v>143.858</c:v>
                </c:pt>
                <c:pt idx="5">
                  <c:v>150.586</c:v>
                </c:pt>
              </c:numCache>
            </c:numRef>
          </c:xVal>
          <c:yVal>
            <c:numRef>
              <c:f>Sheet1!$I$45:$K$45</c:f>
              <c:numCache>
                <c:formatCode>#,##0_);\(#,##0\)</c:formatCode>
                <c:ptCount val="3"/>
                <c:pt idx="0">
                  <c:v>569865.2960000001</c:v>
                </c:pt>
                <c:pt idx="1">
                  <c:v>661288.531</c:v>
                </c:pt>
                <c:pt idx="2">
                  <c:v>812164.472</c:v>
                </c:pt>
              </c:numCache>
            </c:numRef>
          </c:yVal>
          <c:smooth val="0"/>
        </c:ser>
        <c:dLbls>
          <c:showLegendKey val="0"/>
          <c:showVal val="0"/>
          <c:showCatName val="0"/>
          <c:showSerName val="0"/>
          <c:showPercent val="0"/>
          <c:showBubbleSize val="0"/>
        </c:dLbls>
        <c:axId val="-2093458152"/>
        <c:axId val="-2092981800"/>
      </c:scatterChart>
      <c:valAx>
        <c:axId val="-2093458152"/>
        <c:scaling>
          <c:orientation val="minMax"/>
        </c:scaling>
        <c:delete val="0"/>
        <c:axPos val="b"/>
        <c:numFmt formatCode="0" sourceLinked="1"/>
        <c:majorTickMark val="out"/>
        <c:minorTickMark val="none"/>
        <c:tickLblPos val="nextTo"/>
        <c:crossAx val="-2092981800"/>
        <c:crosses val="autoZero"/>
        <c:crossBetween val="midCat"/>
      </c:valAx>
      <c:valAx>
        <c:axId val="-2092981800"/>
        <c:scaling>
          <c:orientation val="minMax"/>
        </c:scaling>
        <c:delete val="0"/>
        <c:axPos val="l"/>
        <c:majorGridlines/>
        <c:numFmt formatCode="#,##0_);\(#,##0\)" sourceLinked="1"/>
        <c:majorTickMark val="out"/>
        <c:minorTickMark val="none"/>
        <c:tickLblPos val="nextTo"/>
        <c:crossAx val="-2093458152"/>
        <c:crosses val="autoZero"/>
        <c:crossBetween val="midCat"/>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254000</xdr:colOff>
      <xdr:row>22</xdr:row>
      <xdr:rowOff>387350</xdr:rowOff>
    </xdr:from>
    <xdr:to>
      <xdr:col>14</xdr:col>
      <xdr:colOff>482600</xdr:colOff>
      <xdr:row>39</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abSelected="1" topLeftCell="A19" workbookViewId="0">
      <selection activeCell="M43" sqref="M43"/>
    </sheetView>
  </sheetViews>
  <sheetFormatPr baseColWidth="10" defaultRowHeight="15" x14ac:dyDescent="0"/>
  <cols>
    <col min="1" max="1" width="31.6640625" customWidth="1"/>
    <col min="8" max="8" width="21.1640625" customWidth="1"/>
  </cols>
  <sheetData>
    <row r="1" spans="1:15">
      <c r="A1" s="1" t="s">
        <v>0</v>
      </c>
      <c r="B1" s="1"/>
      <c r="C1" s="1"/>
      <c r="D1" s="1"/>
      <c r="E1" s="1"/>
      <c r="F1" s="1"/>
      <c r="G1" s="2"/>
      <c r="H1" s="1" t="s">
        <v>1</v>
      </c>
      <c r="I1" s="1"/>
      <c r="J1" s="1"/>
      <c r="K1" s="1"/>
      <c r="L1" s="1"/>
      <c r="M1" s="1"/>
      <c r="N1" s="3"/>
      <c r="O1" s="4"/>
    </row>
    <row r="2" spans="1:15" ht="49">
      <c r="A2" s="5" t="s">
        <v>2</v>
      </c>
      <c r="B2" s="6" t="s">
        <v>3</v>
      </c>
      <c r="C2" s="7" t="s">
        <v>4</v>
      </c>
      <c r="D2" s="6" t="s">
        <v>5</v>
      </c>
      <c r="E2" s="6" t="s">
        <v>6</v>
      </c>
      <c r="F2" s="6" t="s">
        <v>7</v>
      </c>
      <c r="G2" s="2"/>
      <c r="H2" s="5" t="s">
        <v>2</v>
      </c>
      <c r="I2" s="6" t="s">
        <v>3</v>
      </c>
      <c r="J2" s="7" t="s">
        <v>4</v>
      </c>
      <c r="K2" s="6" t="s">
        <v>5</v>
      </c>
      <c r="L2" s="6" t="s">
        <v>6</v>
      </c>
      <c r="M2" s="6" t="s">
        <v>8</v>
      </c>
      <c r="N2" s="6" t="s">
        <v>9</v>
      </c>
      <c r="O2" s="2"/>
    </row>
    <row r="3" spans="1:15">
      <c r="A3" s="8" t="s">
        <v>10</v>
      </c>
      <c r="B3" s="9">
        <v>1</v>
      </c>
      <c r="C3" s="9">
        <v>2</v>
      </c>
      <c r="D3" s="9">
        <v>3</v>
      </c>
      <c r="E3" s="9">
        <v>4</v>
      </c>
      <c r="F3" s="9">
        <v>5</v>
      </c>
      <c r="G3" s="2"/>
      <c r="H3" s="8" t="s">
        <v>10</v>
      </c>
      <c r="I3" s="9">
        <v>1</v>
      </c>
      <c r="J3" s="9">
        <v>2</v>
      </c>
      <c r="K3" s="9">
        <v>3</v>
      </c>
      <c r="L3" s="9">
        <v>4</v>
      </c>
      <c r="M3" s="9">
        <v>6</v>
      </c>
      <c r="N3" s="9">
        <v>7</v>
      </c>
      <c r="O3" s="2"/>
    </row>
    <row r="4" spans="1:15">
      <c r="A4" s="10" t="s">
        <v>11</v>
      </c>
      <c r="B4" s="11">
        <v>42.157512000000004</v>
      </c>
      <c r="C4" s="11">
        <v>55.608792000000001</v>
      </c>
      <c r="D4" s="11">
        <v>74.291015999999999</v>
      </c>
      <c r="E4" s="11">
        <v>76.717560000000006</v>
      </c>
      <c r="F4" s="11">
        <v>83.516999999999996</v>
      </c>
      <c r="G4" s="2"/>
      <c r="H4" s="10" t="s">
        <v>11</v>
      </c>
      <c r="I4" s="12">
        <v>42.157512000000004</v>
      </c>
      <c r="J4" s="12">
        <v>55.608792000000001</v>
      </c>
      <c r="K4" s="12">
        <v>74.291015999999999</v>
      </c>
      <c r="L4" s="12">
        <v>76.717560000000006</v>
      </c>
      <c r="M4" s="12">
        <v>83.516999999999996</v>
      </c>
      <c r="N4" s="12">
        <v>83.516999999999996</v>
      </c>
      <c r="O4" s="2"/>
    </row>
    <row r="5" spans="1:15">
      <c r="A5" s="10" t="s">
        <v>12</v>
      </c>
      <c r="B5" s="11">
        <v>102.66072</v>
      </c>
      <c r="C5" s="11">
        <v>113.04191999999999</v>
      </c>
      <c r="D5" s="11">
        <v>136.28399999999999</v>
      </c>
      <c r="E5" s="11">
        <v>138.14375999999999</v>
      </c>
      <c r="F5" s="11">
        <v>142.48319999999998</v>
      </c>
      <c r="G5" s="2"/>
      <c r="H5" s="10" t="s">
        <v>13</v>
      </c>
      <c r="I5" s="12">
        <v>32.31456</v>
      </c>
      <c r="J5" s="12">
        <v>35.758560000000003</v>
      </c>
      <c r="K5" s="12">
        <v>43.305839999999996</v>
      </c>
      <c r="L5" s="12">
        <v>43.91592</v>
      </c>
      <c r="M5" s="12">
        <v>71.605679999999992</v>
      </c>
      <c r="N5" s="12">
        <v>71.576159999999987</v>
      </c>
      <c r="O5" s="2"/>
    </row>
    <row r="6" spans="1:15">
      <c r="A6" s="5" t="s">
        <v>14</v>
      </c>
      <c r="B6" s="12">
        <v>63.969000000000001</v>
      </c>
      <c r="C6" s="12">
        <v>80.460999999999999</v>
      </c>
      <c r="D6" s="12">
        <v>106.621</v>
      </c>
      <c r="E6" s="12">
        <v>109.664</v>
      </c>
      <c r="F6" s="13" t="s">
        <v>15</v>
      </c>
      <c r="G6" s="2"/>
      <c r="H6" s="5" t="s">
        <v>16</v>
      </c>
      <c r="I6" s="12">
        <v>71.162000000000006</v>
      </c>
      <c r="J6" s="12">
        <v>87.948999999999998</v>
      </c>
      <c r="K6" s="12">
        <v>113.97199999999999</v>
      </c>
      <c r="L6" s="12">
        <v>116.985</v>
      </c>
      <c r="M6" s="12">
        <v>143.858</v>
      </c>
      <c r="N6" s="12">
        <v>150.58600000000001</v>
      </c>
      <c r="O6" s="2"/>
    </row>
    <row r="7" spans="1:15">
      <c r="A7" s="5" t="s">
        <v>17</v>
      </c>
      <c r="B7" s="12">
        <v>142.08799999999999</v>
      </c>
      <c r="C7" s="12">
        <v>175.88800000000001</v>
      </c>
      <c r="D7" s="12">
        <v>228.81899999999999</v>
      </c>
      <c r="E7" s="12">
        <v>234.92400000000001</v>
      </c>
      <c r="F7" s="13" t="s">
        <v>15</v>
      </c>
      <c r="G7" s="2"/>
      <c r="H7" s="5" t="s">
        <v>18</v>
      </c>
      <c r="I7" s="12">
        <v>142.32400000000001</v>
      </c>
      <c r="J7" s="12">
        <v>175.898</v>
      </c>
      <c r="K7" s="12">
        <v>227.94399999999999</v>
      </c>
      <c r="L7" s="12">
        <v>233.97</v>
      </c>
      <c r="M7" s="12">
        <v>287.71600000000001</v>
      </c>
      <c r="N7" s="12">
        <v>301.17200000000003</v>
      </c>
      <c r="O7" s="2"/>
    </row>
    <row r="8" spans="1:15">
      <c r="A8" s="5" t="s">
        <v>19</v>
      </c>
      <c r="B8" s="12">
        <v>220.315</v>
      </c>
      <c r="C8" s="12">
        <v>270.72500000000002</v>
      </c>
      <c r="D8" s="12">
        <v>349.39400000000001</v>
      </c>
      <c r="E8" s="12">
        <v>358.47199999999998</v>
      </c>
      <c r="F8" s="12">
        <v>383.036</v>
      </c>
      <c r="G8" s="2"/>
      <c r="H8" s="5" t="s">
        <v>20</v>
      </c>
      <c r="I8" s="12">
        <v>213.48600000000002</v>
      </c>
      <c r="J8" s="12">
        <v>263.84699999999998</v>
      </c>
      <c r="K8" s="12">
        <v>341.916</v>
      </c>
      <c r="L8" s="12">
        <v>350.95499999999998</v>
      </c>
      <c r="M8" s="12">
        <v>431.57400000000001</v>
      </c>
      <c r="N8" s="12">
        <v>451.75800000000004</v>
      </c>
      <c r="O8" s="2"/>
    </row>
    <row r="9" spans="1:15">
      <c r="A9" s="5" t="s">
        <v>21</v>
      </c>
      <c r="B9" s="14">
        <v>35.561</v>
      </c>
      <c r="C9" s="14">
        <v>48.904000000000003</v>
      </c>
      <c r="D9" s="14">
        <v>67.409000000000006</v>
      </c>
      <c r="E9" s="14">
        <v>69.822000000000003</v>
      </c>
      <c r="F9" s="13" t="s">
        <v>15</v>
      </c>
      <c r="G9" s="2"/>
      <c r="H9" s="5" t="s">
        <v>22</v>
      </c>
      <c r="I9" s="14">
        <v>38.139000000000003</v>
      </c>
      <c r="J9" s="14">
        <v>51.491999999999997</v>
      </c>
      <c r="K9" s="14">
        <v>69.997</v>
      </c>
      <c r="L9" s="15">
        <v>72.400000000000006</v>
      </c>
      <c r="M9" s="13" t="s">
        <v>15</v>
      </c>
      <c r="N9" s="13" t="s">
        <v>15</v>
      </c>
      <c r="O9" s="2"/>
    </row>
    <row r="10" spans="1:15">
      <c r="A10" s="5" t="s">
        <v>23</v>
      </c>
      <c r="B10" s="14">
        <v>76.710999999999999</v>
      </c>
      <c r="C10" s="14">
        <v>103.416</v>
      </c>
      <c r="D10" s="14">
        <v>140.42699999999999</v>
      </c>
      <c r="E10" s="14">
        <v>145.24199999999999</v>
      </c>
      <c r="F10" s="13" t="s">
        <v>15</v>
      </c>
      <c r="G10" s="2"/>
      <c r="H10" s="5" t="s">
        <v>24</v>
      </c>
      <c r="I10" s="14">
        <v>76.278000000000006</v>
      </c>
      <c r="J10" s="14">
        <v>102.98399999999999</v>
      </c>
      <c r="K10" s="14">
        <v>139.994</v>
      </c>
      <c r="L10" s="14">
        <v>144.80000000000001</v>
      </c>
      <c r="M10" s="13" t="s">
        <v>15</v>
      </c>
      <c r="N10" s="13" t="s">
        <v>15</v>
      </c>
      <c r="O10" s="2"/>
    </row>
    <row r="11" spans="1:15">
      <c r="A11" s="5" t="s">
        <v>25</v>
      </c>
      <c r="B11" s="14">
        <v>117.87</v>
      </c>
      <c r="C11" s="14">
        <v>157.929</v>
      </c>
      <c r="D11" s="14">
        <v>213.44399999999999</v>
      </c>
      <c r="E11" s="14">
        <v>220.66300000000001</v>
      </c>
      <c r="F11" s="13" t="s">
        <v>15</v>
      </c>
      <c r="G11" s="2"/>
      <c r="H11" s="5" t="s">
        <v>26</v>
      </c>
      <c r="I11" s="14">
        <v>114.417</v>
      </c>
      <c r="J11" s="14">
        <v>154.476</v>
      </c>
      <c r="K11" s="14">
        <v>209.99099999999999</v>
      </c>
      <c r="L11" s="14">
        <v>217.20000000000002</v>
      </c>
      <c r="M11" s="13" t="s">
        <v>15</v>
      </c>
      <c r="N11" s="13" t="s">
        <v>15</v>
      </c>
      <c r="O11" s="2"/>
    </row>
    <row r="12" spans="1:15">
      <c r="A12" s="2"/>
      <c r="B12" s="2"/>
      <c r="C12" s="2"/>
      <c r="D12" s="2"/>
      <c r="E12" s="2"/>
      <c r="F12" s="2"/>
      <c r="G12" s="2"/>
      <c r="H12" s="2"/>
      <c r="I12" s="2"/>
      <c r="J12" s="2"/>
      <c r="K12" s="2"/>
      <c r="L12" s="2"/>
      <c r="M12" s="2"/>
      <c r="N12" s="2"/>
      <c r="O12" s="2"/>
    </row>
    <row r="13" spans="1:15" ht="49">
      <c r="A13" s="5" t="s">
        <v>27</v>
      </c>
      <c r="B13" s="6" t="s">
        <v>3</v>
      </c>
      <c r="C13" s="7" t="s">
        <v>4</v>
      </c>
      <c r="D13" s="6" t="s">
        <v>5</v>
      </c>
      <c r="E13" s="6" t="s">
        <v>6</v>
      </c>
      <c r="F13" s="6" t="s">
        <v>7</v>
      </c>
      <c r="G13" s="2"/>
      <c r="H13" s="5" t="s">
        <v>27</v>
      </c>
      <c r="I13" s="6" t="s">
        <v>3</v>
      </c>
      <c r="J13" s="7" t="s">
        <v>4</v>
      </c>
      <c r="K13" s="6" t="s">
        <v>5</v>
      </c>
      <c r="L13" s="6" t="s">
        <v>6</v>
      </c>
      <c r="M13" s="6" t="s">
        <v>8</v>
      </c>
      <c r="N13" s="6" t="s">
        <v>9</v>
      </c>
      <c r="O13" s="2"/>
    </row>
    <row r="14" spans="1:15">
      <c r="A14" s="8" t="s">
        <v>10</v>
      </c>
      <c r="B14" s="9">
        <v>1</v>
      </c>
      <c r="C14" s="9">
        <v>2</v>
      </c>
      <c r="D14" s="9">
        <v>3</v>
      </c>
      <c r="E14" s="9">
        <v>4</v>
      </c>
      <c r="F14" s="9">
        <v>5</v>
      </c>
      <c r="G14" s="2"/>
      <c r="H14" s="8" t="s">
        <v>10</v>
      </c>
      <c r="I14" s="9">
        <v>1</v>
      </c>
      <c r="J14" s="9">
        <v>2</v>
      </c>
      <c r="K14" s="9">
        <v>3</v>
      </c>
      <c r="L14" s="9">
        <v>4</v>
      </c>
      <c r="M14" s="9">
        <v>6</v>
      </c>
      <c r="N14" s="9">
        <v>7</v>
      </c>
      <c r="O14" s="2"/>
    </row>
    <row r="15" spans="1:15">
      <c r="A15" s="10" t="s">
        <v>28</v>
      </c>
      <c r="B15" s="16">
        <v>13516.864</v>
      </c>
      <c r="C15" s="16">
        <v>11892.28</v>
      </c>
      <c r="D15" s="16">
        <v>10931.144</v>
      </c>
      <c r="E15" s="16">
        <v>10848.848</v>
      </c>
      <c r="F15" s="11">
        <v>10744.2</v>
      </c>
      <c r="G15" s="2"/>
      <c r="H15" s="10" t="s">
        <v>28</v>
      </c>
      <c r="I15" s="16">
        <v>13516.864</v>
      </c>
      <c r="J15" s="16">
        <v>11892.28</v>
      </c>
      <c r="K15" s="16">
        <v>10931.144</v>
      </c>
      <c r="L15" s="16">
        <v>10848.848</v>
      </c>
      <c r="M15" s="12">
        <v>10744.2</v>
      </c>
      <c r="N15" s="12">
        <v>10744.2</v>
      </c>
      <c r="O15" s="2"/>
    </row>
    <row r="16" spans="1:15">
      <c r="A16" s="5" t="s">
        <v>14</v>
      </c>
      <c r="B16" s="16">
        <v>8908</v>
      </c>
      <c r="C16" s="16">
        <v>8219</v>
      </c>
      <c r="D16" s="16">
        <v>7617</v>
      </c>
      <c r="E16" s="16">
        <v>7589</v>
      </c>
      <c r="F16" s="13" t="s">
        <v>15</v>
      </c>
      <c r="G16" s="2"/>
      <c r="H16" s="5" t="s">
        <v>16</v>
      </c>
      <c r="I16" s="16">
        <v>8008</v>
      </c>
      <c r="J16" s="16">
        <v>7519</v>
      </c>
      <c r="K16" s="16">
        <v>7126</v>
      </c>
      <c r="L16" s="16">
        <v>7114</v>
      </c>
      <c r="M16" s="13">
        <v>7455</v>
      </c>
      <c r="N16" s="13">
        <v>7478</v>
      </c>
      <c r="O16" s="2"/>
    </row>
    <row r="17" spans="1:16">
      <c r="A17" s="5" t="s">
        <v>17</v>
      </c>
      <c r="B17" s="16">
        <v>8021</v>
      </c>
      <c r="C17" s="16">
        <v>7519</v>
      </c>
      <c r="D17" s="16">
        <v>7098</v>
      </c>
      <c r="E17" s="16">
        <v>7086</v>
      </c>
      <c r="F17" s="13" t="s">
        <v>15</v>
      </c>
      <c r="G17" s="2"/>
      <c r="H17" s="5" t="s">
        <v>18</v>
      </c>
      <c r="I17" s="16">
        <v>8008</v>
      </c>
      <c r="J17" s="16">
        <v>7519</v>
      </c>
      <c r="K17" s="16">
        <v>7126</v>
      </c>
      <c r="L17" s="16">
        <v>7114</v>
      </c>
      <c r="M17" s="13">
        <v>7455</v>
      </c>
      <c r="N17" s="13">
        <v>7478</v>
      </c>
      <c r="O17" s="2"/>
    </row>
    <row r="18" spans="1:16">
      <c r="A18" s="5" t="s">
        <v>19</v>
      </c>
      <c r="B18" s="16">
        <v>7759</v>
      </c>
      <c r="C18" s="16">
        <v>7328</v>
      </c>
      <c r="D18" s="16">
        <v>6973</v>
      </c>
      <c r="E18" s="16">
        <v>6965</v>
      </c>
      <c r="F18" s="5">
        <v>7028</v>
      </c>
      <c r="G18" s="2"/>
      <c r="H18" s="5" t="s">
        <v>20</v>
      </c>
      <c r="I18" s="16">
        <v>8008</v>
      </c>
      <c r="J18" s="16">
        <v>7519</v>
      </c>
      <c r="K18" s="16">
        <v>7126</v>
      </c>
      <c r="L18" s="16">
        <v>7114</v>
      </c>
      <c r="M18" s="13">
        <v>7455</v>
      </c>
      <c r="N18" s="13">
        <v>7478</v>
      </c>
      <c r="O18" s="2"/>
    </row>
    <row r="19" spans="1:16">
      <c r="A19" s="5" t="s">
        <v>21</v>
      </c>
      <c r="B19" s="15">
        <v>16024</v>
      </c>
      <c r="C19" s="15">
        <v>13522</v>
      </c>
      <c r="D19" s="15">
        <v>12048</v>
      </c>
      <c r="E19" s="15">
        <v>11920</v>
      </c>
      <c r="F19" s="13" t="s">
        <v>15</v>
      </c>
      <c r="G19" s="2"/>
      <c r="H19" s="5" t="s">
        <v>22</v>
      </c>
      <c r="I19" s="15">
        <v>14941</v>
      </c>
      <c r="J19" s="15">
        <v>12843</v>
      </c>
      <c r="K19" s="15">
        <v>11602</v>
      </c>
      <c r="L19" s="15">
        <v>11496</v>
      </c>
      <c r="M19" s="13" t="s">
        <v>15</v>
      </c>
      <c r="N19" s="13" t="s">
        <v>15</v>
      </c>
      <c r="O19" s="2"/>
    </row>
    <row r="20" spans="1:16">
      <c r="A20" s="5" t="s">
        <v>23</v>
      </c>
      <c r="B20" s="15">
        <v>14857</v>
      </c>
      <c r="C20" s="15">
        <v>12789</v>
      </c>
      <c r="D20" s="15">
        <v>11566</v>
      </c>
      <c r="E20" s="15">
        <v>11461</v>
      </c>
      <c r="F20" s="13" t="s">
        <v>15</v>
      </c>
      <c r="G20" s="2"/>
      <c r="H20" s="5" t="s">
        <v>24</v>
      </c>
      <c r="I20" s="15">
        <v>14941</v>
      </c>
      <c r="J20" s="15">
        <v>12843</v>
      </c>
      <c r="K20" s="15">
        <v>11602</v>
      </c>
      <c r="L20" s="15">
        <v>11496</v>
      </c>
      <c r="M20" s="13" t="s">
        <v>15</v>
      </c>
      <c r="N20" s="13" t="s">
        <v>15</v>
      </c>
      <c r="O20" s="2"/>
    </row>
    <row r="21" spans="1:16">
      <c r="A21" s="5" t="s">
        <v>25</v>
      </c>
      <c r="B21" s="15">
        <v>14503</v>
      </c>
      <c r="C21" s="15">
        <v>12562</v>
      </c>
      <c r="D21" s="15">
        <v>11414</v>
      </c>
      <c r="E21" s="15">
        <v>11315</v>
      </c>
      <c r="F21" s="13" t="s">
        <v>15</v>
      </c>
      <c r="G21" s="2"/>
      <c r="H21" s="5" t="s">
        <v>26</v>
      </c>
      <c r="I21" s="15">
        <v>14941</v>
      </c>
      <c r="J21" s="15">
        <v>12843</v>
      </c>
      <c r="K21" s="15">
        <v>11602</v>
      </c>
      <c r="L21" s="15">
        <v>11496</v>
      </c>
      <c r="M21" s="13" t="s">
        <v>15</v>
      </c>
      <c r="N21" s="13" t="s">
        <v>15</v>
      </c>
      <c r="O21" s="2"/>
    </row>
    <row r="22" spans="1:16">
      <c r="A22" s="2"/>
      <c r="B22" s="2"/>
      <c r="C22" s="2"/>
      <c r="D22" s="2"/>
      <c r="E22" s="2"/>
      <c r="F22" s="2"/>
      <c r="G22" s="2"/>
      <c r="H22" s="2"/>
      <c r="I22" s="2"/>
      <c r="J22" s="2"/>
      <c r="K22" s="2"/>
      <c r="L22" s="2"/>
      <c r="M22" s="2"/>
      <c r="N22" s="2"/>
      <c r="O22" s="2"/>
    </row>
    <row r="23" spans="1:16" ht="61">
      <c r="A23" s="5" t="s">
        <v>29</v>
      </c>
      <c r="B23" s="6" t="s">
        <v>30</v>
      </c>
      <c r="C23" s="6" t="s">
        <v>31</v>
      </c>
      <c r="D23" s="6" t="s">
        <v>32</v>
      </c>
      <c r="E23" s="6" t="s">
        <v>33</v>
      </c>
      <c r="F23" s="6" t="s">
        <v>34</v>
      </c>
      <c r="G23" s="2"/>
      <c r="H23" s="5" t="s">
        <v>29</v>
      </c>
      <c r="I23" s="6" t="s">
        <v>30</v>
      </c>
      <c r="J23" s="6" t="s">
        <v>31</v>
      </c>
      <c r="K23" s="6" t="s">
        <v>32</v>
      </c>
      <c r="L23" s="6" t="s">
        <v>33</v>
      </c>
      <c r="M23" s="6" t="s">
        <v>34</v>
      </c>
      <c r="N23" s="2"/>
      <c r="O23" s="2"/>
    </row>
    <row r="24" spans="1:16">
      <c r="A24" s="5" t="s">
        <v>35</v>
      </c>
      <c r="B24" s="5">
        <v>7</v>
      </c>
      <c r="C24" s="13" t="s">
        <v>15</v>
      </c>
      <c r="D24" s="13" t="s">
        <v>15</v>
      </c>
      <c r="E24" s="13" t="s">
        <v>15</v>
      </c>
      <c r="F24" s="13" t="s">
        <v>15</v>
      </c>
      <c r="G24" s="17"/>
      <c r="H24" s="5" t="s">
        <v>35</v>
      </c>
      <c r="I24" s="5">
        <v>7</v>
      </c>
      <c r="J24" s="13" t="s">
        <v>15</v>
      </c>
      <c r="K24" s="13" t="s">
        <v>15</v>
      </c>
      <c r="L24" s="13" t="s">
        <v>15</v>
      </c>
      <c r="M24" s="13" t="s">
        <v>15</v>
      </c>
      <c r="N24" s="2"/>
      <c r="O24" s="2"/>
      <c r="P24" s="21" t="s">
        <v>47</v>
      </c>
    </row>
    <row r="25" spans="1:16">
      <c r="A25" s="5" t="s">
        <v>14</v>
      </c>
      <c r="B25" s="5">
        <v>13</v>
      </c>
      <c r="C25" s="5">
        <v>12</v>
      </c>
      <c r="D25" s="5">
        <v>42</v>
      </c>
      <c r="E25" s="5">
        <v>60</v>
      </c>
      <c r="F25" s="5">
        <v>30</v>
      </c>
      <c r="G25" s="17"/>
      <c r="H25" s="5" t="s">
        <v>16</v>
      </c>
      <c r="I25" s="5">
        <v>9</v>
      </c>
      <c r="J25" s="5">
        <v>12</v>
      </c>
      <c r="K25" s="5">
        <v>42</v>
      </c>
      <c r="L25" s="5">
        <v>60</v>
      </c>
      <c r="M25" s="5">
        <v>30</v>
      </c>
      <c r="N25" s="2"/>
      <c r="O25" s="2"/>
      <c r="P25" s="2" t="s">
        <v>49</v>
      </c>
    </row>
    <row r="26" spans="1:16">
      <c r="A26" s="5" t="s">
        <v>17</v>
      </c>
      <c r="B26" s="5">
        <v>22</v>
      </c>
      <c r="C26" s="5">
        <v>13</v>
      </c>
      <c r="D26" s="5">
        <v>43</v>
      </c>
      <c r="E26" s="5">
        <v>60</v>
      </c>
      <c r="F26" s="5">
        <v>30</v>
      </c>
      <c r="G26" s="17"/>
      <c r="H26" s="5" t="s">
        <v>18</v>
      </c>
      <c r="I26" s="5">
        <v>18</v>
      </c>
      <c r="J26" s="5">
        <v>57</v>
      </c>
      <c r="K26" s="5">
        <v>87</v>
      </c>
      <c r="L26" s="5">
        <v>60</v>
      </c>
      <c r="M26" s="5">
        <v>30</v>
      </c>
      <c r="N26" s="2"/>
      <c r="O26" s="2"/>
      <c r="P26" s="2" t="s">
        <v>50</v>
      </c>
    </row>
    <row r="27" spans="1:16">
      <c r="A27" s="5" t="s">
        <v>19</v>
      </c>
      <c r="B27" s="5">
        <v>35</v>
      </c>
      <c r="C27" s="5">
        <v>14</v>
      </c>
      <c r="D27" s="5">
        <v>44</v>
      </c>
      <c r="E27" s="5">
        <v>60</v>
      </c>
      <c r="F27" s="5">
        <v>30</v>
      </c>
      <c r="G27" s="17"/>
      <c r="H27" s="5" t="s">
        <v>20</v>
      </c>
      <c r="I27" s="5">
        <v>27</v>
      </c>
      <c r="J27" s="5">
        <v>102</v>
      </c>
      <c r="K27" s="5">
        <v>132</v>
      </c>
      <c r="L27" s="5">
        <v>60</v>
      </c>
      <c r="M27" s="5">
        <v>30</v>
      </c>
      <c r="N27" s="2"/>
      <c r="O27" s="2"/>
      <c r="P27" s="2" t="s">
        <v>51</v>
      </c>
    </row>
    <row r="28" spans="1:16">
      <c r="A28" s="5" t="s">
        <v>21</v>
      </c>
      <c r="B28" s="5">
        <v>7</v>
      </c>
      <c r="C28" s="5">
        <v>12</v>
      </c>
      <c r="D28" s="5">
        <v>15</v>
      </c>
      <c r="E28" s="5">
        <v>30</v>
      </c>
      <c r="F28" s="5">
        <v>30</v>
      </c>
      <c r="G28" s="2"/>
      <c r="H28" s="5" t="s">
        <v>22</v>
      </c>
      <c r="I28" s="5">
        <v>7</v>
      </c>
      <c r="J28" s="5">
        <v>12</v>
      </c>
      <c r="K28" s="5">
        <v>15</v>
      </c>
      <c r="L28" s="5">
        <v>30</v>
      </c>
      <c r="M28" s="5">
        <v>30</v>
      </c>
      <c r="N28" s="2"/>
      <c r="O28" s="2"/>
      <c r="P28" s="2" t="s">
        <v>52</v>
      </c>
    </row>
    <row r="29" spans="1:16">
      <c r="A29" s="5" t="s">
        <v>23</v>
      </c>
      <c r="B29" s="5">
        <v>13</v>
      </c>
      <c r="C29" s="5">
        <v>13</v>
      </c>
      <c r="D29" s="5">
        <v>16</v>
      </c>
      <c r="E29" s="5">
        <v>30</v>
      </c>
      <c r="F29" s="5">
        <v>30</v>
      </c>
      <c r="G29" s="2"/>
      <c r="H29" s="5" t="s">
        <v>24</v>
      </c>
      <c r="I29" s="5">
        <v>13</v>
      </c>
      <c r="J29" s="5">
        <v>42</v>
      </c>
      <c r="K29" s="5">
        <v>45</v>
      </c>
      <c r="L29" s="5">
        <v>30</v>
      </c>
      <c r="M29" s="5">
        <v>30</v>
      </c>
      <c r="N29" s="2"/>
      <c r="O29" s="2"/>
      <c r="P29" s="2" t="s">
        <v>53</v>
      </c>
    </row>
    <row r="30" spans="1:16">
      <c r="A30" s="5" t="s">
        <v>25</v>
      </c>
      <c r="B30" s="5">
        <v>20</v>
      </c>
      <c r="C30" s="5">
        <v>14</v>
      </c>
      <c r="D30" s="5">
        <v>17</v>
      </c>
      <c r="E30" s="5">
        <v>30</v>
      </c>
      <c r="F30" s="5">
        <v>30</v>
      </c>
      <c r="G30" s="2"/>
      <c r="H30" s="5" t="s">
        <v>26</v>
      </c>
      <c r="I30" s="5">
        <v>20</v>
      </c>
      <c r="J30" s="5">
        <v>72</v>
      </c>
      <c r="K30" s="5">
        <v>75</v>
      </c>
      <c r="L30" s="5">
        <v>30</v>
      </c>
      <c r="M30" s="5">
        <v>30</v>
      </c>
      <c r="N30" s="2"/>
      <c r="O30" s="2"/>
      <c r="P30" s="2" t="s">
        <v>54</v>
      </c>
    </row>
    <row r="31" spans="1:16">
      <c r="A31" s="18" t="s">
        <v>36</v>
      </c>
      <c r="B31" s="18"/>
      <c r="C31" s="18"/>
      <c r="D31" s="18"/>
      <c r="E31" s="18"/>
      <c r="F31" s="18"/>
      <c r="G31" s="2"/>
      <c r="H31" s="18" t="s">
        <v>37</v>
      </c>
      <c r="I31" s="18"/>
      <c r="J31" s="18"/>
      <c r="K31" s="18"/>
      <c r="L31" s="18"/>
      <c r="M31" s="18"/>
      <c r="N31" s="19"/>
      <c r="O31" s="19"/>
      <c r="P31" s="2" t="s">
        <v>55</v>
      </c>
    </row>
    <row r="32" spans="1:16">
      <c r="A32" s="20"/>
      <c r="B32" s="20"/>
      <c r="C32" s="20"/>
      <c r="D32" s="20"/>
      <c r="E32" s="20"/>
      <c r="F32" s="20"/>
      <c r="G32" s="2"/>
      <c r="H32" s="20"/>
      <c r="I32" s="20"/>
      <c r="J32" s="20"/>
      <c r="K32" s="20"/>
      <c r="L32" s="20"/>
      <c r="M32" s="20"/>
      <c r="N32" s="19"/>
      <c r="O32" s="19"/>
      <c r="P32" s="2" t="s">
        <v>56</v>
      </c>
    </row>
    <row r="33" spans="1:16">
      <c r="A33" s="5" t="s">
        <v>38</v>
      </c>
      <c r="B33" s="5" t="s">
        <v>39</v>
      </c>
      <c r="C33" s="5" t="s">
        <v>40</v>
      </c>
      <c r="D33" s="5" t="s">
        <v>41</v>
      </c>
      <c r="E33" s="2"/>
      <c r="F33" s="2"/>
      <c r="G33" s="2"/>
      <c r="H33" s="5" t="s">
        <v>38</v>
      </c>
      <c r="I33" s="5" t="s">
        <v>39</v>
      </c>
      <c r="J33" s="5" t="s">
        <v>40</v>
      </c>
      <c r="K33" s="5" t="s">
        <v>41</v>
      </c>
      <c r="L33" s="2"/>
      <c r="M33" s="2"/>
      <c r="N33" s="2"/>
      <c r="O33" s="2"/>
      <c r="P33" s="2" t="s">
        <v>57</v>
      </c>
    </row>
    <row r="34" spans="1:16">
      <c r="A34" s="5" t="s">
        <v>42</v>
      </c>
      <c r="B34" s="5" t="s">
        <v>43</v>
      </c>
      <c r="C34" s="5" t="s">
        <v>44</v>
      </c>
      <c r="D34" s="5" t="s">
        <v>45</v>
      </c>
      <c r="E34" s="2"/>
      <c r="F34" s="2"/>
      <c r="G34" s="2"/>
      <c r="H34" s="5" t="s">
        <v>42</v>
      </c>
      <c r="I34" s="5" t="s">
        <v>43</v>
      </c>
      <c r="J34" s="5" t="s">
        <v>44</v>
      </c>
      <c r="K34" s="5" t="s">
        <v>45</v>
      </c>
      <c r="L34" s="2"/>
      <c r="M34" s="2"/>
      <c r="N34" s="2"/>
      <c r="O34" s="2"/>
      <c r="P34" s="2" t="s">
        <v>58</v>
      </c>
    </row>
    <row r="35" spans="1:16">
      <c r="A35" s="5" t="s">
        <v>46</v>
      </c>
      <c r="B35" s="5" t="s">
        <v>43</v>
      </c>
      <c r="C35" s="5" t="s">
        <v>44</v>
      </c>
      <c r="D35" s="5" t="s">
        <v>45</v>
      </c>
      <c r="E35" s="2"/>
      <c r="F35" s="2"/>
      <c r="G35" s="2"/>
      <c r="H35" s="5" t="s">
        <v>46</v>
      </c>
      <c r="I35" s="5" t="s">
        <v>43</v>
      </c>
      <c r="J35" s="5" t="s">
        <v>44</v>
      </c>
      <c r="K35" s="5" t="s">
        <v>45</v>
      </c>
      <c r="L35" s="2"/>
      <c r="M35" s="2"/>
      <c r="N35" s="2"/>
      <c r="O35" s="2"/>
      <c r="P35" s="2" t="s">
        <v>59</v>
      </c>
    </row>
    <row r="36" spans="1:16">
      <c r="A36" s="2"/>
      <c r="B36" s="2"/>
      <c r="C36" s="2"/>
      <c r="D36" s="2"/>
      <c r="E36" s="2"/>
      <c r="F36" s="2"/>
      <c r="G36" s="2"/>
      <c r="H36" s="2"/>
      <c r="I36" s="2"/>
      <c r="J36" s="2"/>
      <c r="K36" s="2"/>
      <c r="L36" s="2"/>
      <c r="M36" s="2"/>
      <c r="N36" s="2"/>
      <c r="O36" s="2"/>
      <c r="P36" s="2" t="s">
        <v>60</v>
      </c>
    </row>
    <row r="37" spans="1:16">
      <c r="A37" s="2"/>
      <c r="B37" s="2"/>
      <c r="C37" s="2"/>
      <c r="D37" s="2"/>
      <c r="E37" s="2"/>
      <c r="F37" s="2"/>
      <c r="G37" s="2"/>
      <c r="H37" s="2"/>
      <c r="I37" s="2"/>
      <c r="J37" s="2"/>
      <c r="K37" s="2"/>
      <c r="L37" s="2"/>
      <c r="M37" s="2"/>
      <c r="N37" s="2"/>
      <c r="O37" s="2"/>
      <c r="P37" s="2" t="s">
        <v>61</v>
      </c>
    </row>
    <row r="38" spans="1:16">
      <c r="A38" s="2"/>
      <c r="B38" s="2"/>
      <c r="C38" s="2"/>
      <c r="D38" s="2"/>
      <c r="E38" s="2"/>
      <c r="F38" s="2"/>
      <c r="G38" s="2"/>
      <c r="I38" s="2"/>
      <c r="J38" s="2"/>
      <c r="K38" s="2"/>
      <c r="L38" s="2"/>
      <c r="M38" s="2"/>
      <c r="N38" s="2"/>
      <c r="O38" s="2"/>
      <c r="P38" s="2" t="s">
        <v>62</v>
      </c>
    </row>
    <row r="39" spans="1:16">
      <c r="A39" s="2" t="s">
        <v>48</v>
      </c>
      <c r="B39" s="2"/>
      <c r="C39" s="2"/>
      <c r="D39" s="2"/>
      <c r="E39" s="2"/>
      <c r="F39" s="2"/>
      <c r="G39" s="2"/>
      <c r="I39" s="2"/>
      <c r="J39" s="2"/>
      <c r="K39" s="2"/>
      <c r="L39" s="2"/>
      <c r="M39" s="2"/>
      <c r="N39" s="2"/>
      <c r="O39" s="2"/>
      <c r="P39" s="2" t="s">
        <v>63</v>
      </c>
    </row>
    <row r="40" spans="1:16">
      <c r="A40" s="2"/>
      <c r="B40" s="2"/>
      <c r="C40" s="2"/>
      <c r="D40" s="2"/>
      <c r="E40" s="2"/>
      <c r="F40" s="2"/>
      <c r="G40" s="2"/>
      <c r="I40" s="2"/>
      <c r="J40" s="2"/>
      <c r="K40" s="2"/>
      <c r="L40" s="2"/>
      <c r="M40" s="2"/>
      <c r="N40" s="2"/>
      <c r="O40" s="2"/>
    </row>
    <row r="41" spans="1:16">
      <c r="A41" s="2" t="s">
        <v>64</v>
      </c>
      <c r="B41" s="2"/>
      <c r="C41" s="2"/>
      <c r="D41" s="2"/>
      <c r="E41" s="2"/>
      <c r="F41" s="2"/>
      <c r="G41" s="2"/>
      <c r="I41" s="2"/>
      <c r="J41" s="2"/>
      <c r="K41" s="2"/>
      <c r="L41" s="2"/>
      <c r="M41" s="2"/>
      <c r="N41" s="2"/>
      <c r="O41" s="2"/>
    </row>
    <row r="42" spans="1:16">
      <c r="B42" s="2"/>
      <c r="C42" s="2"/>
      <c r="D42" s="2"/>
      <c r="E42" s="2"/>
      <c r="F42" s="2"/>
      <c r="G42" s="2"/>
      <c r="I42" s="2"/>
      <c r="J42" s="2"/>
      <c r="K42" s="2"/>
      <c r="L42" s="2"/>
      <c r="M42" s="2"/>
      <c r="N42" s="2"/>
      <c r="O42" s="2"/>
    </row>
    <row r="43" spans="1:16">
      <c r="A43" t="s">
        <v>68</v>
      </c>
      <c r="B43" s="2"/>
      <c r="C43" s="2">
        <f>(C47-B47)/(C8-B8)</f>
        <v>5444.3307875421579</v>
      </c>
      <c r="D43" s="2">
        <f>(D47-C47)/(D8-C8)</f>
        <v>5751.3323164143439</v>
      </c>
      <c r="E43" s="2">
        <f>(E47-D47)/(E8-D8)</f>
        <v>6657.0960564000834</v>
      </c>
      <c r="F43" s="2">
        <f>(F47-E47)/(F8-E8)</f>
        <v>7947.3834880312552</v>
      </c>
      <c r="G43" s="2"/>
      <c r="H43" t="s">
        <v>68</v>
      </c>
      <c r="I43" s="2"/>
      <c r="J43" s="2">
        <f>(J45-I45)/(J6-I6)</f>
        <v>5446.07344969321</v>
      </c>
      <c r="K43" s="2">
        <f t="shared" ref="K43:N43" si="0">(K45-J45)/(K6-J6)</f>
        <v>5797.7919916996507</v>
      </c>
      <c r="L43" s="2">
        <f t="shared" si="0"/>
        <v>6660.0789910388485</v>
      </c>
      <c r="M43" s="2">
        <f t="shared" si="0"/>
        <v>8939.4596807204271</v>
      </c>
      <c r="N43" s="2">
        <f t="shared" si="0"/>
        <v>7969.7856718192343</v>
      </c>
      <c r="O43" s="2"/>
    </row>
    <row r="44" spans="1:16">
      <c r="A44" s="2"/>
      <c r="B44" s="22"/>
      <c r="C44" s="22"/>
      <c r="D44" s="22"/>
      <c r="E44" s="22"/>
      <c r="F44" s="22"/>
      <c r="G44" s="2"/>
      <c r="I44" s="2"/>
      <c r="J44" s="2"/>
      <c r="K44" s="2"/>
      <c r="L44" s="2"/>
      <c r="M44" s="2"/>
      <c r="N44" s="2"/>
      <c r="O44" s="2"/>
    </row>
    <row r="45" spans="1:16">
      <c r="A45" s="2" t="str">
        <f>A16</f>
        <v>1x1 STCC</v>
      </c>
      <c r="B45" s="22">
        <f>B16*B6</f>
        <v>569835.85199999996</v>
      </c>
      <c r="C45" s="22">
        <f t="shared" ref="C45:E45" si="1">C16*C6</f>
        <v>661308.95900000003</v>
      </c>
      <c r="D45" s="22">
        <f t="shared" si="1"/>
        <v>812132.15700000001</v>
      </c>
      <c r="E45" s="22">
        <f t="shared" si="1"/>
        <v>832240.09600000002</v>
      </c>
      <c r="F45" s="22" t="e">
        <f t="shared" ref="F45" si="2">F16*F6</f>
        <v>#VALUE!</v>
      </c>
      <c r="G45" s="2"/>
      <c r="H45" s="2" t="str">
        <f>H16</f>
        <v>1 ea, 1x1 STCC</v>
      </c>
      <c r="I45" s="22">
        <f>I16*I6</f>
        <v>569865.29600000009</v>
      </c>
      <c r="J45" s="22">
        <f t="shared" ref="J45:L45" si="3">J16*J6</f>
        <v>661288.53099999996</v>
      </c>
      <c r="K45" s="22">
        <f t="shared" si="3"/>
        <v>812164.47199999995</v>
      </c>
      <c r="L45" s="22">
        <f t="shared" si="3"/>
        <v>832231.29</v>
      </c>
      <c r="M45" s="22">
        <f t="shared" ref="M45:N45" si="4">M16*M6</f>
        <v>1072461.3900000001</v>
      </c>
      <c r="N45" s="22">
        <f t="shared" si="4"/>
        <v>1126082.108</v>
      </c>
      <c r="O45" s="2"/>
    </row>
    <row r="46" spans="1:16">
      <c r="A46" s="2" t="str">
        <f>A17</f>
        <v>2x1 DTCC</v>
      </c>
      <c r="B46" s="22">
        <f t="shared" ref="B46:E46" si="5">B17*B7</f>
        <v>1139687.848</v>
      </c>
      <c r="C46" s="22">
        <f t="shared" si="5"/>
        <v>1322501.872</v>
      </c>
      <c r="D46" s="22">
        <f t="shared" si="5"/>
        <v>1624157.2619999999</v>
      </c>
      <c r="E46" s="22">
        <f t="shared" si="5"/>
        <v>1664671.4640000002</v>
      </c>
      <c r="F46" s="22" t="e">
        <f t="shared" ref="F46" si="6">F17*F7</f>
        <v>#VALUE!</v>
      </c>
      <c r="G46" s="2"/>
      <c r="H46" s="2" t="str">
        <f>H17</f>
        <v>2 ea, 1x1 DTCC</v>
      </c>
      <c r="I46" s="22">
        <f t="shared" ref="I46:L46" si="7">I17*I7</f>
        <v>1139730.5920000002</v>
      </c>
      <c r="J46" s="22">
        <f t="shared" si="7"/>
        <v>1322577.0619999999</v>
      </c>
      <c r="K46" s="22">
        <f t="shared" si="7"/>
        <v>1624328.9439999999</v>
      </c>
      <c r="L46" s="22">
        <f t="shared" si="7"/>
        <v>1664462.58</v>
      </c>
      <c r="M46" s="22">
        <f t="shared" ref="M46:N46" si="8">M17*M7</f>
        <v>2144922.7800000003</v>
      </c>
      <c r="N46" s="22">
        <f t="shared" si="8"/>
        <v>2252164.216</v>
      </c>
      <c r="O46" s="2"/>
    </row>
    <row r="47" spans="1:16">
      <c r="A47" s="2" t="str">
        <f>A18</f>
        <v>3x1 TTCC</v>
      </c>
      <c r="B47" s="22">
        <f t="shared" ref="B47:E47" si="9">B18*B8</f>
        <v>1709424.085</v>
      </c>
      <c r="C47" s="22">
        <f t="shared" si="9"/>
        <v>1983872.8000000003</v>
      </c>
      <c r="D47" s="22">
        <f t="shared" si="9"/>
        <v>2436324.3620000002</v>
      </c>
      <c r="E47" s="22">
        <f t="shared" si="9"/>
        <v>2496757.48</v>
      </c>
      <c r="F47" s="22">
        <f t="shared" ref="F47" si="10">F18*F8</f>
        <v>2691977.0079999999</v>
      </c>
      <c r="G47" s="2"/>
      <c r="H47" s="2" t="str">
        <f>H18</f>
        <v>3 ea, 1 x1 TTCC</v>
      </c>
      <c r="I47" s="22">
        <f t="shared" ref="I47:L47" si="11">I18*I8</f>
        <v>1709595.888</v>
      </c>
      <c r="J47" s="22">
        <f t="shared" si="11"/>
        <v>1983865.5929999999</v>
      </c>
      <c r="K47" s="22">
        <f t="shared" si="11"/>
        <v>2436493.4160000002</v>
      </c>
      <c r="L47" s="22">
        <f t="shared" si="11"/>
        <v>2496693.87</v>
      </c>
      <c r="M47" s="22">
        <f t="shared" ref="M47:N47" si="12">M18*M8</f>
        <v>3217384.17</v>
      </c>
      <c r="N47" s="22">
        <f t="shared" si="12"/>
        <v>3378246.3240000005</v>
      </c>
      <c r="O47" s="2"/>
    </row>
    <row r="48" spans="1:16">
      <c r="A48" s="2" t="str">
        <f>A19</f>
        <v>1x1 STSC (Simple Cycle - Dump Cond)</v>
      </c>
      <c r="B48" s="22">
        <f t="shared" ref="B48:E48" si="13">B19*B9</f>
        <v>569829.46400000004</v>
      </c>
      <c r="C48" s="22">
        <f t="shared" si="13"/>
        <v>661279.88800000004</v>
      </c>
      <c r="D48" s="22">
        <f t="shared" si="13"/>
        <v>812143.6320000001</v>
      </c>
      <c r="E48" s="22">
        <f t="shared" si="13"/>
        <v>832278.24</v>
      </c>
      <c r="F48" s="22"/>
      <c r="G48" s="2"/>
      <c r="H48" s="2" t="str">
        <f>H19</f>
        <v>1 ea, 1x1 STSC (Simple Cycle - Dump Cond)</v>
      </c>
      <c r="I48" s="22">
        <f t="shared" ref="I48:L48" si="14">I19*I9</f>
        <v>569834.799</v>
      </c>
      <c r="J48" s="22">
        <f t="shared" si="14"/>
        <v>661311.75599999994</v>
      </c>
      <c r="K48" s="22">
        <f t="shared" si="14"/>
        <v>812105.19400000002</v>
      </c>
      <c r="L48" s="22">
        <f t="shared" si="14"/>
        <v>832310.4</v>
      </c>
      <c r="M48" s="22"/>
      <c r="N48" s="2"/>
      <c r="O48" s="2"/>
    </row>
    <row r="49" spans="1:15">
      <c r="A49" s="2" t="str">
        <f>A20</f>
        <v>2x1 DTSC (Simple Cycle - Dump Cond)</v>
      </c>
      <c r="B49" s="22">
        <f t="shared" ref="B49:E49" si="15">B20*B10</f>
        <v>1139695.327</v>
      </c>
      <c r="C49" s="22">
        <f t="shared" si="15"/>
        <v>1322587.2239999999</v>
      </c>
      <c r="D49" s="22">
        <f t="shared" si="15"/>
        <v>1624178.6819999998</v>
      </c>
      <c r="E49" s="22">
        <f t="shared" si="15"/>
        <v>1664618.5619999999</v>
      </c>
      <c r="F49" s="22"/>
      <c r="G49" s="2"/>
      <c r="H49" s="2" t="str">
        <f>H20</f>
        <v>2 ea, 1x1 DTSC (Simple Cycle - Dump Cond)</v>
      </c>
      <c r="I49" s="22">
        <f t="shared" ref="I49:L49" si="16">I20*I10</f>
        <v>1139669.598</v>
      </c>
      <c r="J49" s="22">
        <f t="shared" si="16"/>
        <v>1322623.5119999999</v>
      </c>
      <c r="K49" s="22">
        <f t="shared" si="16"/>
        <v>1624210.388</v>
      </c>
      <c r="L49" s="22">
        <f t="shared" si="16"/>
        <v>1664620.8</v>
      </c>
      <c r="M49" s="22"/>
      <c r="N49" s="2"/>
      <c r="O49" s="2"/>
    </row>
    <row r="50" spans="1:15">
      <c r="A50" s="2" t="str">
        <f>A21</f>
        <v>3x1 TTSC (Simple Cycle - Dump Cond)</v>
      </c>
      <c r="B50" s="22">
        <f t="shared" ref="B50:E50" si="17">B21*B11</f>
        <v>1709468.61</v>
      </c>
      <c r="C50" s="22">
        <f t="shared" si="17"/>
        <v>1983904.098</v>
      </c>
      <c r="D50" s="22">
        <f t="shared" si="17"/>
        <v>2436249.8159999996</v>
      </c>
      <c r="E50" s="22">
        <f t="shared" si="17"/>
        <v>2496801.8450000002</v>
      </c>
      <c r="F50" s="22"/>
      <c r="G50" s="2"/>
      <c r="H50" s="2" t="str">
        <f>H21</f>
        <v>3 ea, 1x1 TTSC (Simple Cycle - Dump Cond)</v>
      </c>
      <c r="I50" s="22">
        <f t="shared" ref="I50:L50" si="18">I21*I11</f>
        <v>1709504.3970000001</v>
      </c>
      <c r="J50" s="22">
        <f t="shared" si="18"/>
        <v>1983935.2679999999</v>
      </c>
      <c r="K50" s="22">
        <f t="shared" si="18"/>
        <v>2436315.5819999999</v>
      </c>
      <c r="L50" s="22">
        <f t="shared" si="18"/>
        <v>2496931.2000000002</v>
      </c>
      <c r="M50" s="22"/>
      <c r="N50" s="2"/>
      <c r="O50" s="2"/>
    </row>
    <row r="51" spans="1:15">
      <c r="A51" s="2"/>
      <c r="B51" s="2"/>
      <c r="C51" s="2"/>
      <c r="D51" s="2"/>
      <c r="E51" s="2"/>
      <c r="F51" s="2"/>
      <c r="G51" s="2"/>
      <c r="H51" s="2"/>
      <c r="I51" s="2"/>
      <c r="J51" s="2"/>
      <c r="K51" s="2"/>
      <c r="L51" s="2"/>
      <c r="M51" s="2"/>
      <c r="N51" s="2"/>
      <c r="O51" s="2"/>
    </row>
    <row r="52" spans="1:15">
      <c r="A52" s="2" t="s">
        <v>65</v>
      </c>
      <c r="B52" s="22">
        <f>B46-B45</f>
        <v>569851.99600000004</v>
      </c>
      <c r="C52" s="22">
        <f t="shared" ref="C52:E52" si="19">C46-C45</f>
        <v>661192.91299999994</v>
      </c>
      <c r="D52" s="22">
        <f t="shared" si="19"/>
        <v>812025.10499999986</v>
      </c>
      <c r="E52" s="22">
        <f t="shared" si="19"/>
        <v>832431.36800000013</v>
      </c>
      <c r="F52" s="2"/>
      <c r="G52" s="2"/>
      <c r="H52" s="2" t="s">
        <v>65</v>
      </c>
      <c r="I52" s="22">
        <f>I46-I45</f>
        <v>569865.29600000009</v>
      </c>
      <c r="J52" s="22">
        <f t="shared" ref="J52:L52" si="20">J46-J45</f>
        <v>661288.53099999996</v>
      </c>
      <c r="K52" s="22">
        <f t="shared" si="20"/>
        <v>812164.47199999995</v>
      </c>
      <c r="L52" s="22">
        <f t="shared" si="20"/>
        <v>832231.29</v>
      </c>
      <c r="M52" s="22">
        <f t="shared" ref="M52" si="21">M46-M45</f>
        <v>1072461.3900000001</v>
      </c>
      <c r="N52" s="2"/>
      <c r="O52" s="2"/>
    </row>
    <row r="53" spans="1:15">
      <c r="A53" s="2"/>
      <c r="B53" s="22">
        <f>B47-B46</f>
        <v>569736.23699999996</v>
      </c>
      <c r="C53" s="22">
        <f t="shared" ref="C53:E53" si="22">C47-C46</f>
        <v>661370.92800000031</v>
      </c>
      <c r="D53" s="22">
        <f t="shared" si="22"/>
        <v>812167.10000000033</v>
      </c>
      <c r="E53" s="22">
        <f t="shared" si="22"/>
        <v>832086.01599999983</v>
      </c>
      <c r="F53" s="2"/>
      <c r="G53" s="2"/>
      <c r="H53" s="2"/>
      <c r="I53" s="22">
        <f>I47-I46</f>
        <v>569865.29599999986</v>
      </c>
      <c r="J53" s="22">
        <f t="shared" ref="J53:L53" si="23">J47-J46</f>
        <v>661288.53099999996</v>
      </c>
      <c r="K53" s="22">
        <f t="shared" si="23"/>
        <v>812164.4720000003</v>
      </c>
      <c r="L53" s="22">
        <f t="shared" si="23"/>
        <v>832231.29</v>
      </c>
      <c r="M53" s="22">
        <f t="shared" ref="M53" si="24">M47-M46</f>
        <v>1072461.3899999997</v>
      </c>
      <c r="N53" s="2"/>
      <c r="O53" s="2"/>
    </row>
    <row r="54" spans="1:15">
      <c r="A54" s="2"/>
      <c r="B54" s="2"/>
      <c r="C54" s="2"/>
      <c r="D54" s="2"/>
      <c r="E54" s="2"/>
      <c r="F54" s="2"/>
      <c r="G54" s="2"/>
      <c r="H54" s="2"/>
      <c r="I54" s="2"/>
      <c r="J54" s="2"/>
      <c r="K54" s="2"/>
      <c r="L54" s="2"/>
      <c r="M54" s="2"/>
      <c r="N54" s="2"/>
      <c r="O54" s="2"/>
    </row>
    <row r="55" spans="1:15">
      <c r="A55" t="s">
        <v>66</v>
      </c>
      <c r="B55">
        <f>B5/3/B4</f>
        <v>0.81172342428556965</v>
      </c>
      <c r="C55">
        <f t="shared" ref="C55:F55" si="25">C5/3/C4</f>
        <v>0.67760220362276524</v>
      </c>
      <c r="D55">
        <f t="shared" si="25"/>
        <v>0.61148712786482817</v>
      </c>
      <c r="E55">
        <f t="shared" si="25"/>
        <v>0.60022659740481832</v>
      </c>
      <c r="F55">
        <f t="shared" si="25"/>
        <v>0.56867943053510062</v>
      </c>
      <c r="H55" t="s">
        <v>66</v>
      </c>
      <c r="I55">
        <f>I5/I4</f>
        <v>0.76651961814065306</v>
      </c>
      <c r="J55">
        <f t="shared" ref="J55:M55" si="26">J5/J4</f>
        <v>0.64303788508838677</v>
      </c>
      <c r="K55">
        <f t="shared" si="26"/>
        <v>0.58292162810103443</v>
      </c>
      <c r="L55">
        <f t="shared" si="26"/>
        <v>0.57243634964407097</v>
      </c>
      <c r="M55">
        <f t="shared" si="26"/>
        <v>0.85737849779086883</v>
      </c>
    </row>
    <row r="57" spans="1:15">
      <c r="A57" t="s">
        <v>67</v>
      </c>
      <c r="B57" s="23">
        <f>B6-B9</f>
        <v>28.408000000000001</v>
      </c>
      <c r="C57" s="23">
        <f t="shared" ref="C57:F57" si="27">C6-C9</f>
        <v>31.556999999999995</v>
      </c>
      <c r="D57" s="23">
        <f t="shared" si="27"/>
        <v>39.211999999999989</v>
      </c>
      <c r="E57" s="23">
        <f t="shared" si="27"/>
        <v>39.841999999999999</v>
      </c>
      <c r="F57" s="23"/>
      <c r="H57" t="s">
        <v>67</v>
      </c>
      <c r="I57" s="23">
        <f>I6-I9</f>
        <v>33.023000000000003</v>
      </c>
      <c r="J57" s="23">
        <f t="shared" ref="J57:L57" si="28">J6-J9</f>
        <v>36.457000000000001</v>
      </c>
      <c r="K57" s="23">
        <f t="shared" si="28"/>
        <v>43.974999999999994</v>
      </c>
      <c r="L57" s="23">
        <f t="shared" si="28"/>
        <v>44.584999999999994</v>
      </c>
    </row>
    <row r="58" spans="1:15">
      <c r="B58" s="23">
        <f t="shared" ref="B58:F58" si="29">B7-B10</f>
        <v>65.376999999999995</v>
      </c>
      <c r="C58" s="23">
        <f t="shared" si="29"/>
        <v>72.472000000000008</v>
      </c>
      <c r="D58" s="23">
        <f t="shared" si="29"/>
        <v>88.391999999999996</v>
      </c>
      <c r="E58" s="23">
        <f t="shared" si="29"/>
        <v>89.682000000000016</v>
      </c>
      <c r="F58" s="23"/>
      <c r="I58" s="23">
        <f t="shared" ref="I58:L58" si="30">I7-I10</f>
        <v>66.046000000000006</v>
      </c>
      <c r="J58" s="23">
        <f t="shared" si="30"/>
        <v>72.914000000000001</v>
      </c>
      <c r="K58" s="23">
        <f t="shared" si="30"/>
        <v>87.949999999999989</v>
      </c>
      <c r="L58" s="23">
        <f t="shared" si="30"/>
        <v>89.169999999999987</v>
      </c>
    </row>
    <row r="59" spans="1:15">
      <c r="B59" s="23">
        <f t="shared" ref="B59:F59" si="31">B8-B11</f>
        <v>102.44499999999999</v>
      </c>
      <c r="C59" s="23">
        <f t="shared" si="31"/>
        <v>112.79600000000002</v>
      </c>
      <c r="D59" s="23">
        <f t="shared" si="31"/>
        <v>135.95000000000002</v>
      </c>
      <c r="E59" s="23">
        <f t="shared" si="31"/>
        <v>137.80899999999997</v>
      </c>
      <c r="F59" s="23"/>
      <c r="I59" s="23">
        <f t="shared" ref="I59:L59" si="32">I8-I11</f>
        <v>99.069000000000017</v>
      </c>
      <c r="J59" s="23">
        <f t="shared" si="32"/>
        <v>109.37099999999998</v>
      </c>
      <c r="K59" s="23">
        <f t="shared" si="32"/>
        <v>131.92500000000001</v>
      </c>
      <c r="L59" s="23">
        <f t="shared" si="32"/>
        <v>133.75499999999997</v>
      </c>
    </row>
  </sheetData>
  <mergeCells count="2">
    <mergeCell ref="A31:F32"/>
    <mergeCell ref="H31:M3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2016-12-05T02:04:30Z</dcterms:created>
  <dcterms:modified xsi:type="dcterms:W3CDTF">2016-12-14T20:45:55Z</dcterms:modified>
</cp:coreProperties>
</file>