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officedocument.drawing+xml" PartName="/xl/drawings/worksheetdrawing3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theme+xml" PartName="/xl/theme/theme1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dos Levantados" sheetId="1" r:id="rId4"/>
    <sheet state="visible" name="Nomes Científicos" sheetId="2" r:id="rId5"/>
    <sheet state="visible" name="Plan2" sheetId="3" r:id="rId6"/>
  </sheets>
  <definedNames/>
  <calcPr/>
</workbook>
</file>

<file path=xl/sharedStrings.xml><?xml version="1.0" encoding="utf-8"?>
<sst xmlns="http://schemas.openxmlformats.org/spreadsheetml/2006/main" count="129" uniqueCount="63">
  <si>
    <t>numero</t>
  </si>
  <si>
    <t>identificacao</t>
  </si>
  <si>
    <t>especie</t>
  </si>
  <si>
    <t>latitude</t>
  </si>
  <si>
    <t>longitude</t>
  </si>
  <si>
    <t>fuste</t>
  </si>
  <si>
    <t>altura</t>
  </si>
  <si>
    <t>dap</t>
  </si>
  <si>
    <t>cap</t>
  </si>
  <si>
    <t>biologica</t>
  </si>
  <si>
    <t>antropica</t>
  </si>
  <si>
    <t>foto</t>
  </si>
  <si>
    <t>paineira</t>
  </si>
  <si>
    <t>Ipê</t>
  </si>
  <si>
    <t>Pau ferro</t>
  </si>
  <si>
    <t>Pau papagaio</t>
  </si>
  <si>
    <t>Camuzé</t>
  </si>
  <si>
    <t>B</t>
  </si>
  <si>
    <t>C</t>
  </si>
  <si>
    <t>O</t>
  </si>
  <si>
    <t>E</t>
  </si>
  <si>
    <t>nome popular</t>
  </si>
  <si>
    <t>nome científico</t>
  </si>
  <si>
    <t>angico</t>
  </si>
  <si>
    <t>anadenanthera colubrina</t>
  </si>
  <si>
    <t>aroeira branca</t>
  </si>
  <si>
    <t>schinus terebinthifolius</t>
  </si>
  <si>
    <t>Painera ou barriguda</t>
  </si>
  <si>
    <t>Ceiba glaziovii</t>
  </si>
  <si>
    <t>camunzé</t>
  </si>
  <si>
    <t>albizia polycephala</t>
  </si>
  <si>
    <t>freijó</t>
  </si>
  <si>
    <t>cordia trichotoma</t>
  </si>
  <si>
    <t>imbiridiba</t>
  </si>
  <si>
    <t>Buchenavia capitata</t>
  </si>
  <si>
    <t>ipê amarelo do morro</t>
  </si>
  <si>
    <t>handroanthus chrysotrichus</t>
  </si>
  <si>
    <t>ipê branco</t>
  </si>
  <si>
    <t>tabebuia roseoalba</t>
  </si>
  <si>
    <t>ipê cerrado</t>
  </si>
  <si>
    <t>handroanthus albus</t>
  </si>
  <si>
    <t>ipê roxo</t>
  </si>
  <si>
    <t xml:space="preserve">handroanthus impetiginosus </t>
  </si>
  <si>
    <t>jacarandá mimoso</t>
  </si>
  <si>
    <t>jacaranda cuspidifolia</t>
  </si>
  <si>
    <t>jenipapo branco</t>
  </si>
  <si>
    <r>
      <rPr/>
      <t xml:space="preserve">Genipa </t>
    </r>
    <r>
      <rPr>
        <rFont val="Tekton Pro"/>
        <i/>
        <color rgb="FF000000"/>
        <sz val="12.0"/>
      </rPr>
      <t>americana</t>
    </r>
  </si>
  <si>
    <t>jenipapo bravo</t>
  </si>
  <si>
    <t>tocoyena formosa</t>
  </si>
  <si>
    <t>juazeiro</t>
  </si>
  <si>
    <t>ziziphus joazeiro</t>
  </si>
  <si>
    <t>louro cheiroso</t>
  </si>
  <si>
    <t>ocotea catharinensis</t>
  </si>
  <si>
    <t>oiticica</t>
  </si>
  <si>
    <t>licania rigida</t>
  </si>
  <si>
    <t>pau ferro</t>
  </si>
  <si>
    <t>caesalpinia ferrea</t>
  </si>
  <si>
    <t>pau formiga</t>
  </si>
  <si>
    <t>triplaris americana</t>
  </si>
  <si>
    <t xml:space="preserve">pau sangue </t>
  </si>
  <si>
    <t>pterocarpus rohrii</t>
  </si>
  <si>
    <t>sucupira preta</t>
  </si>
  <si>
    <t>bowdichia virgilioides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</si>
</sst>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8">
    <font>
      <sz val="11.0"/>
      <color rgb="FF000000"/>
      <name val="Calibri"/>
    </font>
    <font>
      <b/>
      <sz val="11.0"/>
      <color rgb="FF000000"/>
      <name val="Tekton pro"/>
    </font>
    <font>
      <sz val="11.0"/>
      <color rgb="FF000000"/>
      <name val="Tekton pro"/>
    </font>
    <font>
      <sz val="11.0"/>
      <name val="Tekton pro"/>
    </font>
    <font>
      <b/>
      <sz val="12.0"/>
      <color rgb="FF000000"/>
      <name val="Tekton pro"/>
    </font>
    <font>
      <sz val="12.0"/>
      <color rgb="FF000000"/>
      <name val="Tekton pro"/>
    </font>
    <font>
      <i/>
      <sz val="12.0"/>
      <color rgb="FF000000"/>
      <name val="Tekton pro"/>
    </font>
    <font>
      <b/>
      <i/>
      <sz val="12.0"/>
      <color rgb="FF000000"/>
      <name val="Tekton pro"/>
    </font>
  </fonts>
  <fills count="9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  <fill>
      <patternFill patternType="solid">
        <fgColor rgb="FFD6E3BC"/>
        <bgColor rgb="FFD6E3BC"/>
      </patternFill>
    </fill>
    <fill>
      <patternFill patternType="solid">
        <fgColor rgb="FF548DD4"/>
        <bgColor rgb="FF548DD4"/>
      </patternFill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rgb="FFB2A1C7"/>
        <bgColor rgb="FFB2A1C7"/>
      </patternFill>
    </fill>
    <fill>
      <patternFill patternType="solid">
        <fgColor rgb="FF76923C"/>
        <bgColor rgb="FF76923C"/>
      </patternFill>
    </fill>
  </fills>
  <borders count="1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3" fontId="2" numFmtId="0" xfId="0" applyAlignment="1" applyBorder="1" applyFill="1" applyFont="1">
      <alignment horizontal="center" vertical="center" wrapText="1"/>
    </xf>
    <xf borderId="0" fillId="0" fontId="2" numFmtId="0" xfId="0" applyAlignment="1" applyFont="1">
      <alignment/>
    </xf>
    <xf borderId="0" fillId="0" fontId="2" numFmtId="0" xfId="0" applyFont="1"/>
    <xf borderId="1" fillId="4" fontId="2" numFmtId="0" xfId="0" applyAlignment="1" applyBorder="1" applyFill="1" applyFont="1">
      <alignment horizontal="center" vertical="center" wrapText="1"/>
    </xf>
    <xf borderId="1" fillId="4" fontId="2" numFmtId="2" xfId="0" applyAlignment="1" applyBorder="1" applyFont="1" applyNumberFormat="1">
      <alignment horizontal="center" vertical="center" wrapText="1"/>
    </xf>
    <xf borderId="1" fillId="4" fontId="2" numFmtId="164" xfId="0" applyAlignment="1" applyBorder="1" applyFont="1" applyNumberFormat="1">
      <alignment horizontal="center" vertical="center" wrapText="1"/>
    </xf>
    <xf borderId="0" fillId="0" fontId="3" numFmtId="0" xfId="0" applyFont="1"/>
    <xf borderId="1" fillId="4" fontId="3" numFmtId="2" xfId="0" applyAlignment="1" applyBorder="1" applyFont="1" applyNumberFormat="1">
      <alignment horizontal="center" vertical="center" wrapText="1"/>
    </xf>
    <xf borderId="1" fillId="5" fontId="2" numFmtId="0" xfId="0" applyAlignment="1" applyBorder="1" applyFill="1" applyFont="1">
      <alignment horizontal="center" vertical="center" wrapText="1"/>
    </xf>
    <xf borderId="1" fillId="5" fontId="2" numFmtId="2" xfId="0" applyAlignment="1" applyBorder="1" applyFont="1" applyNumberFormat="1">
      <alignment horizontal="center" vertical="center" wrapText="1"/>
    </xf>
    <xf borderId="1" fillId="5" fontId="2" numFmtId="164" xfId="0" applyAlignment="1" applyBorder="1" applyFont="1" applyNumberFormat="1">
      <alignment horizontal="center" vertical="center" wrapText="1"/>
    </xf>
    <xf borderId="0" fillId="5" fontId="3" numFmtId="0" xfId="0" applyBorder="1" applyFont="1"/>
    <xf borderId="0" fillId="5" fontId="2" numFmtId="0" xfId="0" applyBorder="1" applyFont="1"/>
    <xf borderId="1" fillId="6" fontId="2" numFmtId="0" xfId="0" applyAlignment="1" applyBorder="1" applyFill="1" applyFont="1">
      <alignment horizontal="center" vertical="center" wrapText="1"/>
    </xf>
    <xf borderId="1" fillId="6" fontId="2" numFmtId="2" xfId="0" applyAlignment="1" applyBorder="1" applyFont="1" applyNumberFormat="1">
      <alignment horizontal="center" vertical="center" wrapText="1"/>
    </xf>
    <xf borderId="1" fillId="6" fontId="2" numFmtId="164" xfId="0" applyAlignment="1" applyBorder="1" applyFont="1" applyNumberFormat="1">
      <alignment horizontal="center" vertical="center" wrapText="1"/>
    </xf>
    <xf borderId="2" fillId="4" fontId="2" numFmtId="2" xfId="0" applyAlignment="1" applyBorder="1" applyFont="1" applyNumberFormat="1">
      <alignment horizontal="center" vertical="center" wrapText="1"/>
    </xf>
    <xf borderId="3" fillId="4" fontId="2" numFmtId="0" xfId="0" applyAlignment="1" applyBorder="1" applyFont="1">
      <alignment horizontal="center" vertical="center" wrapText="1"/>
    </xf>
    <xf borderId="1" fillId="4" fontId="2" numFmtId="2" xfId="0" applyAlignment="1" applyBorder="1" applyFont="1" applyNumberFormat="1">
      <alignment horizontal="center"/>
    </xf>
    <xf borderId="4" fillId="4" fontId="2" numFmtId="2" xfId="0" applyAlignment="1" applyBorder="1" applyFont="1" applyNumberFormat="1">
      <alignment horizontal="center" vertical="center" wrapText="1"/>
    </xf>
    <xf borderId="5" fillId="5" fontId="2" numFmtId="2" xfId="0" applyAlignment="1" applyBorder="1" applyFont="1" applyNumberFormat="1">
      <alignment horizontal="center" vertical="center" wrapText="1"/>
    </xf>
    <xf borderId="2" fillId="6" fontId="2" numFmtId="0" xfId="0" applyAlignment="1" applyBorder="1" applyFont="1">
      <alignment horizontal="center"/>
    </xf>
    <xf borderId="6" fillId="6" fontId="2" numFmtId="0" xfId="0" applyAlignment="1" applyBorder="1" applyFont="1">
      <alignment horizontal="center"/>
    </xf>
    <xf borderId="2" fillId="6" fontId="2" numFmtId="2" xfId="0" applyAlignment="1" applyBorder="1" applyFont="1" applyNumberFormat="1">
      <alignment horizontal="center"/>
    </xf>
    <xf borderId="0" fillId="6" fontId="2" numFmtId="2" xfId="0" applyAlignment="1" applyBorder="1" applyFont="1" applyNumberFormat="1">
      <alignment horizontal="center"/>
    </xf>
    <xf borderId="1" fillId="6" fontId="2" numFmtId="2" xfId="0" applyAlignment="1" applyBorder="1" applyFont="1" applyNumberFormat="1">
      <alignment horizontal="center"/>
    </xf>
    <xf borderId="1" fillId="6" fontId="2" numFmtId="164" xfId="0" applyAlignment="1" applyBorder="1" applyFont="1" applyNumberFormat="1">
      <alignment horizontal="center"/>
    </xf>
    <xf borderId="0" fillId="6" fontId="2" numFmtId="0" xfId="0" applyAlignment="1" applyBorder="1" applyFont="1">
      <alignment horizontal="center"/>
    </xf>
    <xf borderId="1" fillId="6" fontId="2" numFmtId="0" xfId="0" applyAlignment="1" applyBorder="1" applyFont="1">
      <alignment horizontal="center"/>
    </xf>
    <xf borderId="7" fillId="6" fontId="2" numFmtId="0" xfId="0" applyAlignment="1" applyBorder="1" applyFont="1">
      <alignment horizontal="center"/>
    </xf>
    <xf borderId="7" fillId="6" fontId="2" numFmtId="2" xfId="0" applyAlignment="1" applyBorder="1" applyFont="1" applyNumberFormat="1">
      <alignment horizontal="center"/>
    </xf>
    <xf borderId="8" fillId="6" fontId="2" numFmtId="0" xfId="0" applyAlignment="1" applyBorder="1" applyFont="1">
      <alignment horizontal="center"/>
    </xf>
    <xf borderId="0" fillId="6" fontId="2" numFmtId="164" xfId="0" applyAlignment="1" applyBorder="1" applyFont="1" applyNumberFormat="1">
      <alignment horizontal="center"/>
    </xf>
    <xf borderId="1" fillId="5" fontId="2" numFmtId="0" xfId="0" applyAlignment="1" applyBorder="1" applyFont="1">
      <alignment horizontal="center"/>
    </xf>
    <xf borderId="9" fillId="5" fontId="2" numFmtId="0" xfId="0" applyAlignment="1" applyBorder="1" applyFont="1">
      <alignment horizontal="center"/>
    </xf>
    <xf borderId="5" fillId="5" fontId="2" numFmtId="2" xfId="0" applyAlignment="1" applyBorder="1" applyFont="1" applyNumberFormat="1">
      <alignment horizontal="center"/>
    </xf>
    <xf borderId="1" fillId="5" fontId="2" numFmtId="2" xfId="0" applyAlignment="1" applyBorder="1" applyFont="1" applyNumberFormat="1">
      <alignment horizontal="center"/>
    </xf>
    <xf borderId="9" fillId="5" fontId="2" numFmtId="2" xfId="0" applyAlignment="1" applyBorder="1" applyFont="1" applyNumberFormat="1">
      <alignment horizontal="center"/>
    </xf>
    <xf borderId="1" fillId="5" fontId="2" numFmtId="164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10" fillId="7" fontId="4" numFmtId="0" xfId="0" applyBorder="1" applyFill="1" applyFont="1"/>
    <xf borderId="11" fillId="7" fontId="4" numFmtId="0" xfId="0" applyBorder="1" applyFont="1"/>
    <xf borderId="12" fillId="2" fontId="5" numFmtId="0" xfId="0" applyBorder="1" applyFont="1"/>
    <xf borderId="13" fillId="2" fontId="6" numFmtId="0" xfId="0" applyBorder="1" applyFont="1"/>
    <xf borderId="12" fillId="8" fontId="5" numFmtId="0" xfId="0" applyBorder="1" applyFill="1" applyFont="1"/>
    <xf borderId="13" fillId="8" fontId="6" numFmtId="0" xfId="0" applyBorder="1" applyFont="1"/>
    <xf borderId="12" fillId="2" fontId="4" numFmtId="0" xfId="0" applyBorder="1" applyFont="1"/>
    <xf borderId="13" fillId="2" fontId="7" numFmtId="0" xfId="0" applyBorder="1" applyFont="1"/>
    <xf borderId="13" fillId="8" fontId="5" numFmtId="0" xfId="0" applyBorder="1" applyFont="1"/>
    <xf borderId="14" fillId="8" fontId="5" numFmtId="0" xfId="0" applyBorder="1" applyFont="1"/>
    <xf borderId="15" fillId="8" fontId="6" numFmtId="0" xfId="0" applyBorder="1" applyFont="1"/>
    <xf borderId="0" fillId="0" fontId="0" numFmtId="0" xfId="0" applyFont="1"/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4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Escritório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5.57"/>
    <col customWidth="1" min="2" max="2" width="13.57"/>
    <col customWidth="1" min="3" max="3" width="17.14"/>
    <col customWidth="1" min="4" max="4" width="12.71"/>
    <col customWidth="1" min="5" max="5" width="15.14"/>
    <col customWidth="1" min="6" max="6" width="10.57"/>
    <col customWidth="1" min="7" max="7" width="11.14"/>
    <col customWidth="1" min="8" max="8" width="12.29"/>
    <col customWidth="1" min="9" max="9" width="16.86"/>
    <col customWidth="1" min="10" max="10" width="18.43"/>
    <col customWidth="1" min="11" max="11" width="16.43"/>
    <col customWidth="1" min="12" max="12" width="7.57"/>
    <col customWidth="1" min="13" max="26" width="15.14"/>
  </cols>
  <sheetData>
    <row r="1" ht="27.0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6.5" customHeight="1">
      <c r="A2" s="2">
        <v>1.0</v>
      </c>
      <c r="B2" s="5">
        <v>37947.0</v>
      </c>
      <c r="C2" s="5" t="s">
        <v>12</v>
      </c>
      <c r="D2" s="6">
        <v>-7.135236111111111</v>
      </c>
      <c r="E2" s="6">
        <v>-34.84585833333333</v>
      </c>
      <c r="F2" s="6">
        <v>2.58</v>
      </c>
      <c r="G2" s="6">
        <v>6.3100000000000005</v>
      </c>
      <c r="H2" s="7" t="str">
        <f t="shared" ref="H2:H124" si="1">I2/PI()</f>
        <v>0.124</v>
      </c>
      <c r="I2" s="7">
        <v>0.389</v>
      </c>
      <c r="J2" s="5">
        <v>0.0</v>
      </c>
      <c r="K2" s="5">
        <v>0.0</v>
      </c>
      <c r="L2" s="8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2">
        <v>2.0</v>
      </c>
      <c r="B3" s="5">
        <v>38256.0</v>
      </c>
      <c r="C3" s="5" t="s">
        <v>12</v>
      </c>
      <c r="D3" s="6">
        <v>-7.135072222222223</v>
      </c>
      <c r="E3" s="6">
        <v>-34.84589444444445</v>
      </c>
      <c r="F3" s="6">
        <v>1.89</v>
      </c>
      <c r="G3" s="6">
        <v>5.010000000000001</v>
      </c>
      <c r="H3" s="7" t="str">
        <f t="shared" si="1"/>
        <v>0.099</v>
      </c>
      <c r="I3" s="7">
        <v>0.31</v>
      </c>
      <c r="J3" s="5">
        <v>0.0</v>
      </c>
      <c r="K3" s="5">
        <v>0.0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2">
        <v>3.0</v>
      </c>
      <c r="B4" s="5">
        <v>38235.0</v>
      </c>
      <c r="C4" s="5" t="s">
        <v>12</v>
      </c>
      <c r="D4" s="6">
        <v>-7.135127777777778</v>
      </c>
      <c r="E4" s="6">
        <v>-34.84589166666667</v>
      </c>
      <c r="F4" s="6">
        <v>2.3</v>
      </c>
      <c r="G4" s="6">
        <v>4.5</v>
      </c>
      <c r="H4" s="7" t="str">
        <f t="shared" si="1"/>
        <v>0.051</v>
      </c>
      <c r="I4" s="7">
        <v>0.16</v>
      </c>
      <c r="J4" s="5">
        <v>0.0</v>
      </c>
      <c r="K4" s="5">
        <v>0.0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2">
        <v>4.0</v>
      </c>
      <c r="B5" s="5">
        <v>38237.0</v>
      </c>
      <c r="C5" s="5" t="s">
        <v>12</v>
      </c>
      <c r="D5" s="6">
        <v>-7.135058333333334</v>
      </c>
      <c r="E5" s="6">
        <v>-34.84592222222223</v>
      </c>
      <c r="F5" s="6">
        <v>2.71</v>
      </c>
      <c r="G5" s="6">
        <v>5.21</v>
      </c>
      <c r="H5" s="7" t="str">
        <f t="shared" si="1"/>
        <v>0.100</v>
      </c>
      <c r="I5" s="7">
        <v>0.313</v>
      </c>
      <c r="J5" s="5">
        <v>1.0</v>
      </c>
      <c r="K5" s="5">
        <v>0.0</v>
      </c>
      <c r="L5" s="8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6.5" customHeight="1">
      <c r="A6" s="2">
        <v>5.0</v>
      </c>
      <c r="B6" s="5">
        <v>38253.0</v>
      </c>
      <c r="C6" s="5" t="s">
        <v>12</v>
      </c>
      <c r="D6" s="6">
        <v>-7.134986111111112</v>
      </c>
      <c r="E6" s="6">
        <v>-34.845936111111115</v>
      </c>
      <c r="F6" s="6">
        <v>1.73</v>
      </c>
      <c r="G6" s="6">
        <v>6.51</v>
      </c>
      <c r="H6" s="7" t="str">
        <f t="shared" si="1"/>
        <v>0.125</v>
      </c>
      <c r="I6" s="7">
        <v>0.392</v>
      </c>
      <c r="J6" s="5">
        <v>0.0</v>
      </c>
      <c r="K6" s="5">
        <v>0.0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6.5" customHeight="1">
      <c r="A7" s="2">
        <v>6.0</v>
      </c>
      <c r="B7" s="5">
        <v>38238.0</v>
      </c>
      <c r="C7" s="5" t="s">
        <v>12</v>
      </c>
      <c r="D7" s="6">
        <v>-7.134941666666667</v>
      </c>
      <c r="E7" s="6">
        <v>-34.846000000000004</v>
      </c>
      <c r="F7" s="6">
        <v>1.53</v>
      </c>
      <c r="G7" s="6">
        <v>6.01</v>
      </c>
      <c r="H7" s="7" t="str">
        <f t="shared" si="1"/>
        <v>0.124</v>
      </c>
      <c r="I7" s="7">
        <v>0.389</v>
      </c>
      <c r="J7" s="5">
        <v>0.0</v>
      </c>
      <c r="K7" s="5">
        <v>0.0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6.5" customHeight="1">
      <c r="A8" s="2">
        <v>7.0</v>
      </c>
      <c r="B8" s="5">
        <v>37601.0</v>
      </c>
      <c r="C8" s="5" t="s">
        <v>12</v>
      </c>
      <c r="D8" s="9">
        <v>-7.13493888888889</v>
      </c>
      <c r="E8" s="6">
        <v>-34.84594166666667</v>
      </c>
      <c r="F8" s="6">
        <v>1.99</v>
      </c>
      <c r="G8" s="6">
        <v>2.9</v>
      </c>
      <c r="H8" s="7" t="str">
        <f t="shared" si="1"/>
        <v>0.032</v>
      </c>
      <c r="I8" s="7">
        <v>0.099</v>
      </c>
      <c r="J8" s="5">
        <v>0.0</v>
      </c>
      <c r="K8" s="5">
        <v>0.0</v>
      </c>
      <c r="L8" s="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6.5" customHeight="1">
      <c r="A9" s="2">
        <v>8.0</v>
      </c>
      <c r="B9" s="5">
        <v>38236.0</v>
      </c>
      <c r="C9" s="5" t="s">
        <v>12</v>
      </c>
      <c r="D9" s="6">
        <v>-7.134925000000001</v>
      </c>
      <c r="E9" s="6">
        <v>-34.845980555555556</v>
      </c>
      <c r="F9" s="6">
        <v>2.4</v>
      </c>
      <c r="G9" s="6">
        <v>6.31</v>
      </c>
      <c r="H9" s="7" t="str">
        <f t="shared" si="1"/>
        <v>0.141</v>
      </c>
      <c r="I9" s="7">
        <v>0.442</v>
      </c>
      <c r="J9" s="5">
        <v>0.0</v>
      </c>
      <c r="K9" s="5">
        <v>0.0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6.5" customHeight="1">
      <c r="A10" s="2">
        <v>9.0</v>
      </c>
      <c r="B10" s="5">
        <v>38255.0</v>
      </c>
      <c r="C10" s="5" t="s">
        <v>12</v>
      </c>
      <c r="D10" s="6">
        <v>-7.1348777777777785</v>
      </c>
      <c r="E10" s="6">
        <v>-34.846050000000005</v>
      </c>
      <c r="F10" s="6">
        <v>1.5</v>
      </c>
      <c r="G10" s="6">
        <v>6.609999999999999</v>
      </c>
      <c r="H10" s="7" t="str">
        <f t="shared" si="1"/>
        <v>0.166</v>
      </c>
      <c r="I10" s="7">
        <v>0.52</v>
      </c>
      <c r="J10" s="5">
        <v>0.0</v>
      </c>
      <c r="K10" s="5">
        <v>1.0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6.5" customHeight="1">
      <c r="A11" s="2">
        <v>10.0</v>
      </c>
      <c r="B11" s="5">
        <v>37602.0</v>
      </c>
      <c r="C11" s="5" t="s">
        <v>12</v>
      </c>
      <c r="D11" s="6">
        <v>-7.134863888888889</v>
      </c>
      <c r="E11" s="6">
        <v>-34.84602777777778</v>
      </c>
      <c r="F11" s="6">
        <v>1.54</v>
      </c>
      <c r="G11" s="6">
        <v>5.51</v>
      </c>
      <c r="H11" s="7" t="str">
        <f t="shared" si="1"/>
        <v>0.138</v>
      </c>
      <c r="I11" s="7">
        <v>0.433</v>
      </c>
      <c r="J11" s="5">
        <v>0.0</v>
      </c>
      <c r="K11" s="5">
        <v>0.0</v>
      </c>
      <c r="L11" s="8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6.5" customHeight="1">
      <c r="A12" s="2">
        <v>11.0</v>
      </c>
      <c r="B12" s="5">
        <v>37604.0</v>
      </c>
      <c r="C12" s="5" t="s">
        <v>13</v>
      </c>
      <c r="D12" s="6">
        <v>-7.135008333333333</v>
      </c>
      <c r="E12" s="6">
        <v>-34.84596388888889</v>
      </c>
      <c r="F12" s="6">
        <v>0.29</v>
      </c>
      <c r="G12" s="6">
        <v>1.18</v>
      </c>
      <c r="H12" s="7" t="str">
        <f t="shared" si="1"/>
        <v>0.020</v>
      </c>
      <c r="I12" s="7">
        <v>0.064</v>
      </c>
      <c r="J12" s="5">
        <v>0.0</v>
      </c>
      <c r="K12" s="5">
        <v>1.0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6.5" customHeight="1">
      <c r="A13" s="2">
        <v>12.0</v>
      </c>
      <c r="B13" s="5">
        <v>37876.0</v>
      </c>
      <c r="C13" s="5" t="s">
        <v>13</v>
      </c>
      <c r="D13" s="6">
        <v>-7.134972222222222</v>
      </c>
      <c r="E13" s="6">
        <v>-34.84581666666667</v>
      </c>
      <c r="F13" s="6">
        <v>0.182</v>
      </c>
      <c r="G13" s="6">
        <v>2.71</v>
      </c>
      <c r="H13" s="7" t="str">
        <f t="shared" si="1"/>
        <v>0.058</v>
      </c>
      <c r="I13" s="7">
        <v>0.182</v>
      </c>
      <c r="J13" s="5">
        <v>1.0</v>
      </c>
      <c r="K13" s="5">
        <v>1.0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6.5" customHeight="1">
      <c r="A14" s="2">
        <v>13.0</v>
      </c>
      <c r="B14" s="5">
        <v>37589.0</v>
      </c>
      <c r="C14" s="5" t="s">
        <v>13</v>
      </c>
      <c r="D14" s="6">
        <v>-7.134933333333334</v>
      </c>
      <c r="E14" s="6">
        <v>-34.84575277777778</v>
      </c>
      <c r="F14" s="6">
        <v>0.2</v>
      </c>
      <c r="G14" s="6">
        <v>0.86</v>
      </c>
      <c r="H14" s="7" t="str">
        <f t="shared" si="1"/>
        <v>0.018</v>
      </c>
      <c r="I14" s="7">
        <v>0.058</v>
      </c>
      <c r="J14" s="5">
        <v>1.0</v>
      </c>
      <c r="K14" s="5">
        <v>1.0</v>
      </c>
      <c r="L14" s="8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6.5" customHeight="1">
      <c r="A15" s="2">
        <v>14.0</v>
      </c>
      <c r="B15" s="5">
        <v>37883.0</v>
      </c>
      <c r="C15" s="5" t="s">
        <v>13</v>
      </c>
      <c r="D15" s="6">
        <v>-7.134955555555556</v>
      </c>
      <c r="E15" s="6">
        <v>-34.84570555555556</v>
      </c>
      <c r="F15" s="6">
        <v>0.0</v>
      </c>
      <c r="G15" s="6">
        <v>0.69</v>
      </c>
      <c r="H15" s="7" t="str">
        <f t="shared" si="1"/>
        <v>0.019</v>
      </c>
      <c r="I15" s="7">
        <v>0.059</v>
      </c>
      <c r="J15" s="5">
        <v>0.0</v>
      </c>
      <c r="K15" s="5">
        <v>2.0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6.5" customHeight="1">
      <c r="A16" s="2">
        <v>15.0</v>
      </c>
      <c r="B16" s="5">
        <v>38254.0</v>
      </c>
      <c r="C16" s="5" t="s">
        <v>13</v>
      </c>
      <c r="D16" s="6">
        <v>-7.134930555555556</v>
      </c>
      <c r="E16" s="6">
        <v>-34.845647222222226</v>
      </c>
      <c r="F16" s="6">
        <v>0.175</v>
      </c>
      <c r="G16" s="6">
        <v>0.87</v>
      </c>
      <c r="H16" s="7" t="str">
        <f t="shared" si="1"/>
        <v>0.016</v>
      </c>
      <c r="I16" s="7">
        <v>0.051</v>
      </c>
      <c r="J16" s="5">
        <v>1.0</v>
      </c>
      <c r="K16" s="5">
        <v>0.0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6.5" customHeight="1">
      <c r="A17" s="2">
        <v>16.0</v>
      </c>
      <c r="B17" s="5">
        <v>37885.0</v>
      </c>
      <c r="C17" s="5"/>
      <c r="D17" s="6">
        <v>-7.1346694444444445</v>
      </c>
      <c r="E17" s="6">
        <v>-34.845111111111116</v>
      </c>
      <c r="F17" s="6">
        <v>1.1</v>
      </c>
      <c r="G17" s="6">
        <v>6.06</v>
      </c>
      <c r="H17" s="7" t="str">
        <f t="shared" si="1"/>
        <v>0.102</v>
      </c>
      <c r="I17" s="7">
        <v>0.322</v>
      </c>
      <c r="J17" s="5">
        <v>0.0</v>
      </c>
      <c r="K17" s="5">
        <v>0.0</v>
      </c>
      <c r="L17" s="8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6.5" customHeight="1">
      <c r="A18" s="2">
        <v>17.0</v>
      </c>
      <c r="B18" s="5">
        <v>37880.0</v>
      </c>
      <c r="C18" s="5" t="s">
        <v>12</v>
      </c>
      <c r="D18" s="6">
        <v>-7.134975000000001</v>
      </c>
      <c r="E18" s="6">
        <v>-34.84492777777778</v>
      </c>
      <c r="F18" s="6">
        <v>2.35</v>
      </c>
      <c r="G18" s="6">
        <v>6.46</v>
      </c>
      <c r="H18" s="7" t="str">
        <f t="shared" si="1"/>
        <v>0.153</v>
      </c>
      <c r="I18" s="7">
        <v>0.481</v>
      </c>
      <c r="J18" s="5">
        <v>0.0</v>
      </c>
      <c r="K18" s="5">
        <v>0.0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6.5" customHeight="1">
      <c r="A19" s="2">
        <v>18.0</v>
      </c>
      <c r="B19" s="5">
        <v>37881.0</v>
      </c>
      <c r="C19" s="5" t="s">
        <v>12</v>
      </c>
      <c r="D19" s="6">
        <v>-7.135019444444445</v>
      </c>
      <c r="E19" s="6">
        <v>-34.84492222222222</v>
      </c>
      <c r="F19" s="6">
        <v>2.72</v>
      </c>
      <c r="G19" s="6">
        <v>7.06</v>
      </c>
      <c r="H19" s="7" t="str">
        <f t="shared" si="1"/>
        <v>0.178</v>
      </c>
      <c r="I19" s="7">
        <v>0.56</v>
      </c>
      <c r="J19" s="5">
        <v>0.0</v>
      </c>
      <c r="K19" s="5">
        <v>0.0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6.5" customHeight="1">
      <c r="A20" s="2">
        <v>19.0</v>
      </c>
      <c r="B20" s="5">
        <v>37878.0</v>
      </c>
      <c r="C20" s="5" t="s">
        <v>12</v>
      </c>
      <c r="D20" s="6">
        <v>-7.135005555555556</v>
      </c>
      <c r="E20" s="6">
        <v>-34.84491388888889</v>
      </c>
      <c r="F20" s="6">
        <v>2.15</v>
      </c>
      <c r="G20" s="6">
        <v>7.06</v>
      </c>
      <c r="H20" s="7" t="str">
        <f t="shared" si="1"/>
        <v>0.178</v>
      </c>
      <c r="I20" s="7">
        <v>0.56</v>
      </c>
      <c r="J20" s="5">
        <v>0.0</v>
      </c>
      <c r="K20" s="5">
        <v>0.0</v>
      </c>
      <c r="L20" s="8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6.5" customHeight="1">
      <c r="A21" s="2">
        <v>20.0</v>
      </c>
      <c r="B21" s="5">
        <v>37884.0</v>
      </c>
      <c r="C21" s="5" t="s">
        <v>12</v>
      </c>
      <c r="D21" s="6">
        <v>-7.135083333333334</v>
      </c>
      <c r="E21" s="6">
        <v>-34.84500277777778</v>
      </c>
      <c r="F21" s="6">
        <v>2.45</v>
      </c>
      <c r="G21" s="6">
        <v>4.91</v>
      </c>
      <c r="H21" s="7" t="str">
        <f t="shared" si="1"/>
        <v>0.080</v>
      </c>
      <c r="I21" s="7">
        <v>0.252</v>
      </c>
      <c r="J21" s="5">
        <v>0.0</v>
      </c>
      <c r="K21" s="5">
        <v>0.0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6.5" customHeight="1">
      <c r="A22" s="2">
        <v>21.0</v>
      </c>
      <c r="B22" s="5">
        <v>37886.0</v>
      </c>
      <c r="C22" s="5" t="s">
        <v>12</v>
      </c>
      <c r="D22" s="6">
        <v>-7.135141666666667</v>
      </c>
      <c r="E22" s="6">
        <v>-34.84530277777778</v>
      </c>
      <c r="F22" s="6">
        <v>2.15</v>
      </c>
      <c r="G22" s="6">
        <v>8.26</v>
      </c>
      <c r="H22" s="7" t="str">
        <f t="shared" si="1"/>
        <v>0.224</v>
      </c>
      <c r="I22" s="7">
        <v>0.705</v>
      </c>
      <c r="J22" s="5">
        <v>0.0</v>
      </c>
      <c r="K22" s="5">
        <v>0.0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6.5" customHeight="1">
      <c r="A23" s="10">
        <v>22.0</v>
      </c>
      <c r="B23" s="10">
        <v>37879.0</v>
      </c>
      <c r="C23" s="10" t="s">
        <v>12</v>
      </c>
      <c r="D23" s="11">
        <v>-7.135422222222223</v>
      </c>
      <c r="E23" s="11">
        <v>-34.8455</v>
      </c>
      <c r="F23" s="11">
        <v>0.0</v>
      </c>
      <c r="G23" s="11">
        <v>3.65</v>
      </c>
      <c r="H23" s="12" t="str">
        <f t="shared" si="1"/>
        <v>0.135</v>
      </c>
      <c r="I23" s="12">
        <v>0.424</v>
      </c>
      <c r="J23" s="10">
        <v>0.0</v>
      </c>
      <c r="K23" s="10">
        <v>2.0</v>
      </c>
      <c r="L23" s="13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6.5" customHeight="1">
      <c r="A24" s="2">
        <v>23.0</v>
      </c>
      <c r="B24" s="5">
        <v>37875.0</v>
      </c>
      <c r="C24" s="5" t="s">
        <v>14</v>
      </c>
      <c r="D24" s="6">
        <v>-7.135391666666667</v>
      </c>
      <c r="E24" s="6">
        <v>-34.845486111111114</v>
      </c>
      <c r="F24" s="6">
        <v>1.05</v>
      </c>
      <c r="G24" s="6">
        <v>3.25</v>
      </c>
      <c r="H24" s="7" t="str">
        <f t="shared" si="1"/>
        <v>0.060</v>
      </c>
      <c r="I24" s="7">
        <v>0.19</v>
      </c>
      <c r="J24" s="5">
        <v>0.0</v>
      </c>
      <c r="K24" s="5">
        <v>2.0</v>
      </c>
      <c r="L24" s="8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6.5" customHeight="1">
      <c r="A25" s="2">
        <v>24.0</v>
      </c>
      <c r="B25" s="5">
        <v>37882.0</v>
      </c>
      <c r="C25" s="5" t="s">
        <v>14</v>
      </c>
      <c r="D25" s="6">
        <v>-7.135336111111111</v>
      </c>
      <c r="E25" s="6">
        <v>-34.84538888888889</v>
      </c>
      <c r="F25" s="6">
        <v>0.9</v>
      </c>
      <c r="G25" s="6">
        <v>3.8499999999999996</v>
      </c>
      <c r="H25" s="7" t="str">
        <f t="shared" si="1"/>
        <v>0.048</v>
      </c>
      <c r="I25" s="7">
        <v>0.15</v>
      </c>
      <c r="J25" s="5">
        <v>0.0</v>
      </c>
      <c r="K25" s="5">
        <v>2.0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6.5" customHeight="1">
      <c r="A26" s="2">
        <v>25.0</v>
      </c>
      <c r="B26" s="5">
        <v>37899.0</v>
      </c>
      <c r="C26" s="5" t="s">
        <v>14</v>
      </c>
      <c r="D26" s="6">
        <v>-7.135405555555556</v>
      </c>
      <c r="E26" s="6">
        <v>-34.84534444444445</v>
      </c>
      <c r="F26" s="6">
        <v>1.23</v>
      </c>
      <c r="G26" s="6">
        <v>2.8</v>
      </c>
      <c r="H26" s="7" t="str">
        <f t="shared" si="1"/>
        <v>0.042</v>
      </c>
      <c r="I26" s="7">
        <v>0.131</v>
      </c>
      <c r="J26" s="5">
        <v>0.0</v>
      </c>
      <c r="K26" s="5">
        <v>1.0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6.5" customHeight="1">
      <c r="A27" s="2">
        <v>26.0</v>
      </c>
      <c r="B27" s="5">
        <v>37858.0</v>
      </c>
      <c r="C27" s="5" t="s">
        <v>14</v>
      </c>
      <c r="D27" s="6">
        <v>-7.135377777777778</v>
      </c>
      <c r="E27" s="6">
        <v>-34.845308333333335</v>
      </c>
      <c r="F27" s="6">
        <v>0.6</v>
      </c>
      <c r="G27" s="6">
        <v>1.85</v>
      </c>
      <c r="H27" s="7" t="str">
        <f t="shared" si="1"/>
        <v>0.031</v>
      </c>
      <c r="I27" s="7">
        <v>0.097</v>
      </c>
      <c r="J27" s="5">
        <v>0.0</v>
      </c>
      <c r="K27" s="5">
        <v>1.0</v>
      </c>
      <c r="L27" s="8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6.5" customHeight="1">
      <c r="A28" s="2">
        <v>27.0</v>
      </c>
      <c r="B28" s="5">
        <v>37900.0</v>
      </c>
      <c r="C28" s="5" t="s">
        <v>14</v>
      </c>
      <c r="D28" s="6">
        <v>-7.135330555555556</v>
      </c>
      <c r="E28" s="6">
        <v>-34.845275</v>
      </c>
      <c r="F28" s="6">
        <v>0.66</v>
      </c>
      <c r="G28" s="6">
        <v>1.5</v>
      </c>
      <c r="H28" s="7" t="str">
        <f t="shared" si="1"/>
        <v>0.018</v>
      </c>
      <c r="I28" s="7">
        <v>0.055</v>
      </c>
      <c r="J28" s="5">
        <v>0.0</v>
      </c>
      <c r="K28" s="5">
        <v>1.0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6.5" customHeight="1">
      <c r="A29" s="2">
        <v>28.0</v>
      </c>
      <c r="B29" s="5">
        <v>37897.0</v>
      </c>
      <c r="C29" s="5" t="s">
        <v>14</v>
      </c>
      <c r="D29" s="6">
        <v>-7.135244444444445</v>
      </c>
      <c r="E29" s="6">
        <v>-34.845172222222224</v>
      </c>
      <c r="F29" s="6">
        <v>1.02</v>
      </c>
      <c r="G29" s="6">
        <v>1.36</v>
      </c>
      <c r="H29" s="7" t="str">
        <f t="shared" si="1"/>
        <v>0.014</v>
      </c>
      <c r="I29" s="7">
        <v>0.045</v>
      </c>
      <c r="J29" s="5">
        <v>0.0</v>
      </c>
      <c r="K29" s="5">
        <v>1.0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6.5" customHeight="1">
      <c r="A30" s="2">
        <v>29.0</v>
      </c>
      <c r="B30" s="5">
        <v>37898.0</v>
      </c>
      <c r="C30" s="5" t="s">
        <v>14</v>
      </c>
      <c r="D30" s="6">
        <v>-7.135294444444445</v>
      </c>
      <c r="E30" s="6">
        <v>-34.84512222222222</v>
      </c>
      <c r="F30" s="6">
        <v>0.87</v>
      </c>
      <c r="G30" s="6">
        <v>1.95</v>
      </c>
      <c r="H30" s="7" t="str">
        <f t="shared" si="1"/>
        <v>0.034</v>
      </c>
      <c r="I30" s="7">
        <v>0.107</v>
      </c>
      <c r="J30" s="5">
        <v>0.0</v>
      </c>
      <c r="K30" s="5">
        <v>1.0</v>
      </c>
      <c r="L30" s="8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6.5" customHeight="1">
      <c r="A31" s="2">
        <v>30.0</v>
      </c>
      <c r="B31" s="5">
        <v>37859.0</v>
      </c>
      <c r="C31" s="5" t="s">
        <v>14</v>
      </c>
      <c r="D31" s="6">
        <v>-7.13531388888889</v>
      </c>
      <c r="E31" s="6">
        <v>-34.845105555555556</v>
      </c>
      <c r="F31" s="6">
        <v>0.85</v>
      </c>
      <c r="G31" s="6">
        <v>1.86</v>
      </c>
      <c r="H31" s="7" t="str">
        <f t="shared" si="1"/>
        <v>0.022</v>
      </c>
      <c r="I31" s="7">
        <v>0.069</v>
      </c>
      <c r="J31" s="5">
        <v>0.0</v>
      </c>
      <c r="K31" s="5">
        <v>0.0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6.5" customHeight="1">
      <c r="A32" s="2">
        <v>31.0</v>
      </c>
      <c r="B32" s="5">
        <v>37860.0</v>
      </c>
      <c r="C32" s="5" t="s">
        <v>14</v>
      </c>
      <c r="D32" s="6">
        <v>-7.135261111111111</v>
      </c>
      <c r="E32" s="6">
        <v>-34.84509166666667</v>
      </c>
      <c r="F32" s="6">
        <v>1.16</v>
      </c>
      <c r="G32" s="6">
        <v>2.45</v>
      </c>
      <c r="H32" s="7" t="str">
        <f t="shared" si="1"/>
        <v>0.033</v>
      </c>
      <c r="I32" s="7">
        <v>0.105</v>
      </c>
      <c r="J32" s="5">
        <v>0.0</v>
      </c>
      <c r="K32" s="5">
        <v>1.0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6.5" customHeight="1">
      <c r="A33" s="2">
        <v>32.0</v>
      </c>
      <c r="B33" s="5">
        <v>37894.0</v>
      </c>
      <c r="C33" s="5" t="s">
        <v>14</v>
      </c>
      <c r="D33" s="6">
        <v>-7.135269444444445</v>
      </c>
      <c r="E33" s="6">
        <v>-34.844944444444444</v>
      </c>
      <c r="F33" s="6">
        <v>1.0</v>
      </c>
      <c r="G33" s="6">
        <v>2.8</v>
      </c>
      <c r="H33" s="7" t="str">
        <f t="shared" si="1"/>
        <v>0.044</v>
      </c>
      <c r="I33" s="7">
        <v>0.137</v>
      </c>
      <c r="J33" s="5">
        <v>0.0</v>
      </c>
      <c r="K33" s="5">
        <v>1.0</v>
      </c>
      <c r="L33" s="8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6.5" customHeight="1">
      <c r="A34" s="2">
        <v>33.0</v>
      </c>
      <c r="B34" s="5">
        <v>37857.0</v>
      </c>
      <c r="C34" s="5" t="s">
        <v>15</v>
      </c>
      <c r="D34" s="6">
        <v>-7.135233333333334</v>
      </c>
      <c r="E34" s="6">
        <v>-34.844925</v>
      </c>
      <c r="F34" s="6">
        <v>1.14</v>
      </c>
      <c r="G34" s="6">
        <v>3.95</v>
      </c>
      <c r="H34" s="7" t="str">
        <f t="shared" si="1"/>
        <v>0.073</v>
      </c>
      <c r="I34" s="7">
        <v>0.228</v>
      </c>
      <c r="J34" s="5">
        <v>0.0</v>
      </c>
      <c r="K34" s="5">
        <v>1.0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6.5" customHeight="1">
      <c r="A35" s="2">
        <v>34.0</v>
      </c>
      <c r="B35" s="5">
        <v>37896.0</v>
      </c>
      <c r="C35" s="5" t="s">
        <v>13</v>
      </c>
      <c r="D35" s="6">
        <v>-7.135336111111111</v>
      </c>
      <c r="E35" s="6">
        <v>-34.844675</v>
      </c>
      <c r="F35" s="6">
        <v>0.39</v>
      </c>
      <c r="G35" s="6">
        <v>1.5</v>
      </c>
      <c r="H35" s="7" t="str">
        <f t="shared" si="1"/>
        <v>0.023</v>
      </c>
      <c r="I35" s="7">
        <v>0.073</v>
      </c>
      <c r="J35" s="5">
        <v>1.0</v>
      </c>
      <c r="K35" s="5">
        <v>0.0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6.5" customHeight="1">
      <c r="A36" s="2">
        <v>35.0</v>
      </c>
      <c r="B36" s="5">
        <v>37895.0</v>
      </c>
      <c r="C36" s="5" t="s">
        <v>12</v>
      </c>
      <c r="D36" s="6">
        <v>-7.134575000000001</v>
      </c>
      <c r="E36" s="6">
        <v>-34.844880555555555</v>
      </c>
      <c r="F36" s="6">
        <v>1.59</v>
      </c>
      <c r="G36" s="6">
        <v>5.36</v>
      </c>
      <c r="H36" s="7" t="str">
        <f t="shared" si="1"/>
        <v>0.068</v>
      </c>
      <c r="I36" s="7">
        <v>0.214</v>
      </c>
      <c r="J36" s="5">
        <v>0.0</v>
      </c>
      <c r="K36" s="5">
        <v>0.0</v>
      </c>
      <c r="L36" s="8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6.5" customHeight="1">
      <c r="A37" s="2">
        <v>36.0</v>
      </c>
      <c r="B37" s="5">
        <v>37950.0</v>
      </c>
      <c r="C37" s="5" t="s">
        <v>12</v>
      </c>
      <c r="D37" s="6">
        <v>-7.134436111111111</v>
      </c>
      <c r="E37" s="6">
        <v>-34.84498888888889</v>
      </c>
      <c r="F37" s="6">
        <v>1.64</v>
      </c>
      <c r="G37" s="6">
        <v>3.21</v>
      </c>
      <c r="H37" s="7" t="str">
        <f t="shared" si="1"/>
        <v>0.025</v>
      </c>
      <c r="I37" s="7">
        <v>0.079</v>
      </c>
      <c r="J37" s="5">
        <v>0.0</v>
      </c>
      <c r="K37" s="5">
        <v>0.0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6.5" customHeight="1">
      <c r="A38" s="2">
        <v>37.0</v>
      </c>
      <c r="B38" s="5">
        <v>37877.0</v>
      </c>
      <c r="C38" s="5"/>
      <c r="D38" s="6">
        <v>-7.134413888888889</v>
      </c>
      <c r="E38" s="6">
        <v>-34.84504444444445</v>
      </c>
      <c r="F38" s="6">
        <v>0.82</v>
      </c>
      <c r="G38" s="6">
        <v>1.12</v>
      </c>
      <c r="H38" s="7" t="str">
        <f t="shared" si="1"/>
        <v>0.012</v>
      </c>
      <c r="I38" s="7">
        <v>0.038</v>
      </c>
      <c r="J38" s="5">
        <v>0.0</v>
      </c>
      <c r="K38" s="5">
        <v>0.0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6.5" customHeight="1">
      <c r="A39" s="2">
        <v>38.0</v>
      </c>
      <c r="B39" s="5">
        <v>37603.0</v>
      </c>
      <c r="C39" s="5"/>
      <c r="D39" s="6">
        <v>-7.134372222222223</v>
      </c>
      <c r="E39" s="6">
        <v>-34.84512222222222</v>
      </c>
      <c r="F39" s="6">
        <v>0.35</v>
      </c>
      <c r="G39" s="6">
        <v>1.3</v>
      </c>
      <c r="H39" s="7" t="str">
        <f t="shared" si="1"/>
        <v>0.014</v>
      </c>
      <c r="I39" s="7">
        <v>0.044</v>
      </c>
      <c r="J39" s="5">
        <v>0.0</v>
      </c>
      <c r="K39" s="5">
        <v>0.0</v>
      </c>
      <c r="L39" s="8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6.5" customHeight="1">
      <c r="A40" s="2">
        <v>39.0</v>
      </c>
      <c r="B40" s="5">
        <v>37590.0</v>
      </c>
      <c r="C40" s="5"/>
      <c r="D40" s="6">
        <v>-7.134338888888889</v>
      </c>
      <c r="E40" s="6">
        <v>-34.84513333333334</v>
      </c>
      <c r="F40" s="6">
        <v>0.35</v>
      </c>
      <c r="G40" s="6">
        <v>0.71</v>
      </c>
      <c r="H40" s="7" t="str">
        <f t="shared" si="1"/>
        <v>0.010</v>
      </c>
      <c r="I40" s="7">
        <v>0.032</v>
      </c>
      <c r="J40" s="5">
        <v>0.0</v>
      </c>
      <c r="K40" s="5">
        <v>0.0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6.5" customHeight="1">
      <c r="A41" s="2">
        <v>40.0</v>
      </c>
      <c r="B41" s="5">
        <v>37948.0</v>
      </c>
      <c r="C41" s="5"/>
      <c r="D41" s="6">
        <v>-7.134275000000001</v>
      </c>
      <c r="E41" s="6">
        <v>-34.84515555555556</v>
      </c>
      <c r="F41" s="6">
        <v>0.6</v>
      </c>
      <c r="G41" s="6">
        <v>0.74</v>
      </c>
      <c r="H41" s="7" t="str">
        <f t="shared" si="1"/>
        <v>0.010</v>
      </c>
      <c r="I41" s="7">
        <v>0.03</v>
      </c>
      <c r="J41" s="5">
        <v>0.0</v>
      </c>
      <c r="K41" s="5">
        <v>0.0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6.5" customHeight="1">
      <c r="A42" s="2">
        <v>41.0</v>
      </c>
      <c r="B42" s="5">
        <v>37949.0</v>
      </c>
      <c r="C42" s="5"/>
      <c r="D42" s="6">
        <v>-7.134158333333334</v>
      </c>
      <c r="E42" s="6">
        <v>-34.845175000000005</v>
      </c>
      <c r="F42" s="6">
        <v>1.2</v>
      </c>
      <c r="G42" s="6">
        <v>1.62</v>
      </c>
      <c r="H42" s="7" t="str">
        <f t="shared" si="1"/>
        <v>0.011</v>
      </c>
      <c r="I42" s="7">
        <v>0.033</v>
      </c>
      <c r="J42" s="5">
        <v>0.0</v>
      </c>
      <c r="K42" s="5">
        <v>0.0</v>
      </c>
      <c r="L42" s="8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6.5" customHeight="1">
      <c r="A43" s="2">
        <v>42.0</v>
      </c>
      <c r="B43" s="5">
        <v>37892.0</v>
      </c>
      <c r="C43" s="5"/>
      <c r="D43" s="6">
        <v>-7.133936111111112</v>
      </c>
      <c r="E43" s="6">
        <v>-34.84527222222223</v>
      </c>
      <c r="F43" s="6">
        <v>0.0</v>
      </c>
      <c r="G43" s="6">
        <v>0.28</v>
      </c>
      <c r="H43" s="7" t="str">
        <f t="shared" si="1"/>
        <v>0.019</v>
      </c>
      <c r="I43" s="7">
        <v>0.06</v>
      </c>
      <c r="J43" s="5">
        <v>0.0</v>
      </c>
      <c r="K43" s="5">
        <v>2.0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6.5" customHeight="1">
      <c r="A44" s="2">
        <v>43.0</v>
      </c>
      <c r="B44" s="5">
        <v>37890.0</v>
      </c>
      <c r="C44" s="5" t="s">
        <v>12</v>
      </c>
      <c r="D44" s="6">
        <v>-7.133902777777778</v>
      </c>
      <c r="E44" s="6">
        <v>-34.845258333333334</v>
      </c>
      <c r="F44" s="6">
        <v>1.47</v>
      </c>
      <c r="G44" s="6">
        <v>2.5</v>
      </c>
      <c r="H44" s="7" t="str">
        <f t="shared" si="1"/>
        <v>0.026</v>
      </c>
      <c r="I44" s="7">
        <v>0.083</v>
      </c>
      <c r="J44" s="5">
        <v>0.0</v>
      </c>
      <c r="K44" s="5">
        <v>0.0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6.5" customHeight="1">
      <c r="A45" s="10">
        <v>44.0</v>
      </c>
      <c r="B45" s="10">
        <v>37888.0</v>
      </c>
      <c r="C45" s="10"/>
      <c r="D45" s="11">
        <v>-7.1338388888888895</v>
      </c>
      <c r="E45" s="11">
        <v>-34.84520277777778</v>
      </c>
      <c r="F45" s="11">
        <v>1.23</v>
      </c>
      <c r="G45" s="11">
        <v>1.9</v>
      </c>
      <c r="H45" s="12" t="str">
        <f t="shared" si="1"/>
        <v>0.025</v>
      </c>
      <c r="I45" s="12">
        <v>0.08</v>
      </c>
      <c r="J45" s="10">
        <v>0.0</v>
      </c>
      <c r="K45" s="10">
        <v>0.0</v>
      </c>
      <c r="L45" s="13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6.5" customHeight="1">
      <c r="A46" s="2">
        <v>45.0</v>
      </c>
      <c r="B46" s="5">
        <v>37889.0</v>
      </c>
      <c r="C46" s="5"/>
      <c r="D46" s="6">
        <v>-7.133697222222223</v>
      </c>
      <c r="E46" s="6">
        <v>-34.84507222222222</v>
      </c>
      <c r="F46" s="6">
        <v>0.62</v>
      </c>
      <c r="G46" s="6">
        <v>1.0</v>
      </c>
      <c r="H46" s="7" t="str">
        <f t="shared" si="1"/>
        <v>0.010</v>
      </c>
      <c r="I46" s="7">
        <v>0.032</v>
      </c>
      <c r="J46" s="5">
        <v>0.0</v>
      </c>
      <c r="K46" s="5">
        <v>0.0</v>
      </c>
      <c r="L46" s="8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6.5" customHeight="1">
      <c r="A47" s="2">
        <v>46.0</v>
      </c>
      <c r="B47" s="5">
        <v>37893.0</v>
      </c>
      <c r="C47" s="5"/>
      <c r="D47" s="6">
        <v>-7.1338333333333335</v>
      </c>
      <c r="E47" s="6">
        <v>-34.84506666666667</v>
      </c>
      <c r="F47" s="6">
        <v>0.8</v>
      </c>
      <c r="G47" s="6">
        <v>2.9</v>
      </c>
      <c r="H47" s="7" t="str">
        <f t="shared" si="1"/>
        <v>0.063</v>
      </c>
      <c r="I47" s="7">
        <v>0.198</v>
      </c>
      <c r="J47" s="5">
        <v>0.0</v>
      </c>
      <c r="K47" s="5">
        <v>0.0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6.5" customHeight="1">
      <c r="A48" s="2">
        <v>47.0</v>
      </c>
      <c r="B48" s="5">
        <v>37891.0</v>
      </c>
      <c r="C48" s="5"/>
      <c r="D48" s="6">
        <v>-7.133877777777778</v>
      </c>
      <c r="E48" s="6">
        <v>-34.8451</v>
      </c>
      <c r="F48" s="6">
        <v>0.47</v>
      </c>
      <c r="G48" s="6">
        <v>2.85</v>
      </c>
      <c r="H48" s="7" t="str">
        <f t="shared" si="1"/>
        <v>0.081</v>
      </c>
      <c r="I48" s="7">
        <v>0.255</v>
      </c>
      <c r="J48" s="5">
        <v>0.0</v>
      </c>
      <c r="K48" s="5">
        <v>0.0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6.5" customHeight="1">
      <c r="A49" s="2">
        <v>48.0</v>
      </c>
      <c r="B49" s="5">
        <v>37887.0</v>
      </c>
      <c r="C49" s="5"/>
      <c r="D49" s="6">
        <v>-7.133933333333334</v>
      </c>
      <c r="E49" s="6">
        <v>-34.8451</v>
      </c>
      <c r="F49" s="6">
        <v>0.62</v>
      </c>
      <c r="G49" s="6">
        <v>2.85</v>
      </c>
      <c r="H49" s="7" t="str">
        <f t="shared" si="1"/>
        <v>0.075</v>
      </c>
      <c r="I49" s="7">
        <v>0.235</v>
      </c>
      <c r="J49" s="5">
        <v>0.0</v>
      </c>
      <c r="K49" s="5">
        <v>0.0</v>
      </c>
      <c r="L49" s="8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6.5" customHeight="1">
      <c r="A50" s="2">
        <v>49.0</v>
      </c>
      <c r="B50" s="5">
        <v>38270.0</v>
      </c>
      <c r="C50" s="5"/>
      <c r="D50" s="6">
        <v>-7.134222222222222</v>
      </c>
      <c r="E50" s="6">
        <v>-34.84515833333334</v>
      </c>
      <c r="F50" s="6">
        <v>1.52</v>
      </c>
      <c r="G50" s="6">
        <v>3.45</v>
      </c>
      <c r="H50" s="7" t="str">
        <f t="shared" si="1"/>
        <v>0.031</v>
      </c>
      <c r="I50" s="7">
        <v>0.098</v>
      </c>
      <c r="J50" s="5">
        <v>0.0</v>
      </c>
      <c r="K50" s="5">
        <v>0.0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6.5" customHeight="1">
      <c r="A51" s="15">
        <v>50.0</v>
      </c>
      <c r="B51" s="15">
        <v>37902.0</v>
      </c>
      <c r="C51" s="15"/>
      <c r="D51" s="16">
        <v>-7.133777777777778</v>
      </c>
      <c r="E51" s="16">
        <v>-34.84505555555556</v>
      </c>
      <c r="F51" s="16">
        <v>0.76</v>
      </c>
      <c r="G51" s="16">
        <v>2.55</v>
      </c>
      <c r="H51" s="17" t="str">
        <f t="shared" si="1"/>
        <v>0.067</v>
      </c>
      <c r="I51" s="17">
        <v>0.21</v>
      </c>
      <c r="J51" s="15">
        <v>0.0</v>
      </c>
      <c r="K51" s="15">
        <v>0.0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6.5" customHeight="1">
      <c r="A52" s="15">
        <v>51.0</v>
      </c>
      <c r="B52" s="15">
        <v>37904.0</v>
      </c>
      <c r="C52" s="15"/>
      <c r="D52" s="16">
        <v>-7.133805555555556</v>
      </c>
      <c r="E52" s="16">
        <v>-34.844972222222225</v>
      </c>
      <c r="F52" s="16">
        <v>0.67</v>
      </c>
      <c r="G52" s="16">
        <v>3.36</v>
      </c>
      <c r="H52" s="17" t="str">
        <f t="shared" si="1"/>
        <v>0.085</v>
      </c>
      <c r="I52" s="17">
        <v>0.266</v>
      </c>
      <c r="J52" s="15">
        <v>0.0</v>
      </c>
      <c r="K52" s="15">
        <v>0.0</v>
      </c>
      <c r="L52" s="8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6.5" customHeight="1">
      <c r="A53" s="15">
        <v>52.0</v>
      </c>
      <c r="B53" s="15">
        <v>37909.0</v>
      </c>
      <c r="C53" s="15"/>
      <c r="D53" s="16">
        <v>-7.133916666666667</v>
      </c>
      <c r="E53" s="16">
        <v>-34.844944444444444</v>
      </c>
      <c r="F53" s="16">
        <v>0.55</v>
      </c>
      <c r="G53" s="16">
        <v>4.46</v>
      </c>
      <c r="H53" s="17" t="str">
        <f t="shared" si="1"/>
        <v>0.124</v>
      </c>
      <c r="I53" s="17">
        <v>0.39</v>
      </c>
      <c r="J53" s="15">
        <v>0.0</v>
      </c>
      <c r="K53" s="15">
        <v>0.0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6.5" customHeight="1">
      <c r="A54" s="15">
        <v>53.0</v>
      </c>
      <c r="B54" s="15">
        <v>37910.0</v>
      </c>
      <c r="C54" s="15"/>
      <c r="D54" s="16">
        <v>-7.133916666666667</v>
      </c>
      <c r="E54" s="16">
        <v>-34.844944444444444</v>
      </c>
      <c r="F54" s="16">
        <v>0.82</v>
      </c>
      <c r="G54" s="16">
        <v>4.41</v>
      </c>
      <c r="H54" s="17" t="str">
        <f t="shared" si="1"/>
        <v>0.138</v>
      </c>
      <c r="I54" s="17">
        <v>0.433</v>
      </c>
      <c r="J54" s="15">
        <v>0.0</v>
      </c>
      <c r="K54" s="15">
        <v>0.0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6.5" customHeight="1">
      <c r="A55" s="15">
        <v>54.0</v>
      </c>
      <c r="B55" s="15">
        <v>37906.0</v>
      </c>
      <c r="C55" s="15"/>
      <c r="D55" s="16">
        <v>-7.133972222222223</v>
      </c>
      <c r="E55" s="16">
        <v>-34.84488888888889</v>
      </c>
      <c r="F55" s="16">
        <v>0.58</v>
      </c>
      <c r="G55" s="16">
        <v>2.3</v>
      </c>
      <c r="H55" s="17" t="str">
        <f t="shared" si="1"/>
        <v>0.073</v>
      </c>
      <c r="I55" s="17">
        <v>0.23</v>
      </c>
      <c r="J55" s="15">
        <v>1.0</v>
      </c>
      <c r="K55" s="15">
        <v>0.0</v>
      </c>
      <c r="L55" s="8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6.5" customHeight="1">
      <c r="A56" s="15">
        <v>55.0</v>
      </c>
      <c r="B56" s="15">
        <v>37907.0</v>
      </c>
      <c r="C56" s="15"/>
      <c r="D56" s="16">
        <v>-7.134</v>
      </c>
      <c r="E56" s="16">
        <v>-34.844972222222225</v>
      </c>
      <c r="F56" s="16">
        <v>1.68</v>
      </c>
      <c r="G56" s="16">
        <v>2.45</v>
      </c>
      <c r="H56" s="17" t="str">
        <f t="shared" si="1"/>
        <v>0.020</v>
      </c>
      <c r="I56" s="17">
        <v>0.064</v>
      </c>
      <c r="J56" s="15">
        <v>2.0</v>
      </c>
      <c r="K56" s="15">
        <v>0.0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6.5" customHeight="1">
      <c r="A57" s="15">
        <v>56.0</v>
      </c>
      <c r="B57" s="15">
        <v>37903.0</v>
      </c>
      <c r="C57" s="15"/>
      <c r="D57" s="16">
        <v>-7.133877777777778</v>
      </c>
      <c r="E57" s="16">
        <v>-34.84501111111111</v>
      </c>
      <c r="F57" s="16">
        <v>0.32</v>
      </c>
      <c r="G57" s="16">
        <v>2.7</v>
      </c>
      <c r="H57" s="17" t="str">
        <f t="shared" si="1"/>
        <v>0.038</v>
      </c>
      <c r="I57" s="17">
        <v>0.12</v>
      </c>
      <c r="J57" s="15">
        <v>0.0</v>
      </c>
      <c r="K57" s="15">
        <v>0.0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6.5" customHeight="1">
      <c r="A58" s="15">
        <v>57.0</v>
      </c>
      <c r="B58" s="15">
        <v>37905.0</v>
      </c>
      <c r="C58" s="15"/>
      <c r="D58" s="16">
        <v>-7.1338333333333335</v>
      </c>
      <c r="E58" s="16">
        <v>-34.84488888888889</v>
      </c>
      <c r="F58" s="16">
        <v>0.67</v>
      </c>
      <c r="G58" s="16">
        <v>0.77</v>
      </c>
      <c r="H58" s="17" t="str">
        <f t="shared" si="1"/>
        <v>0.011</v>
      </c>
      <c r="I58" s="17">
        <v>0.033</v>
      </c>
      <c r="J58" s="15">
        <v>0.0</v>
      </c>
      <c r="K58" s="15">
        <v>2.0</v>
      </c>
      <c r="L58" s="8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6.5" customHeight="1">
      <c r="A59" s="15">
        <v>58.0</v>
      </c>
      <c r="B59" s="15">
        <v>37908.0</v>
      </c>
      <c r="C59" s="15"/>
      <c r="D59" s="16">
        <v>-7.133888888888889</v>
      </c>
      <c r="E59" s="16">
        <v>-34.84480555555556</v>
      </c>
      <c r="F59" s="16">
        <v>0.0</v>
      </c>
      <c r="G59" s="16">
        <v>0.53</v>
      </c>
      <c r="H59" s="17" t="str">
        <f t="shared" si="1"/>
        <v>0.036</v>
      </c>
      <c r="I59" s="17">
        <v>0.112</v>
      </c>
      <c r="J59" s="15">
        <v>0.0</v>
      </c>
      <c r="K59" s="15">
        <v>3.0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6.5" customHeight="1">
      <c r="A60" s="15">
        <v>59.0</v>
      </c>
      <c r="B60" s="15">
        <v>37901.0</v>
      </c>
      <c r="C60" s="15"/>
      <c r="D60" s="16">
        <v>-7.133972222222223</v>
      </c>
      <c r="E60" s="16">
        <v>-34.84477777777778</v>
      </c>
      <c r="F60" s="16">
        <v>0.92</v>
      </c>
      <c r="G60" s="16">
        <v>1.65</v>
      </c>
      <c r="H60" s="17" t="str">
        <f t="shared" si="1"/>
        <v>0.031</v>
      </c>
      <c r="I60" s="17">
        <v>0.097</v>
      </c>
      <c r="J60" s="15">
        <v>0.0</v>
      </c>
      <c r="K60" s="15">
        <v>3.0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6.5" customHeight="1">
      <c r="A61" s="15">
        <v>60.0</v>
      </c>
      <c r="B61" s="15">
        <v>37959.0</v>
      </c>
      <c r="C61" s="15"/>
      <c r="D61" s="16">
        <v>-7.134083333333334</v>
      </c>
      <c r="E61" s="16">
        <v>-34.844972222222225</v>
      </c>
      <c r="F61" s="16">
        <v>1.32</v>
      </c>
      <c r="G61" s="16">
        <v>1.86</v>
      </c>
      <c r="H61" s="17" t="str">
        <f t="shared" si="1"/>
        <v>0.011</v>
      </c>
      <c r="I61" s="17">
        <v>0.033</v>
      </c>
      <c r="J61" s="15">
        <v>3.0</v>
      </c>
      <c r="K61" s="15">
        <v>3.0</v>
      </c>
      <c r="L61" s="8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6.5" customHeight="1">
      <c r="A62" s="15">
        <v>61.0</v>
      </c>
      <c r="B62" s="15">
        <v>37955.0</v>
      </c>
      <c r="C62" s="15"/>
      <c r="D62" s="16">
        <v>-7.134055555555556</v>
      </c>
      <c r="E62" s="16">
        <v>-34.844944444444444</v>
      </c>
      <c r="F62" s="16">
        <v>1.16</v>
      </c>
      <c r="G62" s="16">
        <v>2.4</v>
      </c>
      <c r="H62" s="17" t="str">
        <f t="shared" si="1"/>
        <v>0.048</v>
      </c>
      <c r="I62" s="17">
        <v>0.152</v>
      </c>
      <c r="J62" s="15">
        <v>0.0</v>
      </c>
      <c r="K62" s="15">
        <v>0.0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6.5" customHeight="1">
      <c r="A63" s="15">
        <v>62.0</v>
      </c>
      <c r="B63" s="15">
        <v>37960.0</v>
      </c>
      <c r="C63" s="15"/>
      <c r="D63" s="16">
        <v>-7.134027777777778</v>
      </c>
      <c r="E63" s="16">
        <v>-34.844833333333334</v>
      </c>
      <c r="F63" s="16">
        <v>0.66</v>
      </c>
      <c r="G63" s="16">
        <v>2.57</v>
      </c>
      <c r="H63" s="17" t="str">
        <f t="shared" si="1"/>
        <v>0.048</v>
      </c>
      <c r="I63" s="17">
        <v>0.152</v>
      </c>
      <c r="J63" s="15">
        <v>0.0</v>
      </c>
      <c r="K63" s="15">
        <v>0.0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6.5" customHeight="1">
      <c r="A64" s="15">
        <v>63.0</v>
      </c>
      <c r="B64" s="15">
        <v>37963.0</v>
      </c>
      <c r="C64" s="15"/>
      <c r="D64" s="16">
        <v>-7.134055555555556</v>
      </c>
      <c r="E64" s="16">
        <v>-34.84477777777778</v>
      </c>
      <c r="F64" s="16">
        <v>1.62</v>
      </c>
      <c r="G64" s="16">
        <v>1.89</v>
      </c>
      <c r="H64" s="17" t="str">
        <f t="shared" si="1"/>
        <v>0.017</v>
      </c>
      <c r="I64" s="17">
        <v>0.053</v>
      </c>
      <c r="J64" s="15">
        <v>0.0</v>
      </c>
      <c r="K64" s="15">
        <v>0.0</v>
      </c>
      <c r="L64" s="8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6.5" customHeight="1">
      <c r="A65" s="15">
        <v>64.0</v>
      </c>
      <c r="B65" s="15">
        <v>37957.0</v>
      </c>
      <c r="C65" s="15"/>
      <c r="D65" s="16">
        <v>-7.134083333333334</v>
      </c>
      <c r="E65" s="16">
        <v>-34.844861111111115</v>
      </c>
      <c r="F65" s="16">
        <v>1.4</v>
      </c>
      <c r="G65" s="16">
        <v>3.15</v>
      </c>
      <c r="H65" s="17" t="str">
        <f t="shared" si="1"/>
        <v>0.014</v>
      </c>
      <c r="I65" s="17">
        <v>0.045</v>
      </c>
      <c r="J65" s="15">
        <v>1.0</v>
      </c>
      <c r="K65" s="15">
        <v>0.0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6.5" customHeight="1">
      <c r="A66" s="15">
        <v>65.0</v>
      </c>
      <c r="B66" s="15">
        <v>37954.0</v>
      </c>
      <c r="C66" s="15"/>
      <c r="D66" s="16">
        <v>-7.134083333333334</v>
      </c>
      <c r="E66" s="16">
        <v>-34.844861111111115</v>
      </c>
      <c r="F66" s="16">
        <v>0.0</v>
      </c>
      <c r="G66" s="16">
        <v>2.7</v>
      </c>
      <c r="H66" s="17" t="str">
        <f t="shared" si="1"/>
        <v>0.085</v>
      </c>
      <c r="I66" s="17">
        <v>0.268</v>
      </c>
      <c r="J66" s="15">
        <v>0.0</v>
      </c>
      <c r="K66" s="15">
        <v>0.0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6.5" customHeight="1">
      <c r="A67" s="10">
        <v>66.0</v>
      </c>
      <c r="B67" s="10">
        <v>37956.0</v>
      </c>
      <c r="C67" s="10"/>
      <c r="D67" s="11">
        <v>-7.134111111111111</v>
      </c>
      <c r="E67" s="11">
        <v>-34.84491666666667</v>
      </c>
      <c r="F67" s="11">
        <v>0.38</v>
      </c>
      <c r="G67" s="11">
        <v>0.52</v>
      </c>
      <c r="H67" s="12" t="str">
        <f t="shared" si="1"/>
        <v>0.003</v>
      </c>
      <c r="I67" s="12">
        <v>0.008</v>
      </c>
      <c r="J67" s="10">
        <v>0.0</v>
      </c>
      <c r="K67" s="10">
        <v>0.0</v>
      </c>
      <c r="L67" s="13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6.5" customHeight="1">
      <c r="A68" s="15">
        <v>67.0</v>
      </c>
      <c r="B68" s="15">
        <v>37952.0</v>
      </c>
      <c r="C68" s="15"/>
      <c r="D68" s="16">
        <v>-7.13413888888889</v>
      </c>
      <c r="E68" s="16">
        <v>-34.844944444444444</v>
      </c>
      <c r="F68" s="16">
        <v>1.5</v>
      </c>
      <c r="G68" s="16">
        <v>4.87</v>
      </c>
      <c r="H68" s="17" t="str">
        <f t="shared" si="1"/>
        <v>0.091</v>
      </c>
      <c r="I68" s="17">
        <v>0.287</v>
      </c>
      <c r="J68" s="15">
        <v>0.0</v>
      </c>
      <c r="K68" s="15">
        <v>1.0</v>
      </c>
      <c r="L68" s="8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6.5" customHeight="1">
      <c r="A69" s="15">
        <v>68.0</v>
      </c>
      <c r="B69" s="15">
        <v>37951.0</v>
      </c>
      <c r="C69" s="15"/>
      <c r="D69" s="16">
        <v>-7.134166666666667</v>
      </c>
      <c r="E69" s="16">
        <v>-34.84491666666667</v>
      </c>
      <c r="F69" s="16">
        <v>0.0</v>
      </c>
      <c r="G69" s="16">
        <v>1.18</v>
      </c>
      <c r="H69" s="17" t="str">
        <f t="shared" si="1"/>
        <v>0.004</v>
      </c>
      <c r="I69" s="17">
        <v>0.014</v>
      </c>
      <c r="J69" s="15">
        <v>4.0</v>
      </c>
      <c r="K69" s="15">
        <v>4.0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6.5" customHeight="1">
      <c r="A70" s="2">
        <v>69.0</v>
      </c>
      <c r="B70" s="5">
        <v>38248.0</v>
      </c>
      <c r="C70" s="5"/>
      <c r="D70" s="6">
        <v>-7.1342138888888895</v>
      </c>
      <c r="E70" s="6">
        <v>-34.844908333333336</v>
      </c>
      <c r="F70" s="6">
        <v>2.45</v>
      </c>
      <c r="G70" s="6">
        <v>5.65</v>
      </c>
      <c r="H70" s="7" t="str">
        <f t="shared" si="1"/>
        <v>0.063</v>
      </c>
      <c r="I70" s="7">
        <v>0.197</v>
      </c>
      <c r="J70" s="5">
        <v>0.0</v>
      </c>
      <c r="K70" s="5">
        <v>1.0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6.5" customHeight="1">
      <c r="A71" s="2">
        <v>70.0</v>
      </c>
      <c r="B71" s="5">
        <v>37952.0</v>
      </c>
      <c r="C71" s="5"/>
      <c r="D71" s="6">
        <v>-7.134072222222223</v>
      </c>
      <c r="E71" s="6">
        <v>-34.84486388888889</v>
      </c>
      <c r="F71" s="6">
        <v>1.12</v>
      </c>
      <c r="G71" s="6">
        <v>1.77</v>
      </c>
      <c r="H71" s="7" t="str">
        <f t="shared" si="1"/>
        <v>0.022</v>
      </c>
      <c r="I71" s="7">
        <v>0.07</v>
      </c>
      <c r="J71" s="5">
        <v>0.0</v>
      </c>
      <c r="K71" s="5">
        <v>0.0</v>
      </c>
      <c r="L71" s="8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6.5" customHeight="1">
      <c r="A72" s="2">
        <v>71.0</v>
      </c>
      <c r="B72" s="5">
        <v>38257.0</v>
      </c>
      <c r="C72" s="5"/>
      <c r="D72" s="6">
        <v>-7.134022222222223</v>
      </c>
      <c r="E72" s="6">
        <v>-34.844791666666666</v>
      </c>
      <c r="F72" s="6">
        <v>0.27</v>
      </c>
      <c r="G72" s="6">
        <v>1.58</v>
      </c>
      <c r="H72" s="7" t="str">
        <f t="shared" si="1"/>
        <v>0.003</v>
      </c>
      <c r="I72" s="7">
        <v>0.01</v>
      </c>
      <c r="J72" s="5">
        <v>0.0</v>
      </c>
      <c r="K72" s="5">
        <v>0.0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6.5" customHeight="1">
      <c r="A73" s="2">
        <v>72.0</v>
      </c>
      <c r="B73" s="5">
        <v>38259.0</v>
      </c>
      <c r="C73" s="5"/>
      <c r="D73" s="6">
        <v>-7.134297222222223</v>
      </c>
      <c r="E73" s="6">
        <v>-34.84493333333334</v>
      </c>
      <c r="F73" s="6">
        <v>0.45</v>
      </c>
      <c r="G73" s="6">
        <v>0.98</v>
      </c>
      <c r="H73" s="7" t="str">
        <f t="shared" si="1"/>
        <v>0.013</v>
      </c>
      <c r="I73" s="7">
        <v>0.042</v>
      </c>
      <c r="J73" s="5">
        <v>0.0</v>
      </c>
      <c r="K73" s="5">
        <v>0.0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6.5" customHeight="1">
      <c r="A74" s="2">
        <v>73.0</v>
      </c>
      <c r="B74" s="5">
        <v>38261.0</v>
      </c>
      <c r="C74" s="5"/>
      <c r="D74" s="6">
        <v>-7.134330555555556</v>
      </c>
      <c r="E74" s="6">
        <v>-34.844883333333335</v>
      </c>
      <c r="F74" s="6">
        <v>1.8</v>
      </c>
      <c r="G74" s="6">
        <v>6.15</v>
      </c>
      <c r="H74" s="7" t="str">
        <f t="shared" si="1"/>
        <v>0.074</v>
      </c>
      <c r="I74" s="7">
        <v>0.231</v>
      </c>
      <c r="J74" s="5">
        <v>0.0</v>
      </c>
      <c r="K74" s="5">
        <v>0.0</v>
      </c>
      <c r="L74" s="8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6.5" customHeight="1">
      <c r="A75" s="2">
        <v>74.0</v>
      </c>
      <c r="B75" s="5">
        <v>38260.0</v>
      </c>
      <c r="C75" s="5"/>
      <c r="D75" s="6">
        <v>-7.134388888888889</v>
      </c>
      <c r="E75" s="6">
        <v>-34.844747222222225</v>
      </c>
      <c r="F75" s="6">
        <v>1.3</v>
      </c>
      <c r="G75" s="6">
        <v>2.7</v>
      </c>
      <c r="H75" s="7" t="str">
        <f t="shared" si="1"/>
        <v>0.027</v>
      </c>
      <c r="I75" s="7">
        <v>0.085</v>
      </c>
      <c r="J75" s="5">
        <v>0.0</v>
      </c>
      <c r="K75" s="5">
        <v>0.0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6.5" customHeight="1">
      <c r="A76" s="2">
        <v>75.0</v>
      </c>
      <c r="B76" s="5">
        <v>38250.0</v>
      </c>
      <c r="C76" s="5"/>
      <c r="D76" s="6">
        <v>-7.134388888888889</v>
      </c>
      <c r="E76" s="6">
        <v>-34.844747222222225</v>
      </c>
      <c r="F76" s="6">
        <v>1.0</v>
      </c>
      <c r="G76" s="6">
        <v>2.2</v>
      </c>
      <c r="H76" s="7" t="str">
        <f t="shared" si="1"/>
        <v>0.002</v>
      </c>
      <c r="I76" s="7">
        <v>0.006</v>
      </c>
      <c r="J76" s="5">
        <v>0.0</v>
      </c>
      <c r="K76" s="5">
        <v>0.0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6.5" customHeight="1">
      <c r="A77" s="2">
        <v>76.0</v>
      </c>
      <c r="B77" s="5">
        <v>38262.0</v>
      </c>
      <c r="C77" s="5" t="s">
        <v>16</v>
      </c>
      <c r="D77" s="6">
        <v>-7.134341666666667</v>
      </c>
      <c r="E77" s="6">
        <v>-34.84486388888889</v>
      </c>
      <c r="F77" s="6">
        <v>2.15</v>
      </c>
      <c r="G77" s="6">
        <v>5.3</v>
      </c>
      <c r="H77" s="7" t="str">
        <f t="shared" si="1"/>
        <v>0.072</v>
      </c>
      <c r="I77" s="7">
        <v>0.225</v>
      </c>
      <c r="J77" s="5">
        <v>0.0</v>
      </c>
      <c r="K77" s="5">
        <v>1.0</v>
      </c>
      <c r="L77" s="8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6.5" customHeight="1">
      <c r="A78" s="2">
        <v>77.0</v>
      </c>
      <c r="B78" s="5">
        <v>38263.0</v>
      </c>
      <c r="C78" s="5"/>
      <c r="D78" s="6">
        <v>-7.1345</v>
      </c>
      <c r="E78" s="6">
        <v>-34.84471111111112</v>
      </c>
      <c r="F78" s="6">
        <v>2.0</v>
      </c>
      <c r="G78" s="6">
        <v>4.6</v>
      </c>
      <c r="H78" s="7" t="str">
        <f t="shared" si="1"/>
        <v>0.048</v>
      </c>
      <c r="I78" s="7">
        <v>0.15</v>
      </c>
      <c r="J78" s="5">
        <v>0.0</v>
      </c>
      <c r="K78" s="5">
        <v>1.0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6.5" customHeight="1">
      <c r="A79" s="2">
        <v>78.0</v>
      </c>
      <c r="B79" s="5">
        <v>38266.0</v>
      </c>
      <c r="C79" s="5"/>
      <c r="D79" s="6">
        <v>-7.1345027777777785</v>
      </c>
      <c r="E79" s="6">
        <v>-34.84733611111111</v>
      </c>
      <c r="F79" s="6">
        <v>1.35</v>
      </c>
      <c r="G79" s="6">
        <v>2.0</v>
      </c>
      <c r="H79" s="7" t="str">
        <f t="shared" si="1"/>
        <v>0.020</v>
      </c>
      <c r="I79" s="7">
        <v>0.062</v>
      </c>
      <c r="J79" s="5">
        <v>0.0</v>
      </c>
      <c r="K79" s="5">
        <v>0.0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6.5" customHeight="1">
      <c r="A80" s="2">
        <v>79.0</v>
      </c>
      <c r="B80" s="5">
        <v>38268.0</v>
      </c>
      <c r="C80" s="5"/>
      <c r="D80" s="6">
        <v>-7.134466666666667</v>
      </c>
      <c r="E80" s="6">
        <v>-34.84466944444445</v>
      </c>
      <c r="F80" s="6">
        <v>1.25</v>
      </c>
      <c r="G80" s="6">
        <v>2.15</v>
      </c>
      <c r="H80" s="7" t="str">
        <f t="shared" si="1"/>
        <v>0.022</v>
      </c>
      <c r="I80" s="7">
        <v>0.069</v>
      </c>
      <c r="J80" s="5">
        <v>0.0</v>
      </c>
      <c r="K80" s="5">
        <v>0.0</v>
      </c>
      <c r="L80" s="8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6.5" customHeight="1">
      <c r="A81" s="2">
        <v>80.0</v>
      </c>
      <c r="B81" s="5">
        <v>38265.0</v>
      </c>
      <c r="C81" s="5" t="s">
        <v>16</v>
      </c>
      <c r="D81" s="6">
        <v>-7.134486111111111</v>
      </c>
      <c r="E81" s="6">
        <v>-34.844613888888894</v>
      </c>
      <c r="F81" s="6">
        <v>1.4</v>
      </c>
      <c r="G81" s="6">
        <v>5.65</v>
      </c>
      <c r="H81" s="7" t="str">
        <f t="shared" si="1"/>
        <v>0.077</v>
      </c>
      <c r="I81" s="7">
        <v>0.242</v>
      </c>
      <c r="J81" s="5">
        <v>0.0</v>
      </c>
      <c r="K81" s="5">
        <v>0.0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6.5" customHeight="1">
      <c r="A82" s="2">
        <v>81.0</v>
      </c>
      <c r="B82" s="5">
        <v>38264.0</v>
      </c>
      <c r="C82" s="5" t="s">
        <v>16</v>
      </c>
      <c r="D82" s="18">
        <v>-7.134552777777778</v>
      </c>
      <c r="E82" s="6">
        <v>-34.84441944444445</v>
      </c>
      <c r="F82" s="6">
        <v>1.47</v>
      </c>
      <c r="G82" s="6">
        <v>3.35</v>
      </c>
      <c r="H82" s="7" t="str">
        <f t="shared" si="1"/>
        <v>0.038</v>
      </c>
      <c r="I82" s="7">
        <v>0.12</v>
      </c>
      <c r="J82" s="5">
        <v>1.0</v>
      </c>
      <c r="K82" s="5">
        <v>0.0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6.5" customHeight="1">
      <c r="A83" s="2">
        <v>82.0</v>
      </c>
      <c r="B83" s="5">
        <v>38267.0</v>
      </c>
      <c r="C83" s="19" t="s">
        <v>16</v>
      </c>
      <c r="D83" s="20">
        <v>-7.134586111111112</v>
      </c>
      <c r="E83" s="21">
        <v>-34.84431111111111</v>
      </c>
      <c r="F83" s="6">
        <v>1.75</v>
      </c>
      <c r="G83" s="6">
        <v>6.45</v>
      </c>
      <c r="H83" s="7" t="str">
        <f t="shared" si="1"/>
        <v>0.056</v>
      </c>
      <c r="I83" s="7">
        <v>0.175</v>
      </c>
      <c r="J83" s="5">
        <v>0.0</v>
      </c>
      <c r="K83" s="5">
        <v>0.0</v>
      </c>
      <c r="L83" s="8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6.5" customHeight="1">
      <c r="A84" s="2">
        <v>83.0</v>
      </c>
      <c r="B84" s="5">
        <v>38258.0</v>
      </c>
      <c r="C84" s="19"/>
      <c r="D84" s="20">
        <v>-7.134558333333334</v>
      </c>
      <c r="E84" s="21">
        <v>-34.844366666666666</v>
      </c>
      <c r="F84" s="6">
        <v>0.7</v>
      </c>
      <c r="G84" s="6">
        <v>2.25</v>
      </c>
      <c r="H84" s="7" t="str">
        <f t="shared" si="1"/>
        <v>0.027</v>
      </c>
      <c r="I84" s="7">
        <v>0.085</v>
      </c>
      <c r="J84" s="5">
        <v>0.0</v>
      </c>
      <c r="K84" s="5">
        <v>0.0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6.5" customHeight="1">
      <c r="A85" s="2">
        <v>84.0</v>
      </c>
      <c r="B85" s="5">
        <v>38243.0</v>
      </c>
      <c r="C85" s="19"/>
      <c r="D85" s="20">
        <v>-7.134575000000001</v>
      </c>
      <c r="E85" s="21">
        <v>-34.844366666666666</v>
      </c>
      <c r="F85" s="6">
        <v>0.75</v>
      </c>
      <c r="G85" s="6">
        <v>2.0</v>
      </c>
      <c r="H85" s="7" t="str">
        <f t="shared" si="1"/>
        <v>0.024</v>
      </c>
      <c r="I85" s="7">
        <v>0.075</v>
      </c>
      <c r="J85" s="5">
        <v>0.0</v>
      </c>
      <c r="K85" s="5">
        <v>0.0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6.5" customHeight="1">
      <c r="A86" s="2">
        <v>85.0</v>
      </c>
      <c r="B86" s="5">
        <v>38240.0</v>
      </c>
      <c r="C86" s="19" t="s">
        <v>16</v>
      </c>
      <c r="D86" s="20">
        <v>-7.134672222222223</v>
      </c>
      <c r="E86" s="21">
        <v>-34.84733333333334</v>
      </c>
      <c r="F86" s="6">
        <v>1.72</v>
      </c>
      <c r="G86" s="6">
        <v>3.35</v>
      </c>
      <c r="H86" s="7" t="str">
        <f t="shared" si="1"/>
        <v>0.042</v>
      </c>
      <c r="I86" s="7">
        <v>0.133</v>
      </c>
      <c r="J86" s="5">
        <v>0.0</v>
      </c>
      <c r="K86" s="5">
        <v>0.0</v>
      </c>
      <c r="L86" s="8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6.5" customHeight="1">
      <c r="A87" s="2">
        <v>86.0</v>
      </c>
      <c r="B87" s="5">
        <v>38249.0</v>
      </c>
      <c r="C87" s="19" t="s">
        <v>16</v>
      </c>
      <c r="D87" s="20">
        <v>-7.134869444444445</v>
      </c>
      <c r="E87" s="21">
        <v>-34.844525000000004</v>
      </c>
      <c r="F87" s="6">
        <v>1.65</v>
      </c>
      <c r="G87" s="6">
        <v>5.25</v>
      </c>
      <c r="H87" s="7" t="str">
        <f t="shared" si="1"/>
        <v>0.063</v>
      </c>
      <c r="I87" s="7">
        <v>0.199</v>
      </c>
      <c r="J87" s="5">
        <v>0.0</v>
      </c>
      <c r="K87" s="5">
        <v>0.0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6.5" customHeight="1">
      <c r="A88" s="2">
        <v>87.0</v>
      </c>
      <c r="B88" s="5">
        <v>38242.0</v>
      </c>
      <c r="C88" s="19" t="s">
        <v>16</v>
      </c>
      <c r="D88" s="20">
        <v>-7.134944444444445</v>
      </c>
      <c r="E88" s="21">
        <v>-34.84452777777778</v>
      </c>
      <c r="F88" s="6">
        <v>1.43</v>
      </c>
      <c r="G88" s="6" t="str">
        <f>2.05+2.6+1.6</f>
        <v>6.25</v>
      </c>
      <c r="H88" s="7" t="str">
        <f t="shared" si="1"/>
        <v>0.075</v>
      </c>
      <c r="I88" s="7">
        <v>0.235</v>
      </c>
      <c r="J88" s="5">
        <v>0.0</v>
      </c>
      <c r="K88" s="5">
        <v>0.0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6.5" customHeight="1">
      <c r="A89" s="10">
        <v>88.0</v>
      </c>
      <c r="B89" s="10">
        <v>34347.0</v>
      </c>
      <c r="C89" s="10" t="s">
        <v>12</v>
      </c>
      <c r="D89" s="22">
        <v>-7.1347611111111116</v>
      </c>
      <c r="E89" s="11">
        <v>-34.84420555555556</v>
      </c>
      <c r="F89" s="11">
        <v>2.22</v>
      </c>
      <c r="G89" s="11" t="str">
        <f>2.05+2.6+0.15</f>
        <v>4.80</v>
      </c>
      <c r="H89" s="12" t="str">
        <f t="shared" si="1"/>
        <v>0.095</v>
      </c>
      <c r="I89" s="12">
        <v>0.299</v>
      </c>
      <c r="J89" s="10">
        <v>0.0</v>
      </c>
      <c r="K89" s="10">
        <v>0.0</v>
      </c>
      <c r="L89" s="13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6.5" customHeight="1">
      <c r="A90" s="2">
        <v>89.0</v>
      </c>
      <c r="B90" s="5">
        <v>34349.0</v>
      </c>
      <c r="C90" s="5" t="s">
        <v>12</v>
      </c>
      <c r="D90" s="6">
        <v>-7.134616666666667</v>
      </c>
      <c r="E90" s="6">
        <v>-34.844005555555555</v>
      </c>
      <c r="F90" s="6">
        <v>2.27</v>
      </c>
      <c r="G90" s="6" t="str">
        <f>2.05+2.7</f>
        <v>4.75</v>
      </c>
      <c r="H90" s="7" t="str">
        <f t="shared" si="1"/>
        <v>0.077</v>
      </c>
      <c r="I90" s="7">
        <v>0.241</v>
      </c>
      <c r="J90" s="5">
        <v>0.0</v>
      </c>
      <c r="K90" s="5">
        <v>0.0</v>
      </c>
      <c r="L90" s="8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6.5" customHeight="1">
      <c r="A91" s="2">
        <v>90.0</v>
      </c>
      <c r="B91" s="5">
        <v>34348.0</v>
      </c>
      <c r="C91" s="5" t="s">
        <v>12</v>
      </c>
      <c r="D91" s="6">
        <v>-7.134577777777778</v>
      </c>
      <c r="E91" s="6">
        <v>-34.843944444444446</v>
      </c>
      <c r="F91" s="6">
        <v>2.23</v>
      </c>
      <c r="G91" s="6" t="str">
        <f>2.05+1.75</f>
        <v>3.80</v>
      </c>
      <c r="H91" s="7" t="str">
        <f t="shared" si="1"/>
        <v>0.090</v>
      </c>
      <c r="I91" s="7">
        <v>0.283</v>
      </c>
      <c r="J91" s="5">
        <v>0.0</v>
      </c>
      <c r="K91" s="5">
        <v>0.0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6.5" customHeight="1">
      <c r="A92" s="2">
        <v>91.0</v>
      </c>
      <c r="B92" s="5">
        <v>37964.0</v>
      </c>
      <c r="C92" s="5" t="s">
        <v>12</v>
      </c>
      <c r="D92" s="6">
        <v>-7.134541666666667</v>
      </c>
      <c r="E92" s="6">
        <v>-34.84388333333334</v>
      </c>
      <c r="F92" s="6">
        <v>2.1</v>
      </c>
      <c r="G92" s="6" t="str">
        <f>2.05+2.6+0.4</f>
        <v>5.05</v>
      </c>
      <c r="H92" s="7" t="str">
        <f t="shared" si="1"/>
        <v>0.101</v>
      </c>
      <c r="I92" s="7">
        <v>0.316</v>
      </c>
      <c r="J92" s="5">
        <v>0.0</v>
      </c>
      <c r="K92" s="5">
        <v>0.0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6.5" customHeight="1">
      <c r="A93" s="2">
        <v>92.0</v>
      </c>
      <c r="B93" s="5">
        <v>38241.0</v>
      </c>
      <c r="C93" s="5" t="s">
        <v>12</v>
      </c>
      <c r="D93" s="6">
        <v>-7.134525</v>
      </c>
      <c r="E93" s="6">
        <v>-34.84384166666667</v>
      </c>
      <c r="F93" s="6">
        <v>2.1</v>
      </c>
      <c r="G93" s="6" t="str">
        <f>2.05+2.7</f>
        <v>4.75</v>
      </c>
      <c r="H93" s="7" t="str">
        <f t="shared" si="1"/>
        <v>0.079</v>
      </c>
      <c r="I93" s="7">
        <v>0.247</v>
      </c>
      <c r="J93" s="5">
        <v>0.0</v>
      </c>
      <c r="K93" s="5">
        <v>0.0</v>
      </c>
      <c r="L93" s="8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6.5" customHeight="1">
      <c r="A94" s="2">
        <v>93.0</v>
      </c>
      <c r="B94" s="5">
        <v>37958.0</v>
      </c>
      <c r="C94" s="5" t="s">
        <v>12</v>
      </c>
      <c r="D94" s="6">
        <v>-7.13451388888889</v>
      </c>
      <c r="E94" s="6">
        <v>-34.84375</v>
      </c>
      <c r="F94" s="6">
        <v>2.0</v>
      </c>
      <c r="G94" s="6" t="str">
        <f>1.6+2.05</f>
        <v>3.65</v>
      </c>
      <c r="H94" s="7" t="str">
        <f t="shared" si="1"/>
        <v>0.058</v>
      </c>
      <c r="I94" s="7">
        <v>0.181</v>
      </c>
      <c r="J94" s="5">
        <v>0.0</v>
      </c>
      <c r="K94" s="5">
        <v>0.0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6.5" customHeight="1">
      <c r="A95" s="2">
        <v>94.0</v>
      </c>
      <c r="B95" s="5">
        <v>38246.0</v>
      </c>
      <c r="C95" s="5" t="s">
        <v>12</v>
      </c>
      <c r="D95" s="6">
        <v>-7.134475</v>
      </c>
      <c r="E95" s="6">
        <v>-34.84370833333334</v>
      </c>
      <c r="F95" s="6">
        <v>2.26</v>
      </c>
      <c r="G95" s="6" t="str">
        <f>2.05+2.6+0.4</f>
        <v>5.05</v>
      </c>
      <c r="H95" s="7" t="str">
        <f t="shared" si="1"/>
        <v>0.088</v>
      </c>
      <c r="I95" s="7">
        <v>0.275</v>
      </c>
      <c r="J95" s="5">
        <v>0.0</v>
      </c>
      <c r="K95" s="5">
        <v>0.0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6.5" customHeight="1">
      <c r="A96" s="2">
        <v>95.0</v>
      </c>
      <c r="B96" s="5">
        <v>38245.0</v>
      </c>
      <c r="C96" s="5" t="s">
        <v>12</v>
      </c>
      <c r="D96" s="6">
        <v>-7.1344166666666675</v>
      </c>
      <c r="E96" s="6">
        <v>-34.843675000000005</v>
      </c>
      <c r="F96" s="6">
        <v>2.2</v>
      </c>
      <c r="G96" s="6" t="str">
        <f>2.05+2.5</f>
        <v>4.55</v>
      </c>
      <c r="H96" s="7" t="str">
        <f t="shared" si="1"/>
        <v>0.091</v>
      </c>
      <c r="I96" s="7">
        <v>0.287</v>
      </c>
      <c r="J96" s="5">
        <v>0.0</v>
      </c>
      <c r="K96" s="5">
        <v>0.0</v>
      </c>
      <c r="L96" s="8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6.5" customHeight="1">
      <c r="A97" s="2">
        <v>96.0</v>
      </c>
      <c r="B97" s="5">
        <v>38244.0</v>
      </c>
      <c r="C97" s="5" t="s">
        <v>12</v>
      </c>
      <c r="D97" s="6">
        <v>-7.134175000000001</v>
      </c>
      <c r="E97" s="6">
        <v>-34.843630555555556</v>
      </c>
      <c r="F97" s="6">
        <v>2.1</v>
      </c>
      <c r="G97" s="6" t="str">
        <f>2.05+2.6+0.7</f>
        <v>5.35</v>
      </c>
      <c r="H97" s="7" t="str">
        <f t="shared" si="1"/>
        <v>0.123</v>
      </c>
      <c r="I97" s="7">
        <v>0.385</v>
      </c>
      <c r="J97" s="5">
        <v>0.0</v>
      </c>
      <c r="K97" s="5">
        <v>0.0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6.5" customHeight="1">
      <c r="A98" s="2">
        <v>97.0</v>
      </c>
      <c r="B98" s="5">
        <v>38247.0</v>
      </c>
      <c r="C98" s="5" t="s">
        <v>12</v>
      </c>
      <c r="D98" s="6">
        <v>-7.134316666666667</v>
      </c>
      <c r="E98" s="6">
        <v>-34.84358888888889</v>
      </c>
      <c r="F98" s="6">
        <v>1.86</v>
      </c>
      <c r="G98" s="6" t="str">
        <f>2.05+2.6+0.3</f>
        <v>4.95</v>
      </c>
      <c r="H98" s="7" t="str">
        <f t="shared" si="1"/>
        <v>0.121</v>
      </c>
      <c r="I98" s="7">
        <v>0.379</v>
      </c>
      <c r="J98" s="5">
        <v>0.0</v>
      </c>
      <c r="K98" s="5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6.5" customHeight="1">
      <c r="A99" s="2">
        <v>98.0</v>
      </c>
      <c r="B99" s="5">
        <v>37953.0</v>
      </c>
      <c r="C99" s="5" t="s">
        <v>12</v>
      </c>
      <c r="D99" s="6">
        <v>-7.1342694444444446</v>
      </c>
      <c r="E99" s="6">
        <v>-34.84355555555556</v>
      </c>
      <c r="F99" s="6">
        <v>1.46</v>
      </c>
      <c r="G99" s="6" t="str">
        <f>2.05+2.6+3.5</f>
        <v>8.15</v>
      </c>
      <c r="H99" s="7" t="str">
        <f t="shared" si="1"/>
        <v>0.170</v>
      </c>
      <c r="I99" s="7">
        <v>0.533</v>
      </c>
      <c r="J99" s="5">
        <v>0.0</v>
      </c>
      <c r="K99" s="5">
        <v>0.0</v>
      </c>
      <c r="L99" s="8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6.5" customHeight="1">
      <c r="A100" s="2">
        <v>99.0</v>
      </c>
      <c r="B100" s="5">
        <v>38252.0</v>
      </c>
      <c r="C100" s="5" t="s">
        <v>12</v>
      </c>
      <c r="D100" s="6">
        <v>-7.134216666666667</v>
      </c>
      <c r="E100" s="6">
        <v>-34.84352222222223</v>
      </c>
      <c r="F100" s="6">
        <v>1.6</v>
      </c>
      <c r="G100" s="6" t="str">
        <f>2.6+2.05+0.4</f>
        <v>5.05</v>
      </c>
      <c r="H100" s="7" t="str">
        <f t="shared" si="1"/>
        <v>0.117</v>
      </c>
      <c r="I100" s="7">
        <v>0.368</v>
      </c>
      <c r="J100" s="5">
        <v>0.0</v>
      </c>
      <c r="K100" s="5">
        <v>0.0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6.5" customHeight="1">
      <c r="A101" s="2">
        <v>100.0</v>
      </c>
      <c r="B101" s="5">
        <v>38251.0</v>
      </c>
      <c r="C101" s="5" t="s">
        <v>12</v>
      </c>
      <c r="D101" s="6">
        <v>-7.134125</v>
      </c>
      <c r="E101" s="6">
        <v>-34.843497222222226</v>
      </c>
      <c r="F101" s="6">
        <v>1.63</v>
      </c>
      <c r="G101" s="6" t="str">
        <f>2.05+2.6+0.6</f>
        <v>5.25</v>
      </c>
      <c r="H101" s="7" t="str">
        <f t="shared" si="1"/>
        <v>0.134</v>
      </c>
      <c r="I101" s="7">
        <v>0.422</v>
      </c>
      <c r="J101" s="5">
        <v>0.0</v>
      </c>
      <c r="K101" s="5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6.5" customHeight="1">
      <c r="A102" s="2">
        <v>101.0</v>
      </c>
      <c r="B102" s="5">
        <v>37961.0</v>
      </c>
      <c r="C102" s="5" t="s">
        <v>12</v>
      </c>
      <c r="D102" s="6">
        <v>-7.134016666666667</v>
      </c>
      <c r="E102" s="6">
        <v>-34.84348055555556</v>
      </c>
      <c r="F102" s="6">
        <v>1.97</v>
      </c>
      <c r="G102" s="6" t="str">
        <f>2.05+2.6+1.2</f>
        <v>5.85</v>
      </c>
      <c r="H102" s="7" t="str">
        <f t="shared" si="1"/>
        <v>0.131</v>
      </c>
      <c r="I102" s="7">
        <v>0.41</v>
      </c>
      <c r="J102" s="5">
        <v>0.0</v>
      </c>
      <c r="K102" s="5">
        <v>0.0</v>
      </c>
      <c r="L102" s="8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6.5" customHeight="1">
      <c r="A103" s="2">
        <v>102.0</v>
      </c>
      <c r="B103" s="5">
        <v>38239.0</v>
      </c>
      <c r="C103" s="5" t="s">
        <v>12</v>
      </c>
      <c r="D103" s="6">
        <v>-7.133958333333334</v>
      </c>
      <c r="E103" s="6">
        <v>-34.843469444444445</v>
      </c>
      <c r="F103" s="6">
        <v>2.05</v>
      </c>
      <c r="G103" s="6" t="str">
        <f>2.05+2.6+0.4</f>
        <v>5.05</v>
      </c>
      <c r="H103" s="7" t="str">
        <f t="shared" si="1"/>
        <v>0.120</v>
      </c>
      <c r="I103" s="7">
        <v>0.377</v>
      </c>
      <c r="J103" s="5">
        <v>0.0</v>
      </c>
      <c r="K103" s="5">
        <v>0.0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6.5" customHeight="1">
      <c r="A104" s="2">
        <v>103.0</v>
      </c>
      <c r="B104" s="15">
        <v>34353.0</v>
      </c>
      <c r="C104" s="15"/>
      <c r="D104" s="16">
        <v>-7.135422222222223</v>
      </c>
      <c r="E104" s="16">
        <v>-34.84449444444445</v>
      </c>
      <c r="F104" s="16">
        <v>4.6</v>
      </c>
      <c r="G104" s="16">
        <v>6.15</v>
      </c>
      <c r="H104" s="17" t="str">
        <f t="shared" si="1"/>
        <v>0.056</v>
      </c>
      <c r="I104" s="17">
        <v>0.177</v>
      </c>
      <c r="J104" s="15">
        <v>0.0</v>
      </c>
      <c r="K104" s="15">
        <v>0.0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6.5" customHeight="1">
      <c r="A105" s="2">
        <v>104.0</v>
      </c>
      <c r="B105" s="15">
        <v>34361.0</v>
      </c>
      <c r="C105" s="15" t="s">
        <v>13</v>
      </c>
      <c r="D105" s="16">
        <v>-7.134747222222223</v>
      </c>
      <c r="E105" s="16">
        <v>-34.84433888888889</v>
      </c>
      <c r="F105" s="16">
        <v>1.13</v>
      </c>
      <c r="G105" s="16">
        <v>2.1</v>
      </c>
      <c r="H105" s="17" t="str">
        <f t="shared" si="1"/>
        <v>0.035</v>
      </c>
      <c r="I105" s="17">
        <v>0.11</v>
      </c>
      <c r="J105" s="15">
        <v>0.0</v>
      </c>
      <c r="K105" s="15">
        <v>0.0</v>
      </c>
      <c r="L105" s="8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6.5" customHeight="1">
      <c r="A106" s="2">
        <v>105.0</v>
      </c>
      <c r="B106" s="15">
        <v>34358.0</v>
      </c>
      <c r="C106" s="15"/>
      <c r="D106" s="16">
        <v>-7.134830555555556</v>
      </c>
      <c r="E106" s="16">
        <v>-34.84393055555556</v>
      </c>
      <c r="F106" s="16">
        <v>1.45</v>
      </c>
      <c r="G106" s="16">
        <v>9.15</v>
      </c>
      <c r="H106" s="17" t="str">
        <f t="shared" si="1"/>
        <v>0.083</v>
      </c>
      <c r="I106" s="17">
        <v>0.26</v>
      </c>
      <c r="J106" s="15">
        <v>0.0</v>
      </c>
      <c r="K106" s="15">
        <v>0.0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6.5" customHeight="1">
      <c r="A107" s="2">
        <v>106.0</v>
      </c>
      <c r="B107" s="15">
        <v>34359.0</v>
      </c>
      <c r="C107" s="15"/>
      <c r="D107" s="16">
        <v>-7.1348722222222225</v>
      </c>
      <c r="E107" s="16">
        <v>-34.84390555555556</v>
      </c>
      <c r="F107" s="16">
        <v>1.7</v>
      </c>
      <c r="G107" s="16">
        <v>4.65</v>
      </c>
      <c r="H107" s="17" t="str">
        <f t="shared" si="1"/>
        <v>0.052</v>
      </c>
      <c r="I107" s="17">
        <v>0.162</v>
      </c>
      <c r="J107" s="15">
        <v>0.0</v>
      </c>
      <c r="K107" s="15">
        <v>0.0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2">
        <v>107.0</v>
      </c>
      <c r="B108" s="23">
        <v>34356.0</v>
      </c>
      <c r="C108" s="24"/>
      <c r="D108" s="25">
        <v>-7.134833333333334</v>
      </c>
      <c r="E108" s="26">
        <v>-34.84364444444444</v>
      </c>
      <c r="F108" s="27">
        <v>1.76</v>
      </c>
      <c r="G108" s="26">
        <v>5.65</v>
      </c>
      <c r="H108" s="17" t="str">
        <f t="shared" si="1"/>
        <v>0.054</v>
      </c>
      <c r="I108" s="28">
        <v>0.17</v>
      </c>
      <c r="J108" s="29">
        <v>0.0</v>
      </c>
      <c r="K108" s="30">
        <v>1.0</v>
      </c>
      <c r="L108" s="8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2">
        <v>108.0</v>
      </c>
      <c r="B109" s="30">
        <v>34355.0</v>
      </c>
      <c r="C109" s="31" t="s">
        <v>17</v>
      </c>
      <c r="D109" s="25">
        <v>-7.134916666666667</v>
      </c>
      <c r="E109" s="27">
        <v>-34.84357777777778</v>
      </c>
      <c r="F109" s="32">
        <v>0.84</v>
      </c>
      <c r="G109" s="27">
        <v>4.65</v>
      </c>
      <c r="H109" s="17" t="str">
        <f t="shared" si="1"/>
        <v>0.073</v>
      </c>
      <c r="I109" s="28">
        <v>0.23</v>
      </c>
      <c r="J109" s="31">
        <v>1.0</v>
      </c>
      <c r="K109" s="30">
        <v>0.0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2">
        <v>109.0</v>
      </c>
      <c r="B110" s="33">
        <v>34360.0</v>
      </c>
      <c r="C110" s="30" t="s">
        <v>17</v>
      </c>
      <c r="D110" s="27">
        <v>-7.1346750000000005</v>
      </c>
      <c r="E110" s="26">
        <v>-34.84352777777778</v>
      </c>
      <c r="F110" s="27">
        <v>0.8</v>
      </c>
      <c r="G110" s="26">
        <v>4.05</v>
      </c>
      <c r="H110" s="17" t="str">
        <f t="shared" si="1"/>
        <v>0.050</v>
      </c>
      <c r="I110" s="34">
        <v>0.158</v>
      </c>
      <c r="J110" s="30">
        <v>1.0</v>
      </c>
      <c r="K110" s="29">
        <v>0.0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10">
        <v>110.0</v>
      </c>
      <c r="B111" s="35">
        <v>34357.0</v>
      </c>
      <c r="C111" s="36" t="s">
        <v>18</v>
      </c>
      <c r="D111" s="37">
        <v>-7.1344166666666675</v>
      </c>
      <c r="E111" s="38">
        <v>-34.84338888888889</v>
      </c>
      <c r="F111" s="39">
        <v>1.21</v>
      </c>
      <c r="G111" s="38">
        <v>7.75</v>
      </c>
      <c r="H111" s="12" t="str">
        <f t="shared" si="1"/>
        <v>0.138</v>
      </c>
      <c r="I111" s="40">
        <v>0.434</v>
      </c>
      <c r="J111" s="36">
        <v>0.0</v>
      </c>
      <c r="K111" s="35">
        <v>0.0</v>
      </c>
      <c r="L111" s="13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2">
        <v>111.0</v>
      </c>
      <c r="B112" s="30">
        <v>34354.0</v>
      </c>
      <c r="C112" s="30" t="s">
        <v>18</v>
      </c>
      <c r="D112" s="27">
        <v>-7.134483333333334</v>
      </c>
      <c r="E112" s="27">
        <v>-34.84348055555556</v>
      </c>
      <c r="F112" s="27">
        <v>0.2</v>
      </c>
      <c r="G112" s="27">
        <v>5.8</v>
      </c>
      <c r="H112" s="17" t="str">
        <f t="shared" si="1"/>
        <v>0.097</v>
      </c>
      <c r="I112" s="28">
        <v>0.305</v>
      </c>
      <c r="J112" s="30">
        <v>0.0</v>
      </c>
      <c r="K112" s="30">
        <v>0.0</v>
      </c>
      <c r="L112" s="8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2">
        <v>112.0</v>
      </c>
      <c r="B113" s="30">
        <v>34327.0</v>
      </c>
      <c r="C113" s="30" t="s">
        <v>18</v>
      </c>
      <c r="D113" s="27">
        <v>-7.134361111111112</v>
      </c>
      <c r="E113" s="27">
        <v>-34.843516666666666</v>
      </c>
      <c r="F113" s="27">
        <v>0.26</v>
      </c>
      <c r="G113" s="27">
        <v>6.15</v>
      </c>
      <c r="H113" s="17" t="str">
        <f t="shared" si="1"/>
        <v>0.099</v>
      </c>
      <c r="I113" s="28">
        <v>0.311</v>
      </c>
      <c r="J113" s="30">
        <v>0.0</v>
      </c>
      <c r="K113" s="30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2">
        <v>113.0</v>
      </c>
      <c r="B114" s="30">
        <v>34325.0</v>
      </c>
      <c r="C114" s="30" t="s">
        <v>18</v>
      </c>
      <c r="D114" s="27">
        <v>-7.134341666666667</v>
      </c>
      <c r="E114" s="27">
        <v>-34.84349166666667</v>
      </c>
      <c r="F114" s="27">
        <v>0.15</v>
      </c>
      <c r="G114" s="27">
        <v>3.35</v>
      </c>
      <c r="H114" s="17" t="str">
        <f t="shared" si="1"/>
        <v>0.105</v>
      </c>
      <c r="I114" s="28">
        <v>0.33</v>
      </c>
      <c r="J114" s="30">
        <v>4.0</v>
      </c>
      <c r="K114" s="30">
        <v>4.0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2">
        <v>114.0</v>
      </c>
      <c r="B115" s="30">
        <v>34351.0</v>
      </c>
      <c r="C115" s="30" t="s">
        <v>18</v>
      </c>
      <c r="D115" s="27">
        <v>-7.134336111111112</v>
      </c>
      <c r="E115" s="27">
        <v>-34.84352222222223</v>
      </c>
      <c r="F115" s="27">
        <v>0.1</v>
      </c>
      <c r="G115" s="27">
        <v>3.15</v>
      </c>
      <c r="H115" s="17" t="str">
        <f t="shared" si="1"/>
        <v>0.075</v>
      </c>
      <c r="I115" s="28">
        <v>0.235</v>
      </c>
      <c r="J115" s="30">
        <v>0.0</v>
      </c>
      <c r="K115" s="30">
        <v>0.0</v>
      </c>
      <c r="L115" s="8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2">
        <v>115.0</v>
      </c>
      <c r="B116" s="30"/>
      <c r="C116" s="30" t="s">
        <v>19</v>
      </c>
      <c r="D116" s="27">
        <v>-7.134327777777778</v>
      </c>
      <c r="E116" s="27">
        <v>-34.84353333333333</v>
      </c>
      <c r="F116" s="27">
        <v>2.23</v>
      </c>
      <c r="G116" s="27">
        <v>6.25</v>
      </c>
      <c r="H116" s="17" t="str">
        <f t="shared" si="1"/>
        <v>0.090</v>
      </c>
      <c r="I116" s="28">
        <v>0.282</v>
      </c>
      <c r="J116" s="30">
        <v>0.0</v>
      </c>
      <c r="K116" s="30">
        <v>0.0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2">
        <v>116.0</v>
      </c>
      <c r="B117" s="30">
        <v>34363.0</v>
      </c>
      <c r="C117" s="30" t="s">
        <v>18</v>
      </c>
      <c r="D117" s="27">
        <v>-7.133333333333334</v>
      </c>
      <c r="E117" s="27">
        <v>-34.833333333333336</v>
      </c>
      <c r="F117" s="27"/>
      <c r="G117" s="27"/>
      <c r="H117" s="17" t="str">
        <f t="shared" si="1"/>
        <v>0.000</v>
      </c>
      <c r="I117" s="28"/>
      <c r="J117" s="30">
        <v>0.0</v>
      </c>
      <c r="K117" s="30">
        <v>0.0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2">
        <v>117.0</v>
      </c>
      <c r="B118" s="30">
        <v>34328.0</v>
      </c>
      <c r="C118" s="15" t="s">
        <v>12</v>
      </c>
      <c r="D118" s="27">
        <v>-7.134383333333334</v>
      </c>
      <c r="E118" s="27">
        <v>-34.84352777777778</v>
      </c>
      <c r="F118" s="27">
        <v>1.92</v>
      </c>
      <c r="G118" s="27">
        <v>8.15</v>
      </c>
      <c r="H118" s="17" t="str">
        <f t="shared" si="1"/>
        <v>0.000</v>
      </c>
      <c r="I118" s="28"/>
      <c r="J118" s="30">
        <v>0.0</v>
      </c>
      <c r="K118" s="30">
        <v>1.0</v>
      </c>
      <c r="L118" s="8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2">
        <v>118.0</v>
      </c>
      <c r="B119" s="30"/>
      <c r="C119" s="15" t="s">
        <v>12</v>
      </c>
      <c r="D119" s="27">
        <v>-7.134255555555556</v>
      </c>
      <c r="E119" s="27">
        <v>-34.843472222222225</v>
      </c>
      <c r="F119" s="27">
        <v>2.94</v>
      </c>
      <c r="G119" s="27">
        <v>7.85</v>
      </c>
      <c r="H119" s="17" t="str">
        <f t="shared" si="1"/>
        <v>0.220</v>
      </c>
      <c r="I119" s="28">
        <v>0.69</v>
      </c>
      <c r="J119" s="30">
        <v>0.0</v>
      </c>
      <c r="K119" s="30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2">
        <v>119.0</v>
      </c>
      <c r="B120" s="30"/>
      <c r="C120" s="15" t="s">
        <v>12</v>
      </c>
      <c r="D120" s="27">
        <v>-7.134233333333333</v>
      </c>
      <c r="E120" s="27">
        <v>-34.84342222222222</v>
      </c>
      <c r="F120" s="27">
        <v>2.61</v>
      </c>
      <c r="G120" s="27">
        <v>6.85</v>
      </c>
      <c r="H120" s="17" t="str">
        <f t="shared" si="1"/>
        <v>0.178</v>
      </c>
      <c r="I120" s="28">
        <v>0.56</v>
      </c>
      <c r="J120" s="30">
        <v>0.0</v>
      </c>
      <c r="K120" s="30">
        <v>0.0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2">
        <v>120.0</v>
      </c>
      <c r="B121" s="30">
        <v>34324.0</v>
      </c>
      <c r="C121" s="30" t="s">
        <v>20</v>
      </c>
      <c r="D121" s="27">
        <v>-7.1342083333333335</v>
      </c>
      <c r="E121" s="27">
        <v>-34.84330555555556</v>
      </c>
      <c r="F121" s="27">
        <v>1.0</v>
      </c>
      <c r="G121" s="27">
        <v>2.7</v>
      </c>
      <c r="H121" s="17" t="str">
        <f t="shared" si="1"/>
        <v>0.045</v>
      </c>
      <c r="I121" s="28">
        <v>0.14</v>
      </c>
      <c r="J121" s="30">
        <v>0.0</v>
      </c>
      <c r="K121" s="30">
        <v>0.0</v>
      </c>
      <c r="L121" s="8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2">
        <v>121.0</v>
      </c>
      <c r="B122" s="30">
        <v>34326.0</v>
      </c>
      <c r="C122" s="30" t="s">
        <v>20</v>
      </c>
      <c r="D122" s="27">
        <v>-7.134266666666667</v>
      </c>
      <c r="E122" s="27">
        <v>-34.84331666666667</v>
      </c>
      <c r="F122" s="27">
        <v>1.4</v>
      </c>
      <c r="G122" s="27">
        <v>2.1</v>
      </c>
      <c r="H122" s="17" t="str">
        <f t="shared" si="1"/>
        <v>0.021</v>
      </c>
      <c r="I122" s="28">
        <v>0.065</v>
      </c>
      <c r="J122" s="30">
        <v>1.0</v>
      </c>
      <c r="K122" s="30">
        <v>0.0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2">
        <v>122.0</v>
      </c>
      <c r="B123" s="30">
        <v>34323.0</v>
      </c>
      <c r="C123" s="30" t="s">
        <v>20</v>
      </c>
      <c r="D123" s="27">
        <v>-7.13451388888889</v>
      </c>
      <c r="E123" s="27">
        <v>-34.84325277777778</v>
      </c>
      <c r="F123" s="27"/>
      <c r="G123" s="27">
        <v>1.6</v>
      </c>
      <c r="H123" s="17" t="str">
        <f t="shared" si="1"/>
        <v>0.032</v>
      </c>
      <c r="I123" s="28">
        <v>0.1</v>
      </c>
      <c r="J123" s="30">
        <v>0.0</v>
      </c>
      <c r="K123" s="30">
        <v>0.0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2">
        <v>123.0</v>
      </c>
      <c r="B124" s="30">
        <v>34329.0</v>
      </c>
      <c r="C124" s="30" t="s">
        <v>20</v>
      </c>
      <c r="D124" s="27">
        <v>-7.134577777777778</v>
      </c>
      <c r="E124" s="27">
        <v>-34.84321944444444</v>
      </c>
      <c r="F124" s="27">
        <v>0.6</v>
      </c>
      <c r="G124" s="27">
        <v>2.0</v>
      </c>
      <c r="H124" s="17" t="str">
        <f t="shared" si="1"/>
        <v>0.046</v>
      </c>
      <c r="I124" s="28">
        <v>0.145</v>
      </c>
      <c r="J124" s="30">
        <v>0.0</v>
      </c>
      <c r="K124" s="30">
        <v>0.0</v>
      </c>
      <c r="L124" s="8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8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8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8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4.0"/>
    <col customWidth="1" min="2" max="2" width="31.14"/>
    <col customWidth="1" min="3" max="26" width="8.71"/>
  </cols>
  <sheetData>
    <row r="1" ht="16.5" customHeight="1">
      <c r="A1" s="42" t="s">
        <v>21</v>
      </c>
      <c r="B1" s="43" t="s">
        <v>22</v>
      </c>
    </row>
    <row r="2" ht="16.5" customHeight="1">
      <c r="A2" s="44" t="s">
        <v>23</v>
      </c>
      <c r="B2" s="45" t="s">
        <v>24</v>
      </c>
    </row>
    <row r="3" ht="16.5" customHeight="1">
      <c r="A3" s="46" t="s">
        <v>25</v>
      </c>
      <c r="B3" s="47" t="s">
        <v>26</v>
      </c>
    </row>
    <row r="4" ht="16.5" customHeight="1">
      <c r="A4" s="48" t="s">
        <v>27</v>
      </c>
      <c r="B4" s="49" t="s">
        <v>28</v>
      </c>
    </row>
    <row r="5" ht="16.5" customHeight="1">
      <c r="A5" s="46" t="s">
        <v>29</v>
      </c>
      <c r="B5" s="47" t="s">
        <v>30</v>
      </c>
    </row>
    <row r="6" ht="16.5" customHeight="1">
      <c r="A6" s="44" t="s">
        <v>31</v>
      </c>
      <c r="B6" s="45" t="s">
        <v>32</v>
      </c>
    </row>
    <row r="7" ht="16.5" customHeight="1">
      <c r="A7" s="46" t="s">
        <v>33</v>
      </c>
      <c r="B7" s="47" t="s">
        <v>34</v>
      </c>
    </row>
    <row r="8" ht="16.5" customHeight="1">
      <c r="A8" s="44" t="s">
        <v>35</v>
      </c>
      <c r="B8" s="45" t="s">
        <v>36</v>
      </c>
    </row>
    <row r="9" ht="16.5" customHeight="1">
      <c r="A9" s="46" t="s">
        <v>37</v>
      </c>
      <c r="B9" s="47" t="s">
        <v>38</v>
      </c>
    </row>
    <row r="10" ht="16.5" customHeight="1">
      <c r="A10" s="44" t="s">
        <v>39</v>
      </c>
      <c r="B10" s="45" t="s">
        <v>40</v>
      </c>
    </row>
    <row r="11" ht="16.5" customHeight="1">
      <c r="A11" s="46" t="s">
        <v>41</v>
      </c>
      <c r="B11" s="47" t="s">
        <v>42</v>
      </c>
    </row>
    <row r="12" ht="16.5" customHeight="1">
      <c r="A12" s="44" t="s">
        <v>43</v>
      </c>
      <c r="B12" s="45" t="s">
        <v>44</v>
      </c>
    </row>
    <row r="13" ht="16.5" customHeight="1">
      <c r="A13" s="46" t="s">
        <v>45</v>
      </c>
      <c r="B13" s="50" t="s">
        <v>46</v>
      </c>
    </row>
    <row r="14" ht="16.5" customHeight="1">
      <c r="A14" s="44" t="s">
        <v>47</v>
      </c>
      <c r="B14" s="45" t="s">
        <v>48</v>
      </c>
    </row>
    <row r="15" ht="16.5" customHeight="1">
      <c r="A15" s="46" t="s">
        <v>49</v>
      </c>
      <c r="B15" s="47" t="s">
        <v>50</v>
      </c>
    </row>
    <row r="16" ht="16.5" customHeight="1">
      <c r="A16" s="44" t="s">
        <v>51</v>
      </c>
      <c r="B16" s="45" t="s">
        <v>52</v>
      </c>
    </row>
    <row r="17" ht="16.5" customHeight="1">
      <c r="A17" s="46" t="s">
        <v>53</v>
      </c>
      <c r="B17" s="47" t="s">
        <v>54</v>
      </c>
    </row>
    <row r="18" ht="16.5" customHeight="1">
      <c r="A18" s="44" t="s">
        <v>55</v>
      </c>
      <c r="B18" s="45" t="s">
        <v>56</v>
      </c>
    </row>
    <row r="19" ht="16.5" customHeight="1">
      <c r="A19" s="46" t="s">
        <v>57</v>
      </c>
      <c r="B19" s="47" t="s">
        <v>58</v>
      </c>
    </row>
    <row r="20" ht="16.5" customHeight="1">
      <c r="A20" s="44" t="s">
        <v>59</v>
      </c>
      <c r="B20" s="45" t="s">
        <v>60</v>
      </c>
    </row>
    <row r="21" ht="17.25" customHeight="1">
      <c r="A21" s="51" t="s">
        <v>61</v>
      </c>
      <c r="B21" s="52" t="s">
        <v>62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6" width="7.57"/>
    <col customWidth="1" min="7" max="26" width="15.14"/>
  </cols>
  <sheetData>
    <row r="1">
      <c r="A1" s="53" t="str">
        <f t="shared" ref="A1:A2" si="1">2.2+2.61</f>
        <v>4.81</v>
      </c>
      <c r="B1" s="54">
        <v>1.5</v>
      </c>
      <c r="C1" s="53" t="str">
        <f t="shared" ref="C1:C34" si="2">SUM(A1:B1)</f>
        <v>6.31</v>
      </c>
    </row>
    <row r="2">
      <c r="A2" s="53" t="str">
        <f t="shared" si="1"/>
        <v>4.81</v>
      </c>
      <c r="B2" s="54">
        <v>0.2</v>
      </c>
      <c r="C2" s="53" t="str">
        <f t="shared" si="2"/>
        <v>5.01</v>
      </c>
    </row>
    <row r="3">
      <c r="A3" s="54">
        <v>2.2</v>
      </c>
      <c r="B3" s="54">
        <v>2.3</v>
      </c>
      <c r="C3" s="53" t="str">
        <f t="shared" si="2"/>
        <v>4.5</v>
      </c>
    </row>
    <row r="4">
      <c r="A4" s="54">
        <v>4.81</v>
      </c>
      <c r="B4" s="54">
        <v>0.4</v>
      </c>
      <c r="C4" s="53" t="str">
        <f t="shared" si="2"/>
        <v>5.21</v>
      </c>
    </row>
    <row r="5">
      <c r="A5" s="54">
        <v>4.81</v>
      </c>
      <c r="B5" s="54">
        <v>1.7</v>
      </c>
      <c r="C5" s="53" t="str">
        <f t="shared" si="2"/>
        <v>6.51</v>
      </c>
    </row>
    <row r="6">
      <c r="A6" s="54">
        <v>4.81</v>
      </c>
      <c r="B6" s="54">
        <v>1.2</v>
      </c>
      <c r="C6" s="53" t="str">
        <f t="shared" si="2"/>
        <v>6.01</v>
      </c>
    </row>
    <row r="7">
      <c r="A7" s="54">
        <v>2.9</v>
      </c>
      <c r="C7" s="53" t="str">
        <f t="shared" si="2"/>
        <v>2.9</v>
      </c>
    </row>
    <row r="8">
      <c r="A8" s="54">
        <v>4.81</v>
      </c>
      <c r="B8" s="54">
        <v>1.5</v>
      </c>
      <c r="C8" s="53" t="str">
        <f t="shared" si="2"/>
        <v>6.31</v>
      </c>
    </row>
    <row r="9">
      <c r="A9" s="54">
        <v>4.81</v>
      </c>
      <c r="B9" s="54">
        <v>1.8</v>
      </c>
      <c r="C9" s="53" t="str">
        <f t="shared" si="2"/>
        <v>6.61</v>
      </c>
    </row>
    <row r="10">
      <c r="A10" s="54">
        <v>4.81</v>
      </c>
      <c r="B10" s="54">
        <v>0.7</v>
      </c>
      <c r="C10" s="53" t="str">
        <f t="shared" si="2"/>
        <v>5.51</v>
      </c>
    </row>
    <row r="11">
      <c r="A11" s="54">
        <v>1.18</v>
      </c>
      <c r="C11" s="53" t="str">
        <f t="shared" si="2"/>
        <v>1.18</v>
      </c>
    </row>
    <row r="12">
      <c r="A12" s="54">
        <v>2.71</v>
      </c>
      <c r="C12" s="53" t="str">
        <f t="shared" si="2"/>
        <v>2.71</v>
      </c>
    </row>
    <row r="13">
      <c r="A13" s="54">
        <v>0.86</v>
      </c>
      <c r="C13" s="53" t="str">
        <f t="shared" si="2"/>
        <v>0.86</v>
      </c>
    </row>
    <row r="14">
      <c r="A14" s="54">
        <v>0.69</v>
      </c>
      <c r="C14" s="53" t="str">
        <f t="shared" si="2"/>
        <v>0.69</v>
      </c>
    </row>
    <row r="15">
      <c r="A15" s="54">
        <v>0.87</v>
      </c>
      <c r="C15" s="53" t="str">
        <f t="shared" si="2"/>
        <v>0.87</v>
      </c>
    </row>
    <row r="16">
      <c r="A16" s="53" t="str">
        <f t="shared" ref="A16:A21" si="3">2.61+2.15</f>
        <v>4.76</v>
      </c>
      <c r="B16" s="54">
        <v>1.3</v>
      </c>
      <c r="C16" s="53" t="str">
        <f t="shared" si="2"/>
        <v>6.06</v>
      </c>
    </row>
    <row r="17">
      <c r="A17" s="53" t="str">
        <f t="shared" si="3"/>
        <v>4.76</v>
      </c>
      <c r="B17" s="54">
        <v>1.7</v>
      </c>
      <c r="C17" s="53" t="str">
        <f t="shared" si="2"/>
        <v>6.46</v>
      </c>
    </row>
    <row r="18">
      <c r="A18" s="53" t="str">
        <f t="shared" si="3"/>
        <v>4.76</v>
      </c>
      <c r="B18" s="54">
        <v>2.3</v>
      </c>
      <c r="C18" s="53" t="str">
        <f t="shared" si="2"/>
        <v>7.06</v>
      </c>
    </row>
    <row r="19">
      <c r="A19" s="53" t="str">
        <f t="shared" si="3"/>
        <v>4.76</v>
      </c>
      <c r="B19" s="54">
        <v>2.3</v>
      </c>
      <c r="C19" s="53" t="str">
        <f t="shared" si="2"/>
        <v>7.06</v>
      </c>
    </row>
    <row r="20">
      <c r="A20" s="53" t="str">
        <f t="shared" si="3"/>
        <v>4.76</v>
      </c>
      <c r="B20" s="54">
        <v>0.15</v>
      </c>
      <c r="C20" s="53" t="str">
        <f t="shared" si="2"/>
        <v>4.91</v>
      </c>
    </row>
    <row r="21">
      <c r="A21" s="53" t="str">
        <f t="shared" si="3"/>
        <v>4.76</v>
      </c>
      <c r="B21" s="54">
        <v>3.5</v>
      </c>
      <c r="C21" s="53" t="str">
        <f t="shared" si="2"/>
        <v>8.26</v>
      </c>
    </row>
    <row r="22">
      <c r="A22" s="54">
        <v>2.15</v>
      </c>
      <c r="B22" s="54">
        <v>1.5</v>
      </c>
      <c r="C22" s="53" t="str">
        <f t="shared" si="2"/>
        <v>3.65</v>
      </c>
    </row>
    <row r="23">
      <c r="A23" s="54">
        <v>2.15</v>
      </c>
      <c r="B23" s="54">
        <v>1.1</v>
      </c>
      <c r="C23" s="53" t="str">
        <f t="shared" si="2"/>
        <v>3.25</v>
      </c>
    </row>
    <row r="24">
      <c r="A24" s="54">
        <v>2.15</v>
      </c>
      <c r="B24" s="54">
        <v>1.7</v>
      </c>
      <c r="C24" s="53" t="str">
        <f t="shared" si="2"/>
        <v>3.85</v>
      </c>
    </row>
    <row r="25">
      <c r="A25" s="54">
        <v>2.8</v>
      </c>
      <c r="C25" s="53" t="str">
        <f t="shared" si="2"/>
        <v>2.8</v>
      </c>
    </row>
    <row r="26">
      <c r="A26" s="54">
        <v>1.85</v>
      </c>
      <c r="C26" s="53" t="str">
        <f t="shared" si="2"/>
        <v>1.85</v>
      </c>
    </row>
    <row r="27">
      <c r="A27" s="54">
        <v>1.5</v>
      </c>
      <c r="C27" s="53" t="str">
        <f t="shared" si="2"/>
        <v>1.5</v>
      </c>
    </row>
    <row r="28">
      <c r="A28" s="54">
        <v>1.36</v>
      </c>
      <c r="C28" s="53" t="str">
        <f t="shared" si="2"/>
        <v>1.36</v>
      </c>
    </row>
    <row r="29">
      <c r="A29" s="54">
        <v>1.95</v>
      </c>
      <c r="C29" s="53" t="str">
        <f t="shared" si="2"/>
        <v>1.95</v>
      </c>
    </row>
    <row r="30">
      <c r="A30" s="54">
        <v>1.86</v>
      </c>
      <c r="C30" s="53" t="str">
        <f t="shared" si="2"/>
        <v>1.86</v>
      </c>
    </row>
    <row r="31">
      <c r="A31" s="54">
        <v>2.45</v>
      </c>
      <c r="C31" s="53" t="str">
        <f t="shared" si="2"/>
        <v>2.45</v>
      </c>
    </row>
    <row r="32">
      <c r="A32" s="54">
        <v>2.8</v>
      </c>
      <c r="C32" s="53" t="str">
        <f t="shared" si="2"/>
        <v>2.8</v>
      </c>
    </row>
    <row r="33">
      <c r="A33" s="54">
        <v>1.8</v>
      </c>
      <c r="B33" s="54">
        <v>2.15</v>
      </c>
      <c r="C33" s="53" t="str">
        <f t="shared" si="2"/>
        <v>3.95</v>
      </c>
    </row>
    <row r="34">
      <c r="A34" s="54">
        <v>1.5</v>
      </c>
      <c r="C34" s="53" t="str">
        <f t="shared" si="2"/>
        <v>1.5</v>
      </c>
    </row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Planilhas</vt:lpstr>
      </vt:variant>
      <vt:variant>
        <vt:i4>3</vt:i4>
      </vt:variant>
    </vt:vector>
  </HeadingPairs>
  <TitlesOfParts>
    <vt:vector baseType="lpstr" size="3">
      <vt:lpstr>Dados Levantados</vt:lpstr>
      <vt:lpstr>Nomes Científicos</vt:lpstr>
      <vt:lpstr>Plan2</vt:lpstr>
    </vt:vector>
  </TitlesOfParts>
  <LinksUpToDate>false</LinksUpToDate>
  <SharedDoc>false</SharedDoc>
  <HyperlinksChanged>false</HyperlinksChanged>
  <Application>Microsoft Excel Online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2015-09-02T22:35:39Z</dcterms:created>
  <dc:creator>Flavia</dc:creator>
  <cp:lastModifiedBy>Flavia</cp:lastModifiedBy>
  <dcterms:modified xsi:type="dcterms:W3CDTF">2015-12-02T22:22:59Z</dcterms:modified>
  <cp:revision/>
</cp:coreProperties>
</file>