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alty\OneDrive\Документы\Лабы\571\"/>
    </mc:Choice>
  </mc:AlternateContent>
  <xr:revisionPtr revIDLastSave="0" documentId="13_ncr:1_{60BD0132-DC5B-4447-82C6-306FE565E15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2" l="1"/>
  <c r="C20" i="2"/>
  <c r="C21" i="2"/>
  <c r="C22" i="2"/>
  <c r="C18" i="2"/>
  <c r="E2" i="2"/>
  <c r="E19" i="2"/>
  <c r="F19" i="2" s="1"/>
  <c r="E20" i="2"/>
  <c r="F20" i="2" s="1"/>
  <c r="E21" i="2"/>
  <c r="F21" i="2" s="1"/>
  <c r="E22" i="2"/>
  <c r="F22" i="2" s="1"/>
  <c r="E18" i="2"/>
  <c r="F18" i="2" s="1"/>
  <c r="D2" i="1"/>
  <c r="D3" i="2"/>
  <c r="E3" i="2" s="1"/>
  <c r="D4" i="2"/>
  <c r="E4" i="2" s="1"/>
  <c r="D5" i="2"/>
  <c r="E5" i="2" s="1"/>
  <c r="D6" i="2"/>
  <c r="E6" i="2" s="1"/>
  <c r="D7" i="2"/>
  <c r="E7" i="2" s="1"/>
  <c r="D2" i="2"/>
  <c r="E6" i="1"/>
  <c r="E7" i="1"/>
  <c r="E8" i="1"/>
  <c r="E9" i="1"/>
  <c r="E10" i="1"/>
  <c r="E11" i="1"/>
  <c r="E5" i="1"/>
  <c r="E1" i="1"/>
  <c r="G21" i="2" l="1"/>
  <c r="H21" i="2" s="1"/>
  <c r="G19" i="2"/>
  <c r="H19" i="2" s="1"/>
  <c r="G22" i="2"/>
  <c r="H22" i="2" s="1"/>
  <c r="G20" i="2"/>
  <c r="H20" i="2" s="1"/>
  <c r="G18" i="2"/>
  <c r="H18" i="2" s="1"/>
  <c r="D1" i="1"/>
  <c r="D19" i="1"/>
  <c r="D18" i="1"/>
  <c r="D17" i="1"/>
  <c r="D16" i="1"/>
  <c r="D15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<sst xmlns="http://schemas.openxmlformats.org/spreadsheetml/2006/main" count="24" uniqueCount="16">
  <si>
    <t>фон для двух фэу за 100с</t>
  </si>
  <si>
    <t>фон для одного фэу за 10с</t>
  </si>
  <si>
    <t>t, с</t>
  </si>
  <si>
    <t>d, мм</t>
  </si>
  <si>
    <t>N</t>
  </si>
  <si>
    <t>N/t, 1/с</t>
  </si>
  <si>
    <t>theta, град</t>
  </si>
  <si>
    <t>t, c</t>
  </si>
  <si>
    <t>N за 600 с</t>
  </si>
  <si>
    <t>x, мм</t>
  </si>
  <si>
    <t>I, 1/с</t>
  </si>
  <si>
    <t>I*, 1/с</t>
  </si>
  <si>
    <t>ln(I/I_0)</t>
  </si>
  <si>
    <t>I/I_0</t>
  </si>
  <si>
    <t>I*, 1/c</t>
  </si>
  <si>
    <t>ln(cos theta)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</si>
</sst>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N/t, 1/</a:t>
            </a:r>
            <a:r>
              <a:rPr lang="ru-RU" b="0">
                <a:solidFill>
                  <a:srgbClr val="757575"/>
                </a:solidFill>
                <a:latin typeface="+mn-lt"/>
              </a:rPr>
              <a:t>с относительно параметра "</a:t>
            </a:r>
            <a:r>
              <a:rPr lang="en-US" b="0">
                <a:solidFill>
                  <a:srgbClr val="757575"/>
                </a:solidFill>
                <a:latin typeface="+mn-lt"/>
              </a:rPr>
              <a:t>t, </a:t>
            </a:r>
            <a:r>
              <a:rPr lang="ru-RU" b="0">
                <a:solidFill>
                  <a:srgbClr val="757575"/>
                </a:solidFill>
                <a:latin typeface="+mn-lt"/>
              </a:rPr>
              <a:t>с"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Лист1!$D$4</c:f>
              <c:strCache>
                <c:ptCount val="1"/>
                <c:pt idx="0">
                  <c:v>N/t, 1/с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Лист1!$B$5:$B$11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Лист1!$D$5:$D$11</c:f>
              <c:numCache>
                <c:formatCode>0.000</c:formatCode>
                <c:ptCount val="7"/>
                <c:pt idx="0">
                  <c:v>0.63</c:v>
                </c:pt>
                <c:pt idx="1">
                  <c:v>0.61</c:v>
                </c:pt>
                <c:pt idx="2">
                  <c:v>0.58588235294117652</c:v>
                </c:pt>
                <c:pt idx="3">
                  <c:v>0.6964285714285714</c:v>
                </c:pt>
                <c:pt idx="4">
                  <c:v>0.63273453093812371</c:v>
                </c:pt>
                <c:pt idx="5">
                  <c:v>0.61821705426356588</c:v>
                </c:pt>
                <c:pt idx="6">
                  <c:v>0.66449511400651462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F2-4283-AD1D-0BE3C5401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870745"/>
        <c:axId val="1037152511"/>
      </c:scatterChart>
      <c:valAx>
        <c:axId val="9138707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d, </a:t>
                </a: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мм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37152511"/>
        <c:crosses val="autoZero"/>
        <c:crossBetween val="midCat"/>
      </c:valAx>
      <c:valAx>
        <c:axId val="1037152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N/t, 1/</a:t>
                </a: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1387074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Лист1!$B$14</c:f>
              <c:strCache>
                <c:ptCount val="1"/>
                <c:pt idx="0">
                  <c:v>theta, град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Лист1!$B$15:$B$19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70</c:v>
                </c:pt>
                <c:pt idx="3">
                  <c:v>30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BF-4A89-93AD-AEB41CC22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920545"/>
        <c:axId val="1244853573"/>
      </c:scatterChart>
      <c:valAx>
        <c:axId val="14719205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44853573"/>
        <c:crosses val="autoZero"/>
        <c:crossBetween val="midCat"/>
      </c:valAx>
      <c:valAx>
        <c:axId val="1244853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7192054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Лист2!$C$2:$C$7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Лист2!$E$2:$E$7</c:f>
              <c:numCache>
                <c:formatCode>0.000</c:formatCode>
                <c:ptCount val="6"/>
                <c:pt idx="0">
                  <c:v>0.54875000000000007</c:v>
                </c:pt>
                <c:pt idx="1">
                  <c:v>0.52875000000000005</c:v>
                </c:pt>
                <c:pt idx="2">
                  <c:v>0.51351190476190511</c:v>
                </c:pt>
                <c:pt idx="3">
                  <c:v>0.50815119760478999</c:v>
                </c:pt>
                <c:pt idx="4">
                  <c:v>0.49530038759690004</c:v>
                </c:pt>
                <c:pt idx="5">
                  <c:v>0.48824511400651499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A-488A-8E9F-B48582FCD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28271"/>
        <c:axId val="249610143"/>
      </c:scatterChart>
      <c:valAx>
        <c:axId val="48372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610143"/>
        <c:crosses val="autoZero"/>
        <c:crossBetween val="midCat"/>
      </c:valAx>
      <c:valAx>
        <c:axId val="24961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72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Лист2!$C$18:$C$22</c:f>
              <c:numCache>
                <c:formatCode>0.000</c:formatCode>
                <c:ptCount val="5"/>
                <c:pt idx="0" formatCode="0">
                  <c:v>0</c:v>
                </c:pt>
                <c:pt idx="1">
                  <c:v>-6.2202456357899311E-2</c:v>
                </c:pt>
                <c:pt idx="2">
                  <c:v>-0.1438410362258904</c:v>
                </c:pt>
                <c:pt idx="3">
                  <c:v>-0.44194092083887465</c:v>
                </c:pt>
                <c:pt idx="4">
                  <c:v>-1.0728856450409203</c:v>
                </c:pt>
              </c:numCache>
            </c:numRef>
          </c:xVal>
          <c:yVal>
            <c:numRef>
              <c:f>Лист2!$H$18:$H$22</c:f>
              <c:numCache>
                <c:formatCode>0.000</c:formatCode>
                <c:ptCount val="5"/>
                <c:pt idx="0" formatCode="General">
                  <c:v>0</c:v>
                </c:pt>
                <c:pt idx="1">
                  <c:v>-0.24511455430044682</c:v>
                </c:pt>
                <c:pt idx="2">
                  <c:v>-0.32217740029130071</c:v>
                </c:pt>
                <c:pt idx="3">
                  <c:v>-0.59823349530694248</c:v>
                </c:pt>
                <c:pt idx="4">
                  <c:v>-0.87929743535260885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65-4C8F-BA1E-045C53858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533311"/>
        <c:axId val="681882719"/>
      </c:scatterChart>
      <c:valAx>
        <c:axId val="71453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882719"/>
        <c:crosses val="autoZero"/>
        <c:crossBetween val="midCat"/>
      </c:valAx>
      <c:valAx>
        <c:axId val="68188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453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203200</xdr:colOff>
      <xdr:row>0</xdr:row>
      <xdr:rowOff>85725</xdr:rowOff>
    </xdr:from>
    <xdr:ext cx="4076700" cy="2514600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279400</xdr:colOff>
      <xdr:row>13</xdr:row>
      <xdr:rowOff>120650</xdr:rowOff>
    </xdr:from>
    <xdr:ext cx="4076700" cy="2409825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82549</xdr:colOff>
      <xdr:row>0</xdr:row>
      <xdr:rowOff>101600</xdr:rowOff>
    </xdr:from>
    <xdr:to>
      <xdr:col>13</xdr:col>
      <xdr:colOff>441324</xdr:colOff>
      <xdr:row>15</xdr:row>
      <xdr:rowOff>31750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88C64F4-B671-3AAB-07FD-EDCA273E3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454025</xdr:colOff>
      <xdr:row>7</xdr:row>
      <xdr:rowOff>146050</xdr:rowOff>
    </xdr:from>
    <xdr:to>
      <xdr:col>17</xdr:col>
      <xdr:colOff>149225</xdr:colOff>
      <xdr:row>25</xdr:row>
      <xdr:rowOff>31750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D65F5E4-7BE3-445A-A9D3-B5751C325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9"/>
  <sheetViews>
    <sheetView topLeftCell="A7" workbookViewId="0">
      <selection activeCell="A14" sqref="A14:D19"/>
    </sheetView>
  </sheetViews>
  <sheetFormatPr defaultColWidth="12.6328125" defaultRowHeight="15.75" customHeight="1" x14ac:dyDescent="0.25"/>
  <cols>
    <col min="5" max="5" width="13.453125" bestFit="1" customWidth="1"/>
  </cols>
  <sheetData>
    <row r="1" spans="1:5" ht="15.75" customHeight="1" x14ac:dyDescent="0.25">
      <c r="A1" s="1" t="s">
        <v>0</v>
      </c>
      <c r="B1" s="1">
        <v>88</v>
      </c>
      <c r="C1" s="1">
        <v>73</v>
      </c>
      <c r="D1">
        <f>AVERAGE(B1:C1)/100</f>
        <v>0.80500000000000005</v>
      </c>
      <c r="E1">
        <f>0.05*D1</f>
        <v>4.0250000000000008E-2</v>
      </c>
    </row>
    <row r="2" spans="1:5" ht="15.75" customHeight="1" x14ac:dyDescent="0.25">
      <c r="A2" s="1" t="s">
        <v>1</v>
      </c>
      <c r="B2" s="1">
        <v>18136</v>
      </c>
      <c r="C2" s="1">
        <v>14021</v>
      </c>
      <c r="D2">
        <f>2*0.000001*3328*3489/300/300</f>
        <v>2.5803093333333333E-4</v>
      </c>
    </row>
    <row r="4" spans="1:5" ht="15.75" customHeight="1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8</v>
      </c>
    </row>
    <row r="5" spans="1:5" ht="15.75" customHeight="1" x14ac:dyDescent="0.25">
      <c r="A5" s="1">
        <v>100</v>
      </c>
      <c r="B5" s="1">
        <v>2</v>
      </c>
      <c r="C5" s="1">
        <v>63</v>
      </c>
      <c r="D5" s="2">
        <f t="shared" ref="D5:D11" si="0">C5/A5</f>
        <v>0.63</v>
      </c>
      <c r="E5" s="4">
        <f>D5*600</f>
        <v>378</v>
      </c>
    </row>
    <row r="6" spans="1:5" ht="15.75" customHeight="1" x14ac:dyDescent="0.25">
      <c r="A6" s="1">
        <v>100</v>
      </c>
      <c r="B6" s="1">
        <v>4</v>
      </c>
      <c r="C6" s="1">
        <v>61</v>
      </c>
      <c r="D6" s="2">
        <f t="shared" si="0"/>
        <v>0.61</v>
      </c>
      <c r="E6" s="4">
        <f t="shared" ref="E6:E11" si="1">D6*600</f>
        <v>366</v>
      </c>
    </row>
    <row r="7" spans="1:5" ht="15.75" customHeight="1" x14ac:dyDescent="0.25">
      <c r="A7" s="1">
        <v>850</v>
      </c>
      <c r="B7" s="1">
        <v>6</v>
      </c>
      <c r="C7" s="1">
        <v>498</v>
      </c>
      <c r="D7" s="2">
        <f t="shared" si="0"/>
        <v>0.58588235294117652</v>
      </c>
      <c r="E7" s="4">
        <f t="shared" si="1"/>
        <v>351.52941176470591</v>
      </c>
    </row>
    <row r="8" spans="1:5" ht="15.75" customHeight="1" x14ac:dyDescent="0.25">
      <c r="A8" s="1">
        <v>560</v>
      </c>
      <c r="B8" s="1">
        <v>12</v>
      </c>
      <c r="C8" s="1">
        <v>390</v>
      </c>
      <c r="D8" s="2">
        <f t="shared" si="0"/>
        <v>0.6964285714285714</v>
      </c>
      <c r="E8" s="4">
        <f t="shared" si="1"/>
        <v>417.85714285714283</v>
      </c>
    </row>
    <row r="9" spans="1:5" ht="15.75" customHeight="1" x14ac:dyDescent="0.25">
      <c r="A9" s="1">
        <v>501</v>
      </c>
      <c r="B9" s="1">
        <v>20</v>
      </c>
      <c r="C9" s="1">
        <v>317</v>
      </c>
      <c r="D9" s="2">
        <f t="shared" si="0"/>
        <v>0.63273453093812371</v>
      </c>
      <c r="E9" s="4">
        <f t="shared" si="1"/>
        <v>379.64071856287421</v>
      </c>
    </row>
    <row r="10" spans="1:5" ht="15.75" customHeight="1" x14ac:dyDescent="0.25">
      <c r="A10" s="1">
        <v>516</v>
      </c>
      <c r="B10" s="1">
        <v>30</v>
      </c>
      <c r="C10" s="1">
        <v>319</v>
      </c>
      <c r="D10" s="2">
        <f t="shared" si="0"/>
        <v>0.61821705426356588</v>
      </c>
      <c r="E10" s="4">
        <f t="shared" si="1"/>
        <v>370.93023255813955</v>
      </c>
    </row>
    <row r="11" spans="1:5" ht="15.75" customHeight="1" x14ac:dyDescent="0.25">
      <c r="A11" s="1">
        <v>614</v>
      </c>
      <c r="B11" s="1">
        <v>40</v>
      </c>
      <c r="C11" s="1">
        <v>408</v>
      </c>
      <c r="D11" s="2">
        <f t="shared" si="0"/>
        <v>0.66449511400651462</v>
      </c>
      <c r="E11" s="4">
        <f t="shared" si="1"/>
        <v>398.69706840390876</v>
      </c>
    </row>
    <row r="14" spans="1:5" ht="15.75" customHeight="1" x14ac:dyDescent="0.25">
      <c r="A14" s="1" t="s">
        <v>2</v>
      </c>
      <c r="B14" s="1" t="s">
        <v>6</v>
      </c>
      <c r="C14" s="1" t="s">
        <v>4</v>
      </c>
      <c r="D14" s="1" t="s">
        <v>5</v>
      </c>
    </row>
    <row r="15" spans="1:5" ht="15.75" customHeight="1" x14ac:dyDescent="0.25">
      <c r="A15" s="1">
        <v>506</v>
      </c>
      <c r="B15" s="1">
        <v>20</v>
      </c>
      <c r="C15" s="1">
        <v>322</v>
      </c>
      <c r="D15" s="1">
        <f t="shared" ref="D15:D19" si="2">C15/A15</f>
        <v>0.63636363636363635</v>
      </c>
    </row>
    <row r="16" spans="1:5" ht="15.75" customHeight="1" x14ac:dyDescent="0.25">
      <c r="A16" s="1">
        <v>515</v>
      </c>
      <c r="B16" s="1">
        <v>50</v>
      </c>
      <c r="C16" s="1">
        <v>268</v>
      </c>
      <c r="D16" s="1">
        <f t="shared" si="2"/>
        <v>0.52038834951456314</v>
      </c>
    </row>
    <row r="17" spans="1:4" ht="15.75" customHeight="1" x14ac:dyDescent="0.25">
      <c r="A17" s="1">
        <v>516</v>
      </c>
      <c r="B17" s="1">
        <v>70</v>
      </c>
      <c r="C17" s="1">
        <v>213</v>
      </c>
      <c r="D17" s="1">
        <f t="shared" si="2"/>
        <v>0.41279069767441862</v>
      </c>
    </row>
    <row r="18" spans="1:4" ht="15.75" customHeight="1" x14ac:dyDescent="0.25">
      <c r="A18" s="1">
        <v>500</v>
      </c>
      <c r="B18" s="1">
        <v>30</v>
      </c>
      <c r="C18" s="1">
        <v>330</v>
      </c>
      <c r="D18" s="1">
        <f t="shared" si="2"/>
        <v>0.66</v>
      </c>
    </row>
    <row r="19" spans="1:4" ht="12.5" x14ac:dyDescent="0.25">
      <c r="A19" s="1">
        <v>100</v>
      </c>
      <c r="B19" s="1">
        <v>0</v>
      </c>
      <c r="C19" s="1">
        <v>88</v>
      </c>
      <c r="D19" s="1">
        <f t="shared" si="2"/>
        <v>0.88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8F6ED-E343-4DBC-B300-05DC5AC7BE20}">
  <dimension ref="A1:H22"/>
  <sheetViews>
    <sheetView tabSelected="1" topLeftCell="A10" workbookViewId="0">
      <selection activeCell="C21" sqref="C21"/>
    </sheetView>
  </sheetViews>
  <sheetFormatPr defaultRowHeight="12.5" x14ac:dyDescent="0.25"/>
  <cols>
    <col min="5" max="5" width="9.36328125" bestFit="1" customWidth="1"/>
  </cols>
  <sheetData>
    <row r="1" spans="1:7" x14ac:dyDescent="0.25">
      <c r="A1" t="s">
        <v>7</v>
      </c>
      <c r="B1" t="s">
        <v>4</v>
      </c>
      <c r="C1" t="s">
        <v>9</v>
      </c>
      <c r="D1" t="s">
        <v>11</v>
      </c>
      <c r="E1" t="s">
        <v>10</v>
      </c>
    </row>
    <row r="2" spans="1:7" x14ac:dyDescent="0.25">
      <c r="A2">
        <v>600</v>
      </c>
      <c r="B2" s="4">
        <v>378</v>
      </c>
      <c r="C2" s="1">
        <v>2</v>
      </c>
      <c r="D2" s="3">
        <f>B2/A2</f>
        <v>0.63</v>
      </c>
      <c r="E2" s="3">
        <f>D2-0.081-0.00025</f>
        <v>0.54875000000000007</v>
      </c>
      <c r="G2" s="4"/>
    </row>
    <row r="3" spans="1:7" x14ac:dyDescent="0.25">
      <c r="A3">
        <v>600</v>
      </c>
      <c r="B3" s="4">
        <v>366</v>
      </c>
      <c r="C3" s="1">
        <v>4</v>
      </c>
      <c r="D3" s="3">
        <f t="shared" ref="D3" si="0">B3/A3</f>
        <v>0.61</v>
      </c>
      <c r="E3" s="3">
        <f t="shared" ref="E3" si="1">D3-0.081-0.00025</f>
        <v>0.52875000000000005</v>
      </c>
      <c r="F3" s="3"/>
      <c r="G3" s="3"/>
    </row>
    <row r="4" spans="1:7" x14ac:dyDescent="0.25">
      <c r="A4">
        <v>600</v>
      </c>
      <c r="B4" s="4">
        <v>356.857142857143</v>
      </c>
      <c r="C4" s="1">
        <v>12</v>
      </c>
      <c r="D4" s="3">
        <f>B4/A4</f>
        <v>0.59476190476190505</v>
      </c>
      <c r="E4" s="3">
        <f>D4-0.081-0.00025</f>
        <v>0.51351190476190511</v>
      </c>
      <c r="F4" s="3"/>
      <c r="G4" s="3"/>
    </row>
    <row r="5" spans="1:7" x14ac:dyDescent="0.25">
      <c r="A5">
        <v>600</v>
      </c>
      <c r="B5" s="4">
        <v>353.64071856287399</v>
      </c>
      <c r="C5" s="1">
        <v>20</v>
      </c>
      <c r="D5" s="3">
        <f>B5/A5</f>
        <v>0.58940119760478993</v>
      </c>
      <c r="E5" s="3">
        <f>D5-0.081-0.00025</f>
        <v>0.50815119760478999</v>
      </c>
      <c r="F5" s="3"/>
      <c r="G5" s="3"/>
    </row>
    <row r="6" spans="1:7" x14ac:dyDescent="0.25">
      <c r="A6">
        <v>600</v>
      </c>
      <c r="B6" s="4">
        <v>345.93023255814001</v>
      </c>
      <c r="C6" s="1">
        <v>30</v>
      </c>
      <c r="D6" s="3">
        <f>B6/A6</f>
        <v>0.57655038759690003</v>
      </c>
      <c r="E6" s="3">
        <f>D6-0.081-0.00025</f>
        <v>0.49530038759690004</v>
      </c>
      <c r="F6" s="3"/>
      <c r="G6" s="3"/>
    </row>
    <row r="7" spans="1:7" x14ac:dyDescent="0.25">
      <c r="A7">
        <v>600</v>
      </c>
      <c r="B7" s="4">
        <v>341.69706840390899</v>
      </c>
      <c r="C7" s="1">
        <v>40</v>
      </c>
      <c r="D7" s="3">
        <f>B7/A7</f>
        <v>0.56949511400651498</v>
      </c>
      <c r="E7" s="3">
        <f>D7-0.081-0.00025</f>
        <v>0.48824511400651499</v>
      </c>
      <c r="F7" s="3"/>
      <c r="G7" s="3"/>
    </row>
    <row r="8" spans="1:7" x14ac:dyDescent="0.25">
      <c r="F8" s="3"/>
      <c r="G8" s="3"/>
    </row>
    <row r="11" spans="1:7" x14ac:dyDescent="0.25">
      <c r="E11" s="4"/>
    </row>
    <row r="12" spans="1:7" x14ac:dyDescent="0.25">
      <c r="E12" s="4"/>
    </row>
    <row r="13" spans="1:7" x14ac:dyDescent="0.25">
      <c r="E13" s="4"/>
    </row>
    <row r="14" spans="1:7" x14ac:dyDescent="0.25">
      <c r="E14" s="4"/>
    </row>
    <row r="15" spans="1:7" x14ac:dyDescent="0.25">
      <c r="E15" s="4"/>
    </row>
    <row r="17" spans="1:8" x14ac:dyDescent="0.25">
      <c r="A17" t="s">
        <v>7</v>
      </c>
      <c r="B17" t="s">
        <v>6</v>
      </c>
      <c r="C17" t="s">
        <v>15</v>
      </c>
      <c r="D17" t="s">
        <v>4</v>
      </c>
      <c r="E17" t="s">
        <v>14</v>
      </c>
      <c r="F17" t="s">
        <v>10</v>
      </c>
      <c r="G17" t="s">
        <v>13</v>
      </c>
      <c r="H17" t="s">
        <v>12</v>
      </c>
    </row>
    <row r="18" spans="1:8" x14ac:dyDescent="0.25">
      <c r="A18">
        <v>600</v>
      </c>
      <c r="B18">
        <v>0</v>
      </c>
      <c r="C18" s="4">
        <f>LN(COS(PI()*B18/180))</f>
        <v>0</v>
      </c>
      <c r="D18" s="4">
        <v>528</v>
      </c>
      <c r="E18" s="3">
        <f>D18/A18</f>
        <v>0.88</v>
      </c>
      <c r="F18" s="3">
        <f>E18-0.081-0.00025</f>
        <v>0.79875000000000007</v>
      </c>
      <c r="G18">
        <f>F18/F$18</f>
        <v>1</v>
      </c>
      <c r="H18">
        <f>LN(G18)</f>
        <v>0</v>
      </c>
    </row>
    <row r="19" spans="1:8" x14ac:dyDescent="0.25">
      <c r="A19">
        <v>600</v>
      </c>
      <c r="B19" s="4">
        <v>20</v>
      </c>
      <c r="C19" s="3">
        <f t="shared" ref="C19:C22" si="2">LN(COS(PI()*B19/180))</f>
        <v>-6.2202456357899311E-2</v>
      </c>
      <c r="D19" s="4">
        <v>423.81818181818198</v>
      </c>
      <c r="E19" s="3">
        <f>D19/A19</f>
        <v>0.70636363636363664</v>
      </c>
      <c r="F19" s="3">
        <f t="shared" ref="F19:F22" si="3">E19-0.081-0.00025</f>
        <v>0.6251136363636367</v>
      </c>
      <c r="G19" s="3">
        <f>F19/F$18</f>
        <v>0.78261488120643086</v>
      </c>
      <c r="H19" s="3">
        <f t="shared" ref="H19:H22" si="4">LN(G19)</f>
        <v>-0.24511455430044682</v>
      </c>
    </row>
    <row r="20" spans="1:8" x14ac:dyDescent="0.25">
      <c r="A20">
        <v>600</v>
      </c>
      <c r="B20">
        <v>30</v>
      </c>
      <c r="C20" s="3">
        <f t="shared" si="2"/>
        <v>-0.1438410362258904</v>
      </c>
      <c r="D20" s="4">
        <v>396</v>
      </c>
      <c r="E20" s="3">
        <f>D20/A20</f>
        <v>0.66</v>
      </c>
      <c r="F20" s="3">
        <f t="shared" si="3"/>
        <v>0.5787500000000001</v>
      </c>
      <c r="G20" s="3">
        <f>F20/F$18</f>
        <v>0.72456964006259783</v>
      </c>
      <c r="H20" s="3">
        <f t="shared" si="4"/>
        <v>-0.32217740029130071</v>
      </c>
    </row>
    <row r="21" spans="1:8" x14ac:dyDescent="0.25">
      <c r="A21">
        <v>600</v>
      </c>
      <c r="B21">
        <v>50</v>
      </c>
      <c r="C21" s="3">
        <f t="shared" si="2"/>
        <v>-0.44194092083887465</v>
      </c>
      <c r="D21" s="4">
        <v>312.23300970873788</v>
      </c>
      <c r="E21" s="3">
        <f>D21/A21</f>
        <v>0.52038834951456314</v>
      </c>
      <c r="F21" s="3">
        <f t="shared" si="3"/>
        <v>0.43913834951456315</v>
      </c>
      <c r="G21" s="3">
        <f>F21/F$18</f>
        <v>0.54978197122324024</v>
      </c>
      <c r="H21" s="3">
        <f t="shared" si="4"/>
        <v>-0.59823349530694248</v>
      </c>
    </row>
    <row r="22" spans="1:8" x14ac:dyDescent="0.25">
      <c r="A22">
        <v>600</v>
      </c>
      <c r="B22">
        <v>70</v>
      </c>
      <c r="C22" s="3">
        <f t="shared" si="2"/>
        <v>-1.0728856450409203</v>
      </c>
      <c r="D22" s="4">
        <v>247.67441860465118</v>
      </c>
      <c r="E22" s="3">
        <f>D22/A22</f>
        <v>0.41279069767441862</v>
      </c>
      <c r="F22" s="3">
        <f t="shared" si="3"/>
        <v>0.33154069767441863</v>
      </c>
      <c r="G22" s="3">
        <f>F22/F$18</f>
        <v>0.41507442588346616</v>
      </c>
      <c r="H22" s="3">
        <f t="shared" si="4"/>
        <v>-0.87929743535260885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Fagradalsfjall *</cp:lastModifiedBy>
  <dcterms:modified xsi:type="dcterms:W3CDTF">2023-10-08T22:10:54Z</dcterms:modified>
</cp:coreProperties>
</file>