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"/>
    </mc:Choice>
  </mc:AlternateContent>
  <xr:revisionPtr revIDLastSave="0" documentId="13_ncr:1_{414220E7-6DC5-4EB6-AE27-B0943C7173C0}" xr6:coauthVersionLast="47" xr6:coauthVersionMax="47" xr10:uidLastSave="{00000000-0000-0000-0000-000000000000}"/>
  <bookViews>
    <workbookView xWindow="-110" yWindow="-110" windowWidth="19420" windowHeight="10420" xr2:uid="{294CAE0E-DF39-476B-842C-D553ADA21D1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/>
  <c r="E5" i="1"/>
  <c r="D5" i="1"/>
  <c r="C36" i="1"/>
  <c r="E36" i="1"/>
  <c r="D36" i="1" s="1"/>
  <c r="C37" i="1"/>
  <c r="E37" i="1"/>
  <c r="D37" i="1" s="1"/>
  <c r="C38" i="1"/>
  <c r="D38" i="1"/>
  <c r="E38" i="1"/>
  <c r="C39" i="1"/>
  <c r="E39" i="1"/>
  <c r="D39" i="1" s="1"/>
  <c r="C40" i="1"/>
  <c r="E40" i="1"/>
  <c r="D40" i="1" s="1"/>
  <c r="C41" i="1"/>
  <c r="D41" i="1"/>
  <c r="E41" i="1"/>
  <c r="C42" i="1"/>
  <c r="D42" i="1"/>
  <c r="E42" i="1"/>
  <c r="C43" i="1"/>
  <c r="E43" i="1"/>
  <c r="D43" i="1" s="1"/>
  <c r="C44" i="1"/>
  <c r="E44" i="1"/>
  <c r="D44" i="1" s="1"/>
  <c r="C45" i="1"/>
  <c r="E45" i="1"/>
  <c r="D45" i="1" s="1"/>
  <c r="C46" i="1"/>
  <c r="D46" i="1"/>
  <c r="E46" i="1"/>
  <c r="C47" i="1"/>
  <c r="E47" i="1"/>
  <c r="D47" i="1" s="1"/>
  <c r="C48" i="1"/>
  <c r="E48" i="1"/>
  <c r="D48" i="1" s="1"/>
  <c r="C49" i="1"/>
  <c r="D49" i="1"/>
  <c r="E49" i="1"/>
  <c r="C50" i="1"/>
  <c r="D50" i="1"/>
  <c r="E50" i="1"/>
  <c r="C51" i="1"/>
  <c r="E51" i="1"/>
  <c r="D51" i="1" s="1"/>
  <c r="C52" i="1"/>
  <c r="E52" i="1"/>
  <c r="D52" i="1" s="1"/>
  <c r="C53" i="1"/>
  <c r="E53" i="1"/>
  <c r="D53" i="1" s="1"/>
  <c r="C54" i="1"/>
  <c r="D54" i="1"/>
  <c r="E54" i="1"/>
  <c r="C55" i="1"/>
  <c r="E55" i="1"/>
  <c r="D55" i="1" s="1"/>
  <c r="C56" i="1"/>
  <c r="E56" i="1"/>
  <c r="D56" i="1" s="1"/>
  <c r="C57" i="1"/>
  <c r="D57" i="1"/>
  <c r="E57" i="1"/>
  <c r="C58" i="1"/>
  <c r="D58" i="1"/>
  <c r="E58" i="1"/>
  <c r="C59" i="1"/>
  <c r="E59" i="1"/>
  <c r="D59" i="1" s="1"/>
  <c r="C60" i="1"/>
  <c r="E60" i="1"/>
  <c r="D60" i="1" s="1"/>
  <c r="C61" i="1"/>
  <c r="E61" i="1"/>
  <c r="D61" i="1" s="1"/>
  <c r="C62" i="1"/>
  <c r="D62" i="1"/>
  <c r="E62" i="1"/>
  <c r="E87" i="1"/>
  <c r="E88" i="1"/>
  <c r="D88" i="1" s="1"/>
  <c r="E89" i="1"/>
  <c r="D89" i="1" s="1"/>
  <c r="C87" i="1"/>
  <c r="C88" i="1"/>
  <c r="C89" i="1"/>
  <c r="E80" i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D80" i="1"/>
  <c r="D87" i="1"/>
  <c r="C80" i="1"/>
  <c r="C81" i="1"/>
  <c r="C82" i="1"/>
  <c r="C83" i="1"/>
  <c r="C84" i="1"/>
  <c r="C85" i="1"/>
  <c r="C86" i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/>
  <c r="C75" i="1"/>
  <c r="C76" i="1"/>
  <c r="C77" i="1"/>
  <c r="C78" i="1"/>
  <c r="C79" i="1"/>
  <c r="C74" i="1"/>
  <c r="E66" i="1"/>
  <c r="D66" i="1" s="1"/>
  <c r="E67" i="1"/>
  <c r="E68" i="1"/>
  <c r="D68" i="1" s="1"/>
  <c r="E69" i="1"/>
  <c r="D69" i="1" s="1"/>
  <c r="E71" i="1"/>
  <c r="D67" i="1"/>
  <c r="D71" i="1"/>
  <c r="C66" i="1"/>
  <c r="C67" i="1"/>
  <c r="C68" i="1"/>
  <c r="C69" i="1"/>
  <c r="C71" i="1"/>
  <c r="C65" i="1"/>
  <c r="E65" i="1"/>
  <c r="D65" i="1" s="1"/>
  <c r="E64" i="1"/>
  <c r="D64" i="1" s="1"/>
  <c r="C64" i="1"/>
  <c r="C31" i="1"/>
  <c r="E31" i="1"/>
  <c r="D31" i="1" s="1"/>
  <c r="E28" i="1"/>
  <c r="E29" i="1"/>
  <c r="D29" i="1" s="1"/>
  <c r="E30" i="1"/>
  <c r="D30" i="1" s="1"/>
  <c r="D28" i="1"/>
  <c r="C28" i="1"/>
  <c r="C29" i="1"/>
  <c r="C30" i="1"/>
  <c r="C27" i="1"/>
  <c r="E27" i="1"/>
  <c r="D27" i="1" s="1"/>
  <c r="E21" i="1"/>
  <c r="E22" i="1"/>
  <c r="E23" i="1"/>
  <c r="D23" i="1" s="1"/>
  <c r="E24" i="1"/>
  <c r="D24" i="1" s="1"/>
  <c r="E25" i="1"/>
  <c r="D25" i="1" s="1"/>
  <c r="E26" i="1"/>
  <c r="D26" i="1" s="1"/>
  <c r="D21" i="1"/>
  <c r="D22" i="1"/>
  <c r="C21" i="1"/>
  <c r="C22" i="1"/>
  <c r="C23" i="1"/>
  <c r="C24" i="1"/>
  <c r="C25" i="1"/>
  <c r="C26" i="1"/>
  <c r="D20" i="1"/>
  <c r="D6" i="1"/>
  <c r="D13" i="1"/>
  <c r="D14" i="1"/>
  <c r="E6" i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E14" i="1"/>
  <c r="E15" i="1"/>
  <c r="D15" i="1" s="1"/>
  <c r="E16" i="1"/>
  <c r="D16" i="1" s="1"/>
  <c r="E17" i="1"/>
  <c r="D17" i="1" s="1"/>
  <c r="E18" i="1"/>
  <c r="D18" i="1" s="1"/>
  <c r="E19" i="1"/>
  <c r="D19" i="1" s="1"/>
  <c r="E20" i="1"/>
  <c r="J2" i="1"/>
  <c r="J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</calcChain>
</file>

<file path=xl/sharedStrings.xml><?xml version="1.0" encoding="utf-8"?>
<sst xmlns="http://schemas.openxmlformats.org/spreadsheetml/2006/main" count="23" uniqueCount="17">
  <si>
    <t>желтая линия неоновой лампы</t>
  </si>
  <si>
    <t>CdSe</t>
  </si>
  <si>
    <t>сопротивление схемы</t>
  </si>
  <si>
    <t>U, мВ</t>
  </si>
  <si>
    <t>угол</t>
  </si>
  <si>
    <t>спектральный коэф</t>
  </si>
  <si>
    <t>длина волны</t>
  </si>
  <si>
    <t>lambda, A</t>
  </si>
  <si>
    <t>I, мА</t>
  </si>
  <si>
    <t>40*10e3</t>
  </si>
  <si>
    <t>темновое напряжение образца в мВ</t>
  </si>
  <si>
    <t>темновое напряжение, мВ</t>
  </si>
  <si>
    <t>CdS</t>
  </si>
  <si>
    <t>Образец</t>
  </si>
  <si>
    <t>$\Delta,$ эВ</t>
  </si>
  <si>
    <t>$\Delta^{\text{табл}}$, эВ</t>
  </si>
  <si>
    <t>$\lambda_{\text{кр}}, \text{ \AA}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</si>
</sst>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Лист1!$C$5:$C$31</c:f>
              <c:numCache>
                <c:formatCode>General</c:formatCode>
                <c:ptCount val="27"/>
                <c:pt idx="0">
                  <c:v>5627.5585439999923</c:v>
                </c:pt>
                <c:pt idx="1">
                  <c:v>5700.7608397823833</c:v>
                </c:pt>
                <c:pt idx="2">
                  <c:v>5778.5855477503965</c:v>
                </c:pt>
                <c:pt idx="3">
                  <c:v>5861.3370837503953</c:v>
                </c:pt>
                <c:pt idx="4">
                  <c:v>5949.3067117823866</c:v>
                </c:pt>
                <c:pt idx="5">
                  <c:v>6042.7725439999904</c:v>
                </c:pt>
                <c:pt idx="6">
                  <c:v>6141.9995407103834</c:v>
                </c:pt>
                <c:pt idx="7">
                  <c:v>6247.2395103743893</c:v>
                </c:pt>
                <c:pt idx="8">
                  <c:v>6358.7311096063931</c:v>
                </c:pt>
                <c:pt idx="9">
                  <c:v>6476.6998431743905</c:v>
                </c:pt>
                <c:pt idx="10">
                  <c:v>6601.3580639999909</c:v>
                </c:pt>
                <c:pt idx="11">
                  <c:v>6732.9049731583855</c:v>
                </c:pt>
                <c:pt idx="12">
                  <c:v>6871.5266198783866</c:v>
                </c:pt>
                <c:pt idx="13">
                  <c:v>7017.3959015423898</c:v>
                </c:pt>
                <c:pt idx="14">
                  <c:v>7170.6725636863848</c:v>
                </c:pt>
                <c:pt idx="15">
                  <c:v>7331.5031999999846</c:v>
                </c:pt>
                <c:pt idx="16">
                  <c:v>7500.0212523263835</c:v>
                </c:pt>
                <c:pt idx="17">
                  <c:v>7676.3470106623936</c:v>
                </c:pt>
                <c:pt idx="18">
                  <c:v>7860.5876131583827</c:v>
                </c:pt>
                <c:pt idx="19">
                  <c:v>8052.8370461183731</c:v>
                </c:pt>
                <c:pt idx="20">
                  <c:v>8253.1761439999827</c:v>
                </c:pt>
                <c:pt idx="21">
                  <c:v>8515.0779656249942</c:v>
                </c:pt>
                <c:pt idx="22">
                  <c:v>8789.8279739999562</c:v>
                </c:pt>
                <c:pt idx="23">
                  <c:v>9077.497354624993</c:v>
                </c:pt>
                <c:pt idx="24">
                  <c:v>9378.1251840000041</c:v>
                </c:pt>
                <c:pt idx="25">
                  <c:v>9691.7184296249616</c:v>
                </c:pt>
                <c:pt idx="26">
                  <c:v>10018.251949999965</c:v>
                </c:pt>
              </c:numCache>
            </c:numRef>
          </c:xVal>
          <c:yVal>
            <c:numRef>
              <c:f>Лист1!$D$5:$D$31</c:f>
              <c:numCache>
                <c:formatCode>General</c:formatCode>
                <c:ptCount val="27"/>
                <c:pt idx="0">
                  <c:v>1.8440344256318842E-5</c:v>
                </c:pt>
                <c:pt idx="1">
                  <c:v>2.0343207216067257E-5</c:v>
                </c:pt>
                <c:pt idx="2">
                  <c:v>2.2075044470934975E-5</c:v>
                </c:pt>
                <c:pt idx="3">
                  <c:v>2.3501149565466068E-5</c:v>
                </c:pt>
                <c:pt idx="4">
                  <c:v>2.4677768292064897E-5</c:v>
                </c:pt>
                <c:pt idx="5">
                  <c:v>2.5092622490359351E-5</c:v>
                </c:pt>
                <c:pt idx="6">
                  <c:v>2.6194657932160166E-5</c:v>
                </c:pt>
                <c:pt idx="7">
                  <c:v>2.7489438284230835E-5</c:v>
                </c:pt>
                <c:pt idx="8">
                  <c:v>3.020419462770855E-5</c:v>
                </c:pt>
                <c:pt idx="9">
                  <c:v>3.3442828960868403E-5</c:v>
                </c:pt>
                <c:pt idx="10">
                  <c:v>3.7931902754483695E-5</c:v>
                </c:pt>
                <c:pt idx="11">
                  <c:v>4.1144508032880241E-5</c:v>
                </c:pt>
                <c:pt idx="12">
                  <c:v>5.062089505140862E-5</c:v>
                </c:pt>
                <c:pt idx="13">
                  <c:v>9.4882737894658154E-5</c:v>
                </c:pt>
                <c:pt idx="14">
                  <c:v>1.6893001257025657E-4</c:v>
                </c:pt>
                <c:pt idx="15">
                  <c:v>2.2966535476261869E-4</c:v>
                </c:pt>
                <c:pt idx="16">
                  <c:v>2.4860645017151054E-4</c:v>
                </c:pt>
                <c:pt idx="17">
                  <c:v>2.535718896315645E-4</c:v>
                </c:pt>
                <c:pt idx="18">
                  <c:v>2.5115679583377095E-4</c:v>
                </c:pt>
                <c:pt idx="19">
                  <c:v>2.5300116251816232E-4</c:v>
                </c:pt>
                <c:pt idx="20">
                  <c:v>2.5347147655742472E-4</c:v>
                </c:pt>
                <c:pt idx="21">
                  <c:v>2.3567096933163248E-4</c:v>
                </c:pt>
                <c:pt idx="22">
                  <c:v>2.1353804793502432E-4</c:v>
                </c:pt>
                <c:pt idx="23">
                  <c:v>1.772782867937517E-4</c:v>
                </c:pt>
                <c:pt idx="24">
                  <c:v>1.1131395809281491E-4</c:v>
                </c:pt>
                <c:pt idx="25">
                  <c:v>4.3622258871948492E-5</c:v>
                </c:pt>
                <c:pt idx="26">
                  <c:v>1.6453042732368676E-5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B-4D91-84BC-43E848C5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36191"/>
        <c:axId val="951549151"/>
      </c:scatterChart>
      <c:valAx>
        <c:axId val="95153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549151"/>
        <c:crosses val="autoZero"/>
        <c:crossBetween val="midCat"/>
      </c:valAx>
      <c:valAx>
        <c:axId val="9515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53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Лист1!$C$64:$C$89</c:f>
              <c:numCache>
                <c:formatCode>General</c:formatCode>
                <c:ptCount val="26"/>
                <c:pt idx="0">
                  <c:v>2641.4831999999992</c:v>
                </c:pt>
                <c:pt idx="1">
                  <c:v>3128.3510539999979</c:v>
                </c:pt>
                <c:pt idx="2">
                  <c:v>3532.835184</c:v>
                </c:pt>
                <c:pt idx="3">
                  <c:v>3866.4221339999999</c:v>
                </c:pt>
                <c:pt idx="4">
                  <c:v>4140.0847040000008</c:v>
                </c:pt>
                <c:pt idx="5">
                  <c:v>4364.2819499999996</c:v>
                </c:pt>
                <c:pt idx="7">
                  <c:v>4703.5479740000028</c:v>
                </c:pt>
                <c:pt idx="10">
                  <c:v>5073.3931999999977</c:v>
                </c:pt>
                <c:pt idx="11">
                  <c:v>5191.6690139999955</c:v>
                </c:pt>
                <c:pt idx="12">
                  <c:v>5319.3080639999935</c:v>
                </c:pt>
                <c:pt idx="13">
                  <c:v>5462.6594539999896</c:v>
                </c:pt>
                <c:pt idx="14">
                  <c:v>5627.5585439999923</c:v>
                </c:pt>
                <c:pt idx="15">
                  <c:v>5819.3269499999951</c:v>
                </c:pt>
                <c:pt idx="16">
                  <c:v>6042.7725439999904</c:v>
                </c:pt>
                <c:pt idx="17">
                  <c:v>6302.1894539999976</c:v>
                </c:pt>
                <c:pt idx="18">
                  <c:v>6601.3580639999909</c:v>
                </c:pt>
                <c:pt idx="19">
                  <c:v>6943.5450139999884</c:v>
                </c:pt>
                <c:pt idx="20">
                  <c:v>7331.5031999999846</c:v>
                </c:pt>
                <c:pt idx="21">
                  <c:v>7767.4717739999724</c:v>
                </c:pt>
                <c:pt idx="22">
                  <c:v>8253.1761439999827</c:v>
                </c:pt>
                <c:pt idx="23">
                  <c:v>8789.8279739999562</c:v>
                </c:pt>
                <c:pt idx="24">
                  <c:v>9378.1251840000041</c:v>
                </c:pt>
                <c:pt idx="25">
                  <c:v>10018.251949999965</c:v>
                </c:pt>
              </c:numCache>
            </c:numRef>
          </c:xVal>
          <c:yVal>
            <c:numRef>
              <c:f>Лист1!$D$64:$D$89</c:f>
              <c:numCache>
                <c:formatCode>General</c:formatCode>
                <c:ptCount val="26"/>
                <c:pt idx="0">
                  <c:v>6.4326866249703486E-5</c:v>
                </c:pt>
                <c:pt idx="1">
                  <c:v>1.0019614953988579E-4</c:v>
                </c:pt>
                <c:pt idx="2">
                  <c:v>1.5430107112080662E-4</c:v>
                </c:pt>
                <c:pt idx="3">
                  <c:v>2.6679425379543459E-4</c:v>
                </c:pt>
                <c:pt idx="4">
                  <c:v>4.5453166031497521E-4</c:v>
                </c:pt>
                <c:pt idx="5">
                  <c:v>7.383219404669991E-4</c:v>
                </c:pt>
                <c:pt idx="7">
                  <c:v>9.3619514768164178E-4</c:v>
                </c:pt>
                <c:pt idx="10">
                  <c:v>1.1816943449877563E-3</c:v>
                </c:pt>
                <c:pt idx="11">
                  <c:v>1.6214023155871041E-3</c:v>
                </c:pt>
                <c:pt idx="12">
                  <c:v>1.5208409092643442E-3</c:v>
                </c:pt>
                <c:pt idx="13">
                  <c:v>1.391569818731549E-3</c:v>
                </c:pt>
                <c:pt idx="14">
                  <c:v>1.3082399786288423E-3</c:v>
                </c:pt>
                <c:pt idx="15">
                  <c:v>1.2681959365229885E-3</c:v>
                </c:pt>
                <c:pt idx="16">
                  <c:v>1.24696393431258E-3</c:v>
                </c:pt>
                <c:pt idx="17">
                  <c:v>1.2415789456260539E-3</c:v>
                </c:pt>
                <c:pt idx="18">
                  <c:v>1.230486387197335E-3</c:v>
                </c:pt>
                <c:pt idx="19">
                  <c:v>1.1926027178809275E-3</c:v>
                </c:pt>
                <c:pt idx="20">
                  <c:v>1.1077835647688098E-3</c:v>
                </c:pt>
                <c:pt idx="21">
                  <c:v>9.6857517908122994E-4</c:v>
                </c:pt>
                <c:pt idx="22">
                  <c:v>7.0905873526616494E-4</c:v>
                </c:pt>
                <c:pt idx="23">
                  <c:v>3.1682644336974216E-4</c:v>
                </c:pt>
                <c:pt idx="24">
                  <c:v>7.1948843640972493E-5</c:v>
                </c:pt>
                <c:pt idx="25">
                  <c:v>2.4241160138599616E-5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55-4C89-9E66-78582656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95183"/>
        <c:axId val="803289903"/>
      </c:scatterChart>
      <c:valAx>
        <c:axId val="80329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89903"/>
        <c:crosses val="autoZero"/>
        <c:crossBetween val="midCat"/>
      </c:valAx>
      <c:valAx>
        <c:axId val="8032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9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Лист1!$C$36:$C$62</c:f>
              <c:numCache>
                <c:formatCode>General</c:formatCode>
                <c:ptCount val="27"/>
                <c:pt idx="0">
                  <c:v>10018.251949999965</c:v>
                </c:pt>
                <c:pt idx="1">
                  <c:v>9691.7184296249616</c:v>
                </c:pt>
                <c:pt idx="2">
                  <c:v>9378.1251840000041</c:v>
                </c:pt>
                <c:pt idx="3">
                  <c:v>8789.8279739999562</c:v>
                </c:pt>
                <c:pt idx="4">
                  <c:v>8253.1761439999827</c:v>
                </c:pt>
                <c:pt idx="5">
                  <c:v>7767.4717739999724</c:v>
                </c:pt>
                <c:pt idx="6">
                  <c:v>7331.5031999999846</c:v>
                </c:pt>
                <c:pt idx="7">
                  <c:v>6943.5450139999884</c:v>
                </c:pt>
                <c:pt idx="8">
                  <c:v>6601.3580639999909</c:v>
                </c:pt>
                <c:pt idx="9">
                  <c:v>6302.1894539999976</c:v>
                </c:pt>
                <c:pt idx="10">
                  <c:v>6042.7725439999904</c:v>
                </c:pt>
                <c:pt idx="11">
                  <c:v>5819.3269499999951</c:v>
                </c:pt>
                <c:pt idx="12">
                  <c:v>5627.5585439999923</c:v>
                </c:pt>
                <c:pt idx="13">
                  <c:v>5462.6594539999896</c:v>
                </c:pt>
                <c:pt idx="14">
                  <c:v>5319.3080639999935</c:v>
                </c:pt>
                <c:pt idx="15">
                  <c:v>5191.6690139999955</c:v>
                </c:pt>
                <c:pt idx="16">
                  <c:v>5073.3931999999977</c:v>
                </c:pt>
                <c:pt idx="17">
                  <c:v>4957.6177739999939</c:v>
                </c:pt>
                <c:pt idx="18">
                  <c:v>4836.9661440000027</c:v>
                </c:pt>
                <c:pt idx="19">
                  <c:v>4703.5479740000028</c:v>
                </c:pt>
                <c:pt idx="20">
                  <c:v>4548.9591839999994</c:v>
                </c:pt>
                <c:pt idx="21">
                  <c:v>4364.2819499999996</c:v>
                </c:pt>
                <c:pt idx="22">
                  <c:v>4140.0847040000008</c:v>
                </c:pt>
                <c:pt idx="23">
                  <c:v>3866.4221339999999</c:v>
                </c:pt>
                <c:pt idx="24">
                  <c:v>3532.835184</c:v>
                </c:pt>
                <c:pt idx="25">
                  <c:v>3128.3510539999979</c:v>
                </c:pt>
                <c:pt idx="26">
                  <c:v>2641.4831999999992</c:v>
                </c:pt>
              </c:numCache>
            </c:numRef>
          </c:xVal>
          <c:yVal>
            <c:numRef>
              <c:f>Лист1!$D$36:$D$62</c:f>
              <c:numCache>
                <c:formatCode>General</c:formatCode>
                <c:ptCount val="27"/>
                <c:pt idx="0">
                  <c:v>1.5163619320741035E-5</c:v>
                </c:pt>
                <c:pt idx="1">
                  <c:v>1.6618003379789899E-5</c:v>
                </c:pt>
                <c:pt idx="2">
                  <c:v>1.6264297987806043E-5</c:v>
                </c:pt>
                <c:pt idx="3">
                  <c:v>1.7373393702152996E-5</c:v>
                </c:pt>
                <c:pt idx="4">
                  <c:v>1.8804484062842969E-5</c:v>
                </c:pt>
                <c:pt idx="5">
                  <c:v>2.0849535738423821E-5</c:v>
                </c:pt>
                <c:pt idx="6">
                  <c:v>2.3451464055026837E-5</c:v>
                </c:pt>
                <c:pt idx="7">
                  <c:v>2.6422666299277026E-5</c:v>
                </c:pt>
                <c:pt idx="8">
                  <c:v>3.0161486017716152E-5</c:v>
                </c:pt>
                <c:pt idx="9">
                  <c:v>3.5050774239896226E-5</c:v>
                </c:pt>
                <c:pt idx="10">
                  <c:v>4.1263423650813155E-5</c:v>
                </c:pt>
                <c:pt idx="11">
                  <c:v>5.0159364661423405E-5</c:v>
                </c:pt>
                <c:pt idx="12">
                  <c:v>6.1877599615647665E-5</c:v>
                </c:pt>
                <c:pt idx="13">
                  <c:v>7.7237917783434733E-5</c:v>
                </c:pt>
                <c:pt idx="14">
                  <c:v>9.861312357990053E-5</c:v>
                </c:pt>
                <c:pt idx="15">
                  <c:v>1.3158560745479939E-4</c:v>
                </c:pt>
                <c:pt idx="16">
                  <c:v>1.8113110169891064E-4</c:v>
                </c:pt>
                <c:pt idx="17">
                  <c:v>2.6565926022770013E-4</c:v>
                </c:pt>
                <c:pt idx="18">
                  <c:v>3.8362298689634738E-4</c:v>
                </c:pt>
                <c:pt idx="19">
                  <c:v>5.3238176676673632E-4</c:v>
                </c:pt>
                <c:pt idx="20">
                  <c:v>6.1283813032262844E-4</c:v>
                </c:pt>
                <c:pt idx="21">
                  <c:v>5.1896542192245599E-4</c:v>
                </c:pt>
                <c:pt idx="22">
                  <c:v>3.6978846940879332E-4</c:v>
                </c:pt>
                <c:pt idx="23">
                  <c:v>2.5534763564579545E-4</c:v>
                </c:pt>
                <c:pt idx="24">
                  <c:v>1.7643190203853187E-4</c:v>
                </c:pt>
                <c:pt idx="25">
                  <c:v>1.2869638763123107E-4</c:v>
                </c:pt>
                <c:pt idx="26">
                  <c:v>9.6155263612838037E-5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3-451E-9779-463C8A9D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45584"/>
        <c:axId val="885047024"/>
      </c:scatterChart>
      <c:valAx>
        <c:axId val="8850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047024"/>
        <c:crosses val="autoZero"/>
        <c:crossBetween val="midCat"/>
      </c:valAx>
      <c:valAx>
        <c:axId val="8850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0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5</xdr:row>
      <xdr:rowOff>28575</xdr:rowOff>
    </xdr:from>
    <xdr:to>
      <xdr:col>15</xdr:col>
      <xdr:colOff>488949</xdr:colOff>
      <xdr:row>20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FC6C0C-099D-C6A5-D309-299A8BEC5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339725</xdr:colOff>
      <xdr:row>67</xdr:row>
      <xdr:rowOff>34925</xdr:rowOff>
    </xdr:from>
    <xdr:to>
      <xdr:col>16</xdr:col>
      <xdr:colOff>34925</xdr:colOff>
      <xdr:row>82</xdr:row>
      <xdr:rowOff>15875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5398AE8-DA90-728E-F8C7-F39015B0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41</xdr:row>
      <xdr:rowOff>53975</xdr:rowOff>
    </xdr:from>
    <xdr:to>
      <xdr:col>15</xdr:col>
      <xdr:colOff>600075</xdr:colOff>
      <xdr:row>56</xdr:row>
      <xdr:rowOff>34925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73078E-65A3-513C-376F-D98E83552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117F-3431-4A60-8FE4-76E790132966}">
  <dimension ref="A1:K89"/>
  <sheetViews>
    <sheetView tabSelected="1" workbookViewId="0">
      <selection activeCell="D31" sqref="D31"/>
    </sheetView>
  </sheetViews>
  <sheetFormatPr defaultRowHeight="14.5"/>
  <cols>
    <col min="4" max="4" width="11.81640625" bestFit="1" customWidth="1"/>
  </cols>
  <sheetData>
    <row r="1" spans="1:11">
      <c r="A1">
        <v>2513</v>
      </c>
      <c r="B1" t="s">
        <v>0</v>
      </c>
    </row>
    <row r="2" spans="1:11">
      <c r="A2" t="s">
        <v>1</v>
      </c>
      <c r="J2" t="e">
        <f xml:space="preserve"> 35.59903 -0.02914*x^1 -7.77272*0.000001*x^2 + 1.03259*0.00000001*x^3 -1.55032*0.000000000001*x^4</f>
        <v>#NAME?</v>
      </c>
      <c r="K2" t="s">
        <v>5</v>
      </c>
    </row>
    <row r="3" spans="1:11">
      <c r="A3">
        <v>0.1</v>
      </c>
      <c r="B3" t="s">
        <v>10</v>
      </c>
      <c r="E3" t="s">
        <v>9</v>
      </c>
      <c r="G3" t="s">
        <v>2</v>
      </c>
      <c r="J3" t="e">
        <f xml:space="preserve"> -9652.6668 + 21.73911*x^1 -0.01213*x^2 + 2.8991*0.000001*x^3 -2.1406*0.000000001*x^4</f>
        <v>#NAME?</v>
      </c>
      <c r="K3" t="s">
        <v>6</v>
      </c>
    </row>
    <row r="4" spans="1:11">
      <c r="A4" t="s">
        <v>3</v>
      </c>
      <c r="B4" t="s">
        <v>4</v>
      </c>
      <c r="C4" t="s">
        <v>7</v>
      </c>
      <c r="D4" t="s">
        <v>8</v>
      </c>
    </row>
    <row r="5" spans="1:11">
      <c r="A5">
        <v>9.1</v>
      </c>
      <c r="B5">
        <v>2400</v>
      </c>
      <c r="C5">
        <f t="shared" ref="C5:C32" si="0" xml:space="preserve"> -9652.6668 + 21.73911*B5^1 -0.01213*B5^2 + 2.8991*0.000001*B5^3 -2.1406*0.0000000001*B5^4</f>
        <v>5627.5585439999923</v>
      </c>
      <c r="D5">
        <f>(A5-$A$3)/40/1000/E5</f>
        <v>1.8440344256318842E-5</v>
      </c>
      <c r="E5">
        <f xml:space="preserve"> 35.59903 -0.02914*B5^1 -7.77272*0.000001*B5^2 + 1.03259*0.00000001*B5^3 -1.55032*0.000000000001*B5^4</f>
        <v>12.201507568000018</v>
      </c>
    </row>
    <row r="6" spans="1:11">
      <c r="A6">
        <v>10.9</v>
      </c>
      <c r="B6">
        <v>2440</v>
      </c>
      <c r="C6">
        <f t="shared" si="0"/>
        <v>5700.7608397823833</v>
      </c>
      <c r="D6">
        <f t="shared" ref="D5:D31" si="1">(A6-$A$3)/40/1000/E6</f>
        <v>2.0343207216067257E-5</v>
      </c>
      <c r="E6">
        <f t="shared" ref="E5:E32" si="2" xml:space="preserve"> 35.59903 -0.02914*B6^1 -7.77272*0.000001*B6^2 + 1.03259*0.00000001*B6^3 -1.55032*0.000000000001*B6^4</f>
        <v>13.272243512652786</v>
      </c>
    </row>
    <row r="7" spans="1:11">
      <c r="A7">
        <v>12.8</v>
      </c>
      <c r="B7">
        <v>2480</v>
      </c>
      <c r="C7">
        <f t="shared" si="0"/>
        <v>5778.5855477503965</v>
      </c>
      <c r="D7">
        <f t="shared" si="1"/>
        <v>2.2075044470934975E-5</v>
      </c>
      <c r="E7">
        <f t="shared" si="2"/>
        <v>14.382756982348788</v>
      </c>
    </row>
    <row r="8" spans="1:11">
      <c r="A8">
        <v>14.7</v>
      </c>
      <c r="B8">
        <v>2520</v>
      </c>
      <c r="C8">
        <f t="shared" si="0"/>
        <v>5861.3370837503953</v>
      </c>
      <c r="D8">
        <f t="shared" si="1"/>
        <v>2.3501149565466068E-5</v>
      </c>
      <c r="E8">
        <f t="shared" si="2"/>
        <v>15.531155145548787</v>
      </c>
    </row>
    <row r="9" spans="1:11">
      <c r="A9">
        <v>16.600000000000001</v>
      </c>
      <c r="B9">
        <v>2560</v>
      </c>
      <c r="C9">
        <f t="shared" si="0"/>
        <v>5949.3067117823866</v>
      </c>
      <c r="D9">
        <f t="shared" si="1"/>
        <v>2.4677768292064897E-5</v>
      </c>
      <c r="E9">
        <f t="shared" si="2"/>
        <v>16.715449919052801</v>
      </c>
    </row>
    <row r="10" spans="1:11">
      <c r="A10">
        <v>18.100000000000001</v>
      </c>
      <c r="B10">
        <v>2600</v>
      </c>
      <c r="C10">
        <f t="shared" si="0"/>
        <v>6042.7725439999904</v>
      </c>
      <c r="D10">
        <f t="shared" si="1"/>
        <v>2.5092622490359351E-5</v>
      </c>
      <c r="E10">
        <f t="shared" si="2"/>
        <v>17.933557968000002</v>
      </c>
    </row>
    <row r="11" spans="1:11">
      <c r="A11">
        <v>20.2</v>
      </c>
      <c r="B11">
        <v>2640</v>
      </c>
      <c r="C11">
        <f t="shared" si="0"/>
        <v>6141.9995407103834</v>
      </c>
      <c r="D11">
        <f t="shared" si="1"/>
        <v>2.6194657932160166E-5</v>
      </c>
      <c r="E11">
        <f t="shared" si="2"/>
        <v>19.183300705868803</v>
      </c>
    </row>
    <row r="12" spans="1:11">
      <c r="A12">
        <v>22.6</v>
      </c>
      <c r="B12">
        <v>2680</v>
      </c>
      <c r="C12">
        <f t="shared" si="0"/>
        <v>6247.2395103743893</v>
      </c>
      <c r="D12">
        <f t="shared" si="1"/>
        <v>2.7489438284230835E-5</v>
      </c>
      <c r="E12">
        <f t="shared" si="2"/>
        <v>20.462404294476798</v>
      </c>
    </row>
    <row r="13" spans="1:11">
      <c r="A13">
        <v>26.4</v>
      </c>
      <c r="B13">
        <v>2720</v>
      </c>
      <c r="C13">
        <f t="shared" si="0"/>
        <v>6358.7311096063931</v>
      </c>
      <c r="D13">
        <f t="shared" si="1"/>
        <v>3.020419462770855E-5</v>
      </c>
      <c r="E13">
        <f t="shared" si="2"/>
        <v>21.768499643980789</v>
      </c>
    </row>
    <row r="14" spans="1:11">
      <c r="A14">
        <v>31</v>
      </c>
      <c r="B14">
        <v>2760</v>
      </c>
      <c r="C14">
        <f t="shared" si="0"/>
        <v>6476.6998431743905</v>
      </c>
      <c r="D14">
        <f t="shared" si="1"/>
        <v>3.3442828960868403E-5</v>
      </c>
      <c r="E14">
        <f t="shared" si="2"/>
        <v>23.099122412876781</v>
      </c>
    </row>
    <row r="15" spans="1:11">
      <c r="A15">
        <v>37.200000000000003</v>
      </c>
      <c r="B15">
        <v>2800</v>
      </c>
      <c r="C15">
        <f t="shared" si="0"/>
        <v>6601.3580639999909</v>
      </c>
      <c r="D15">
        <f t="shared" si="1"/>
        <v>3.7931902754483695E-5</v>
      </c>
      <c r="E15">
        <f t="shared" si="2"/>
        <v>24.451713007999999</v>
      </c>
    </row>
    <row r="16" spans="1:11">
      <c r="A16">
        <v>42.6</v>
      </c>
      <c r="B16">
        <v>2840</v>
      </c>
      <c r="C16">
        <f t="shared" si="0"/>
        <v>6732.9049731583855</v>
      </c>
      <c r="D16">
        <f t="shared" si="1"/>
        <v>4.1144508032880241E-5</v>
      </c>
      <c r="E16">
        <f t="shared" si="2"/>
        <v>25.8236165845248</v>
      </c>
    </row>
    <row r="17" spans="1:5">
      <c r="A17">
        <v>55.2</v>
      </c>
      <c r="B17">
        <v>2880</v>
      </c>
      <c r="C17">
        <f t="shared" si="0"/>
        <v>6871.5266198783866</v>
      </c>
      <c r="D17">
        <f t="shared" si="1"/>
        <v>5.062089505140862E-5</v>
      </c>
      <c r="E17">
        <f t="shared" si="2"/>
        <v>27.212083045964803</v>
      </c>
    </row>
    <row r="18" spans="1:5">
      <c r="A18">
        <v>108.7</v>
      </c>
      <c r="B18">
        <v>2920</v>
      </c>
      <c r="C18">
        <f t="shared" si="0"/>
        <v>7017.3959015423898</v>
      </c>
      <c r="D18">
        <f t="shared" si="1"/>
        <v>9.4882737894658154E-5</v>
      </c>
      <c r="E18">
        <f t="shared" si="2"/>
        <v>28.614267044172777</v>
      </c>
    </row>
    <row r="19" spans="1:5">
      <c r="A19">
        <v>203</v>
      </c>
      <c r="B19">
        <v>2960</v>
      </c>
      <c r="C19">
        <f t="shared" si="0"/>
        <v>7170.6725636863848</v>
      </c>
      <c r="D19">
        <f t="shared" si="1"/>
        <v>1.6893001257025657E-4</v>
      </c>
      <c r="E19">
        <f t="shared" si="2"/>
        <v>30.027227979340793</v>
      </c>
    </row>
    <row r="20" spans="1:5">
      <c r="A20">
        <v>289</v>
      </c>
      <c r="B20">
        <v>3000</v>
      </c>
      <c r="C20">
        <f t="shared" si="0"/>
        <v>7331.5031999999846</v>
      </c>
      <c r="D20">
        <f t="shared" si="1"/>
        <v>2.2966535476261869E-4</v>
      </c>
      <c r="E20">
        <f t="shared" si="2"/>
        <v>31.447929999999999</v>
      </c>
    </row>
    <row r="21" spans="1:5">
      <c r="A21">
        <v>327</v>
      </c>
      <c r="B21">
        <v>3040</v>
      </c>
      <c r="C21">
        <f t="shared" si="0"/>
        <v>7500.0212523263835</v>
      </c>
      <c r="D21">
        <f t="shared" si="1"/>
        <v>2.4860645017151054E-4</v>
      </c>
      <c r="E21">
        <f t="shared" si="2"/>
        <v>32.873242003020806</v>
      </c>
    </row>
    <row r="22" spans="1:5">
      <c r="A22">
        <v>348</v>
      </c>
      <c r="B22">
        <v>3080</v>
      </c>
      <c r="C22">
        <f t="shared" si="0"/>
        <v>7676.3470106623936</v>
      </c>
      <c r="D22">
        <f t="shared" si="1"/>
        <v>2.535718896315645E-4</v>
      </c>
      <c r="E22">
        <f t="shared" si="2"/>
        <v>34.299937633612757</v>
      </c>
    </row>
    <row r="23" spans="1:5">
      <c r="A23">
        <v>359</v>
      </c>
      <c r="B23">
        <v>3120</v>
      </c>
      <c r="C23">
        <f t="shared" si="0"/>
        <v>7860.5876131583827</v>
      </c>
      <c r="D23">
        <f t="shared" si="1"/>
        <v>2.5115679583377095E-4</v>
      </c>
      <c r="E23">
        <f t="shared" si="2"/>
        <v>35.724695285324799</v>
      </c>
    </row>
    <row r="24" spans="1:5">
      <c r="A24">
        <v>376</v>
      </c>
      <c r="B24">
        <v>3160</v>
      </c>
      <c r="C24">
        <f t="shared" si="0"/>
        <v>8052.8370461183731</v>
      </c>
      <c r="D24">
        <f t="shared" si="1"/>
        <v>2.5300116251816232E-4</v>
      </c>
      <c r="E24">
        <f t="shared" si="2"/>
        <v>37.144098100044801</v>
      </c>
    </row>
    <row r="25" spans="1:5">
      <c r="A25">
        <v>391</v>
      </c>
      <c r="B25">
        <v>3200</v>
      </c>
      <c r="C25">
        <f t="shared" si="0"/>
        <v>8253.1761439999827</v>
      </c>
      <c r="D25">
        <f t="shared" si="1"/>
        <v>2.5347147655742472E-4</v>
      </c>
      <c r="E25">
        <f t="shared" si="2"/>
        <v>38.55463396799999</v>
      </c>
    </row>
    <row r="26" spans="1:5">
      <c r="A26">
        <v>380</v>
      </c>
      <c r="B26">
        <v>3250</v>
      </c>
      <c r="C26">
        <f t="shared" si="0"/>
        <v>8515.0779656249942</v>
      </c>
      <c r="D26">
        <f t="shared" si="1"/>
        <v>2.3567096933163248E-4</v>
      </c>
      <c r="E26">
        <f t="shared" si="2"/>
        <v>40.299829999999986</v>
      </c>
    </row>
    <row r="27" spans="1:5">
      <c r="A27">
        <v>359</v>
      </c>
      <c r="B27">
        <v>3300</v>
      </c>
      <c r="C27">
        <f t="shared" si="0"/>
        <v>8789.8279739999562</v>
      </c>
      <c r="D27">
        <f t="shared" si="1"/>
        <v>2.1353804793502432E-4</v>
      </c>
      <c r="E27">
        <f t="shared" si="2"/>
        <v>42.018273027999982</v>
      </c>
    </row>
    <row r="28" spans="1:5">
      <c r="A28">
        <v>310</v>
      </c>
      <c r="B28">
        <v>3350</v>
      </c>
      <c r="C28">
        <f t="shared" si="0"/>
        <v>9077.497354624993</v>
      </c>
      <c r="D28">
        <f t="shared" si="1"/>
        <v>1.772782867937517E-4</v>
      </c>
      <c r="E28">
        <f t="shared" si="2"/>
        <v>43.702475582999966</v>
      </c>
    </row>
    <row r="29" spans="1:5">
      <c r="A29">
        <v>202</v>
      </c>
      <c r="B29">
        <v>3400</v>
      </c>
      <c r="C29">
        <f t="shared" si="0"/>
        <v>9378.1251840000041</v>
      </c>
      <c r="D29">
        <f t="shared" si="1"/>
        <v>1.1131395809281491E-4</v>
      </c>
      <c r="E29">
        <f t="shared" si="2"/>
        <v>45.344717648000028</v>
      </c>
    </row>
    <row r="30" spans="1:5">
      <c r="A30">
        <v>82</v>
      </c>
      <c r="B30">
        <v>3450</v>
      </c>
      <c r="C30">
        <f t="shared" si="0"/>
        <v>9691.7184296249616</v>
      </c>
      <c r="D30">
        <f t="shared" si="1"/>
        <v>4.3622258871948492E-5</v>
      </c>
      <c r="E30">
        <f t="shared" si="2"/>
        <v>46.937046657999986</v>
      </c>
    </row>
    <row r="31" spans="1:5">
      <c r="A31">
        <v>32</v>
      </c>
      <c r="B31">
        <v>3500</v>
      </c>
      <c r="C31">
        <f t="shared" si="0"/>
        <v>10018.251949999965</v>
      </c>
      <c r="D31">
        <f t="shared" si="1"/>
        <v>1.6453042732368676E-5</v>
      </c>
      <c r="E31">
        <f t="shared" si="2"/>
        <v>48.471277499999985</v>
      </c>
    </row>
    <row r="32" spans="1:5">
      <c r="B32">
        <v>2513</v>
      </c>
      <c r="C32">
        <f t="shared" si="0"/>
        <v>5846.4869493107235</v>
      </c>
      <c r="E32">
        <f t="shared" si="2"/>
        <v>15.327536741763218</v>
      </c>
    </row>
    <row r="33" spans="1:5">
      <c r="A33" t="s">
        <v>12</v>
      </c>
    </row>
    <row r="34" spans="1:5">
      <c r="A34">
        <v>1.5</v>
      </c>
      <c r="B34" t="s">
        <v>11</v>
      </c>
    </row>
    <row r="35" spans="1:5">
      <c r="A35" t="s">
        <v>3</v>
      </c>
      <c r="B35" t="s">
        <v>4</v>
      </c>
      <c r="C35" t="s">
        <v>7</v>
      </c>
      <c r="D35" t="s">
        <v>8</v>
      </c>
    </row>
    <row r="36" spans="1:5">
      <c r="A36">
        <v>30.9</v>
      </c>
      <c r="B36">
        <v>3500</v>
      </c>
      <c r="C36">
        <f t="shared" ref="C36:C62" si="3" xml:space="preserve"> -9652.6668 + 21.73911*B36^1 -0.01213*B36^2 + 2.8991*0.000001*B36^3 -2.1406*0.0000000001*B36^4</f>
        <v>10018.251949999965</v>
      </c>
      <c r="D36">
        <f t="shared" ref="D36:D62" si="4">(A36-$A$34)/40/1000/E36</f>
        <v>1.5163619320741035E-5</v>
      </c>
      <c r="E36">
        <f t="shared" ref="E36:E62" si="5" xml:space="preserve"> 35.59903 -0.02914*B36^1 -7.77272*0.000001*B36^2 + 1.03259*0.00000001*B36^3 -1.55032*0.000000000001*B36^4</f>
        <v>48.471277499999985</v>
      </c>
    </row>
    <row r="37" spans="1:5">
      <c r="A37">
        <v>32.700000000000003</v>
      </c>
      <c r="B37">
        <v>3450</v>
      </c>
      <c r="C37">
        <f t="shared" si="3"/>
        <v>9691.7184296249616</v>
      </c>
      <c r="D37">
        <f t="shared" si="4"/>
        <v>1.6618003379789899E-5</v>
      </c>
      <c r="E37">
        <f t="shared" si="5"/>
        <v>46.937046657999986</v>
      </c>
    </row>
    <row r="38" spans="1:5">
      <c r="A38">
        <v>31</v>
      </c>
      <c r="B38">
        <v>3400</v>
      </c>
      <c r="C38">
        <f t="shared" si="3"/>
        <v>9378.1251840000041</v>
      </c>
      <c r="D38">
        <f t="shared" si="4"/>
        <v>1.6264297987806043E-5</v>
      </c>
      <c r="E38">
        <f t="shared" si="5"/>
        <v>45.344717648000028</v>
      </c>
    </row>
    <row r="39" spans="1:5">
      <c r="A39">
        <v>30.7</v>
      </c>
      <c r="B39">
        <v>3300</v>
      </c>
      <c r="C39">
        <f t="shared" si="3"/>
        <v>8789.8279739999562</v>
      </c>
      <c r="D39">
        <f t="shared" si="4"/>
        <v>1.7373393702152996E-5</v>
      </c>
      <c r="E39">
        <f t="shared" si="5"/>
        <v>42.018273027999982</v>
      </c>
    </row>
    <row r="40" spans="1:5">
      <c r="A40">
        <v>30.5</v>
      </c>
      <c r="B40">
        <v>3200</v>
      </c>
      <c r="C40">
        <f t="shared" si="3"/>
        <v>8253.1761439999827</v>
      </c>
      <c r="D40">
        <f t="shared" si="4"/>
        <v>1.8804484062842969E-5</v>
      </c>
      <c r="E40">
        <f t="shared" si="5"/>
        <v>38.55463396799999</v>
      </c>
    </row>
    <row r="41" spans="1:5">
      <c r="A41">
        <v>30.7</v>
      </c>
      <c r="B41">
        <v>3100</v>
      </c>
      <c r="C41">
        <f t="shared" si="3"/>
        <v>7767.4717739999724</v>
      </c>
      <c r="D41">
        <f t="shared" si="4"/>
        <v>2.0849535738423821E-5</v>
      </c>
      <c r="E41">
        <f t="shared" si="5"/>
        <v>35.012770027999977</v>
      </c>
    </row>
    <row r="42" spans="1:5">
      <c r="A42">
        <v>31</v>
      </c>
      <c r="B42">
        <v>3000</v>
      </c>
      <c r="C42">
        <f t="shared" si="3"/>
        <v>7331.5031999999846</v>
      </c>
      <c r="D42">
        <f t="shared" si="4"/>
        <v>2.3451464055026837E-5</v>
      </c>
      <c r="E42">
        <f t="shared" si="5"/>
        <v>31.447929999999999</v>
      </c>
    </row>
    <row r="43" spans="1:5">
      <c r="A43">
        <v>31</v>
      </c>
      <c r="B43">
        <v>2900</v>
      </c>
      <c r="C43">
        <f t="shared" si="3"/>
        <v>6943.5450139999884</v>
      </c>
      <c r="D43">
        <f t="shared" si="4"/>
        <v>2.6422666299277026E-5</v>
      </c>
      <c r="E43">
        <f t="shared" si="5"/>
        <v>27.911641908000007</v>
      </c>
    </row>
    <row r="44" spans="1:5">
      <c r="A44">
        <v>31</v>
      </c>
      <c r="B44">
        <v>2800</v>
      </c>
      <c r="C44">
        <f t="shared" si="3"/>
        <v>6601.3580639999909</v>
      </c>
      <c r="D44">
        <f t="shared" si="4"/>
        <v>3.0161486017716152E-5</v>
      </c>
      <c r="E44">
        <f t="shared" si="5"/>
        <v>24.451713007999999</v>
      </c>
    </row>
    <row r="45" spans="1:5">
      <c r="A45">
        <v>31.1</v>
      </c>
      <c r="B45">
        <v>2700</v>
      </c>
      <c r="C45">
        <f t="shared" si="3"/>
        <v>6302.1894539999976</v>
      </c>
      <c r="D45">
        <f t="shared" si="4"/>
        <v>3.5050774239896226E-5</v>
      </c>
      <c r="E45">
        <f t="shared" si="5"/>
        <v>21.112229787999993</v>
      </c>
    </row>
    <row r="46" spans="1:5">
      <c r="A46">
        <v>31.1</v>
      </c>
      <c r="B46">
        <v>2600</v>
      </c>
      <c r="C46">
        <f t="shared" si="3"/>
        <v>6042.7725439999904</v>
      </c>
      <c r="D46">
        <f t="shared" si="4"/>
        <v>4.1263423650813155E-5</v>
      </c>
      <c r="E46">
        <f t="shared" si="5"/>
        <v>17.933557968000002</v>
      </c>
    </row>
    <row r="47" spans="1:5">
      <c r="A47">
        <v>31.5</v>
      </c>
      <c r="B47">
        <v>2500</v>
      </c>
      <c r="C47">
        <f t="shared" si="3"/>
        <v>5819.3269499999951</v>
      </c>
      <c r="D47">
        <f t="shared" si="4"/>
        <v>5.0159364661423405E-5</v>
      </c>
      <c r="E47">
        <f t="shared" si="5"/>
        <v>14.952342500000015</v>
      </c>
    </row>
    <row r="48" spans="1:5">
      <c r="A48">
        <v>31.7</v>
      </c>
      <c r="B48">
        <v>2400</v>
      </c>
      <c r="C48">
        <f t="shared" si="3"/>
        <v>5627.5585439999923</v>
      </c>
      <c r="D48">
        <f t="shared" si="4"/>
        <v>6.1877599615647665E-5</v>
      </c>
      <c r="E48">
        <f t="shared" si="5"/>
        <v>12.201507568000018</v>
      </c>
    </row>
    <row r="49" spans="1:5">
      <c r="A49">
        <v>31.5</v>
      </c>
      <c r="B49">
        <v>2300</v>
      </c>
      <c r="C49">
        <f t="shared" si="3"/>
        <v>5462.6594539999896</v>
      </c>
      <c r="D49">
        <f t="shared" si="4"/>
        <v>7.7237917783434733E-5</v>
      </c>
      <c r="E49">
        <f t="shared" si="5"/>
        <v>9.7102565880000071</v>
      </c>
    </row>
    <row r="50" spans="1:5">
      <c r="A50">
        <v>31.1</v>
      </c>
      <c r="B50">
        <v>2200</v>
      </c>
      <c r="C50">
        <f t="shared" si="3"/>
        <v>5319.3080639999935</v>
      </c>
      <c r="D50">
        <f t="shared" si="4"/>
        <v>9.861312357990053E-5</v>
      </c>
      <c r="E50">
        <f t="shared" si="5"/>
        <v>7.5040722079999895</v>
      </c>
    </row>
    <row r="51" spans="1:5">
      <c r="A51">
        <v>31</v>
      </c>
      <c r="B51">
        <v>2100</v>
      </c>
      <c r="C51">
        <f t="shared" si="3"/>
        <v>5191.6690139999955</v>
      </c>
      <c r="D51">
        <f t="shared" si="4"/>
        <v>1.3158560745479939E-4</v>
      </c>
      <c r="E51">
        <f t="shared" si="5"/>
        <v>5.6047163079999969</v>
      </c>
    </row>
    <row r="52" spans="1:5">
      <c r="A52">
        <v>30.7</v>
      </c>
      <c r="B52">
        <v>2000</v>
      </c>
      <c r="C52">
        <f t="shared" si="3"/>
        <v>5073.3931999999977</v>
      </c>
      <c r="D52">
        <f t="shared" si="4"/>
        <v>1.8113110169891064E-4</v>
      </c>
      <c r="E52">
        <f t="shared" si="5"/>
        <v>4.030229999999996</v>
      </c>
    </row>
    <row r="53" spans="1:5">
      <c r="A53">
        <v>31.2</v>
      </c>
      <c r="B53">
        <v>1900</v>
      </c>
      <c r="C53">
        <f t="shared" si="3"/>
        <v>4957.6177739999939</v>
      </c>
      <c r="D53">
        <f t="shared" si="4"/>
        <v>2.6565926022770013E-4</v>
      </c>
      <c r="E53">
        <f t="shared" si="5"/>
        <v>2.7949336279999919</v>
      </c>
    </row>
    <row r="54" spans="1:5">
      <c r="A54">
        <v>30.8</v>
      </c>
      <c r="B54">
        <v>1800</v>
      </c>
      <c r="C54">
        <f t="shared" si="3"/>
        <v>4836.9661440000027</v>
      </c>
      <c r="D54">
        <f t="shared" si="4"/>
        <v>3.8362298689634738E-4</v>
      </c>
      <c r="E54">
        <f t="shared" si="5"/>
        <v>1.909426768000003</v>
      </c>
    </row>
    <row r="55" spans="1:5">
      <c r="A55">
        <v>30.9</v>
      </c>
      <c r="B55">
        <v>1700</v>
      </c>
      <c r="C55">
        <f t="shared" si="3"/>
        <v>4703.5479740000028</v>
      </c>
      <c r="D55">
        <f t="shared" si="4"/>
        <v>5.3238176676673632E-4</v>
      </c>
      <c r="E55">
        <f t="shared" si="5"/>
        <v>1.3805882280000041</v>
      </c>
    </row>
    <row r="56" spans="1:5">
      <c r="A56">
        <v>31.2</v>
      </c>
      <c r="B56">
        <v>1600</v>
      </c>
      <c r="C56">
        <f t="shared" si="3"/>
        <v>4548.9591839999994</v>
      </c>
      <c r="D56">
        <f t="shared" si="4"/>
        <v>6.1283813032262844E-4</v>
      </c>
      <c r="E56">
        <f t="shared" si="5"/>
        <v>1.2115760480000013</v>
      </c>
    </row>
    <row r="57" spans="1:5">
      <c r="A57">
        <v>30.6</v>
      </c>
      <c r="B57">
        <v>1500</v>
      </c>
      <c r="C57">
        <f t="shared" si="3"/>
        <v>4364.2819499999996</v>
      </c>
      <c r="D57">
        <f t="shared" si="4"/>
        <v>5.1896542192245599E-4</v>
      </c>
      <c r="E57">
        <f t="shared" si="5"/>
        <v>1.4018274999999969</v>
      </c>
    </row>
    <row r="58" spans="1:5">
      <c r="A58">
        <v>30.3</v>
      </c>
      <c r="B58">
        <v>1400</v>
      </c>
      <c r="C58">
        <f t="shared" si="3"/>
        <v>4140.0847040000008</v>
      </c>
      <c r="D58">
        <f t="shared" si="4"/>
        <v>3.6978846940879332E-4</v>
      </c>
      <c r="E58">
        <f t="shared" si="5"/>
        <v>1.9470590879999969</v>
      </c>
    </row>
    <row r="59" spans="1:5">
      <c r="A59">
        <v>30.5</v>
      </c>
      <c r="B59">
        <v>1300</v>
      </c>
      <c r="C59">
        <f t="shared" si="3"/>
        <v>3866.4221339999999</v>
      </c>
      <c r="D59">
        <f t="shared" si="4"/>
        <v>2.5534763564579545E-4</v>
      </c>
      <c r="E59">
        <f t="shared" si="5"/>
        <v>2.8392665480000021</v>
      </c>
    </row>
    <row r="60" spans="1:5">
      <c r="A60">
        <v>30.2</v>
      </c>
      <c r="B60">
        <v>1200</v>
      </c>
      <c r="C60">
        <f t="shared" si="3"/>
        <v>3532.835184</v>
      </c>
      <c r="D60">
        <f t="shared" si="4"/>
        <v>1.7643190203853187E-4</v>
      </c>
      <c r="E60">
        <f t="shared" si="5"/>
        <v>4.0667248480000033</v>
      </c>
    </row>
    <row r="61" spans="1:5">
      <c r="A61">
        <v>30.4</v>
      </c>
      <c r="B61">
        <v>1100</v>
      </c>
      <c r="C61">
        <f t="shared" si="3"/>
        <v>3128.3510539999979</v>
      </c>
      <c r="D61">
        <f t="shared" si="4"/>
        <v>1.2869638763123107E-4</v>
      </c>
      <c r="E61">
        <f t="shared" si="5"/>
        <v>5.6139881879999951</v>
      </c>
    </row>
    <row r="62" spans="1:5">
      <c r="A62">
        <v>30.2</v>
      </c>
      <c r="B62">
        <v>1000</v>
      </c>
      <c r="C62">
        <f t="shared" si="3"/>
        <v>2641.4831999999992</v>
      </c>
      <c r="D62">
        <f t="shared" si="4"/>
        <v>9.6155263612838037E-5</v>
      </c>
      <c r="E62">
        <f t="shared" si="5"/>
        <v>7.4618900000000004</v>
      </c>
    </row>
    <row r="64" spans="1:5">
      <c r="A64">
        <v>20.7</v>
      </c>
      <c r="B64">
        <v>1000</v>
      </c>
      <c r="C64">
        <f t="shared" ref="C64:C69" si="6" xml:space="preserve"> -9652.6668 + 21.73911*B64^1 -0.01213*B64^2 + 2.8991*0.000001*B64^3 -2.1406*0.0000000001*B64^4</f>
        <v>2641.4831999999992</v>
      </c>
      <c r="D64">
        <f t="shared" ref="D64:D69" si="7">(A64-$A$34)/40/1000/E64</f>
        <v>6.4326866249703486E-5</v>
      </c>
      <c r="E64">
        <f t="shared" ref="E64:E69" si="8" xml:space="preserve"> 35.59903 -0.02914*B64^1 -7.77272*0.000001*B64^2 + 1.03259*0.00000001*B64^3 -1.55032*0.000000000001*B64^4</f>
        <v>7.4618900000000004</v>
      </c>
    </row>
    <row r="65" spans="1:5">
      <c r="A65">
        <v>24</v>
      </c>
      <c r="B65">
        <v>1100</v>
      </c>
      <c r="C65">
        <f t="shared" si="6"/>
        <v>3128.3510539999979</v>
      </c>
      <c r="D65">
        <f t="shared" si="7"/>
        <v>1.0019614953988579E-4</v>
      </c>
      <c r="E65">
        <f t="shared" si="8"/>
        <v>5.6139881879999951</v>
      </c>
    </row>
    <row r="66" spans="1:5">
      <c r="A66">
        <v>26.6</v>
      </c>
      <c r="B66">
        <v>1200</v>
      </c>
      <c r="C66">
        <f t="shared" si="6"/>
        <v>3532.835184</v>
      </c>
      <c r="D66">
        <f t="shared" si="7"/>
        <v>1.5430107112080662E-4</v>
      </c>
      <c r="E66">
        <f t="shared" si="8"/>
        <v>4.0667248480000033</v>
      </c>
    </row>
    <row r="67" spans="1:5">
      <c r="A67">
        <v>31.8</v>
      </c>
      <c r="B67">
        <v>1300</v>
      </c>
      <c r="C67">
        <f t="shared" si="6"/>
        <v>3866.4221339999999</v>
      </c>
      <c r="D67">
        <f t="shared" si="7"/>
        <v>2.6679425379543459E-4</v>
      </c>
      <c r="E67">
        <f t="shared" si="8"/>
        <v>2.8392665480000021</v>
      </c>
    </row>
    <row r="68" spans="1:5">
      <c r="A68">
        <v>36.9</v>
      </c>
      <c r="B68">
        <v>1400</v>
      </c>
      <c r="C68">
        <f t="shared" si="6"/>
        <v>4140.0847040000008</v>
      </c>
      <c r="D68">
        <f t="shared" si="7"/>
        <v>4.5453166031497521E-4</v>
      </c>
      <c r="E68">
        <f t="shared" si="8"/>
        <v>1.9470590879999969</v>
      </c>
    </row>
    <row r="69" spans="1:5">
      <c r="A69">
        <v>42.9</v>
      </c>
      <c r="B69">
        <v>1500</v>
      </c>
      <c r="C69">
        <f t="shared" si="6"/>
        <v>4364.2819499999996</v>
      </c>
      <c r="D69">
        <f t="shared" si="7"/>
        <v>7.383219404669991E-4</v>
      </c>
      <c r="E69">
        <f t="shared" si="8"/>
        <v>1.4018274999999969</v>
      </c>
    </row>
    <row r="71" spans="1:5">
      <c r="A71">
        <v>53.2</v>
      </c>
      <c r="B71">
        <v>1700</v>
      </c>
      <c r="C71">
        <f xml:space="preserve"> -9652.6668 + 21.73911*B71^1 -0.01213*B71^2 + 2.8991*0.000001*B71^3 -2.1406*0.0000000001*B71^4</f>
        <v>4703.5479740000028</v>
      </c>
      <c r="D71">
        <f>(A71-$A$34)/40/1000/E71</f>
        <v>9.3619514768164178E-4</v>
      </c>
      <c r="E71">
        <f xml:space="preserve"> 35.59903 -0.02914*B71^1 -7.77272*0.000001*B71^2 + 1.03259*0.00000001*B71^3 -1.55032*0.000000000001*B71^4</f>
        <v>1.3805882280000041</v>
      </c>
    </row>
    <row r="74" spans="1:5">
      <c r="A74">
        <v>192</v>
      </c>
      <c r="B74">
        <v>2000</v>
      </c>
      <c r="C74">
        <f t="shared" ref="C74:C89" si="9" xml:space="preserve"> -9652.6668 + 21.73911*B74^1 -0.01213*B74^2 + 2.8991*0.000001*B74^3 -2.1406*0.0000000001*B74^4</f>
        <v>5073.3931999999977</v>
      </c>
      <c r="D74">
        <f t="shared" ref="D74:D89" si="10">(A74-$A$34)/40/1000/E74</f>
        <v>1.1816943449877563E-3</v>
      </c>
      <c r="E74">
        <f t="shared" ref="E74:E89" si="11" xml:space="preserve"> 35.59903 -0.02914*B74^1 -7.77272*0.000001*B74^2 + 1.03259*0.00000001*B74^3 -1.55032*0.000000000001*B74^4</f>
        <v>4.030229999999996</v>
      </c>
    </row>
    <row r="75" spans="1:5">
      <c r="A75">
        <v>365</v>
      </c>
      <c r="B75">
        <v>2100</v>
      </c>
      <c r="C75">
        <f t="shared" si="9"/>
        <v>5191.6690139999955</v>
      </c>
      <c r="D75">
        <f t="shared" si="10"/>
        <v>1.6214023155871041E-3</v>
      </c>
      <c r="E75">
        <f t="shared" si="11"/>
        <v>5.6047163079999969</v>
      </c>
    </row>
    <row r="76" spans="1:5">
      <c r="A76">
        <v>458</v>
      </c>
      <c r="B76">
        <v>2200</v>
      </c>
      <c r="C76">
        <f t="shared" si="9"/>
        <v>5319.3080639999935</v>
      </c>
      <c r="D76">
        <f t="shared" si="10"/>
        <v>1.5208409092643442E-3</v>
      </c>
      <c r="E76">
        <f t="shared" si="11"/>
        <v>7.5040722079999895</v>
      </c>
    </row>
    <row r="77" spans="1:5">
      <c r="A77">
        <v>542</v>
      </c>
      <c r="B77">
        <v>2300</v>
      </c>
      <c r="C77">
        <f t="shared" si="9"/>
        <v>5462.6594539999896</v>
      </c>
      <c r="D77">
        <f t="shared" si="10"/>
        <v>1.391569818731549E-3</v>
      </c>
      <c r="E77">
        <f t="shared" si="11"/>
        <v>9.7102565880000071</v>
      </c>
    </row>
    <row r="78" spans="1:5">
      <c r="A78">
        <v>640</v>
      </c>
      <c r="B78">
        <v>2400</v>
      </c>
      <c r="C78">
        <f t="shared" si="9"/>
        <v>5627.5585439999923</v>
      </c>
      <c r="D78">
        <f t="shared" si="10"/>
        <v>1.3082399786288423E-3</v>
      </c>
      <c r="E78">
        <f t="shared" si="11"/>
        <v>12.201507568000018</v>
      </c>
    </row>
    <row r="79" spans="1:5">
      <c r="A79">
        <v>760</v>
      </c>
      <c r="B79">
        <v>2500</v>
      </c>
      <c r="C79">
        <f t="shared" si="9"/>
        <v>5819.3269499999951</v>
      </c>
      <c r="D79">
        <f t="shared" si="10"/>
        <v>1.2681959365229885E-3</v>
      </c>
      <c r="E79">
        <f t="shared" si="11"/>
        <v>14.952342500000015</v>
      </c>
    </row>
    <row r="80" spans="1:5">
      <c r="A80">
        <v>896</v>
      </c>
      <c r="B80">
        <v>2600</v>
      </c>
      <c r="C80">
        <f t="shared" si="9"/>
        <v>6042.7725439999904</v>
      </c>
      <c r="D80">
        <f t="shared" si="10"/>
        <v>1.24696393431258E-3</v>
      </c>
      <c r="E80">
        <f t="shared" si="11"/>
        <v>17.933557968000002</v>
      </c>
    </row>
    <row r="81" spans="1:5">
      <c r="A81">
        <v>1050</v>
      </c>
      <c r="B81">
        <v>2700</v>
      </c>
      <c r="C81">
        <f t="shared" si="9"/>
        <v>6302.1894539999976</v>
      </c>
      <c r="D81">
        <f t="shared" si="10"/>
        <v>1.2415789456260539E-3</v>
      </c>
      <c r="E81">
        <f t="shared" si="11"/>
        <v>21.112229787999993</v>
      </c>
    </row>
    <row r="82" spans="1:5">
      <c r="A82">
        <v>1205</v>
      </c>
      <c r="B82">
        <v>2800</v>
      </c>
      <c r="C82">
        <f t="shared" si="9"/>
        <v>6601.3580639999909</v>
      </c>
      <c r="D82">
        <f t="shared" si="10"/>
        <v>1.230486387197335E-3</v>
      </c>
      <c r="E82">
        <f t="shared" si="11"/>
        <v>24.451713007999999</v>
      </c>
    </row>
    <row r="83" spans="1:5">
      <c r="A83">
        <v>1333</v>
      </c>
      <c r="B83">
        <v>2900</v>
      </c>
      <c r="C83">
        <f t="shared" si="9"/>
        <v>6943.5450139999884</v>
      </c>
      <c r="D83">
        <f t="shared" si="10"/>
        <v>1.1926027178809275E-3</v>
      </c>
      <c r="E83">
        <f t="shared" si="11"/>
        <v>27.911641908000007</v>
      </c>
    </row>
    <row r="84" spans="1:5">
      <c r="A84">
        <v>1395</v>
      </c>
      <c r="B84">
        <v>3000</v>
      </c>
      <c r="C84">
        <f t="shared" si="9"/>
        <v>7331.5031999999846</v>
      </c>
      <c r="D84">
        <f t="shared" si="10"/>
        <v>1.1077835647688098E-3</v>
      </c>
      <c r="E84">
        <f t="shared" si="11"/>
        <v>31.447929999999999</v>
      </c>
    </row>
    <row r="85" spans="1:5">
      <c r="A85">
        <v>1358</v>
      </c>
      <c r="B85">
        <v>3100</v>
      </c>
      <c r="C85">
        <f t="shared" si="9"/>
        <v>7767.4717739999724</v>
      </c>
      <c r="D85">
        <f t="shared" si="10"/>
        <v>9.6857517908122994E-4</v>
      </c>
      <c r="E85">
        <f t="shared" si="11"/>
        <v>35.012770027999977</v>
      </c>
    </row>
    <row r="86" spans="1:5">
      <c r="A86">
        <v>1095</v>
      </c>
      <c r="B86">
        <v>3200</v>
      </c>
      <c r="C86">
        <f t="shared" si="9"/>
        <v>8253.1761439999827</v>
      </c>
      <c r="D86">
        <f t="shared" si="10"/>
        <v>7.0905873526616494E-4</v>
      </c>
      <c r="E86">
        <f t="shared" si="11"/>
        <v>38.55463396799999</v>
      </c>
    </row>
    <row r="87" spans="1:5">
      <c r="A87">
        <v>534</v>
      </c>
      <c r="B87">
        <v>3300</v>
      </c>
      <c r="C87">
        <f t="shared" si="9"/>
        <v>8789.8279739999562</v>
      </c>
      <c r="D87">
        <f t="shared" si="10"/>
        <v>3.1682644336974216E-4</v>
      </c>
      <c r="E87">
        <f t="shared" si="11"/>
        <v>42.018273027999982</v>
      </c>
    </row>
    <row r="88" spans="1:5">
      <c r="A88">
        <v>132</v>
      </c>
      <c r="B88">
        <v>3400</v>
      </c>
      <c r="C88">
        <f t="shared" si="9"/>
        <v>9378.1251840000041</v>
      </c>
      <c r="D88">
        <f t="shared" si="10"/>
        <v>7.1948843640972493E-5</v>
      </c>
      <c r="E88">
        <f t="shared" si="11"/>
        <v>45.344717648000028</v>
      </c>
    </row>
    <row r="89" spans="1:5">
      <c r="A89">
        <v>48.5</v>
      </c>
      <c r="B89">
        <v>3500</v>
      </c>
      <c r="C89">
        <f t="shared" si="9"/>
        <v>10018.251949999965</v>
      </c>
      <c r="D89">
        <f t="shared" si="10"/>
        <v>2.4241160138599616E-5</v>
      </c>
      <c r="E89">
        <f t="shared" si="11"/>
        <v>48.471277499999985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A707-6B12-4F95-A534-1449F99BB98C}">
  <dimension ref="A1:D3"/>
  <sheetViews>
    <sheetView workbookViewId="0">
      <selection activeCell="C5" sqref="C5"/>
    </sheetView>
  </sheetViews>
  <sheetFormatPr defaultRowHeight="14.5"/>
  <sheetData>
    <row r="1" spans="1:4">
      <c r="A1" t="s">
        <v>13</v>
      </c>
      <c r="B1" t="s">
        <v>16</v>
      </c>
      <c r="C1" t="s">
        <v>14</v>
      </c>
      <c r="D1" t="s">
        <v>15</v>
      </c>
    </row>
    <row r="2" spans="1:4">
      <c r="A2" t="s">
        <v>1</v>
      </c>
      <c r="B2" s="2">
        <v>8900</v>
      </c>
      <c r="C2" s="1">
        <v>1.39</v>
      </c>
      <c r="D2" s="2">
        <v>1.74</v>
      </c>
    </row>
    <row r="3" spans="1:4">
      <c r="A3" t="s">
        <v>12</v>
      </c>
      <c r="B3">
        <v>5450</v>
      </c>
      <c r="C3" s="1">
        <v>2.2799999999999998</v>
      </c>
      <c r="D3" s="2">
        <v>2.42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Fagradalsfjall *</dc:creator>
  <cp:lastModifiedBy>Fagradalsfjall *</cp:lastModifiedBy>
  <dcterms:created xsi:type="dcterms:W3CDTF">2024-04-11T11:23:21Z</dcterms:created>
  <dcterms:modified xsi:type="dcterms:W3CDTF">2024-04-19T15:44:34Z</dcterms:modified>
</cp:coreProperties>
</file>