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defaultThemeVersion="124226"/>
  <xr:revisionPtr revIDLastSave="0" documentId="13_ncr:1_{ADB2AE9F-2A7E-43D9-BFBD-CFC920137D11}" xr6:coauthVersionLast="47" xr6:coauthVersionMax="47" xr10:uidLastSave="{00000000-0000-0000-0000-000000000000}"/>
  <bookViews>
    <workbookView xWindow="9600" yWindow="0" windowWidth="9600" windowHeight="10200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</workbook>
</file>

<file path=xl/calcChain.xml><?xml version="1.0" encoding="utf-8"?>
<calcChain xmlns="http://schemas.openxmlformats.org/spreadsheetml/2006/main">
  <c r="F45" i="1" l="1"/>
  <c r="G47" i="1"/>
  <c r="F47" i="1"/>
  <c r="F46" i="1"/>
  <c r="G46" i="1"/>
  <c r="G45" i="1"/>
  <c r="G44" i="1"/>
  <c r="F44" i="1"/>
  <c r="E47" i="1"/>
  <c r="E46" i="1"/>
  <c r="E45" i="1"/>
  <c r="E44" i="1"/>
  <c r="Z34" i="1"/>
  <c r="Z35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20" i="1"/>
  <c r="S38" i="1"/>
  <c r="S39" i="1"/>
  <c r="S40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22" i="1"/>
  <c r="L40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22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21" i="1"/>
</calcChain>
</file>

<file path=xl/sharedStrings.xml><?xml version="1.0" encoding="utf-8"?>
<sst xmlns="http://schemas.openxmlformats.org/spreadsheetml/2006/main" count="33" uniqueCount="18">
  <si>
    <t>промежуток измерения, В</t>
  </si>
  <si>
    <t>интенсивность</t>
  </si>
  <si>
    <t>1 поглотитель</t>
  </si>
  <si>
    <t>v-</t>
  </si>
  <si>
    <t>I-</t>
  </si>
  <si>
    <t>v+</t>
  </si>
  <si>
    <t>I+</t>
  </si>
  <si>
    <t>частота, Hz</t>
  </si>
  <si>
    <t>2 поглотитель</t>
  </si>
  <si>
    <t>3 поглотитель</t>
  </si>
  <si>
    <t>4 поглотитель</t>
  </si>
  <si>
    <t>Поглотитель 1</t>
  </si>
  <si>
    <t>Поглотитель 2</t>
  </si>
  <si>
    <t>Поглотитель 3</t>
  </si>
  <si>
    <t>Поглотитель 4</t>
  </si>
  <si>
    <t>Амплитуда, %</t>
  </si>
  <si>
    <t>Хим. сдвиг, эВ</t>
  </si>
  <si>
    <t>Ширина линии, эВ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</si>
</sst>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9"/>
  <sheetViews>
    <sheetView tabSelected="1" topLeftCell="C36" zoomScale="85" zoomScaleNormal="85" workbookViewId="0">
      <selection activeCell="F40" sqref="F40"/>
    </sheetView>
  </sheetViews>
  <sheetFormatPr defaultRowHeight="14.5" x14ac:dyDescent="0.35"/>
  <cols>
    <col min="1" max="1" width="22.90625" customWidth="1"/>
    <col min="4" max="4" width="13.36328125" customWidth="1"/>
    <col min="6" max="6" width="10.453125" customWidth="1"/>
    <col min="7" max="7" width="12.1796875" customWidth="1"/>
    <col min="11" max="11" width="13.08984375" customWidth="1"/>
    <col min="18" max="18" width="12.81640625" customWidth="1"/>
    <col min="25" max="25" width="13.36328125" customWidth="1"/>
  </cols>
  <sheetData>
    <row r="1" spans="1:30" x14ac:dyDescent="0.35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R1" t="s">
        <v>9</v>
      </c>
      <c r="S1" t="s">
        <v>3</v>
      </c>
      <c r="T1" t="s">
        <v>4</v>
      </c>
      <c r="U1" t="s">
        <v>5</v>
      </c>
      <c r="V1" t="s">
        <v>6</v>
      </c>
      <c r="W1" t="s">
        <v>7</v>
      </c>
      <c r="Y1" s="1" t="s">
        <v>10</v>
      </c>
      <c r="Z1" t="s">
        <v>3</v>
      </c>
      <c r="AA1" t="s">
        <v>4</v>
      </c>
      <c r="AB1" t="s">
        <v>5</v>
      </c>
      <c r="AC1" t="s">
        <v>6</v>
      </c>
      <c r="AD1" t="s">
        <v>7</v>
      </c>
    </row>
    <row r="2" spans="1:30" x14ac:dyDescent="0.35">
      <c r="A2">
        <v>0</v>
      </c>
      <c r="B2">
        <v>0</v>
      </c>
      <c r="E2">
        <v>0</v>
      </c>
      <c r="F2">
        <v>1219</v>
      </c>
      <c r="G2">
        <v>0</v>
      </c>
      <c r="H2">
        <v>1219</v>
      </c>
      <c r="I2">
        <v>0</v>
      </c>
      <c r="L2">
        <v>0</v>
      </c>
      <c r="M2">
        <v>513.5</v>
      </c>
      <c r="N2" s="3">
        <v>0</v>
      </c>
      <c r="O2" s="3">
        <v>513.5</v>
      </c>
      <c r="P2">
        <v>154</v>
      </c>
      <c r="R2">
        <v>1</v>
      </c>
      <c r="S2" s="3">
        <v>0</v>
      </c>
      <c r="T2" s="3">
        <v>114.8</v>
      </c>
      <c r="U2" s="3">
        <v>0</v>
      </c>
      <c r="V2" s="3">
        <v>114.8</v>
      </c>
      <c r="W2" s="3">
        <v>154</v>
      </c>
      <c r="Y2">
        <v>1</v>
      </c>
      <c r="Z2" s="3">
        <v>0</v>
      </c>
      <c r="AA2" s="3">
        <v>928.1</v>
      </c>
      <c r="AB2" s="3">
        <v>0</v>
      </c>
      <c r="AC2" s="3">
        <v>928.1</v>
      </c>
      <c r="AD2" s="3">
        <v>152</v>
      </c>
    </row>
    <row r="3" spans="1:30" x14ac:dyDescent="0.35">
      <c r="A3">
        <v>0.5</v>
      </c>
      <c r="B3">
        <v>74.8</v>
      </c>
      <c r="E3">
        <v>7.67</v>
      </c>
      <c r="F3">
        <v>1235</v>
      </c>
      <c r="G3">
        <v>5.24</v>
      </c>
      <c r="H3">
        <v>1220</v>
      </c>
      <c r="I3">
        <v>164</v>
      </c>
      <c r="L3">
        <v>7.4</v>
      </c>
      <c r="M3">
        <v>520.70000000000005</v>
      </c>
      <c r="N3" s="3">
        <v>5.05</v>
      </c>
      <c r="O3" s="3">
        <v>513.1</v>
      </c>
      <c r="P3">
        <v>144</v>
      </c>
      <c r="R3">
        <v>2</v>
      </c>
      <c r="S3" s="3">
        <v>7.38</v>
      </c>
      <c r="T3" s="3">
        <v>123.5</v>
      </c>
      <c r="U3" s="3">
        <v>5.05</v>
      </c>
      <c r="V3" s="3">
        <v>125.3</v>
      </c>
      <c r="W3" s="3">
        <v>144</v>
      </c>
      <c r="Y3">
        <v>2</v>
      </c>
      <c r="Z3" s="3">
        <v>7.4</v>
      </c>
      <c r="AA3" s="3">
        <v>1340.2</v>
      </c>
      <c r="AB3" s="3">
        <v>4.9800000000000004</v>
      </c>
      <c r="AC3" s="3">
        <v>1368.3</v>
      </c>
      <c r="AD3" s="3">
        <v>142</v>
      </c>
    </row>
    <row r="4" spans="1:30" x14ac:dyDescent="0.35">
      <c r="A4">
        <v>1</v>
      </c>
      <c r="B4">
        <v>17.600000000000001</v>
      </c>
      <c r="E4">
        <v>7.42</v>
      </c>
      <c r="F4">
        <v>1237.4000000000001</v>
      </c>
      <c r="G4">
        <v>5.01</v>
      </c>
      <c r="H4">
        <v>1219.5999999999999</v>
      </c>
      <c r="I4">
        <v>154</v>
      </c>
      <c r="L4">
        <v>7.09</v>
      </c>
      <c r="M4">
        <v>499.2</v>
      </c>
      <c r="N4" s="3">
        <v>4.8099999999999996</v>
      </c>
      <c r="O4" s="3">
        <v>499.7</v>
      </c>
      <c r="P4">
        <v>134</v>
      </c>
      <c r="R4">
        <v>3</v>
      </c>
      <c r="S4" s="3">
        <v>7.01</v>
      </c>
      <c r="T4" s="3">
        <v>121.1</v>
      </c>
      <c r="U4" s="3">
        <v>4.8099999999999996</v>
      </c>
      <c r="V4" s="3">
        <v>121.8</v>
      </c>
      <c r="W4" s="3">
        <v>134</v>
      </c>
      <c r="Y4">
        <v>3</v>
      </c>
      <c r="Z4" s="3">
        <v>6.9</v>
      </c>
      <c r="AA4" s="3">
        <v>1362</v>
      </c>
      <c r="AB4" s="3">
        <v>4.74</v>
      </c>
      <c r="AC4" s="3">
        <v>1364.7</v>
      </c>
      <c r="AD4" s="3">
        <v>132</v>
      </c>
    </row>
    <row r="5" spans="1:30" x14ac:dyDescent="0.35">
      <c r="A5">
        <v>1.5</v>
      </c>
      <c r="B5">
        <v>25.6</v>
      </c>
      <c r="E5">
        <v>7.03</v>
      </c>
      <c r="F5">
        <v>1234.8</v>
      </c>
      <c r="G5">
        <v>4.79</v>
      </c>
      <c r="H5">
        <v>1213.9000000000001</v>
      </c>
      <c r="I5">
        <v>144</v>
      </c>
      <c r="L5">
        <v>6.59</v>
      </c>
      <c r="M5">
        <v>512.6</v>
      </c>
      <c r="N5" s="3">
        <v>4.55</v>
      </c>
      <c r="O5" s="3">
        <v>501</v>
      </c>
      <c r="P5">
        <v>124</v>
      </c>
      <c r="R5">
        <v>4</v>
      </c>
      <c r="S5" s="3">
        <v>6.62</v>
      </c>
      <c r="T5" s="3">
        <v>120.5</v>
      </c>
      <c r="U5" s="3">
        <v>4.5</v>
      </c>
      <c r="V5" s="3">
        <v>116</v>
      </c>
      <c r="W5" s="3">
        <v>124</v>
      </c>
      <c r="Y5">
        <v>4</v>
      </c>
      <c r="Z5" s="3">
        <v>6.58</v>
      </c>
      <c r="AA5" s="3">
        <v>1370</v>
      </c>
      <c r="AB5" s="3">
        <v>4.43</v>
      </c>
      <c r="AC5" s="3">
        <v>1340.7</v>
      </c>
      <c r="AD5" s="3">
        <v>122</v>
      </c>
    </row>
    <row r="6" spans="1:30" x14ac:dyDescent="0.35">
      <c r="A6">
        <v>2</v>
      </c>
      <c r="B6">
        <v>76.8</v>
      </c>
      <c r="E6">
        <v>6.73</v>
      </c>
      <c r="F6">
        <v>1230</v>
      </c>
      <c r="G6">
        <v>4.5199999999999996</v>
      </c>
      <c r="H6">
        <v>1217.8</v>
      </c>
      <c r="I6">
        <v>134</v>
      </c>
      <c r="L6">
        <v>6.08</v>
      </c>
      <c r="M6">
        <v>504.7</v>
      </c>
      <c r="N6" s="3">
        <v>4.1399999999999997</v>
      </c>
      <c r="O6" s="3">
        <v>480.3</v>
      </c>
      <c r="P6">
        <v>114</v>
      </c>
      <c r="R6">
        <v>5</v>
      </c>
      <c r="S6" s="3">
        <v>6.02</v>
      </c>
      <c r="T6" s="3">
        <v>127.5</v>
      </c>
      <c r="U6" s="3">
        <v>4.13</v>
      </c>
      <c r="V6" s="3">
        <v>114.2</v>
      </c>
      <c r="W6" s="3">
        <v>114</v>
      </c>
      <c r="Y6">
        <v>5</v>
      </c>
      <c r="Z6" s="3">
        <v>6.08</v>
      </c>
      <c r="AA6" s="3">
        <v>1345.3</v>
      </c>
      <c r="AB6" s="3">
        <v>4.1100000000000003</v>
      </c>
      <c r="AC6" s="3">
        <v>1299.5</v>
      </c>
      <c r="AD6" s="3">
        <v>112</v>
      </c>
    </row>
    <row r="7" spans="1:30" x14ac:dyDescent="0.35">
      <c r="A7">
        <v>2.5</v>
      </c>
      <c r="B7">
        <v>135.6</v>
      </c>
      <c r="E7">
        <v>6.14</v>
      </c>
      <c r="F7">
        <v>1219.9000000000001</v>
      </c>
      <c r="G7">
        <v>4.16</v>
      </c>
      <c r="H7">
        <v>1210.2</v>
      </c>
      <c r="I7">
        <v>124</v>
      </c>
      <c r="L7">
        <v>5.79</v>
      </c>
      <c r="M7">
        <v>498.1</v>
      </c>
      <c r="N7" s="3">
        <v>3.94</v>
      </c>
      <c r="O7" s="3">
        <v>493.5</v>
      </c>
      <c r="P7">
        <v>104</v>
      </c>
      <c r="R7">
        <v>6</v>
      </c>
      <c r="S7" s="3">
        <v>5.68</v>
      </c>
      <c r="T7" s="3">
        <v>127.1</v>
      </c>
      <c r="U7" s="3">
        <v>3.83</v>
      </c>
      <c r="V7" s="3">
        <v>113.2</v>
      </c>
      <c r="W7" s="3">
        <v>104</v>
      </c>
      <c r="Y7">
        <v>6</v>
      </c>
      <c r="Z7" s="3">
        <v>5.67</v>
      </c>
      <c r="AA7" s="3">
        <v>1332.3</v>
      </c>
      <c r="AB7" s="3">
        <v>3.84</v>
      </c>
      <c r="AC7" s="3">
        <v>1318</v>
      </c>
      <c r="AD7" s="3">
        <v>102</v>
      </c>
    </row>
    <row r="8" spans="1:30" x14ac:dyDescent="0.35">
      <c r="A8">
        <v>3</v>
      </c>
      <c r="B8">
        <v>178.8</v>
      </c>
      <c r="E8">
        <v>5.78</v>
      </c>
      <c r="F8">
        <v>1229.3</v>
      </c>
      <c r="G8">
        <v>3.88</v>
      </c>
      <c r="H8">
        <v>1220.7</v>
      </c>
      <c r="I8">
        <v>114</v>
      </c>
      <c r="L8">
        <v>5.25</v>
      </c>
      <c r="M8">
        <v>514</v>
      </c>
      <c r="N8" s="3">
        <v>3.63</v>
      </c>
      <c r="O8" s="3">
        <v>468.9</v>
      </c>
      <c r="P8">
        <v>94</v>
      </c>
      <c r="R8">
        <v>7</v>
      </c>
      <c r="S8" s="3">
        <v>5.0999999999999996</v>
      </c>
      <c r="T8" s="3">
        <v>120.2</v>
      </c>
      <c r="U8" s="3">
        <v>3.43</v>
      </c>
      <c r="V8" s="3">
        <v>117.1</v>
      </c>
      <c r="W8" s="3">
        <v>94</v>
      </c>
      <c r="Y8">
        <v>7</v>
      </c>
      <c r="Z8" s="3">
        <v>5.13</v>
      </c>
      <c r="AA8" s="3">
        <v>1349.5</v>
      </c>
      <c r="AB8" s="3">
        <v>3.49</v>
      </c>
      <c r="AC8" s="3">
        <v>1333.7</v>
      </c>
      <c r="AD8" s="3">
        <v>92</v>
      </c>
    </row>
    <row r="9" spans="1:30" x14ac:dyDescent="0.35">
      <c r="A9">
        <v>3.5</v>
      </c>
      <c r="B9">
        <v>212.8</v>
      </c>
      <c r="E9">
        <v>5.22</v>
      </c>
      <c r="F9">
        <v>1240.8</v>
      </c>
      <c r="G9">
        <v>3.6</v>
      </c>
      <c r="H9">
        <v>1193.2</v>
      </c>
      <c r="I9">
        <v>104</v>
      </c>
      <c r="L9">
        <v>4.66</v>
      </c>
      <c r="M9">
        <v>509</v>
      </c>
      <c r="N9" s="3">
        <v>3.17</v>
      </c>
      <c r="O9" s="3">
        <v>467.4</v>
      </c>
      <c r="P9">
        <v>84</v>
      </c>
      <c r="R9">
        <v>8</v>
      </c>
      <c r="S9" s="3">
        <v>4.3099999999999996</v>
      </c>
      <c r="T9" s="3">
        <v>120.7</v>
      </c>
      <c r="U9" s="3">
        <v>2.93</v>
      </c>
      <c r="V9" s="3">
        <v>97.8</v>
      </c>
      <c r="W9" s="3">
        <v>84</v>
      </c>
      <c r="Y9">
        <v>8</v>
      </c>
      <c r="Z9" s="3">
        <v>4.3499999999999996</v>
      </c>
      <c r="AA9" s="3">
        <v>1313</v>
      </c>
      <c r="AB9" s="3">
        <v>2.92</v>
      </c>
      <c r="AC9" s="3">
        <v>1330.1</v>
      </c>
      <c r="AD9" s="3">
        <v>82</v>
      </c>
    </row>
    <row r="10" spans="1:30" x14ac:dyDescent="0.35">
      <c r="A10">
        <v>4</v>
      </c>
      <c r="B10">
        <v>244.2</v>
      </c>
      <c r="E10">
        <v>4.5199999999999996</v>
      </c>
      <c r="F10">
        <v>1212.2</v>
      </c>
      <c r="G10">
        <v>3.1</v>
      </c>
      <c r="H10">
        <v>1167.2</v>
      </c>
      <c r="I10">
        <v>94</v>
      </c>
      <c r="L10">
        <v>4.1100000000000003</v>
      </c>
      <c r="M10">
        <v>507.7</v>
      </c>
      <c r="N10" s="3">
        <v>3.77</v>
      </c>
      <c r="O10" s="3">
        <v>429.8</v>
      </c>
      <c r="P10">
        <v>74</v>
      </c>
      <c r="R10">
        <v>9</v>
      </c>
      <c r="S10" s="3">
        <v>4</v>
      </c>
      <c r="T10" s="3">
        <v>122.6</v>
      </c>
      <c r="U10" s="3">
        <v>2.74</v>
      </c>
      <c r="V10" s="3">
        <v>94.6</v>
      </c>
      <c r="W10" s="3">
        <v>74</v>
      </c>
      <c r="Y10">
        <v>9</v>
      </c>
      <c r="Z10" s="3">
        <v>3.77</v>
      </c>
      <c r="AA10" s="3">
        <v>1326.8</v>
      </c>
      <c r="AB10" s="3">
        <v>2.61</v>
      </c>
      <c r="AC10" s="3">
        <v>1328.1</v>
      </c>
      <c r="AD10" s="3">
        <v>72</v>
      </c>
    </row>
    <row r="11" spans="1:30" x14ac:dyDescent="0.35">
      <c r="A11">
        <v>4.5</v>
      </c>
      <c r="B11">
        <v>313.2</v>
      </c>
      <c r="E11">
        <v>3.76</v>
      </c>
      <c r="F11">
        <v>1239.9000000000001</v>
      </c>
      <c r="G11">
        <v>2.6</v>
      </c>
      <c r="H11">
        <v>1110.8</v>
      </c>
      <c r="I11">
        <v>84</v>
      </c>
      <c r="L11">
        <v>3.18</v>
      </c>
      <c r="M11">
        <v>496.4</v>
      </c>
      <c r="N11" s="3">
        <v>2.2400000000000002</v>
      </c>
      <c r="O11" s="3">
        <v>408.1</v>
      </c>
      <c r="P11">
        <v>64</v>
      </c>
      <c r="R11">
        <v>10</v>
      </c>
      <c r="S11" s="3">
        <v>3.24</v>
      </c>
      <c r="T11" s="3">
        <v>130.30000000000001</v>
      </c>
      <c r="U11" s="3">
        <v>2.23</v>
      </c>
      <c r="V11" s="3">
        <v>92.4</v>
      </c>
      <c r="W11" s="3">
        <v>64</v>
      </c>
      <c r="Y11">
        <v>10</v>
      </c>
      <c r="Z11" s="3">
        <v>2.91</v>
      </c>
      <c r="AA11" s="3">
        <v>1277.4000000000001</v>
      </c>
      <c r="AB11" s="3">
        <v>2.08</v>
      </c>
      <c r="AC11" s="3">
        <v>1316.7</v>
      </c>
      <c r="AD11" s="3">
        <v>62</v>
      </c>
    </row>
    <row r="12" spans="1:30" x14ac:dyDescent="0.35">
      <c r="A12">
        <v>5</v>
      </c>
      <c r="B12">
        <v>392.4</v>
      </c>
      <c r="E12">
        <v>3.31</v>
      </c>
      <c r="F12">
        <v>1211.7</v>
      </c>
      <c r="G12">
        <v>2.2599999999999998</v>
      </c>
      <c r="H12">
        <v>1077.2</v>
      </c>
      <c r="I12">
        <v>74</v>
      </c>
      <c r="L12">
        <v>2.23</v>
      </c>
      <c r="M12">
        <v>493.9</v>
      </c>
      <c r="N12" s="3">
        <v>1.54</v>
      </c>
      <c r="O12" s="3">
        <v>496.5</v>
      </c>
      <c r="P12">
        <v>54</v>
      </c>
      <c r="R12">
        <v>11</v>
      </c>
      <c r="S12" s="3">
        <v>2.25</v>
      </c>
      <c r="T12" s="3">
        <v>122.6</v>
      </c>
      <c r="U12" s="3">
        <v>1.54</v>
      </c>
      <c r="V12" s="3">
        <v>105.1</v>
      </c>
      <c r="W12" s="3">
        <v>54</v>
      </c>
      <c r="Y12">
        <v>11</v>
      </c>
      <c r="Z12" s="3">
        <v>2.2400000000000002</v>
      </c>
      <c r="AA12" s="3">
        <v>1263.5999999999999</v>
      </c>
      <c r="AB12" s="3">
        <v>1.54</v>
      </c>
      <c r="AC12" s="3">
        <v>1255</v>
      </c>
      <c r="AD12" s="3">
        <v>52</v>
      </c>
    </row>
    <row r="13" spans="1:30" x14ac:dyDescent="0.35">
      <c r="A13">
        <v>5.5</v>
      </c>
      <c r="B13">
        <v>424.2</v>
      </c>
      <c r="E13">
        <v>2.6</v>
      </c>
      <c r="F13">
        <v>1227.2</v>
      </c>
      <c r="G13">
        <v>1.82</v>
      </c>
      <c r="H13">
        <v>1169.0999999999999</v>
      </c>
      <c r="I13">
        <v>64</v>
      </c>
      <c r="L13">
        <v>2.31</v>
      </c>
      <c r="M13">
        <v>519.9</v>
      </c>
      <c r="N13" s="3">
        <v>1.59</v>
      </c>
      <c r="O13" s="3">
        <v>492.4</v>
      </c>
      <c r="P13">
        <v>44</v>
      </c>
      <c r="R13">
        <v>12</v>
      </c>
      <c r="S13" s="3">
        <v>2.29</v>
      </c>
      <c r="T13" s="3">
        <v>116.4</v>
      </c>
      <c r="U13" s="3">
        <v>1.59</v>
      </c>
      <c r="V13" s="3">
        <v>114.7</v>
      </c>
      <c r="W13" s="3">
        <v>44</v>
      </c>
      <c r="Y13">
        <v>12</v>
      </c>
      <c r="Z13" s="3">
        <v>2.2200000000000002</v>
      </c>
      <c r="AA13" s="3">
        <v>1266</v>
      </c>
      <c r="AB13" s="3">
        <v>1.48</v>
      </c>
      <c r="AC13" s="3">
        <v>1252.9000000000001</v>
      </c>
      <c r="AD13" s="3">
        <v>42</v>
      </c>
    </row>
    <row r="14" spans="1:30" x14ac:dyDescent="0.35">
      <c r="A14">
        <v>6</v>
      </c>
      <c r="B14">
        <v>371.2</v>
      </c>
      <c r="E14">
        <v>1.58</v>
      </c>
      <c r="F14">
        <v>1205.9000000000001</v>
      </c>
      <c r="G14">
        <v>1.1399999999999999</v>
      </c>
      <c r="H14">
        <v>1206.8</v>
      </c>
      <c r="I14">
        <v>54</v>
      </c>
      <c r="L14">
        <v>1.96</v>
      </c>
      <c r="M14">
        <v>493.4</v>
      </c>
      <c r="N14" s="3">
        <v>1.31</v>
      </c>
      <c r="O14" s="3">
        <v>486.7</v>
      </c>
      <c r="P14">
        <v>34</v>
      </c>
      <c r="R14">
        <v>13</v>
      </c>
      <c r="S14" s="3">
        <v>1.98</v>
      </c>
      <c r="T14" s="3">
        <v>122.1</v>
      </c>
      <c r="U14" s="3">
        <v>1.36</v>
      </c>
      <c r="V14" s="3">
        <v>113.1</v>
      </c>
      <c r="W14" s="3">
        <v>34</v>
      </c>
      <c r="Y14">
        <v>13</v>
      </c>
      <c r="Z14" s="3">
        <v>1.87</v>
      </c>
      <c r="AA14" s="3">
        <v>1212.8</v>
      </c>
      <c r="AB14" s="3">
        <v>1.3</v>
      </c>
      <c r="AC14" s="3">
        <v>1239.3</v>
      </c>
      <c r="AD14" s="3">
        <v>32</v>
      </c>
    </row>
    <row r="15" spans="1:30" x14ac:dyDescent="0.35">
      <c r="A15">
        <v>6.5</v>
      </c>
      <c r="B15">
        <v>283.60000000000002</v>
      </c>
      <c r="E15">
        <v>0.61</v>
      </c>
      <c r="F15">
        <v>1213.8</v>
      </c>
      <c r="G15">
        <v>0.52</v>
      </c>
      <c r="H15">
        <v>1231.3</v>
      </c>
      <c r="I15">
        <v>44</v>
      </c>
      <c r="L15">
        <v>2.95</v>
      </c>
      <c r="M15">
        <v>502.6</v>
      </c>
      <c r="N15" s="3">
        <v>2.02</v>
      </c>
      <c r="O15" s="3">
        <v>440.4</v>
      </c>
      <c r="P15">
        <v>69</v>
      </c>
      <c r="R15">
        <v>14</v>
      </c>
      <c r="S15" s="3">
        <v>1.39</v>
      </c>
      <c r="T15" s="3">
        <v>126.5</v>
      </c>
      <c r="U15" s="3">
        <v>0.97</v>
      </c>
      <c r="V15" s="3">
        <v>123.3</v>
      </c>
      <c r="W15" s="3">
        <v>24</v>
      </c>
      <c r="Y15">
        <v>14</v>
      </c>
      <c r="Z15" s="3">
        <v>1.33</v>
      </c>
      <c r="AA15" s="3">
        <v>1136.3</v>
      </c>
      <c r="AB15" s="3">
        <v>0.91</v>
      </c>
      <c r="AC15" s="3">
        <v>1128.5999999999999</v>
      </c>
      <c r="AD15" s="3">
        <v>22</v>
      </c>
    </row>
    <row r="16" spans="1:30" x14ac:dyDescent="0.35">
      <c r="A16">
        <v>7</v>
      </c>
      <c r="B16">
        <v>186.2</v>
      </c>
      <c r="E16">
        <v>2.99</v>
      </c>
      <c r="F16">
        <v>1210.5999999999999</v>
      </c>
      <c r="G16">
        <v>2.04</v>
      </c>
      <c r="H16">
        <v>1145</v>
      </c>
      <c r="I16">
        <v>70</v>
      </c>
      <c r="L16">
        <v>3.03</v>
      </c>
      <c r="M16">
        <v>510.6</v>
      </c>
      <c r="N16" s="3">
        <v>2.14</v>
      </c>
      <c r="O16" s="3">
        <v>427.4</v>
      </c>
      <c r="P16">
        <v>71</v>
      </c>
      <c r="R16">
        <v>15</v>
      </c>
      <c r="S16" s="3">
        <v>2.99</v>
      </c>
      <c r="T16" s="3">
        <v>124.7</v>
      </c>
      <c r="U16" s="3">
        <v>2.08</v>
      </c>
      <c r="V16" s="3">
        <v>96.5</v>
      </c>
      <c r="W16" s="3">
        <v>70</v>
      </c>
      <c r="Y16">
        <v>15</v>
      </c>
      <c r="Z16" s="3">
        <v>0.79</v>
      </c>
      <c r="AA16" s="3">
        <v>1014.9</v>
      </c>
      <c r="AB16" s="3">
        <v>0.54</v>
      </c>
      <c r="AC16" s="3">
        <v>1033.3</v>
      </c>
      <c r="AD16" s="3">
        <v>12</v>
      </c>
    </row>
    <row r="17" spans="1:30" x14ac:dyDescent="0.35">
      <c r="A17">
        <v>7.5</v>
      </c>
      <c r="B17">
        <v>81.599999999999994</v>
      </c>
      <c r="E17">
        <v>3.64</v>
      </c>
      <c r="F17">
        <v>1244</v>
      </c>
      <c r="G17">
        <v>2.4900000000000002</v>
      </c>
      <c r="H17">
        <v>1086.2</v>
      </c>
      <c r="I17">
        <v>80</v>
      </c>
      <c r="L17">
        <v>3.07</v>
      </c>
      <c r="M17">
        <v>497.2</v>
      </c>
      <c r="N17" s="3">
        <v>2.16</v>
      </c>
      <c r="O17" s="3">
        <v>422.2</v>
      </c>
      <c r="P17">
        <v>72</v>
      </c>
      <c r="R17">
        <v>16</v>
      </c>
      <c r="S17" s="3">
        <v>3.1</v>
      </c>
      <c r="T17" s="3">
        <v>128.19999999999999</v>
      </c>
      <c r="U17" s="3">
        <v>2.12</v>
      </c>
      <c r="V17" s="3">
        <v>88</v>
      </c>
      <c r="W17" s="3">
        <v>72</v>
      </c>
      <c r="Y17">
        <v>16</v>
      </c>
      <c r="Z17" s="3">
        <v>0.42</v>
      </c>
      <c r="AA17" s="3">
        <v>947.5</v>
      </c>
      <c r="AB17" s="3">
        <v>0.15</v>
      </c>
      <c r="AC17" s="3">
        <v>946.3</v>
      </c>
      <c r="AD17" s="3">
        <v>18</v>
      </c>
    </row>
    <row r="18" spans="1:30" x14ac:dyDescent="0.35">
      <c r="A18">
        <v>8</v>
      </c>
      <c r="B18">
        <v>34.200000000000003</v>
      </c>
      <c r="E18">
        <v>3.48</v>
      </c>
      <c r="F18">
        <v>1210.5</v>
      </c>
      <c r="G18">
        <v>2.39</v>
      </c>
      <c r="H18">
        <v>1040.8</v>
      </c>
      <c r="I18">
        <v>77.5</v>
      </c>
      <c r="L18">
        <v>3.06</v>
      </c>
      <c r="M18">
        <v>517.9</v>
      </c>
      <c r="N18" s="3">
        <v>2.16</v>
      </c>
      <c r="O18" s="3">
        <v>407.6</v>
      </c>
      <c r="P18">
        <v>73</v>
      </c>
      <c r="R18">
        <v>17</v>
      </c>
      <c r="S18" s="3">
        <v>3.22</v>
      </c>
      <c r="T18" s="3">
        <v>119</v>
      </c>
      <c r="U18" s="3">
        <v>2.23</v>
      </c>
      <c r="V18" s="3">
        <v>90.1</v>
      </c>
      <c r="W18" s="3">
        <v>73</v>
      </c>
    </row>
    <row r="19" spans="1:30" x14ac:dyDescent="0.35">
      <c r="A19">
        <v>8.5</v>
      </c>
      <c r="B19">
        <v>15.8</v>
      </c>
      <c r="E19">
        <v>3.14</v>
      </c>
      <c r="F19">
        <v>1237.8</v>
      </c>
      <c r="G19">
        <v>2.2200000000000002</v>
      </c>
      <c r="H19">
        <v>1095.5999999999999</v>
      </c>
      <c r="I19">
        <v>73</v>
      </c>
      <c r="L19">
        <v>3.29</v>
      </c>
      <c r="M19">
        <v>532.20000000000005</v>
      </c>
      <c r="N19" s="3">
        <v>2.2599999999999998</v>
      </c>
      <c r="O19" s="3">
        <v>402.6</v>
      </c>
      <c r="P19">
        <v>75</v>
      </c>
      <c r="R19" s="2">
        <v>18</v>
      </c>
      <c r="S19" s="3">
        <v>3.36</v>
      </c>
      <c r="T19" s="3">
        <v>125.8</v>
      </c>
      <c r="U19" s="3">
        <v>2.29</v>
      </c>
      <c r="V19" s="3">
        <v>93.2</v>
      </c>
      <c r="W19" s="3">
        <v>76</v>
      </c>
    </row>
    <row r="20" spans="1:30" x14ac:dyDescent="0.35">
      <c r="A20">
        <v>9</v>
      </c>
      <c r="B20">
        <v>8</v>
      </c>
      <c r="L20">
        <v>3.25</v>
      </c>
      <c r="M20">
        <v>512.20000000000005</v>
      </c>
      <c r="N20" s="3">
        <v>2.2400000000000002</v>
      </c>
      <c r="O20" s="3">
        <v>405.2</v>
      </c>
      <c r="P20">
        <v>76</v>
      </c>
      <c r="R20">
        <v>19</v>
      </c>
      <c r="S20" s="2">
        <v>3.49</v>
      </c>
      <c r="T20" s="2">
        <v>126.7</v>
      </c>
      <c r="U20" s="3">
        <v>2.4</v>
      </c>
      <c r="V20" s="3">
        <v>89.4</v>
      </c>
      <c r="W20" s="3">
        <v>78</v>
      </c>
      <c r="Z20">
        <f>Z2*(-1)</f>
        <v>0</v>
      </c>
    </row>
    <row r="21" spans="1:30" x14ac:dyDescent="0.35">
      <c r="A21">
        <v>9.5</v>
      </c>
      <c r="B21">
        <v>3.6</v>
      </c>
      <c r="E21">
        <f>E2*(-1)</f>
        <v>0</v>
      </c>
      <c r="Z21">
        <f t="shared" ref="Z21:Z36" si="0">Z3*(-1)</f>
        <v>-7.4</v>
      </c>
    </row>
    <row r="22" spans="1:30" x14ac:dyDescent="0.35">
      <c r="E22">
        <f t="shared" ref="E22:E38" si="1">E3*(-1)</f>
        <v>-7.67</v>
      </c>
      <c r="L22">
        <f>L2*(-1)</f>
        <v>0</v>
      </c>
      <c r="S22">
        <f>S2*(-1)</f>
        <v>0</v>
      </c>
      <c r="Z22">
        <f t="shared" si="0"/>
        <v>-6.9</v>
      </c>
    </row>
    <row r="23" spans="1:30" x14ac:dyDescent="0.35">
      <c r="E23">
        <f t="shared" si="1"/>
        <v>-7.42</v>
      </c>
      <c r="L23">
        <f t="shared" ref="L23:L39" si="2">L3*(-1)</f>
        <v>-7.4</v>
      </c>
      <c r="S23">
        <f t="shared" ref="S23:S41" si="3">S3*(-1)</f>
        <v>-7.38</v>
      </c>
      <c r="Z23">
        <f t="shared" si="0"/>
        <v>-6.58</v>
      </c>
    </row>
    <row r="24" spans="1:30" x14ac:dyDescent="0.35">
      <c r="E24">
        <f t="shared" si="1"/>
        <v>-7.03</v>
      </c>
      <c r="L24">
        <f t="shared" si="2"/>
        <v>-7.09</v>
      </c>
      <c r="S24">
        <f t="shared" si="3"/>
        <v>-7.01</v>
      </c>
      <c r="Z24">
        <f t="shared" si="0"/>
        <v>-6.08</v>
      </c>
    </row>
    <row r="25" spans="1:30" x14ac:dyDescent="0.35">
      <c r="E25">
        <f t="shared" si="1"/>
        <v>-6.73</v>
      </c>
      <c r="L25">
        <f t="shared" si="2"/>
        <v>-6.59</v>
      </c>
      <c r="S25">
        <f t="shared" si="3"/>
        <v>-6.62</v>
      </c>
      <c r="Z25">
        <f t="shared" si="0"/>
        <v>-5.67</v>
      </c>
    </row>
    <row r="26" spans="1:30" x14ac:dyDescent="0.35">
      <c r="E26">
        <f t="shared" si="1"/>
        <v>-6.14</v>
      </c>
      <c r="L26">
        <f t="shared" si="2"/>
        <v>-6.08</v>
      </c>
      <c r="S26">
        <f t="shared" si="3"/>
        <v>-6.02</v>
      </c>
      <c r="Z26">
        <f t="shared" si="0"/>
        <v>-5.13</v>
      </c>
    </row>
    <row r="27" spans="1:30" x14ac:dyDescent="0.35">
      <c r="E27">
        <f t="shared" si="1"/>
        <v>-5.78</v>
      </c>
      <c r="L27">
        <f t="shared" si="2"/>
        <v>-5.79</v>
      </c>
      <c r="S27">
        <f t="shared" si="3"/>
        <v>-5.68</v>
      </c>
      <c r="Z27">
        <f t="shared" si="0"/>
        <v>-4.3499999999999996</v>
      </c>
    </row>
    <row r="28" spans="1:30" x14ac:dyDescent="0.35">
      <c r="E28">
        <f t="shared" si="1"/>
        <v>-5.22</v>
      </c>
      <c r="L28">
        <f t="shared" si="2"/>
        <v>-5.25</v>
      </c>
      <c r="S28">
        <f t="shared" si="3"/>
        <v>-5.0999999999999996</v>
      </c>
      <c r="Z28">
        <f t="shared" si="0"/>
        <v>-3.77</v>
      </c>
    </row>
    <row r="29" spans="1:30" x14ac:dyDescent="0.35">
      <c r="E29">
        <f t="shared" si="1"/>
        <v>-4.5199999999999996</v>
      </c>
      <c r="L29">
        <f t="shared" si="2"/>
        <v>-4.66</v>
      </c>
      <c r="S29">
        <f t="shared" si="3"/>
        <v>-4.3099999999999996</v>
      </c>
      <c r="Z29">
        <f t="shared" si="0"/>
        <v>-2.91</v>
      </c>
    </row>
    <row r="30" spans="1:30" x14ac:dyDescent="0.35">
      <c r="E30">
        <f t="shared" si="1"/>
        <v>-3.76</v>
      </c>
      <c r="L30">
        <f t="shared" si="2"/>
        <v>-4.1100000000000003</v>
      </c>
      <c r="S30">
        <f t="shared" si="3"/>
        <v>-4</v>
      </c>
      <c r="Z30">
        <f t="shared" si="0"/>
        <v>-2.2400000000000002</v>
      </c>
    </row>
    <row r="31" spans="1:30" x14ac:dyDescent="0.35">
      <c r="E31">
        <f t="shared" si="1"/>
        <v>-3.31</v>
      </c>
      <c r="L31">
        <f t="shared" si="2"/>
        <v>-3.18</v>
      </c>
      <c r="S31">
        <f t="shared" si="3"/>
        <v>-3.24</v>
      </c>
      <c r="Z31">
        <f t="shared" si="0"/>
        <v>-2.2200000000000002</v>
      </c>
    </row>
    <row r="32" spans="1:30" x14ac:dyDescent="0.35">
      <c r="E32">
        <f t="shared" si="1"/>
        <v>-2.6</v>
      </c>
      <c r="L32">
        <f t="shared" si="2"/>
        <v>-2.23</v>
      </c>
      <c r="S32">
        <f t="shared" si="3"/>
        <v>-2.25</v>
      </c>
      <c r="Z32">
        <f t="shared" si="0"/>
        <v>-1.87</v>
      </c>
    </row>
    <row r="33" spans="2:26" x14ac:dyDescent="0.35">
      <c r="E33">
        <f t="shared" si="1"/>
        <v>-1.58</v>
      </c>
      <c r="L33">
        <f t="shared" si="2"/>
        <v>-2.31</v>
      </c>
      <c r="S33">
        <f t="shared" si="3"/>
        <v>-2.29</v>
      </c>
      <c r="Z33">
        <f t="shared" si="0"/>
        <v>-1.33</v>
      </c>
    </row>
    <row r="34" spans="2:26" x14ac:dyDescent="0.35">
      <c r="E34">
        <f t="shared" si="1"/>
        <v>-0.61</v>
      </c>
      <c r="L34">
        <f t="shared" si="2"/>
        <v>-1.96</v>
      </c>
      <c r="S34">
        <f t="shared" si="3"/>
        <v>-1.98</v>
      </c>
      <c r="Z34">
        <f>Z16*(-1)</f>
        <v>-0.79</v>
      </c>
    </row>
    <row r="35" spans="2:26" x14ac:dyDescent="0.35">
      <c r="E35">
        <f t="shared" si="1"/>
        <v>-2.99</v>
      </c>
      <c r="L35">
        <f t="shared" si="2"/>
        <v>-2.95</v>
      </c>
      <c r="S35">
        <f t="shared" si="3"/>
        <v>-1.39</v>
      </c>
      <c r="Z35">
        <f t="shared" si="0"/>
        <v>-0.42</v>
      </c>
    </row>
    <row r="36" spans="2:26" x14ac:dyDescent="0.35">
      <c r="E36">
        <f t="shared" si="1"/>
        <v>-3.64</v>
      </c>
      <c r="L36">
        <f t="shared" si="2"/>
        <v>-3.03</v>
      </c>
      <c r="S36">
        <f t="shared" si="3"/>
        <v>-2.99</v>
      </c>
    </row>
    <row r="37" spans="2:26" x14ac:dyDescent="0.35">
      <c r="E37">
        <f t="shared" si="1"/>
        <v>-3.48</v>
      </c>
      <c r="L37">
        <f t="shared" si="2"/>
        <v>-3.07</v>
      </c>
      <c r="S37">
        <f t="shared" si="3"/>
        <v>-3.1</v>
      </c>
    </row>
    <row r="38" spans="2:26" x14ac:dyDescent="0.35">
      <c r="E38">
        <f t="shared" si="1"/>
        <v>-3.14</v>
      </c>
      <c r="L38">
        <f t="shared" si="2"/>
        <v>-3.06</v>
      </c>
      <c r="S38">
        <f>S18*(-1)</f>
        <v>-3.22</v>
      </c>
    </row>
    <row r="39" spans="2:26" x14ac:dyDescent="0.35">
      <c r="L39">
        <f t="shared" si="2"/>
        <v>-3.29</v>
      </c>
      <c r="S39">
        <f t="shared" si="3"/>
        <v>-3.36</v>
      </c>
    </row>
    <row r="40" spans="2:26" x14ac:dyDescent="0.35">
      <c r="L40">
        <f>L20*(-1)</f>
        <v>-3.25</v>
      </c>
      <c r="S40">
        <f t="shared" si="3"/>
        <v>-3.49</v>
      </c>
    </row>
    <row r="43" spans="2:26" x14ac:dyDescent="0.35">
      <c r="E43" t="s">
        <v>15</v>
      </c>
      <c r="F43" t="s">
        <v>16</v>
      </c>
      <c r="G43" t="s">
        <v>17</v>
      </c>
    </row>
    <row r="44" spans="2:26" x14ac:dyDescent="0.35">
      <c r="D44" t="s">
        <v>11</v>
      </c>
      <c r="E44">
        <f>(1224.9-1063.7)/(1224.9-2.05)*100</f>
        <v>13.18231999018686</v>
      </c>
      <c r="F44">
        <f>1000*23.8*2.39*0.01/(3*1000000000)</f>
        <v>1.896066666666667E-7</v>
      </c>
      <c r="G44">
        <f>1000*23.8*0.79*0.01/(3*1000000000)</f>
        <v>6.2673333333333337E-8</v>
      </c>
    </row>
    <row r="45" spans="2:26" x14ac:dyDescent="0.35">
      <c r="D45" t="s">
        <v>12</v>
      </c>
      <c r="E45">
        <f>(508.7-368.9)/(508.7-2.05)*100</f>
        <v>27.593012928056847</v>
      </c>
      <c r="F45">
        <f>1000*23.8*2.57*0.01/(3*1000000000)</f>
        <v>2.0388666666666666E-7</v>
      </c>
      <c r="G45">
        <f>1000*23.8*1.085*0.01/(3*1000000000)</f>
        <v>8.6076666666666668E-8</v>
      </c>
    </row>
    <row r="46" spans="2:26" x14ac:dyDescent="0.35">
      <c r="D46" t="s">
        <v>13</v>
      </c>
      <c r="E46">
        <f>(123.9-88.8)/(123.9-2.05)*100</f>
        <v>28.805908904390648</v>
      </c>
      <c r="F46">
        <f>1000*23.8*2.43*0.01/(3*1000000000)</f>
        <v>1.9278000000000001E-7</v>
      </c>
      <c r="G46">
        <f>1000*23.8*1.45*0.01/(3*1000000000)</f>
        <v>1.1503333333333334E-7</v>
      </c>
    </row>
    <row r="47" spans="2:26" x14ac:dyDescent="0.35">
      <c r="D47" t="s">
        <v>14</v>
      </c>
      <c r="E47">
        <f>(1366-911)/(1366-2.05)*100</f>
        <v>33.35899409802412</v>
      </c>
      <c r="F47">
        <f>1000*23.8*0.21*0.01/(3*1000000000)</f>
        <v>1.6660000000000002E-8</v>
      </c>
      <c r="G47">
        <f>1000*23.8*2.16*0.01/(3*1000000000)</f>
        <v>1.7136000000000002E-7</v>
      </c>
    </row>
    <row r="48" spans="2:26" x14ac:dyDescent="0.35">
      <c r="B48" s="2"/>
      <c r="C48" s="2"/>
    </row>
    <row r="49" spans="2:3" x14ac:dyDescent="0.35">
      <c r="B49" s="2"/>
      <c r="C4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2024-03-13T19:56:26Z</dcterms:modified>
</cp:coreProperties>
</file>