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/>
  <mc:AlternateContent xmlns:mc="http://schemas.openxmlformats.org/markup-compatibility/2006">
    <mc:Choice Requires="x15">
      <x15ac:absPath xmlns:x15ac="http://schemas.microsoft.com/office/spreadsheetml/2010/11/ac" url="C:\other\Business Toy\Module_3_Multiple Linear Regresion\"/>
    </mc:Choice>
  </mc:AlternateContent>
  <xr:revisionPtr revIDLastSave="0" documentId="13_ncr:1_{1E92BECB-3624-4FFB-8DBB-8878D4D458B4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Data" sheetId="7" r:id="rId1"/>
    <sheet name="Regression Analysis sheet" sheetId="13" r:id="rId2"/>
    <sheet name="Coded" sheetId="12" r:id="rId3"/>
    <sheet name="Dashboard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13" l="1"/>
  <c r="G18" i="13" l="1"/>
  <c r="F18" i="13"/>
  <c r="E18" i="13"/>
  <c r="E21" i="13" s="1"/>
  <c r="F37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28" i="13"/>
  <c r="F30" i="13" s="1"/>
  <c r="F32" i="13" s="1"/>
  <c r="H37" i="13" s="1"/>
  <c r="H17" i="14" l="1"/>
  <c r="L17" i="14" s="1"/>
</calcChain>
</file>

<file path=xl/sharedStrings.xml><?xml version="1.0" encoding="utf-8"?>
<sst xmlns="http://schemas.openxmlformats.org/spreadsheetml/2006/main" count="209" uniqueCount="80">
  <si>
    <t>Product</t>
  </si>
  <si>
    <t>Price</t>
  </si>
  <si>
    <t>Screen</t>
  </si>
  <si>
    <t>Capacity</t>
  </si>
  <si>
    <t>Connectivity</t>
  </si>
  <si>
    <t>16GB</t>
  </si>
  <si>
    <t>Wifi</t>
  </si>
  <si>
    <t>Mini</t>
  </si>
  <si>
    <t>Previous</t>
  </si>
  <si>
    <t>32GB</t>
  </si>
  <si>
    <t>Current</t>
  </si>
  <si>
    <t>Air</t>
  </si>
  <si>
    <t>64GB</t>
  </si>
  <si>
    <t>Cellular</t>
  </si>
  <si>
    <t>128GB</t>
  </si>
  <si>
    <t>Pro</t>
  </si>
  <si>
    <t>16GB Wifi Mini 2</t>
  </si>
  <si>
    <t>32GB Wifi Mini 2</t>
  </si>
  <si>
    <t>16GB Wifi Mini 4</t>
  </si>
  <si>
    <t>64GB Wifi Mini 4</t>
  </si>
  <si>
    <t>16GB Cellular Air</t>
  </si>
  <si>
    <t>128GB Wifi Mini 4</t>
  </si>
  <si>
    <t>32GB Cellular Air</t>
  </si>
  <si>
    <t>128GB Wifi Air 2</t>
  </si>
  <si>
    <t>16GB Wifi Air</t>
  </si>
  <si>
    <t>32GB Wifi Air</t>
  </si>
  <si>
    <t>32GB Wifi Pro</t>
  </si>
  <si>
    <t>128GB Wifi Pro</t>
  </si>
  <si>
    <t>Sl.No</t>
  </si>
  <si>
    <t>16GB Wifi Air 2</t>
  </si>
  <si>
    <t>16GB Cellular Mini 4</t>
  </si>
  <si>
    <t>64 GB Wifi 2</t>
  </si>
  <si>
    <t>3263 Cellular Mini 2</t>
  </si>
  <si>
    <t>64GB Cellular Mini 4</t>
  </si>
  <si>
    <t>16GB Cellular Air 2</t>
  </si>
  <si>
    <t>128GB Cellular Mini 4</t>
  </si>
  <si>
    <t>64GB Cellular Air 2</t>
  </si>
  <si>
    <t>128GB Cellular Air 2</t>
  </si>
  <si>
    <t xml:space="preserve">128 GB Cellular pro </t>
  </si>
  <si>
    <t>Generation</t>
  </si>
  <si>
    <t xml:space="preserve">Encoding </t>
  </si>
  <si>
    <t>Price Recommendation Engine</t>
  </si>
  <si>
    <t xml:space="preserve">Label Encoding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</si>
  <si>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</si>
  <si>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</si>
  <si>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</si>
  <si>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</si>
  <si>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</si>
  <si>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</si>
  <si>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</si>
  <si>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</si>
  <si>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</si>
  <si>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</si>
  <si>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</si>
  <si>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</si>
  <si>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</si>
  <si>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</si>
  <si>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</si>
  <si>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</si>
  <si>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</si>
  <si>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</si>
  <si>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RESIDUAL OUTPUT</t>
  </si>
  <si>
    <t>Observation</t>
  </si>
  <si>
    <t>Predicted Price</t>
  </si>
  <si>
    <t>Residuals</t>
  </si>
  <si>
    <t>Y = M1*X1+M2*X2+…..Mn*Xn+C</t>
  </si>
  <si>
    <t xml:space="preserve">Screen </t>
  </si>
  <si>
    <t>Cap</t>
  </si>
  <si>
    <t xml:space="preserve">Con </t>
  </si>
  <si>
    <t xml:space="preserve">Gen </t>
  </si>
  <si>
    <t xml:space="preserve">Price </t>
  </si>
  <si>
    <t xml:space="preserve">Sqr. Residuals </t>
  </si>
  <si>
    <t xml:space="preserve">Avg. Sqrd. Residuals </t>
  </si>
  <si>
    <t>MSE</t>
  </si>
  <si>
    <t>RMSE</t>
  </si>
  <si>
    <t>Price in $</t>
  </si>
  <si>
    <t>Price in INR</t>
  </si>
  <si>
    <t xml:space="preserve">Avg. RMSE </t>
  </si>
  <si>
    <t>RMSE%=</t>
  </si>
  <si>
    <t>RMSE/Avg_Predicted_Price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</si>
</sst>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Continuous"/>
    </xf>
    <xf numFmtId="0" fontId="7" fillId="0" borderId="0" xfId="0" applyFont="1" applyFill="1" applyBorder="1" applyAlignment="1">
      <alignment horizontal="center"/>
    </xf>
    <xf numFmtId="1" fontId="0" fillId="0" borderId="0" xfId="0" applyNumberFormat="1" applyFill="1" applyBorder="1" applyAlignment="1"/>
    <xf numFmtId="1" fontId="0" fillId="0" borderId="0" xfId="0" applyNumberFormat="1"/>
    <xf numFmtId="9" fontId="0" fillId="0" borderId="0" xfId="3" applyFont="1"/>
    <xf numFmtId="0" fontId="9" fillId="2" borderId="0" xfId="0" applyFont="1" applyFill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" fontId="10" fillId="0" borderId="4" xfId="0" applyNumberFormat="1" applyFont="1" applyBorder="1" applyAlignment="1">
      <alignment horizontal="center"/>
    </xf>
    <xf numFmtId="1" fontId="9" fillId="0" borderId="4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9" fillId="0" borderId="5" xfId="0" applyNumberFormat="1" applyFont="1" applyBorder="1" applyAlignment="1">
      <alignment horizontal="center"/>
    </xf>
    <xf numFmtId="1" fontId="9" fillId="0" borderId="6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9" fillId="0" borderId="7" xfId="0" applyNumberFormat="1" applyFont="1" applyBorder="1" applyAlignment="1">
      <alignment horizontal="center"/>
    </xf>
    <xf numFmtId="1" fontId="9" fillId="0" borderId="8" xfId="0" applyNumberFormat="1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1" fontId="9" fillId="0" borderId="9" xfId="0" applyNumberFormat="1" applyFont="1" applyBorder="1" applyAlignment="1">
      <alignment horizont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Percent" xfId="3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C29E-CA4B-4C3B-B605-24836CBDEDB2}">
  <dimension ref="A2:S50"/>
  <sheetViews>
    <sheetView tabSelected="1" topLeftCell="C1" zoomScale="120" zoomScaleNormal="120" workbookViewId="0">
      <selection activeCell="L9" sqref="L9"/>
    </sheetView>
  </sheetViews>
  <sheetFormatPr defaultColWidth="11" defaultRowHeight="15.6" x14ac:dyDescent="0.3"/>
  <cols>
    <col min="2" max="2" width="21.3984375" style="1" customWidth="1"/>
    <col min="6" max="6" width="14" customWidth="1"/>
    <col min="7" max="8" width="13.8984375" customWidth="1"/>
    <col min="11" max="11" width="15.09765625" customWidth="1"/>
  </cols>
  <sheetData>
    <row r="2" spans="1:12" x14ac:dyDescent="0.3">
      <c r="A2" s="4" t="s">
        <v>28</v>
      </c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39</v>
      </c>
      <c r="H2" s="4"/>
      <c r="I2" s="4" t="s">
        <v>41</v>
      </c>
      <c r="J2" s="4"/>
      <c r="L2" s="4"/>
    </row>
    <row r="3" spans="1:12" x14ac:dyDescent="0.3">
      <c r="A3" s="2">
        <v>1</v>
      </c>
      <c r="B3" s="1" t="s">
        <v>16</v>
      </c>
      <c r="C3" s="2">
        <v>279</v>
      </c>
      <c r="D3" s="2" t="s">
        <v>7</v>
      </c>
      <c r="E3" s="2" t="s">
        <v>5</v>
      </c>
      <c r="F3" s="2" t="s">
        <v>6</v>
      </c>
      <c r="G3" s="2" t="s">
        <v>8</v>
      </c>
      <c r="H3" s="2"/>
      <c r="I3" s="1"/>
      <c r="J3" s="2"/>
      <c r="L3" s="2"/>
    </row>
    <row r="4" spans="1:12" x14ac:dyDescent="0.3">
      <c r="A4" s="2">
        <v>2</v>
      </c>
      <c r="B4" s="1" t="s">
        <v>17</v>
      </c>
      <c r="C4" s="2">
        <v>379</v>
      </c>
      <c r="D4" s="2" t="s">
        <v>7</v>
      </c>
      <c r="E4" s="2" t="s">
        <v>9</v>
      </c>
      <c r="F4" s="2" t="s">
        <v>6</v>
      </c>
      <c r="G4" s="2" t="s">
        <v>8</v>
      </c>
      <c r="H4" s="2"/>
      <c r="I4" s="1"/>
      <c r="J4" s="2"/>
      <c r="L4" s="2"/>
    </row>
    <row r="5" spans="1:12" x14ac:dyDescent="0.3">
      <c r="A5" s="2">
        <v>3</v>
      </c>
      <c r="B5" s="1" t="s">
        <v>18</v>
      </c>
      <c r="C5" s="2">
        <v>399</v>
      </c>
      <c r="D5" s="2" t="s">
        <v>7</v>
      </c>
      <c r="E5" s="2" t="s">
        <v>5</v>
      </c>
      <c r="F5" s="2" t="s">
        <v>6</v>
      </c>
      <c r="G5" s="2" t="s">
        <v>10</v>
      </c>
      <c r="H5" s="2"/>
      <c r="I5" s="1"/>
      <c r="J5" s="2"/>
      <c r="L5" s="2"/>
    </row>
    <row r="6" spans="1:12" x14ac:dyDescent="0.3">
      <c r="A6" s="2">
        <v>4</v>
      </c>
      <c r="B6" s="1" t="s">
        <v>24</v>
      </c>
      <c r="C6" s="2">
        <v>399</v>
      </c>
      <c r="D6" s="2" t="s">
        <v>11</v>
      </c>
      <c r="E6" s="2" t="s">
        <v>5</v>
      </c>
      <c r="F6" s="2" t="s">
        <v>6</v>
      </c>
      <c r="G6" s="2" t="s">
        <v>8</v>
      </c>
      <c r="H6" s="2"/>
      <c r="L6" s="2"/>
    </row>
    <row r="7" spans="1:12" x14ac:dyDescent="0.3">
      <c r="A7" s="2">
        <v>5</v>
      </c>
      <c r="B7" s="1" t="s">
        <v>16</v>
      </c>
      <c r="C7" s="2">
        <v>409</v>
      </c>
      <c r="D7" s="2" t="s">
        <v>7</v>
      </c>
      <c r="E7" s="2" t="s">
        <v>5</v>
      </c>
      <c r="F7" s="2" t="s">
        <v>6</v>
      </c>
      <c r="G7" s="2" t="s">
        <v>8</v>
      </c>
      <c r="H7" s="2"/>
      <c r="I7" s="1"/>
      <c r="J7" s="2"/>
    </row>
    <row r="8" spans="1:12" x14ac:dyDescent="0.3">
      <c r="A8" s="2">
        <v>6</v>
      </c>
      <c r="B8" s="1" t="s">
        <v>19</v>
      </c>
      <c r="C8" s="2">
        <v>499</v>
      </c>
      <c r="D8" s="2" t="s">
        <v>7</v>
      </c>
      <c r="E8" s="2" t="s">
        <v>12</v>
      </c>
      <c r="F8" s="2" t="s">
        <v>6</v>
      </c>
      <c r="G8" s="2" t="s">
        <v>10</v>
      </c>
      <c r="H8" s="2"/>
      <c r="J8" s="2"/>
      <c r="K8" s="2"/>
      <c r="L8" s="2"/>
    </row>
    <row r="9" spans="1:12" x14ac:dyDescent="0.3">
      <c r="A9" s="2">
        <v>7</v>
      </c>
      <c r="B9" s="1" t="s">
        <v>25</v>
      </c>
      <c r="C9" s="2">
        <v>499</v>
      </c>
      <c r="D9" s="2" t="s">
        <v>11</v>
      </c>
      <c r="E9" s="2" t="s">
        <v>9</v>
      </c>
      <c r="F9" s="2" t="s">
        <v>6</v>
      </c>
      <c r="G9" s="2" t="s">
        <v>8</v>
      </c>
      <c r="H9" s="2"/>
      <c r="I9" s="1"/>
      <c r="J9" s="2"/>
      <c r="L9" s="2"/>
    </row>
    <row r="10" spans="1:12" x14ac:dyDescent="0.3">
      <c r="A10" s="2">
        <v>8</v>
      </c>
      <c r="B10" s="1" t="s">
        <v>29</v>
      </c>
      <c r="C10" s="2">
        <v>499</v>
      </c>
      <c r="D10" s="2" t="s">
        <v>11</v>
      </c>
      <c r="E10" s="2" t="s">
        <v>5</v>
      </c>
      <c r="F10" s="2" t="s">
        <v>6</v>
      </c>
      <c r="G10" s="2" t="s">
        <v>10</v>
      </c>
      <c r="H10" s="2"/>
      <c r="I10" s="1"/>
      <c r="J10" s="2"/>
      <c r="L10" s="2"/>
    </row>
    <row r="11" spans="1:12" x14ac:dyDescent="0.3">
      <c r="A11" s="2">
        <v>9</v>
      </c>
      <c r="B11" s="1" t="s">
        <v>30</v>
      </c>
      <c r="C11" s="2">
        <v>529</v>
      </c>
      <c r="D11" s="2" t="s">
        <v>7</v>
      </c>
      <c r="E11" s="2" t="s">
        <v>5</v>
      </c>
      <c r="F11" s="2" t="s">
        <v>13</v>
      </c>
      <c r="G11" s="2" t="s">
        <v>10</v>
      </c>
      <c r="H11" s="2"/>
      <c r="I11" s="1"/>
      <c r="J11" s="2"/>
    </row>
    <row r="12" spans="1:12" x14ac:dyDescent="0.3">
      <c r="A12" s="2">
        <v>10</v>
      </c>
      <c r="B12" s="1" t="s">
        <v>20</v>
      </c>
      <c r="C12" s="2">
        <v>529</v>
      </c>
      <c r="D12" s="2" t="s">
        <v>11</v>
      </c>
      <c r="E12" s="2" t="s">
        <v>5</v>
      </c>
      <c r="F12" s="2" t="s">
        <v>13</v>
      </c>
      <c r="G12" s="2" t="s">
        <v>8</v>
      </c>
      <c r="H12" s="2"/>
      <c r="I12" s="1"/>
      <c r="J12" s="2"/>
    </row>
    <row r="13" spans="1:12" x14ac:dyDescent="0.3">
      <c r="A13" s="2">
        <v>11</v>
      </c>
      <c r="B13" s="1" t="s">
        <v>21</v>
      </c>
      <c r="C13" s="2">
        <v>599</v>
      </c>
      <c r="D13" s="2" t="s">
        <v>7</v>
      </c>
      <c r="E13" s="2" t="s">
        <v>14</v>
      </c>
      <c r="F13" s="2" t="s">
        <v>6</v>
      </c>
      <c r="G13" s="2" t="s">
        <v>10</v>
      </c>
      <c r="H13" s="2"/>
      <c r="J13" s="2"/>
      <c r="K13" s="2"/>
    </row>
    <row r="14" spans="1:12" x14ac:dyDescent="0.3">
      <c r="A14" s="2">
        <v>12</v>
      </c>
      <c r="B14" s="1" t="s">
        <v>31</v>
      </c>
      <c r="C14" s="2">
        <v>599</v>
      </c>
      <c r="D14" s="2" t="s">
        <v>7</v>
      </c>
      <c r="E14" s="2" t="s">
        <v>12</v>
      </c>
      <c r="F14" s="2" t="s">
        <v>6</v>
      </c>
      <c r="G14" s="2" t="s">
        <v>10</v>
      </c>
      <c r="H14" s="2"/>
      <c r="I14" s="1"/>
      <c r="J14" s="2"/>
      <c r="K14" s="2"/>
    </row>
    <row r="15" spans="1:12" x14ac:dyDescent="0.3">
      <c r="A15" s="2">
        <v>13</v>
      </c>
      <c r="B15" s="1" t="s">
        <v>32</v>
      </c>
      <c r="C15" s="2">
        <v>609</v>
      </c>
      <c r="D15" s="2" t="s">
        <v>7</v>
      </c>
      <c r="E15" s="2" t="s">
        <v>9</v>
      </c>
      <c r="F15" s="2" t="s">
        <v>13</v>
      </c>
      <c r="G15" s="2" t="s">
        <v>8</v>
      </c>
      <c r="H15" s="2"/>
      <c r="I15" s="1"/>
      <c r="J15" s="2"/>
      <c r="K15" s="2"/>
      <c r="L15" s="2"/>
    </row>
    <row r="16" spans="1:12" x14ac:dyDescent="0.3">
      <c r="A16" s="2">
        <v>14</v>
      </c>
      <c r="B16" s="1" t="s">
        <v>33</v>
      </c>
      <c r="C16" s="2">
        <v>629</v>
      </c>
      <c r="D16" s="2" t="s">
        <v>7</v>
      </c>
      <c r="E16" s="2" t="s">
        <v>12</v>
      </c>
      <c r="F16" s="2" t="s">
        <v>13</v>
      </c>
      <c r="G16" s="2" t="s">
        <v>10</v>
      </c>
      <c r="H16" s="2"/>
      <c r="I16" s="1"/>
      <c r="J16" s="1"/>
    </row>
    <row r="17" spans="1:19" x14ac:dyDescent="0.3">
      <c r="A17" s="2">
        <v>15</v>
      </c>
      <c r="B17" s="1" t="s">
        <v>22</v>
      </c>
      <c r="C17" s="2">
        <v>629</v>
      </c>
      <c r="D17" s="2" t="s">
        <v>11</v>
      </c>
      <c r="E17" s="2" t="s">
        <v>9</v>
      </c>
      <c r="F17" s="2" t="s">
        <v>13</v>
      </c>
      <c r="G17" s="2" t="s">
        <v>8</v>
      </c>
      <c r="H17" s="2"/>
      <c r="I17" s="1"/>
      <c r="J17" s="2"/>
      <c r="K17" s="2"/>
    </row>
    <row r="18" spans="1:19" x14ac:dyDescent="0.3">
      <c r="A18" s="2">
        <v>16</v>
      </c>
      <c r="B18" s="1" t="s">
        <v>34</v>
      </c>
      <c r="C18" s="2">
        <v>629</v>
      </c>
      <c r="D18" s="2" t="s">
        <v>11</v>
      </c>
      <c r="E18" s="2" t="s">
        <v>5</v>
      </c>
      <c r="F18" s="2" t="s">
        <v>13</v>
      </c>
      <c r="G18" s="2" t="s">
        <v>10</v>
      </c>
      <c r="H18" s="2"/>
      <c r="J18" s="2"/>
      <c r="K18" s="2"/>
    </row>
    <row r="19" spans="1:19" x14ac:dyDescent="0.3">
      <c r="A19" s="2">
        <v>17</v>
      </c>
      <c r="B19" s="1" t="s">
        <v>23</v>
      </c>
      <c r="C19" s="2">
        <v>699</v>
      </c>
      <c r="D19" s="2" t="s">
        <v>11</v>
      </c>
      <c r="E19" s="2" t="s">
        <v>14</v>
      </c>
      <c r="F19" s="2" t="s">
        <v>6</v>
      </c>
      <c r="G19" s="2" t="s">
        <v>10</v>
      </c>
      <c r="H19" s="2"/>
      <c r="I19" s="2"/>
      <c r="J19" s="2"/>
      <c r="K19" s="2"/>
    </row>
    <row r="20" spans="1:19" x14ac:dyDescent="0.3">
      <c r="A20" s="2">
        <v>18</v>
      </c>
      <c r="B20" s="1" t="s">
        <v>35</v>
      </c>
      <c r="C20" s="2">
        <v>729</v>
      </c>
      <c r="D20" s="2" t="s">
        <v>7</v>
      </c>
      <c r="E20" s="2" t="s">
        <v>14</v>
      </c>
      <c r="F20" s="2" t="s">
        <v>13</v>
      </c>
      <c r="G20" s="2" t="s">
        <v>10</v>
      </c>
      <c r="H20" s="2"/>
      <c r="I20" s="1"/>
      <c r="J20" s="1"/>
      <c r="K20" s="2"/>
    </row>
    <row r="21" spans="1:19" x14ac:dyDescent="0.3">
      <c r="A21" s="2">
        <v>19</v>
      </c>
      <c r="B21" s="1" t="s">
        <v>36</v>
      </c>
      <c r="C21" s="2">
        <v>729</v>
      </c>
      <c r="D21" s="2" t="s">
        <v>11</v>
      </c>
      <c r="E21" s="2" t="s">
        <v>12</v>
      </c>
      <c r="F21" s="2" t="s">
        <v>13</v>
      </c>
      <c r="G21" s="2" t="s">
        <v>10</v>
      </c>
      <c r="H21" s="2"/>
      <c r="I21" s="2"/>
      <c r="J21" s="2"/>
      <c r="K21" s="2"/>
    </row>
    <row r="22" spans="1:19" x14ac:dyDescent="0.3">
      <c r="A22" s="2">
        <v>20</v>
      </c>
      <c r="B22" s="1" t="s">
        <v>26</v>
      </c>
      <c r="C22" s="2">
        <v>799</v>
      </c>
      <c r="D22" s="2" t="s">
        <v>15</v>
      </c>
      <c r="E22" s="2" t="s">
        <v>9</v>
      </c>
      <c r="F22" s="2" t="s">
        <v>6</v>
      </c>
      <c r="G22" s="2" t="s">
        <v>10</v>
      </c>
      <c r="H22" s="2"/>
      <c r="I22" s="2"/>
      <c r="J22" s="1"/>
      <c r="K22" s="2"/>
    </row>
    <row r="23" spans="1:19" x14ac:dyDescent="0.3">
      <c r="A23" s="2">
        <v>21</v>
      </c>
      <c r="B23" s="1" t="s">
        <v>37</v>
      </c>
      <c r="C23" s="2">
        <v>829</v>
      </c>
      <c r="D23" s="2" t="s">
        <v>11</v>
      </c>
      <c r="E23" s="2" t="s">
        <v>14</v>
      </c>
      <c r="F23" s="2" t="s">
        <v>13</v>
      </c>
      <c r="G23" s="2" t="s">
        <v>10</v>
      </c>
      <c r="H23" s="2"/>
      <c r="J23" s="2"/>
      <c r="K23" s="5"/>
      <c r="M23" s="5"/>
      <c r="N23" s="5"/>
      <c r="O23" s="5"/>
      <c r="P23" s="5"/>
      <c r="Q23" s="5"/>
      <c r="R23" s="5"/>
      <c r="S23" s="5"/>
    </row>
    <row r="24" spans="1:19" x14ac:dyDescent="0.3">
      <c r="A24" s="2">
        <v>22</v>
      </c>
      <c r="B24" s="1" t="s">
        <v>27</v>
      </c>
      <c r="C24" s="2">
        <v>949</v>
      </c>
      <c r="D24" s="2" t="s">
        <v>15</v>
      </c>
      <c r="E24" s="2" t="s">
        <v>14</v>
      </c>
      <c r="F24" s="2" t="s">
        <v>6</v>
      </c>
      <c r="G24" s="2" t="s">
        <v>10</v>
      </c>
      <c r="H24" s="2"/>
      <c r="K24" s="5"/>
      <c r="M24" s="5"/>
      <c r="N24" s="5"/>
      <c r="O24" s="5"/>
      <c r="P24" s="5"/>
      <c r="Q24" s="5"/>
      <c r="R24" s="5"/>
      <c r="S24" s="5"/>
    </row>
    <row r="25" spans="1:19" x14ac:dyDescent="0.3">
      <c r="A25" s="2">
        <v>23</v>
      </c>
      <c r="B25" s="1" t="s">
        <v>38</v>
      </c>
      <c r="C25" s="2">
        <v>1079</v>
      </c>
      <c r="D25" s="2" t="s">
        <v>15</v>
      </c>
      <c r="E25" s="2" t="s">
        <v>14</v>
      </c>
      <c r="F25" s="2" t="s">
        <v>13</v>
      </c>
      <c r="G25" s="2" t="s">
        <v>10</v>
      </c>
      <c r="H25" s="2"/>
      <c r="J25" s="2"/>
      <c r="K25" s="5"/>
      <c r="M25" s="5"/>
      <c r="N25" s="5"/>
      <c r="O25" s="5"/>
      <c r="P25" s="5"/>
      <c r="Q25" s="5"/>
      <c r="R25" s="5"/>
      <c r="S25" s="5"/>
    </row>
    <row r="26" spans="1:19" x14ac:dyDescent="0.3">
      <c r="I26" s="5"/>
      <c r="K26" s="5"/>
      <c r="M26" s="5"/>
      <c r="N26" s="5"/>
      <c r="O26" s="5"/>
      <c r="P26" s="5"/>
      <c r="Q26" s="5"/>
      <c r="R26" s="5"/>
      <c r="S26" s="5"/>
    </row>
    <row r="27" spans="1:19" x14ac:dyDescent="0.3">
      <c r="I27" s="5"/>
      <c r="K27" s="5"/>
      <c r="M27" s="5"/>
      <c r="N27" s="5"/>
      <c r="O27" s="5"/>
      <c r="P27" s="5"/>
      <c r="Q27" s="5"/>
      <c r="R27" s="5"/>
      <c r="S27" s="5"/>
    </row>
    <row r="28" spans="1:19" x14ac:dyDescent="0.3">
      <c r="I28" s="5"/>
      <c r="K28" s="5"/>
      <c r="M28" s="5"/>
      <c r="N28" s="5"/>
      <c r="O28" s="5"/>
      <c r="P28" s="5"/>
      <c r="Q28" s="5"/>
      <c r="R28" s="5"/>
      <c r="S28" s="5"/>
    </row>
    <row r="29" spans="1:19" x14ac:dyDescent="0.3">
      <c r="C29" s="4"/>
      <c r="D29" s="4"/>
      <c r="E29" s="4"/>
      <c r="F29" s="4"/>
      <c r="G29" s="4"/>
      <c r="H29" s="4"/>
      <c r="I29" s="5"/>
      <c r="K29" s="6"/>
      <c r="M29" s="6"/>
      <c r="N29" s="6"/>
      <c r="O29" s="5"/>
      <c r="P29" s="5"/>
      <c r="Q29" s="5"/>
      <c r="R29" s="5"/>
      <c r="S29" s="5"/>
    </row>
    <row r="30" spans="1:19" x14ac:dyDescent="0.3">
      <c r="C30" s="2"/>
      <c r="D30" s="2"/>
      <c r="E30" s="2"/>
      <c r="F30" s="2"/>
      <c r="G30" s="2"/>
      <c r="H30" s="2"/>
      <c r="I30" s="5"/>
      <c r="K30" s="6"/>
      <c r="M30" s="6"/>
      <c r="N30" s="6"/>
      <c r="O30" s="5"/>
      <c r="P30" s="5"/>
      <c r="Q30" s="5"/>
      <c r="R30" s="5"/>
      <c r="S30" s="5"/>
    </row>
    <row r="31" spans="1:19" x14ac:dyDescent="0.3">
      <c r="C31" s="2"/>
      <c r="D31" s="2"/>
      <c r="E31" s="2"/>
      <c r="F31" s="2"/>
      <c r="G31" s="2"/>
      <c r="H31" s="2"/>
    </row>
    <row r="32" spans="1:19" x14ac:dyDescent="0.3">
      <c r="C32" s="2"/>
      <c r="D32" s="2"/>
      <c r="E32" s="2"/>
      <c r="F32" s="2"/>
      <c r="G32" s="2"/>
      <c r="H32" s="2"/>
    </row>
    <row r="33" spans="3:8" x14ac:dyDescent="0.3">
      <c r="C33" s="2"/>
      <c r="D33" s="2"/>
      <c r="E33" s="2"/>
      <c r="F33" s="2"/>
      <c r="G33" s="2"/>
      <c r="H33" s="2"/>
    </row>
    <row r="34" spans="3:8" x14ac:dyDescent="0.3">
      <c r="C34" s="2"/>
      <c r="D34" s="2"/>
      <c r="E34" s="2"/>
      <c r="F34" s="2"/>
      <c r="G34" s="2"/>
      <c r="H34" s="2"/>
    </row>
    <row r="35" spans="3:8" x14ac:dyDescent="0.3">
      <c r="C35" s="2"/>
      <c r="D35" s="2"/>
      <c r="E35" s="2"/>
      <c r="F35" s="2"/>
      <c r="G35" s="2"/>
      <c r="H35" s="2"/>
    </row>
    <row r="36" spans="3:8" x14ac:dyDescent="0.3">
      <c r="C36" s="2"/>
      <c r="D36" s="2"/>
      <c r="E36" s="2"/>
      <c r="F36" s="2"/>
      <c r="G36" s="2"/>
      <c r="H36" s="2"/>
    </row>
    <row r="37" spans="3:8" x14ac:dyDescent="0.3">
      <c r="C37" s="2"/>
      <c r="D37" s="2"/>
      <c r="E37" s="2"/>
      <c r="F37" s="2"/>
      <c r="G37" s="2"/>
      <c r="H37" s="2"/>
    </row>
    <row r="38" spans="3:8" x14ac:dyDescent="0.3">
      <c r="C38" s="2"/>
      <c r="D38" s="2"/>
      <c r="E38" s="2"/>
      <c r="F38" s="2"/>
      <c r="G38" s="2"/>
      <c r="H38" s="2"/>
    </row>
    <row r="39" spans="3:8" x14ac:dyDescent="0.3">
      <c r="C39" s="2"/>
      <c r="D39" s="2"/>
      <c r="E39" s="2"/>
      <c r="F39" s="2"/>
      <c r="G39" s="2"/>
      <c r="H39" s="2"/>
    </row>
    <row r="40" spans="3:8" x14ac:dyDescent="0.3">
      <c r="C40" s="2"/>
      <c r="D40" s="2"/>
      <c r="E40" s="2"/>
      <c r="F40" s="2"/>
      <c r="G40" s="2"/>
      <c r="H40" s="2"/>
    </row>
    <row r="41" spans="3:8" x14ac:dyDescent="0.3">
      <c r="C41" s="2"/>
      <c r="D41" s="2"/>
      <c r="E41" s="2"/>
      <c r="F41" s="2"/>
      <c r="G41" s="2"/>
      <c r="H41" s="2"/>
    </row>
    <row r="42" spans="3:8" x14ac:dyDescent="0.3">
      <c r="C42" s="2"/>
      <c r="D42" s="2"/>
      <c r="E42" s="2"/>
      <c r="F42" s="2"/>
      <c r="G42" s="2"/>
      <c r="H42" s="2"/>
    </row>
    <row r="43" spans="3:8" x14ac:dyDescent="0.3">
      <c r="C43" s="2"/>
      <c r="D43" s="2"/>
      <c r="E43" s="2"/>
      <c r="F43" s="2"/>
      <c r="G43" s="2"/>
      <c r="H43" s="2"/>
    </row>
    <row r="44" spans="3:8" x14ac:dyDescent="0.3">
      <c r="C44" s="2"/>
      <c r="D44" s="2"/>
      <c r="E44" s="2"/>
      <c r="F44" s="2"/>
      <c r="G44" s="2"/>
      <c r="H44" s="2"/>
    </row>
    <row r="45" spans="3:8" x14ac:dyDescent="0.3">
      <c r="C45" s="2"/>
      <c r="D45" s="2"/>
      <c r="E45" s="2"/>
      <c r="F45" s="2"/>
      <c r="G45" s="2"/>
      <c r="H45" s="2"/>
    </row>
    <row r="46" spans="3:8" x14ac:dyDescent="0.3">
      <c r="C46" s="2"/>
      <c r="D46" s="2"/>
      <c r="E46" s="2"/>
      <c r="F46" s="2"/>
      <c r="G46" s="2"/>
      <c r="H46" s="2"/>
    </row>
    <row r="47" spans="3:8" x14ac:dyDescent="0.3">
      <c r="C47" s="2"/>
      <c r="D47" s="2"/>
      <c r="E47" s="2"/>
      <c r="F47" s="2"/>
      <c r="G47" s="2"/>
      <c r="H47" s="2"/>
    </row>
    <row r="48" spans="3:8" x14ac:dyDescent="0.3">
      <c r="C48" s="2"/>
      <c r="D48" s="2"/>
      <c r="E48" s="2"/>
      <c r="F48" s="2"/>
      <c r="G48" s="2"/>
      <c r="H48" s="2"/>
    </row>
    <row r="49" spans="3:8" x14ac:dyDescent="0.3">
      <c r="C49" s="2"/>
      <c r="D49" s="2"/>
      <c r="E49" s="2"/>
      <c r="F49" s="2"/>
      <c r="G49" s="2"/>
      <c r="H49" s="2"/>
    </row>
    <row r="50" spans="3:8" x14ac:dyDescent="0.3">
      <c r="C50" s="2"/>
      <c r="D50" s="2"/>
      <c r="E50" s="2"/>
      <c r="F50" s="2"/>
      <c r="G50" s="2"/>
      <c r="H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6E2F-01A8-418D-8168-953BA7FA0271}">
  <dimension ref="A1:I50"/>
  <sheetViews>
    <sheetView topLeftCell="A3" zoomScale="150" zoomScaleNormal="150" workbookViewId="0">
      <selection activeCell="D18" sqref="D18"/>
    </sheetView>
  </sheetViews>
  <sheetFormatPr defaultRowHeight="15.6" x14ac:dyDescent="0.3"/>
  <cols>
    <col min="1" max="1" width="17.09765625" bestFit="1" customWidth="1"/>
    <col min="2" max="2" width="12.19921875" customWidth="1"/>
    <col min="4" max="4" width="13.3984375" bestFit="1" customWidth="1"/>
  </cols>
  <sheetData>
    <row r="1" spans="1:9" x14ac:dyDescent="0.3">
      <c r="A1" t="s">
        <v>43</v>
      </c>
    </row>
    <row r="2" spans="1:9" ht="16.2" thickBot="1" x14ac:dyDescent="0.35"/>
    <row r="3" spans="1:9" x14ac:dyDescent="0.3">
      <c r="A3" s="11" t="s">
        <v>44</v>
      </c>
      <c r="B3" s="11"/>
    </row>
    <row r="4" spans="1:9" x14ac:dyDescent="0.3">
      <c r="A4" s="8" t="s">
        <v>45</v>
      </c>
      <c r="B4" s="8">
        <v>0.96508718670622162</v>
      </c>
    </row>
    <row r="5" spans="1:9" x14ac:dyDescent="0.3">
      <c r="A5" s="8" t="s">
        <v>46</v>
      </c>
      <c r="B5" s="8">
        <v>0.93139327794452953</v>
      </c>
    </row>
    <row r="6" spans="1:9" x14ac:dyDescent="0.3">
      <c r="A6" s="8" t="s">
        <v>47</v>
      </c>
      <c r="B6" s="8">
        <v>0.91614733970998052</v>
      </c>
    </row>
    <row r="7" spans="1:9" x14ac:dyDescent="0.3">
      <c r="A7" s="8" t="s">
        <v>48</v>
      </c>
      <c r="B7" s="8">
        <v>55.154588971438805</v>
      </c>
      <c r="C7">
        <v>1800</v>
      </c>
    </row>
    <row r="8" spans="1:9" ht="16.2" thickBot="1" x14ac:dyDescent="0.35">
      <c r="A8" s="9" t="s">
        <v>49</v>
      </c>
      <c r="B8" s="9">
        <v>23</v>
      </c>
    </row>
    <row r="10" spans="1:9" ht="16.2" hidden="1" thickBot="1" x14ac:dyDescent="0.35">
      <c r="A10" t="s">
        <v>50</v>
      </c>
    </row>
    <row r="11" spans="1:9" hidden="1" x14ac:dyDescent="0.3">
      <c r="A11" s="10"/>
      <c r="B11" s="10" t="s">
        <v>55</v>
      </c>
      <c r="C11" s="10" t="s">
        <v>56</v>
      </c>
      <c r="D11" s="10" t="s">
        <v>57</v>
      </c>
      <c r="E11" s="10" t="s">
        <v>58</v>
      </c>
      <c r="F11" s="10" t="s">
        <v>59</v>
      </c>
    </row>
    <row r="12" spans="1:9" hidden="1" x14ac:dyDescent="0.3">
      <c r="A12" s="8" t="s">
        <v>51</v>
      </c>
      <c r="B12" s="8">
        <v>4</v>
      </c>
      <c r="C12" s="8">
        <v>743365.22280748433</v>
      </c>
      <c r="D12" s="8">
        <v>185841.30570187108</v>
      </c>
      <c r="E12" s="8">
        <v>61.091240408798747</v>
      </c>
      <c r="F12" s="8">
        <v>3.1595150573139771E-10</v>
      </c>
    </row>
    <row r="13" spans="1:9" hidden="1" x14ac:dyDescent="0.3">
      <c r="A13" s="8" t="s">
        <v>52</v>
      </c>
      <c r="B13" s="8">
        <v>18</v>
      </c>
      <c r="C13" s="8">
        <v>54756.516322950461</v>
      </c>
      <c r="D13" s="8">
        <v>3042.0286846083591</v>
      </c>
      <c r="E13" s="8"/>
      <c r="F13" s="8"/>
    </row>
    <row r="14" spans="1:9" ht="16.2" hidden="1" thickBot="1" x14ac:dyDescent="0.35">
      <c r="A14" s="9" t="s">
        <v>53</v>
      </c>
      <c r="B14" s="9">
        <v>22</v>
      </c>
      <c r="C14" s="9">
        <v>798121.73913043481</v>
      </c>
      <c r="D14" s="9"/>
      <c r="E14" s="9"/>
      <c r="F14" s="9"/>
    </row>
    <row r="15" spans="1:9" ht="16.2" thickBot="1" x14ac:dyDescent="0.35"/>
    <row r="16" spans="1:9" x14ac:dyDescent="0.3">
      <c r="A16" s="10"/>
      <c r="B16" s="10" t="s">
        <v>60</v>
      </c>
      <c r="C16" s="12"/>
      <c r="D16" s="12"/>
      <c r="E16" s="12"/>
      <c r="F16" s="12"/>
      <c r="G16" s="12"/>
      <c r="H16" s="12"/>
      <c r="I16" s="12"/>
    </row>
    <row r="17" spans="1:9" x14ac:dyDescent="0.3">
      <c r="A17" s="8" t="s">
        <v>54</v>
      </c>
      <c r="B17" s="8">
        <v>-87.801924582426338</v>
      </c>
      <c r="C17" s="8"/>
      <c r="D17" s="8" t="s">
        <v>66</v>
      </c>
      <c r="E17" s="8" t="s">
        <v>67</v>
      </c>
      <c r="F17" s="8" t="s">
        <v>68</v>
      </c>
      <c r="G17" s="8" t="s">
        <v>69</v>
      </c>
      <c r="H17" s="8"/>
      <c r="I17" s="8"/>
    </row>
    <row r="18" spans="1:9" x14ac:dyDescent="0.3">
      <c r="A18" s="8" t="s">
        <v>2</v>
      </c>
      <c r="B18" s="8">
        <v>141.21943553963169</v>
      </c>
      <c r="C18" s="8"/>
      <c r="D18" s="8">
        <f>VLOOKUP(Dashboard!D7,Dashboard!B22:C24,2,FALSE)</f>
        <v>2</v>
      </c>
      <c r="E18" s="8">
        <f>VLOOKUP(Dashboard!H7,Dashboard!E22:F25,2,FALSE)</f>
        <v>4</v>
      </c>
      <c r="F18" s="8">
        <f>VLOOKUP(Dashboard!L7,Dashboard!B28:C29,2,FALSE)</f>
        <v>1</v>
      </c>
      <c r="G18" s="8">
        <f>VLOOKUP(Dashboard!P7,Dashboard!E28:F29,2,FALSE)</f>
        <v>1</v>
      </c>
      <c r="H18" s="8"/>
      <c r="I18" s="8"/>
    </row>
    <row r="19" spans="1:9" x14ac:dyDescent="0.3">
      <c r="A19" s="8" t="s">
        <v>3</v>
      </c>
      <c r="B19" s="8">
        <v>75.74386139349366</v>
      </c>
      <c r="C19" s="8"/>
      <c r="D19" s="8"/>
      <c r="E19" s="8"/>
      <c r="F19" s="8"/>
      <c r="G19" s="8"/>
      <c r="H19" s="8"/>
      <c r="I19" s="8"/>
    </row>
    <row r="20" spans="1:9" x14ac:dyDescent="0.3">
      <c r="A20" s="8" t="s">
        <v>4</v>
      </c>
      <c r="B20" s="8">
        <v>114.63002645729405</v>
      </c>
      <c r="C20" s="8"/>
      <c r="D20" s="8"/>
      <c r="E20" s="8"/>
      <c r="F20" s="8"/>
      <c r="G20" s="8"/>
      <c r="H20" s="8"/>
      <c r="I20" s="8"/>
    </row>
    <row r="21" spans="1:9" ht="16.2" thickBot="1" x14ac:dyDescent="0.35">
      <c r="A21" s="9" t="s">
        <v>39</v>
      </c>
      <c r="B21" s="9">
        <v>71.240692803958922</v>
      </c>
      <c r="C21" s="8"/>
      <c r="D21" s="8" t="s">
        <v>70</v>
      </c>
      <c r="E21" s="13">
        <f>B18*Dashboard!D18+B19*E18+B20*F18+B21*G18+B17</f>
        <v>401.04424025280122</v>
      </c>
      <c r="F21" s="8">
        <v>15600</v>
      </c>
      <c r="G21" s="8"/>
      <c r="H21" s="8"/>
      <c r="I21" s="8"/>
    </row>
    <row r="23" spans="1:9" x14ac:dyDescent="0.3">
      <c r="A23" t="s">
        <v>65</v>
      </c>
    </row>
    <row r="25" spans="1:9" x14ac:dyDescent="0.3">
      <c r="A25" t="s">
        <v>61</v>
      </c>
    </row>
    <row r="26" spans="1:9" ht="16.2" thickBot="1" x14ac:dyDescent="0.35"/>
    <row r="27" spans="1:9" x14ac:dyDescent="0.3">
      <c r="A27" s="10" t="s">
        <v>62</v>
      </c>
      <c r="B27" s="10" t="s">
        <v>63</v>
      </c>
      <c r="C27" s="10" t="s">
        <v>64</v>
      </c>
      <c r="D27" s="12" t="s">
        <v>71</v>
      </c>
    </row>
    <row r="28" spans="1:9" x14ac:dyDescent="0.3">
      <c r="A28" s="8">
        <v>1</v>
      </c>
      <c r="B28" s="8">
        <v>315.03209161195196</v>
      </c>
      <c r="C28" s="8">
        <v>-36.032091611951955</v>
      </c>
      <c r="D28">
        <f>C28*C28</f>
        <v>1298.3116259320984</v>
      </c>
      <c r="F28" t="s">
        <v>72</v>
      </c>
    </row>
    <row r="29" spans="1:9" x14ac:dyDescent="0.3">
      <c r="A29" s="8">
        <v>2</v>
      </c>
      <c r="B29" s="8">
        <v>390.77595300544567</v>
      </c>
      <c r="C29" s="8">
        <v>-11.775953005445672</v>
      </c>
      <c r="D29">
        <f t="shared" ref="D29:D50" si="0">C29*C29</f>
        <v>138.67306918646494</v>
      </c>
    </row>
    <row r="30" spans="1:9" x14ac:dyDescent="0.3">
      <c r="A30" s="8">
        <v>3</v>
      </c>
      <c r="B30" s="8">
        <v>386.27278441591091</v>
      </c>
      <c r="C30" s="8">
        <v>12.727215584089095</v>
      </c>
      <c r="D30">
        <f t="shared" si="0"/>
        <v>161.9820165238803</v>
      </c>
      <c r="F30">
        <f>AVERAGE(D28:D50)</f>
        <v>2380.7181009978453</v>
      </c>
      <c r="G30" t="s">
        <v>73</v>
      </c>
    </row>
    <row r="31" spans="1:9" x14ac:dyDescent="0.3">
      <c r="A31" s="8">
        <v>4</v>
      </c>
      <c r="B31" s="8">
        <v>456.25152715158367</v>
      </c>
      <c r="C31" s="8">
        <v>-57.251527151583673</v>
      </c>
      <c r="D31">
        <f t="shared" si="0"/>
        <v>3277.7373611885223</v>
      </c>
    </row>
    <row r="32" spans="1:9" x14ac:dyDescent="0.3">
      <c r="A32" s="8">
        <v>5</v>
      </c>
      <c r="B32" s="8">
        <v>315.03209161195196</v>
      </c>
      <c r="C32" s="8">
        <v>93.967908388048045</v>
      </c>
      <c r="D32">
        <f t="shared" si="0"/>
        <v>8829.9678068245903</v>
      </c>
      <c r="F32">
        <f>SQRT(F30)</f>
        <v>48.792602933209508</v>
      </c>
      <c r="G32" t="s">
        <v>74</v>
      </c>
    </row>
    <row r="33" spans="1:9" x14ac:dyDescent="0.3">
      <c r="A33" s="8">
        <v>6</v>
      </c>
      <c r="B33" s="8">
        <v>537.76050720289822</v>
      </c>
      <c r="C33" s="8">
        <v>-38.760507202898225</v>
      </c>
      <c r="D33">
        <f t="shared" si="0"/>
        <v>1502.3769186259251</v>
      </c>
    </row>
    <row r="34" spans="1:9" x14ac:dyDescent="0.3">
      <c r="A34" s="8">
        <v>7</v>
      </c>
      <c r="B34" s="8">
        <v>531.99538854507728</v>
      </c>
      <c r="C34" s="8">
        <v>-32.995388545077276</v>
      </c>
      <c r="D34">
        <f t="shared" si="0"/>
        <v>1088.6956652406168</v>
      </c>
    </row>
    <row r="35" spans="1:9" x14ac:dyDescent="0.3">
      <c r="A35" s="8">
        <v>8</v>
      </c>
      <c r="B35" s="8">
        <v>527.49221995554262</v>
      </c>
      <c r="C35" s="8">
        <v>-28.492219955542623</v>
      </c>
      <c r="D35">
        <f t="shared" si="0"/>
        <v>811.80659799502132</v>
      </c>
      <c r="F35" t="s">
        <v>77</v>
      </c>
      <c r="H35" t="s">
        <v>78</v>
      </c>
      <c r="I35" t="s">
        <v>79</v>
      </c>
    </row>
    <row r="36" spans="1:9" x14ac:dyDescent="0.3">
      <c r="A36" s="8">
        <v>9</v>
      </c>
      <c r="B36" s="8">
        <v>500.90281087320494</v>
      </c>
      <c r="C36" s="8">
        <v>28.097189126795058</v>
      </c>
      <c r="D36">
        <f t="shared" si="0"/>
        <v>789.45203682689043</v>
      </c>
    </row>
    <row r="37" spans="1:9" x14ac:dyDescent="0.3">
      <c r="A37" s="8">
        <v>10</v>
      </c>
      <c r="B37" s="8">
        <v>570.88155360887777</v>
      </c>
      <c r="C37" s="8">
        <v>-41.881553608877766</v>
      </c>
      <c r="D37">
        <f t="shared" si="0"/>
        <v>1754.0645326933022</v>
      </c>
      <c r="F37" s="14">
        <f>AVERAGE(Data!C3:C25)</f>
        <v>605.52173913043475</v>
      </c>
      <c r="H37" s="15">
        <f>F32/F37</f>
        <v>8.0579440472737754E-2</v>
      </c>
    </row>
    <row r="38" spans="1:9" x14ac:dyDescent="0.3">
      <c r="A38" s="8">
        <v>11</v>
      </c>
      <c r="B38" s="8">
        <v>613.50436859639194</v>
      </c>
      <c r="C38" s="8">
        <v>-14.504368596391942</v>
      </c>
      <c r="D38">
        <f t="shared" si="0"/>
        <v>210.37670838000074</v>
      </c>
    </row>
    <row r="39" spans="1:9" x14ac:dyDescent="0.3">
      <c r="A39" s="8">
        <v>12</v>
      </c>
      <c r="B39" s="8">
        <v>537.76050720289822</v>
      </c>
      <c r="C39" s="8">
        <v>61.239492797101775</v>
      </c>
      <c r="D39">
        <f t="shared" si="0"/>
        <v>3750.2754780462801</v>
      </c>
    </row>
    <row r="40" spans="1:9" x14ac:dyDescent="0.3">
      <c r="A40" s="8">
        <v>13</v>
      </c>
      <c r="B40" s="8">
        <v>505.40597946273977</v>
      </c>
      <c r="C40" s="8">
        <v>103.59402053726023</v>
      </c>
      <c r="D40">
        <f t="shared" si="0"/>
        <v>10731.721091074296</v>
      </c>
    </row>
    <row r="41" spans="1:9" x14ac:dyDescent="0.3">
      <c r="A41" s="8">
        <v>14</v>
      </c>
      <c r="B41" s="8">
        <v>652.3905336601922</v>
      </c>
      <c r="C41" s="8">
        <v>-23.390533660192204</v>
      </c>
      <c r="D41">
        <f t="shared" si="0"/>
        <v>547.11706490858455</v>
      </c>
    </row>
    <row r="42" spans="1:9" x14ac:dyDescent="0.3">
      <c r="A42" s="8">
        <v>15</v>
      </c>
      <c r="B42" s="8">
        <v>646.62541500237137</v>
      </c>
      <c r="C42" s="8">
        <v>-17.625415002371369</v>
      </c>
      <c r="D42">
        <f t="shared" si="0"/>
        <v>310.65525400581771</v>
      </c>
    </row>
    <row r="43" spans="1:9" x14ac:dyDescent="0.3">
      <c r="A43" s="8">
        <v>16</v>
      </c>
      <c r="B43" s="8">
        <v>642.1222464128366</v>
      </c>
      <c r="C43" s="8">
        <v>-13.122246412836603</v>
      </c>
      <c r="D43">
        <f t="shared" si="0"/>
        <v>172.19335091920308</v>
      </c>
    </row>
    <row r="44" spans="1:9" x14ac:dyDescent="0.3">
      <c r="A44" s="8">
        <v>17</v>
      </c>
      <c r="B44" s="8">
        <v>754.72380413602355</v>
      </c>
      <c r="C44" s="8">
        <v>-55.723804136023546</v>
      </c>
      <c r="D44">
        <f t="shared" si="0"/>
        <v>3105.1423473899149</v>
      </c>
    </row>
    <row r="45" spans="1:9" x14ac:dyDescent="0.3">
      <c r="A45" s="8">
        <v>18</v>
      </c>
      <c r="B45" s="8">
        <v>728.13439505368592</v>
      </c>
      <c r="C45" s="8">
        <v>0.86560494631407892</v>
      </c>
      <c r="D45">
        <f t="shared" si="0"/>
        <v>0.7492719230833994</v>
      </c>
    </row>
    <row r="46" spans="1:9" x14ac:dyDescent="0.3">
      <c r="A46" s="8">
        <v>19</v>
      </c>
      <c r="B46" s="8">
        <v>793.60996919982404</v>
      </c>
      <c r="C46" s="8">
        <v>-64.609969199824036</v>
      </c>
      <c r="D46">
        <f t="shared" si="0"/>
        <v>4174.448120002211</v>
      </c>
    </row>
    <row r="47" spans="1:9" x14ac:dyDescent="0.3">
      <c r="A47" s="8">
        <v>20</v>
      </c>
      <c r="B47" s="8">
        <v>744.45551688866794</v>
      </c>
      <c r="C47" s="8">
        <v>54.544483111332056</v>
      </c>
      <c r="D47">
        <f t="shared" si="0"/>
        <v>2975.1006378823877</v>
      </c>
    </row>
    <row r="48" spans="1:9" x14ac:dyDescent="0.3">
      <c r="A48" s="8">
        <v>21</v>
      </c>
      <c r="B48" s="8">
        <v>869.35383059331753</v>
      </c>
      <c r="C48" s="8">
        <v>-40.353830593317525</v>
      </c>
      <c r="D48">
        <f t="shared" si="0"/>
        <v>1628.4316435541693</v>
      </c>
    </row>
    <row r="49" spans="1:4" x14ac:dyDescent="0.3">
      <c r="A49" s="8">
        <v>22</v>
      </c>
      <c r="B49" s="8">
        <v>895.94323967565515</v>
      </c>
      <c r="C49" s="8">
        <v>53.05676032434485</v>
      </c>
      <c r="D49">
        <f t="shared" si="0"/>
        <v>2815.0198161149738</v>
      </c>
    </row>
    <row r="50" spans="1:4" ht="16.2" thickBot="1" x14ac:dyDescent="0.35">
      <c r="A50" s="9">
        <v>23</v>
      </c>
      <c r="B50" s="9">
        <v>1010.5732661329491</v>
      </c>
      <c r="C50" s="9">
        <v>68.426733867050871</v>
      </c>
      <c r="D50">
        <f t="shared" si="0"/>
        <v>4682.2179077122064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5F0D-4A94-49F1-853F-0247376644B2}">
  <dimension ref="C3:P26"/>
  <sheetViews>
    <sheetView topLeftCell="B7" zoomScale="130" zoomScaleNormal="130" workbookViewId="0">
      <selection activeCell="G14" sqref="G14"/>
    </sheetView>
  </sheetViews>
  <sheetFormatPr defaultRowHeight="15.6" x14ac:dyDescent="0.3"/>
  <cols>
    <col min="6" max="6" width="11.59765625" bestFit="1" customWidth="1"/>
    <col min="7" max="7" width="10.5" bestFit="1" customWidth="1"/>
  </cols>
  <sheetData>
    <row r="3" spans="3:16" x14ac:dyDescent="0.3">
      <c r="C3" s="4" t="s">
        <v>1</v>
      </c>
      <c r="D3" s="4" t="s">
        <v>2</v>
      </c>
      <c r="E3" s="4" t="s">
        <v>3</v>
      </c>
      <c r="F3" s="4" t="s">
        <v>4</v>
      </c>
      <c r="G3" s="4" t="s">
        <v>39</v>
      </c>
      <c r="L3" s="7" t="s">
        <v>40</v>
      </c>
      <c r="N3" t="s">
        <v>42</v>
      </c>
    </row>
    <row r="4" spans="3:16" x14ac:dyDescent="0.3">
      <c r="C4" s="2">
        <v>279</v>
      </c>
      <c r="D4" s="2">
        <v>1</v>
      </c>
      <c r="E4" s="2">
        <v>1</v>
      </c>
      <c r="F4" s="2">
        <v>1</v>
      </c>
      <c r="G4" s="2">
        <v>1</v>
      </c>
    </row>
    <row r="5" spans="3:16" x14ac:dyDescent="0.3">
      <c r="C5" s="2">
        <v>379</v>
      </c>
      <c r="D5" s="2">
        <v>1</v>
      </c>
      <c r="E5" s="2">
        <v>2</v>
      </c>
      <c r="F5" s="2">
        <v>1</v>
      </c>
      <c r="G5" s="2">
        <v>1</v>
      </c>
      <c r="L5" s="4" t="s">
        <v>2</v>
      </c>
      <c r="O5" s="4" t="s">
        <v>3</v>
      </c>
    </row>
    <row r="6" spans="3:16" x14ac:dyDescent="0.3">
      <c r="C6" s="2">
        <v>399</v>
      </c>
      <c r="D6" s="2">
        <v>1</v>
      </c>
      <c r="E6" s="2">
        <v>1</v>
      </c>
      <c r="F6" s="2">
        <v>1</v>
      </c>
      <c r="G6" s="2">
        <v>2</v>
      </c>
      <c r="L6" s="2" t="s">
        <v>7</v>
      </c>
      <c r="M6">
        <v>1</v>
      </c>
      <c r="O6" s="2" t="s">
        <v>5</v>
      </c>
      <c r="P6">
        <v>1</v>
      </c>
    </row>
    <row r="7" spans="3:16" x14ac:dyDescent="0.3">
      <c r="C7" s="2">
        <v>399</v>
      </c>
      <c r="D7" s="2">
        <v>2</v>
      </c>
      <c r="E7" s="2">
        <v>1</v>
      </c>
      <c r="F7" s="2">
        <v>1</v>
      </c>
      <c r="G7" s="2">
        <v>1</v>
      </c>
      <c r="L7" s="2" t="s">
        <v>11</v>
      </c>
      <c r="M7">
        <v>2</v>
      </c>
      <c r="O7" s="2" t="s">
        <v>9</v>
      </c>
      <c r="P7">
        <v>2</v>
      </c>
    </row>
    <row r="8" spans="3:16" x14ac:dyDescent="0.3">
      <c r="C8" s="2">
        <v>409</v>
      </c>
      <c r="D8" s="2">
        <v>1</v>
      </c>
      <c r="E8" s="2">
        <v>1</v>
      </c>
      <c r="F8" s="2">
        <v>1</v>
      </c>
      <c r="G8" s="2">
        <v>1</v>
      </c>
      <c r="L8" s="2" t="s">
        <v>15</v>
      </c>
      <c r="M8">
        <v>3</v>
      </c>
      <c r="O8" s="2" t="s">
        <v>12</v>
      </c>
      <c r="P8">
        <v>3</v>
      </c>
    </row>
    <row r="9" spans="3:16" x14ac:dyDescent="0.3">
      <c r="C9" s="2">
        <v>499</v>
      </c>
      <c r="D9" s="2">
        <v>1</v>
      </c>
      <c r="E9" s="2">
        <v>3</v>
      </c>
      <c r="F9" s="2">
        <v>1</v>
      </c>
      <c r="G9" s="2">
        <v>2</v>
      </c>
      <c r="O9" s="2" t="s">
        <v>14</v>
      </c>
      <c r="P9">
        <v>4</v>
      </c>
    </row>
    <row r="10" spans="3:16" x14ac:dyDescent="0.3">
      <c r="C10" s="2">
        <v>499</v>
      </c>
      <c r="D10" s="2">
        <v>2</v>
      </c>
      <c r="E10" s="2">
        <v>2</v>
      </c>
      <c r="F10" s="2">
        <v>1</v>
      </c>
      <c r="G10" s="2">
        <v>1</v>
      </c>
    </row>
    <row r="11" spans="3:16" x14ac:dyDescent="0.3">
      <c r="C11" s="2">
        <v>499</v>
      </c>
      <c r="D11" s="2">
        <v>2</v>
      </c>
      <c r="E11" s="2">
        <v>1</v>
      </c>
      <c r="F11" s="2">
        <v>1</v>
      </c>
      <c r="G11" s="2">
        <v>2</v>
      </c>
      <c r="L11" s="4" t="s">
        <v>4</v>
      </c>
      <c r="O11" s="4" t="s">
        <v>39</v>
      </c>
    </row>
    <row r="12" spans="3:16" x14ac:dyDescent="0.3">
      <c r="C12" s="2">
        <v>529</v>
      </c>
      <c r="D12" s="2">
        <v>1</v>
      </c>
      <c r="E12" s="2">
        <v>1</v>
      </c>
      <c r="F12" s="2">
        <v>2</v>
      </c>
      <c r="G12" s="2">
        <v>2</v>
      </c>
      <c r="L12" s="2" t="s">
        <v>6</v>
      </c>
      <c r="M12">
        <v>1</v>
      </c>
      <c r="O12" s="2" t="s">
        <v>8</v>
      </c>
      <c r="P12">
        <v>1</v>
      </c>
    </row>
    <row r="13" spans="3:16" x14ac:dyDescent="0.3">
      <c r="C13" s="2">
        <v>529</v>
      </c>
      <c r="D13" s="2">
        <v>2</v>
      </c>
      <c r="E13" s="2">
        <v>1</v>
      </c>
      <c r="F13" s="2">
        <v>2</v>
      </c>
      <c r="G13" s="2">
        <v>1</v>
      </c>
      <c r="L13" s="2" t="s">
        <v>13</v>
      </c>
      <c r="M13">
        <v>2</v>
      </c>
      <c r="O13" s="2" t="s">
        <v>10</v>
      </c>
      <c r="P13">
        <v>2</v>
      </c>
    </row>
    <row r="14" spans="3:16" x14ac:dyDescent="0.3">
      <c r="C14" s="2">
        <v>599</v>
      </c>
      <c r="D14" s="2">
        <v>1</v>
      </c>
      <c r="E14" s="2">
        <v>4</v>
      </c>
      <c r="F14" s="2">
        <v>1</v>
      </c>
      <c r="G14" s="2">
        <v>2</v>
      </c>
    </row>
    <row r="15" spans="3:16" x14ac:dyDescent="0.3">
      <c r="C15" s="2">
        <v>599</v>
      </c>
      <c r="D15" s="2">
        <v>1</v>
      </c>
      <c r="E15" s="2">
        <v>3</v>
      </c>
      <c r="F15" s="2">
        <v>1</v>
      </c>
      <c r="G15" s="2">
        <v>2</v>
      </c>
    </row>
    <row r="16" spans="3:16" x14ac:dyDescent="0.3">
      <c r="C16" s="2">
        <v>609</v>
      </c>
      <c r="D16" s="2">
        <v>1</v>
      </c>
      <c r="E16" s="2">
        <v>2</v>
      </c>
      <c r="F16" s="2">
        <v>2</v>
      </c>
      <c r="G16" s="2">
        <v>1</v>
      </c>
      <c r="L16" s="4"/>
    </row>
    <row r="17" spans="3:12" x14ac:dyDescent="0.3">
      <c r="C17" s="2">
        <v>629</v>
      </c>
      <c r="D17" s="2">
        <v>1</v>
      </c>
      <c r="E17" s="2">
        <v>3</v>
      </c>
      <c r="F17" s="2">
        <v>2</v>
      </c>
      <c r="G17" s="2">
        <v>2</v>
      </c>
      <c r="L17" s="2"/>
    </row>
    <row r="18" spans="3:12" x14ac:dyDescent="0.3">
      <c r="C18" s="2">
        <v>629</v>
      </c>
      <c r="D18" s="2">
        <v>2</v>
      </c>
      <c r="E18" s="2">
        <v>2</v>
      </c>
      <c r="F18" s="2">
        <v>2</v>
      </c>
      <c r="G18" s="2">
        <v>1</v>
      </c>
      <c r="L18" s="2"/>
    </row>
    <row r="19" spans="3:12" x14ac:dyDescent="0.3">
      <c r="C19" s="2">
        <v>629</v>
      </c>
      <c r="D19" s="2">
        <v>2</v>
      </c>
      <c r="E19" s="2">
        <v>1</v>
      </c>
      <c r="F19" s="2">
        <v>2</v>
      </c>
      <c r="G19" s="2">
        <v>2</v>
      </c>
      <c r="L19" s="2"/>
    </row>
    <row r="20" spans="3:12" x14ac:dyDescent="0.3">
      <c r="C20" s="2">
        <v>699</v>
      </c>
      <c r="D20" s="2">
        <v>2</v>
      </c>
      <c r="E20" s="2">
        <v>4</v>
      </c>
      <c r="F20" s="2">
        <v>1</v>
      </c>
      <c r="G20" s="2">
        <v>2</v>
      </c>
    </row>
    <row r="21" spans="3:12" x14ac:dyDescent="0.3">
      <c r="C21" s="2">
        <v>729</v>
      </c>
      <c r="D21" s="2">
        <v>1</v>
      </c>
      <c r="E21" s="2">
        <v>4</v>
      </c>
      <c r="F21" s="2">
        <v>2</v>
      </c>
      <c r="G21" s="2">
        <v>2</v>
      </c>
    </row>
    <row r="22" spans="3:12" x14ac:dyDescent="0.3">
      <c r="C22" s="2">
        <v>729</v>
      </c>
      <c r="D22" s="2">
        <v>2</v>
      </c>
      <c r="E22" s="2">
        <v>3</v>
      </c>
      <c r="F22" s="2">
        <v>2</v>
      </c>
      <c r="G22" s="2">
        <v>2</v>
      </c>
    </row>
    <row r="23" spans="3:12" x14ac:dyDescent="0.3">
      <c r="C23" s="2">
        <v>799</v>
      </c>
      <c r="D23" s="2">
        <v>3</v>
      </c>
      <c r="E23" s="2">
        <v>2</v>
      </c>
      <c r="F23" s="2">
        <v>1</v>
      </c>
      <c r="G23" s="2">
        <v>2</v>
      </c>
    </row>
    <row r="24" spans="3:12" x14ac:dyDescent="0.3">
      <c r="C24" s="2">
        <v>829</v>
      </c>
      <c r="D24" s="2">
        <v>2</v>
      </c>
      <c r="E24" s="2">
        <v>4</v>
      </c>
      <c r="F24" s="2">
        <v>2</v>
      </c>
      <c r="G24" s="2">
        <v>2</v>
      </c>
    </row>
    <row r="25" spans="3:12" x14ac:dyDescent="0.3">
      <c r="C25" s="2">
        <v>949</v>
      </c>
      <c r="D25" s="2">
        <v>3</v>
      </c>
      <c r="E25" s="2">
        <v>4</v>
      </c>
      <c r="F25" s="2">
        <v>1</v>
      </c>
      <c r="G25" s="2">
        <v>2</v>
      </c>
    </row>
    <row r="26" spans="3:12" x14ac:dyDescent="0.3">
      <c r="C26" s="2">
        <v>1079</v>
      </c>
      <c r="D26" s="2">
        <v>3</v>
      </c>
      <c r="E26" s="2">
        <v>4</v>
      </c>
      <c r="F26" s="2">
        <v>2</v>
      </c>
      <c r="G2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983E-A927-4126-9B60-90AE4DA15FB0}">
  <dimension ref="B4:R29"/>
  <sheetViews>
    <sheetView showGridLines="0" topLeftCell="C4" workbookViewId="0">
      <selection activeCell="G7" sqref="G7"/>
    </sheetView>
  </sheetViews>
  <sheetFormatPr defaultRowHeight="15.6" x14ac:dyDescent="0.3"/>
  <sheetData>
    <row r="4" spans="4:18" x14ac:dyDescent="0.3">
      <c r="D4" s="16" t="s">
        <v>2</v>
      </c>
      <c r="E4" s="16"/>
      <c r="F4" s="16"/>
      <c r="H4" s="16" t="s">
        <v>3</v>
      </c>
      <c r="I4" s="16"/>
      <c r="J4" s="16"/>
      <c r="L4" s="16" t="s">
        <v>4</v>
      </c>
      <c r="M4" s="16"/>
      <c r="N4" s="16"/>
      <c r="P4" s="16" t="s">
        <v>69</v>
      </c>
      <c r="Q4" s="16"/>
      <c r="R4" s="16"/>
    </row>
    <row r="5" spans="4:18" x14ac:dyDescent="0.3">
      <c r="D5" s="16"/>
      <c r="E5" s="16"/>
      <c r="F5" s="16"/>
      <c r="H5" s="16"/>
      <c r="I5" s="16"/>
      <c r="J5" s="16"/>
      <c r="L5" s="16"/>
      <c r="M5" s="16"/>
      <c r="N5" s="16"/>
      <c r="P5" s="16"/>
      <c r="Q5" s="16"/>
      <c r="R5" s="16"/>
    </row>
    <row r="6" spans="4:18" ht="16.2" thickBot="1" x14ac:dyDescent="0.35">
      <c r="D6" s="16"/>
      <c r="E6" s="16"/>
      <c r="F6" s="16"/>
      <c r="H6" s="16"/>
      <c r="I6" s="16"/>
      <c r="J6" s="16"/>
      <c r="L6" s="16"/>
      <c r="M6" s="16"/>
      <c r="N6" s="16"/>
      <c r="P6" s="16"/>
      <c r="Q6" s="16"/>
      <c r="R6" s="16"/>
    </row>
    <row r="7" spans="4:18" x14ac:dyDescent="0.3">
      <c r="D7" s="17" t="s">
        <v>11</v>
      </c>
      <c r="E7" s="18"/>
      <c r="F7" s="19"/>
      <c r="H7" s="26" t="s">
        <v>14</v>
      </c>
      <c r="I7" s="27"/>
      <c r="J7" s="28"/>
      <c r="L7" s="26" t="s">
        <v>6</v>
      </c>
      <c r="M7" s="27"/>
      <c r="N7" s="28"/>
      <c r="P7" s="26" t="s">
        <v>8</v>
      </c>
      <c r="Q7" s="27"/>
      <c r="R7" s="28"/>
    </row>
    <row r="8" spans="4:18" x14ac:dyDescent="0.3">
      <c r="D8" s="20"/>
      <c r="E8" s="21"/>
      <c r="F8" s="22"/>
      <c r="H8" s="29"/>
      <c r="I8" s="30"/>
      <c r="J8" s="31"/>
      <c r="L8" s="29"/>
      <c r="M8" s="30"/>
      <c r="N8" s="31"/>
      <c r="P8" s="29"/>
      <c r="Q8" s="30"/>
      <c r="R8" s="31"/>
    </row>
    <row r="9" spans="4:18" ht="16.2" thickBot="1" x14ac:dyDescent="0.35">
      <c r="D9" s="23"/>
      <c r="E9" s="24"/>
      <c r="F9" s="25"/>
      <c r="H9" s="32"/>
      <c r="I9" s="33"/>
      <c r="J9" s="34"/>
      <c r="L9" s="32"/>
      <c r="M9" s="33"/>
      <c r="N9" s="34"/>
      <c r="P9" s="32"/>
      <c r="Q9" s="33"/>
      <c r="R9" s="34"/>
    </row>
    <row r="14" spans="4:18" x14ac:dyDescent="0.3">
      <c r="H14" s="16" t="s">
        <v>75</v>
      </c>
      <c r="I14" s="16"/>
      <c r="J14" s="16"/>
      <c r="L14" s="16" t="s">
        <v>76</v>
      </c>
      <c r="M14" s="16"/>
      <c r="N14" s="16"/>
    </row>
    <row r="15" spans="4:18" x14ac:dyDescent="0.3">
      <c r="H15" s="16"/>
      <c r="I15" s="16"/>
      <c r="J15" s="16"/>
      <c r="L15" s="16"/>
      <c r="M15" s="16"/>
      <c r="N15" s="16"/>
    </row>
    <row r="16" spans="4:18" ht="16.2" thickBot="1" x14ac:dyDescent="0.35">
      <c r="H16" s="16"/>
      <c r="I16" s="16"/>
      <c r="J16" s="16"/>
      <c r="L16" s="16"/>
      <c r="M16" s="16"/>
      <c r="N16" s="16"/>
    </row>
    <row r="17" spans="2:14" x14ac:dyDescent="0.3">
      <c r="H17" s="35">
        <f>'Regression Analysis sheet'!E21</f>
        <v>401.04424025280122</v>
      </c>
      <c r="I17" s="18"/>
      <c r="J17" s="19"/>
      <c r="L17" s="36">
        <f>H17*75</f>
        <v>30078.31801896009</v>
      </c>
      <c r="M17" s="37"/>
      <c r="N17" s="38"/>
    </row>
    <row r="18" spans="2:14" x14ac:dyDescent="0.3">
      <c r="H18" s="20"/>
      <c r="I18" s="21"/>
      <c r="J18" s="22"/>
      <c r="L18" s="39"/>
      <c r="M18" s="40"/>
      <c r="N18" s="41"/>
    </row>
    <row r="19" spans="2:14" ht="16.2" thickBot="1" x14ac:dyDescent="0.35">
      <c r="H19" s="23"/>
      <c r="I19" s="24"/>
      <c r="J19" s="25"/>
      <c r="L19" s="42"/>
      <c r="M19" s="43"/>
      <c r="N19" s="44"/>
    </row>
    <row r="20" spans="2:14" hidden="1" x14ac:dyDescent="0.3"/>
    <row r="21" spans="2:14" hidden="1" x14ac:dyDescent="0.3">
      <c r="B21" s="4" t="s">
        <v>2</v>
      </c>
      <c r="E21" s="4" t="s">
        <v>3</v>
      </c>
    </row>
    <row r="22" spans="2:14" hidden="1" x14ac:dyDescent="0.3">
      <c r="B22" s="2" t="s">
        <v>7</v>
      </c>
      <c r="C22">
        <v>1</v>
      </c>
      <c r="E22" s="2" t="s">
        <v>5</v>
      </c>
      <c r="F22">
        <v>1</v>
      </c>
    </row>
    <row r="23" spans="2:14" hidden="1" x14ac:dyDescent="0.3">
      <c r="B23" s="2" t="s">
        <v>11</v>
      </c>
      <c r="C23">
        <v>2</v>
      </c>
      <c r="E23" s="2" t="s">
        <v>9</v>
      </c>
      <c r="F23">
        <v>2</v>
      </c>
    </row>
    <row r="24" spans="2:14" hidden="1" x14ac:dyDescent="0.3">
      <c r="B24" s="2" t="s">
        <v>15</v>
      </c>
      <c r="C24">
        <v>3</v>
      </c>
      <c r="E24" s="2" t="s">
        <v>12</v>
      </c>
      <c r="F24">
        <v>3</v>
      </c>
    </row>
    <row r="25" spans="2:14" hidden="1" x14ac:dyDescent="0.3">
      <c r="E25" s="2" t="s">
        <v>14</v>
      </c>
      <c r="F25">
        <v>4</v>
      </c>
    </row>
    <row r="26" spans="2:14" hidden="1" x14ac:dyDescent="0.3"/>
    <row r="27" spans="2:14" hidden="1" x14ac:dyDescent="0.3">
      <c r="B27" s="4" t="s">
        <v>4</v>
      </c>
      <c r="E27" s="4" t="s">
        <v>39</v>
      </c>
    </row>
    <row r="28" spans="2:14" hidden="1" x14ac:dyDescent="0.3">
      <c r="B28" s="2" t="s">
        <v>6</v>
      </c>
      <c r="C28">
        <v>1</v>
      </c>
      <c r="E28" s="2" t="s">
        <v>8</v>
      </c>
      <c r="F28">
        <v>1</v>
      </c>
    </row>
    <row r="29" spans="2:14" hidden="1" x14ac:dyDescent="0.3">
      <c r="B29" s="2" t="s">
        <v>13</v>
      </c>
      <c r="C29">
        <v>2</v>
      </c>
      <c r="E29" s="2" t="s">
        <v>10</v>
      </c>
      <c r="F29">
        <v>2</v>
      </c>
    </row>
  </sheetData>
  <mergeCells count="12">
    <mergeCell ref="H17:J19"/>
    <mergeCell ref="L17:N19"/>
    <mergeCell ref="D4:F6"/>
    <mergeCell ref="H4:J6"/>
    <mergeCell ref="L4:N6"/>
    <mergeCell ref="P4:R6"/>
    <mergeCell ref="H14:J16"/>
    <mergeCell ref="L14:N16"/>
    <mergeCell ref="D7:F9"/>
    <mergeCell ref="H7:J9"/>
    <mergeCell ref="L7:N9"/>
    <mergeCell ref="P7:R9"/>
  </mergeCells>
  <dataValidations count="4">
    <dataValidation type="list" allowBlank="1" showInputMessage="1" showErrorMessage="1" sqref="D7:F9" xr:uid="{5C0CFE50-8228-44A6-8E98-A498CBB5CD72}">
      <formula1>$B$22:$B$24</formula1>
    </dataValidation>
    <dataValidation type="list" allowBlank="1" showInputMessage="1" showErrorMessage="1" sqref="H7:J9" xr:uid="{CC392C11-EE0D-48EE-BFA0-1262EFBEF436}">
      <formula1>$E$22:$E$25</formula1>
    </dataValidation>
    <dataValidation type="list" allowBlank="1" showInputMessage="1" showErrorMessage="1" sqref="L7:N9" xr:uid="{2DFA6E5F-3832-4BFB-9399-04444AEDEAC3}">
      <formula1>$B$28:$B$29</formula1>
    </dataValidation>
    <dataValidation type="list" allowBlank="1" showInputMessage="1" showErrorMessage="1" sqref="P7:R9" xr:uid="{F0FF78B3-CEA5-427B-A7BE-9320AF631781}">
      <formula1>$E$28:$E$29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Regression Analysis sheet</vt:lpstr>
      <vt:lpstr>Coded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iqbal khan</cp:lastModifiedBy>
  <dcterms:created xsi:type="dcterms:W3CDTF">2015-09-15T04:59:38Z</dcterms:created>
  <dcterms:modified xsi:type="dcterms:W3CDTF">2021-04-22T09:46:57Z</dcterms:modified>
</cp:coreProperties>
</file>