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F7A8" lockStructure="1"/>
  <bookViews>
    <workbookView xWindow="-105" yWindow="-105" windowWidth="19425" windowHeight="10305" activeTab="1"/>
  </bookViews>
  <sheets>
    <sheet name="Module C11" sheetId="10" r:id="rId1"/>
    <sheet name="SN" sheetId="9" r:id="rId2"/>
  </sheets>
  <calcPr calcId="145621"/>
</workbook>
</file>

<file path=xl/calcChain.xml><?xml version="1.0" encoding="utf-8"?>
<calcChain xmlns="http://schemas.openxmlformats.org/spreadsheetml/2006/main">
  <c r="E7" i="9" l="1"/>
  <c r="E6" i="9"/>
  <c r="A5" i="9"/>
  <c r="B7" i="9"/>
  <c r="C7" i="9"/>
  <c r="C5" i="9"/>
  <c r="E4" i="9" l="1"/>
  <c r="F12" i="10"/>
  <c r="E11" i="9" l="1"/>
  <c r="D11" i="9"/>
  <c r="I11" i="10"/>
  <c r="H11" i="10"/>
  <c r="F13" i="10" l="1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26" i="10"/>
  <c r="G26" i="10" s="1"/>
  <c r="F27" i="10"/>
  <c r="G27" i="10" s="1"/>
  <c r="F28" i="10"/>
  <c r="G28" i="10" s="1"/>
  <c r="F29" i="10"/>
  <c r="G29" i="10" s="1"/>
  <c r="F30" i="10"/>
  <c r="G30" i="10" s="1"/>
  <c r="F31" i="10"/>
  <c r="G31" i="10" s="1"/>
  <c r="F32" i="10"/>
  <c r="G32" i="10" s="1"/>
  <c r="F33" i="10"/>
  <c r="G33" i="10" s="1"/>
  <c r="F34" i="10"/>
  <c r="G34" i="10" s="1"/>
  <c r="F35" i="10"/>
  <c r="G35" i="10" s="1"/>
  <c r="F36" i="10"/>
  <c r="G36" i="10" s="1"/>
  <c r="F37" i="10"/>
  <c r="G37" i="10" s="1"/>
  <c r="F38" i="10"/>
  <c r="G38" i="10" s="1"/>
  <c r="F39" i="10"/>
  <c r="G39" i="10" s="1"/>
  <c r="F40" i="10"/>
  <c r="G40" i="10" s="1"/>
  <c r="F41" i="10"/>
  <c r="G41" i="10" s="1"/>
  <c r="F42" i="10"/>
  <c r="G42" i="10" s="1"/>
  <c r="F43" i="10"/>
  <c r="G43" i="10" s="1"/>
  <c r="F44" i="10"/>
  <c r="G44" i="10" s="1"/>
  <c r="F45" i="10"/>
  <c r="G45" i="10" s="1"/>
  <c r="F46" i="10"/>
  <c r="G46" i="10" s="1"/>
  <c r="F47" i="10"/>
  <c r="G47" i="10" s="1"/>
  <c r="F48" i="10"/>
  <c r="G48" i="10" s="1"/>
  <c r="F49" i="10"/>
  <c r="G49" i="10" s="1"/>
  <c r="F50" i="10"/>
  <c r="G50" i="10" s="1"/>
  <c r="F51" i="10"/>
  <c r="G51" i="10" s="1"/>
  <c r="F52" i="10"/>
  <c r="G52" i="10" s="1"/>
  <c r="G12" i="10"/>
  <c r="I51" i="10" l="1"/>
  <c r="H51" i="10"/>
  <c r="I49" i="10"/>
  <c r="H49" i="10"/>
  <c r="I47" i="10"/>
  <c r="H47" i="10"/>
  <c r="I45" i="10"/>
  <c r="H45" i="10"/>
  <c r="I43" i="10"/>
  <c r="H43" i="10"/>
  <c r="I41" i="10"/>
  <c r="H41" i="10"/>
  <c r="I39" i="10"/>
  <c r="H39" i="10"/>
  <c r="I37" i="10"/>
  <c r="H37" i="10"/>
  <c r="I35" i="10"/>
  <c r="H35" i="10"/>
  <c r="I33" i="10"/>
  <c r="H33" i="10"/>
  <c r="I31" i="10"/>
  <c r="H31" i="10"/>
  <c r="I29" i="10"/>
  <c r="H29" i="10"/>
  <c r="I27" i="10"/>
  <c r="H27" i="10"/>
  <c r="I25" i="10"/>
  <c r="H25" i="10"/>
  <c r="I23" i="10"/>
  <c r="H23" i="10"/>
  <c r="I21" i="10"/>
  <c r="H21" i="10"/>
  <c r="I19" i="10"/>
  <c r="H19" i="10"/>
  <c r="I17" i="10"/>
  <c r="H17" i="10"/>
  <c r="I15" i="10"/>
  <c r="H15" i="10"/>
  <c r="I13" i="10"/>
  <c r="H13" i="10"/>
  <c r="H52" i="10"/>
  <c r="I52" i="10"/>
  <c r="H50" i="10"/>
  <c r="I50" i="10"/>
  <c r="H48" i="10"/>
  <c r="I48" i="10"/>
  <c r="H46" i="10"/>
  <c r="I46" i="10"/>
  <c r="H44" i="10"/>
  <c r="I44" i="10"/>
  <c r="H42" i="10"/>
  <c r="I42" i="10"/>
  <c r="H40" i="10"/>
  <c r="I40" i="10"/>
  <c r="H38" i="10"/>
  <c r="I38" i="10"/>
  <c r="H36" i="10"/>
  <c r="I36" i="10"/>
  <c r="H34" i="10"/>
  <c r="I34" i="10"/>
  <c r="H32" i="10"/>
  <c r="I32" i="10"/>
  <c r="H30" i="10"/>
  <c r="I30" i="10"/>
  <c r="H28" i="10"/>
  <c r="I28" i="10"/>
  <c r="H26" i="10"/>
  <c r="I26" i="10"/>
  <c r="H24" i="10"/>
  <c r="I24" i="10"/>
  <c r="H22" i="10"/>
  <c r="I22" i="10"/>
  <c r="H20" i="10"/>
  <c r="I20" i="10"/>
  <c r="H18" i="10"/>
  <c r="I18" i="10"/>
  <c r="H16" i="10"/>
  <c r="I16" i="10"/>
  <c r="H14" i="10"/>
  <c r="I14" i="10"/>
  <c r="H12" i="10"/>
  <c r="I12" i="10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B12" i="9"/>
  <c r="C12" i="9"/>
  <c r="A12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G45" i="9"/>
  <c r="G46" i="9"/>
  <c r="G47" i="9"/>
  <c r="G48" i="9"/>
  <c r="G49" i="9"/>
  <c r="G50" i="9"/>
  <c r="G51" i="9"/>
  <c r="G52" i="9"/>
  <c r="J13" i="10" l="1"/>
  <c r="K13" i="10" s="1"/>
  <c r="J14" i="10"/>
  <c r="K14" i="10" s="1"/>
  <c r="J23" i="10"/>
  <c r="K23" i="10" s="1"/>
  <c r="J25" i="10"/>
  <c r="K25" i="10" s="1"/>
  <c r="J27" i="10"/>
  <c r="K27" i="10" s="1"/>
  <c r="J29" i="10"/>
  <c r="K29" i="10" s="1"/>
  <c r="J31" i="10"/>
  <c r="K31" i="10" s="1"/>
  <c r="J33" i="10"/>
  <c r="K33" i="10" s="1"/>
  <c r="J35" i="10"/>
  <c r="K35" i="10" s="1"/>
  <c r="J37" i="10"/>
  <c r="K37" i="10" s="1"/>
  <c r="J39" i="10"/>
  <c r="K39" i="10" s="1"/>
  <c r="J41" i="10"/>
  <c r="K41" i="10" s="1"/>
  <c r="J12" i="10"/>
  <c r="K12" i="10" s="1"/>
  <c r="J22" i="10"/>
  <c r="K22" i="10" s="1"/>
  <c r="J24" i="10"/>
  <c r="K24" i="10" s="1"/>
  <c r="J26" i="10"/>
  <c r="K26" i="10" s="1"/>
  <c r="J28" i="10"/>
  <c r="K28" i="10" s="1"/>
  <c r="J30" i="10"/>
  <c r="K30" i="10" s="1"/>
  <c r="J32" i="10"/>
  <c r="K32" i="10" s="1"/>
  <c r="J34" i="10"/>
  <c r="K34" i="10" s="1"/>
  <c r="J36" i="10"/>
  <c r="K36" i="10" s="1"/>
  <c r="J38" i="10"/>
  <c r="K38" i="10" s="1"/>
  <c r="J40" i="10"/>
  <c r="K40" i="10" s="1"/>
  <c r="J42" i="10"/>
  <c r="K42" i="10" s="1"/>
  <c r="J44" i="10"/>
  <c r="K44" i="10" s="1"/>
  <c r="J46" i="10"/>
  <c r="K46" i="10" s="1"/>
  <c r="J48" i="10"/>
  <c r="K48" i="10" s="1"/>
  <c r="J50" i="10"/>
  <c r="K50" i="10" s="1"/>
  <c r="J52" i="10"/>
  <c r="K52" i="10" s="1"/>
  <c r="J43" i="10"/>
  <c r="K43" i="10" s="1"/>
  <c r="J45" i="10"/>
  <c r="K45" i="10" s="1"/>
  <c r="J47" i="10"/>
  <c r="K47" i="10" s="1"/>
  <c r="J49" i="10"/>
  <c r="K49" i="10" s="1"/>
  <c r="J51" i="10"/>
  <c r="K51" i="10" s="1"/>
  <c r="J15" i="10"/>
  <c r="K15" i="10" s="1"/>
  <c r="J19" i="10"/>
  <c r="K19" i="10" s="1"/>
  <c r="J21" i="10"/>
  <c r="K21" i="10" s="1"/>
  <c r="J16" i="10"/>
  <c r="K16" i="10" s="1"/>
  <c r="J20" i="10"/>
  <c r="K20" i="10" s="1"/>
  <c r="J18" i="10"/>
  <c r="K18" i="10" s="1"/>
  <c r="J17" i="10"/>
  <c r="K17" i="10" s="1"/>
  <c r="F52" i="9"/>
  <c r="F51" i="9"/>
  <c r="F50" i="9"/>
  <c r="F49" i="9"/>
  <c r="F48" i="9"/>
  <c r="F47" i="9"/>
  <c r="F46" i="9"/>
  <c r="F45" i="9"/>
  <c r="M51" i="10"/>
  <c r="L51" i="10"/>
  <c r="M49" i="10"/>
  <c r="L49" i="10"/>
  <c r="M47" i="10"/>
  <c r="L47" i="10"/>
  <c r="M45" i="10"/>
  <c r="L45" i="10"/>
  <c r="M52" i="10"/>
  <c r="L52" i="10"/>
  <c r="M50" i="10"/>
  <c r="L50" i="10"/>
  <c r="M48" i="10"/>
  <c r="L48" i="10"/>
  <c r="M46" i="10"/>
  <c r="L46" i="10"/>
  <c r="L12" i="10" l="1"/>
  <c r="G14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F12" i="9"/>
  <c r="E12" i="9"/>
  <c r="D12" i="9"/>
  <c r="D9" i="9"/>
  <c r="D9" i="10"/>
  <c r="M12" i="10" l="1"/>
  <c r="F30" i="9"/>
  <c r="M13" i="10"/>
  <c r="M14" i="10"/>
  <c r="G43" i="9"/>
  <c r="G41" i="9"/>
  <c r="G39" i="9"/>
  <c r="G37" i="9"/>
  <c r="G35" i="9"/>
  <c r="G33" i="9"/>
  <c r="G31" i="9"/>
  <c r="G29" i="9"/>
  <c r="G27" i="9"/>
  <c r="G25" i="9"/>
  <c r="G23" i="9"/>
  <c r="G21" i="9"/>
  <c r="G18" i="9"/>
  <c r="M44" i="10"/>
  <c r="M42" i="10"/>
  <c r="M40" i="10"/>
  <c r="M38" i="10"/>
  <c r="M36" i="10"/>
  <c r="M34" i="10"/>
  <c r="M32" i="10"/>
  <c r="M30" i="10"/>
  <c r="M28" i="10"/>
  <c r="M26" i="10"/>
  <c r="M24" i="10"/>
  <c r="M22" i="10"/>
  <c r="M20" i="10"/>
  <c r="M19" i="10"/>
  <c r="M17" i="10"/>
  <c r="G16" i="9"/>
  <c r="G13" i="9"/>
  <c r="G12" i="9"/>
  <c r="L43" i="10"/>
  <c r="L35" i="10"/>
  <c r="M41" i="10"/>
  <c r="M37" i="10"/>
  <c r="M33" i="10"/>
  <c r="M29" i="10"/>
  <c r="M25" i="10"/>
  <c r="M21" i="10"/>
  <c r="M18" i="10"/>
  <c r="G44" i="9"/>
  <c r="G42" i="9"/>
  <c r="G40" i="9"/>
  <c r="G38" i="9"/>
  <c r="G36" i="9"/>
  <c r="G34" i="9"/>
  <c r="G32" i="9"/>
  <c r="G30" i="9"/>
  <c r="G28" i="9"/>
  <c r="G26" i="9"/>
  <c r="G24" i="9"/>
  <c r="G22" i="9"/>
  <c r="G20" i="9"/>
  <c r="G19" i="9"/>
  <c r="G17" i="9"/>
  <c r="L27" i="10" l="1"/>
  <c r="L16" i="10"/>
  <c r="L13" i="10"/>
  <c r="L23" i="10"/>
  <c r="L31" i="10"/>
  <c r="L39" i="10"/>
  <c r="L15" i="10"/>
  <c r="G15" i="9"/>
  <c r="M15" i="10"/>
  <c r="L22" i="10"/>
  <c r="L30" i="10"/>
  <c r="L38" i="10"/>
  <c r="M16" i="10"/>
  <c r="L14" i="10"/>
  <c r="L19" i="10"/>
  <c r="L26" i="10"/>
  <c r="L34" i="10"/>
  <c r="L42" i="10"/>
  <c r="L17" i="10"/>
  <c r="L20" i="10"/>
  <c r="L24" i="10"/>
  <c r="L28" i="10"/>
  <c r="L32" i="10"/>
  <c r="L36" i="10"/>
  <c r="L40" i="10"/>
  <c r="L44" i="10"/>
  <c r="M23" i="10"/>
  <c r="M27" i="10"/>
  <c r="M31" i="10"/>
  <c r="M35" i="10"/>
  <c r="M39" i="10"/>
  <c r="M43" i="10"/>
  <c r="L18" i="10"/>
  <c r="L21" i="10"/>
  <c r="L25" i="10"/>
  <c r="L29" i="10"/>
  <c r="L33" i="10"/>
  <c r="L37" i="10"/>
  <c r="L41" i="10"/>
</calcChain>
</file>

<file path=xl/sharedStrings.xml><?xml version="1.0" encoding="utf-8"?>
<sst xmlns="http://schemas.openxmlformats.org/spreadsheetml/2006/main" count="185" uniqueCount="155">
  <si>
    <t>Nom</t>
  </si>
  <si>
    <t>Prénom</t>
  </si>
  <si>
    <t>V/R</t>
  </si>
  <si>
    <t>Module</t>
  </si>
  <si>
    <t>Filière</t>
  </si>
  <si>
    <t>Session</t>
  </si>
  <si>
    <t>Cycle</t>
  </si>
  <si>
    <t>Automne</t>
  </si>
  <si>
    <t>Ecole Nationale des Sciences Appliquées
d'Al Hoceima</t>
  </si>
  <si>
    <t>Enseignant (s)</t>
  </si>
  <si>
    <t>A.U</t>
  </si>
  <si>
    <t>Niveau</t>
  </si>
  <si>
    <t>V/
VAR/
NV</t>
  </si>
  <si>
    <t>Semestre</t>
  </si>
  <si>
    <t>Moyenne</t>
  </si>
  <si>
    <t>Moyenne du Module</t>
  </si>
  <si>
    <r>
      <t xml:space="preserve">SN
</t>
    </r>
    <r>
      <rPr>
        <sz val="10"/>
        <color theme="1"/>
        <rFont val="Arial Narrow"/>
        <family val="2"/>
      </rPr>
      <t>Session Normale</t>
    </r>
  </si>
  <si>
    <r>
      <t xml:space="preserve">Note Finale
</t>
    </r>
    <r>
      <rPr>
        <sz val="10"/>
        <rFont val="Arial Narrow"/>
        <family val="2"/>
      </rPr>
      <t>Notes après Rattrapage</t>
    </r>
  </si>
  <si>
    <t>V</t>
  </si>
  <si>
    <t>Validé</t>
  </si>
  <si>
    <t>VAR</t>
  </si>
  <si>
    <t>Validé après Rattrapage</t>
  </si>
  <si>
    <t>NV</t>
  </si>
  <si>
    <t>Non Validé</t>
  </si>
  <si>
    <t>CNE/Massar</t>
  </si>
  <si>
    <t>Ingénieur</t>
  </si>
  <si>
    <t>Université Abdelmalek Essaadi</t>
  </si>
  <si>
    <t>GC</t>
  </si>
  <si>
    <t>Géotechnique 2 et Hydraulique Souterraine</t>
  </si>
  <si>
    <t>Géotechnique 2</t>
  </si>
  <si>
    <t>Hydraulique souterraine</t>
  </si>
  <si>
    <t>GC2</t>
  </si>
  <si>
    <t>S3</t>
  </si>
  <si>
    <t>SALMA</t>
  </si>
  <si>
    <t>YOUSSEF</t>
  </si>
  <si>
    <t>YASSINE</t>
  </si>
  <si>
    <t>MOHAMED</t>
  </si>
  <si>
    <t>Coordonnateur</t>
  </si>
  <si>
    <t>HIBA</t>
  </si>
  <si>
    <t>MOHAMMED</t>
  </si>
  <si>
    <t>HAFSA</t>
  </si>
  <si>
    <t>J10*****60</t>
  </si>
  <si>
    <t>AACHIR</t>
  </si>
  <si>
    <t>MAZIGH</t>
  </si>
  <si>
    <t>H14*****57</t>
  </si>
  <si>
    <t>ABDELLAOUI</t>
  </si>
  <si>
    <t>FOUZIA</t>
  </si>
  <si>
    <t>N13*****21</t>
  </si>
  <si>
    <t>AHAGUIRI</t>
  </si>
  <si>
    <t>R13*****88</t>
  </si>
  <si>
    <t>AIT GOULBDI</t>
  </si>
  <si>
    <t>MOUAD</t>
  </si>
  <si>
    <t>J14*****14</t>
  </si>
  <si>
    <t>AMROUANE</t>
  </si>
  <si>
    <t>HAMZA</t>
  </si>
  <si>
    <t>J13*****81</t>
  </si>
  <si>
    <t>ASSIMI</t>
  </si>
  <si>
    <t>H13*****70</t>
  </si>
  <si>
    <t>AZEGGAGHE</t>
  </si>
  <si>
    <t>LINA</t>
  </si>
  <si>
    <t>S13*****64</t>
  </si>
  <si>
    <t>AZEOUAGH</t>
  </si>
  <si>
    <t>SARA</t>
  </si>
  <si>
    <t>N13*****64</t>
  </si>
  <si>
    <t>BAHTER</t>
  </si>
  <si>
    <t>KAOUTAR</t>
  </si>
  <si>
    <t>J13*****09</t>
  </si>
  <si>
    <t>BAKHALA</t>
  </si>
  <si>
    <t>WIJDANE</t>
  </si>
  <si>
    <t>M13*****28</t>
  </si>
  <si>
    <t>BELOUAK</t>
  </si>
  <si>
    <t>HAJAR</t>
  </si>
  <si>
    <t>R14*****31</t>
  </si>
  <si>
    <t>BENRACHID</t>
  </si>
  <si>
    <t>OUMAIMA</t>
  </si>
  <si>
    <t>F13*****39</t>
  </si>
  <si>
    <t>BOUASRIA</t>
  </si>
  <si>
    <t>SOUKAINA</t>
  </si>
  <si>
    <t>N13*****80</t>
  </si>
  <si>
    <t>BOUATE</t>
  </si>
  <si>
    <t>HANAE</t>
  </si>
  <si>
    <t>D13*****76</t>
  </si>
  <si>
    <t>BOUCHENGA</t>
  </si>
  <si>
    <t>ALI</t>
  </si>
  <si>
    <t>S13*****87</t>
  </si>
  <si>
    <t>BOUCHIAR</t>
  </si>
  <si>
    <t>YOUSRA</t>
  </si>
  <si>
    <t>C13*****93</t>
  </si>
  <si>
    <t>CHAFI</t>
  </si>
  <si>
    <t>HICHAM</t>
  </si>
  <si>
    <t>M13*****13</t>
  </si>
  <si>
    <t>OTHMANE</t>
  </si>
  <si>
    <t>EH2*****03</t>
  </si>
  <si>
    <t>CHEWE</t>
  </si>
  <si>
    <t>MULENGA</t>
  </si>
  <si>
    <t>P12*****35</t>
  </si>
  <si>
    <t>CHOKRI</t>
  </si>
  <si>
    <t>S13*****53</t>
  </si>
  <si>
    <t>ED-DMINI</t>
  </si>
  <si>
    <t>J10*****32</t>
  </si>
  <si>
    <t>EL HADRI</t>
  </si>
  <si>
    <t>S13*****73</t>
  </si>
  <si>
    <t>EL HAJJIOUI</t>
  </si>
  <si>
    <t>S13*****67</t>
  </si>
  <si>
    <t>EL HANKARI</t>
  </si>
  <si>
    <t>D13*****78</t>
  </si>
  <si>
    <t>EL IMARI</t>
  </si>
  <si>
    <t>M13*****96</t>
  </si>
  <si>
    <t>EL OMARI</t>
  </si>
  <si>
    <t>ABDELALI</t>
  </si>
  <si>
    <t>N14*****90</t>
  </si>
  <si>
    <t>GUEROINI</t>
  </si>
  <si>
    <t>S13*****99</t>
  </si>
  <si>
    <t>HADDAOUI</t>
  </si>
  <si>
    <t>NASSIRA</t>
  </si>
  <si>
    <t>J14*****61</t>
  </si>
  <si>
    <t>JABAR</t>
  </si>
  <si>
    <t>HATIM</t>
  </si>
  <si>
    <t>F13*****92</t>
  </si>
  <si>
    <t>KHALIL</t>
  </si>
  <si>
    <t>OSSAMA</t>
  </si>
  <si>
    <t>S13*****26</t>
  </si>
  <si>
    <t>KOUBIAA</t>
  </si>
  <si>
    <t>YASSIN</t>
  </si>
  <si>
    <t>J13*****17</t>
  </si>
  <si>
    <t>LOTFI</t>
  </si>
  <si>
    <t>ILHAM</t>
  </si>
  <si>
    <t>J11*****61</t>
  </si>
  <si>
    <t>MOUHIB</t>
  </si>
  <si>
    <t>ADAM</t>
  </si>
  <si>
    <t>M13*****53</t>
  </si>
  <si>
    <t>OUDDICH</t>
  </si>
  <si>
    <t>M13*****24</t>
  </si>
  <si>
    <t>OUDRISS</t>
  </si>
  <si>
    <t>HASNAE</t>
  </si>
  <si>
    <t>C13*****64</t>
  </si>
  <si>
    <t>OUGATANT</t>
  </si>
  <si>
    <t>N13*****06</t>
  </si>
  <si>
    <t>RHAITHI</t>
  </si>
  <si>
    <t>M13*****55</t>
  </si>
  <si>
    <t>SAUFITE</t>
  </si>
  <si>
    <t>MOUNAIM</t>
  </si>
  <si>
    <t>R13*****51</t>
  </si>
  <si>
    <t>SENEBATY</t>
  </si>
  <si>
    <t>REDA</t>
  </si>
  <si>
    <t>R13*****49</t>
  </si>
  <si>
    <t>TANTAOUI</t>
  </si>
  <si>
    <t>RAID</t>
  </si>
  <si>
    <t>D13*****03</t>
  </si>
  <si>
    <t>TAOUBI</t>
  </si>
  <si>
    <t>2024/25</t>
  </si>
  <si>
    <t>Signature de:</t>
  </si>
  <si>
    <t>Enseignant</t>
  </si>
  <si>
    <t>Coordonnateur du Module</t>
  </si>
  <si>
    <t>Coordonnateur de La Filière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</si>
</sst>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1"/>
      <color theme="1"/>
      <name val="Arial Narrow"/>
      <family val="2"/>
    </font>
    <font>
      <sz val="11"/>
      <name val="Arial Narrow"/>
      <family val="2"/>
    </font>
    <font>
      <sz val="12"/>
      <name val="Arial Narrow"/>
      <family val="2"/>
    </font>
    <font>
      <b/>
      <sz val="12"/>
      <color theme="1"/>
      <name val="Arial Narrow"/>
      <family val="2"/>
    </font>
    <font>
      <b/>
      <sz val="11"/>
      <name val="Arial Narrow"/>
      <family val="2"/>
    </font>
    <font>
      <b/>
      <i/>
      <sz val="11"/>
      <color theme="1"/>
      <name val="Arial Narrow"/>
      <family val="2"/>
    </font>
    <font>
      <b/>
      <i/>
      <sz val="11"/>
      <name val="Arial Narrow"/>
      <family val="2"/>
    </font>
    <font>
      <b/>
      <sz val="10"/>
      <name val="Bell Gothic Std Black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thick">
        <color theme="0"/>
      </right>
      <top/>
      <bottom/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/>
      <diagonal/>
    </border>
    <border>
      <left style="hair">
        <color theme="0"/>
      </left>
      <right/>
      <top/>
      <bottom style="medium">
        <color theme="0"/>
      </bottom>
      <diagonal/>
    </border>
    <border>
      <left style="hair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hair">
        <color theme="0"/>
      </bottom>
      <diagonal/>
    </border>
    <border>
      <left style="thin">
        <color theme="0"/>
      </left>
      <right style="thin">
        <color theme="0"/>
      </right>
      <top style="hair">
        <color theme="0"/>
      </top>
      <bottom style="thin">
        <color theme="0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0"/>
      </left>
      <right style="hair">
        <color theme="0"/>
      </right>
      <top/>
      <bottom/>
      <diagonal/>
    </border>
    <border>
      <left style="thick">
        <color theme="0"/>
      </left>
      <right style="hair">
        <color theme="0"/>
      </right>
      <top/>
      <bottom style="medium">
        <color theme="0"/>
      </bottom>
      <diagonal/>
    </border>
    <border>
      <left style="thick">
        <color theme="0"/>
      </left>
      <right style="hair">
        <color theme="0"/>
      </right>
      <top style="medium">
        <color theme="0"/>
      </top>
      <bottom/>
      <diagonal/>
    </border>
    <border>
      <left style="hair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hair">
        <color theme="0"/>
      </top>
      <bottom style="thin">
        <color theme="0"/>
      </bottom>
      <diagonal/>
    </border>
    <border>
      <left/>
      <right style="thin">
        <color theme="0"/>
      </right>
      <top style="hair">
        <color theme="0"/>
      </top>
      <bottom style="thin">
        <color theme="0"/>
      </bottom>
      <diagonal/>
    </border>
    <border>
      <left/>
      <right/>
      <top style="hair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 style="thick">
        <color theme="0"/>
      </left>
      <right/>
      <top style="medium">
        <color theme="0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/>
    </xf>
    <xf numFmtId="2" fontId="9" fillId="0" borderId="26" xfId="0" applyNumberFormat="1" applyFont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2" fontId="6" fillId="0" borderId="26" xfId="0" applyNumberFormat="1" applyFont="1" applyBorder="1" applyAlignment="1" applyProtection="1">
      <alignment horizontal="center" vertical="center"/>
      <protection locked="0"/>
    </xf>
    <xf numFmtId="2" fontId="6" fillId="0" borderId="27" xfId="0" applyNumberFormat="1" applyFont="1" applyBorder="1" applyAlignment="1" applyProtection="1">
      <alignment horizontal="center" vertical="center"/>
      <protection locked="0"/>
    </xf>
    <xf numFmtId="2" fontId="6" fillId="0" borderId="16" xfId="0" applyNumberFormat="1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>
      <alignment horizontal="left" vertical="center"/>
    </xf>
    <xf numFmtId="0" fontId="7" fillId="5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1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6" fillId="0" borderId="27" xfId="0" applyFont="1" applyBorder="1"/>
    <xf numFmtId="0" fontId="17" fillId="0" borderId="0" xfId="0" applyFont="1" applyAlignment="1">
      <alignment horizontal="right" vertical="center"/>
    </xf>
    <xf numFmtId="0" fontId="17" fillId="0" borderId="0" xfId="0" applyFont="1"/>
    <xf numFmtId="0" fontId="13" fillId="2" borderId="23" xfId="0" applyFont="1" applyFill="1" applyBorder="1" applyAlignment="1">
      <alignment vertical="center" wrapText="1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0" fillId="2" borderId="14" xfId="0" applyFont="1" applyFill="1" applyBorder="1" applyAlignment="1">
      <alignment horizontal="center" vertical="center" wrapText="1"/>
    </xf>
    <xf numFmtId="0" fontId="11" fillId="2" borderId="1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top" wrapText="1"/>
    </xf>
    <xf numFmtId="0" fontId="12" fillId="2" borderId="28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6" fillId="5" borderId="0" xfId="0" applyFont="1" applyFill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13" fillId="2" borderId="33" xfId="0" applyFont="1" applyFill="1" applyBorder="1" applyAlignment="1">
      <alignment horizontal="left" vertical="center" wrapText="1"/>
    </xf>
    <xf numFmtId="0" fontId="13" fillId="2" borderId="25" xfId="0" applyFont="1" applyFill="1" applyBorder="1" applyAlignment="1">
      <alignment horizontal="left" vertical="center" wrapText="1"/>
    </xf>
    <xf numFmtId="0" fontId="6" fillId="5" borderId="25" xfId="0" applyFont="1" applyFill="1" applyBorder="1" applyAlignment="1" applyProtection="1">
      <alignment horizontal="left" vertical="center"/>
      <protection locked="0"/>
    </xf>
    <xf numFmtId="0" fontId="6" fillId="5" borderId="24" xfId="0" applyFont="1" applyFill="1" applyBorder="1" applyAlignment="1">
      <alignment horizontal="left" vertical="center"/>
    </xf>
    <xf numFmtId="0" fontId="6" fillId="5" borderId="25" xfId="0" applyFont="1" applyFill="1" applyBorder="1" applyAlignment="1">
      <alignment horizontal="left" vertical="center"/>
    </xf>
    <xf numFmtId="0" fontId="13" fillId="2" borderId="21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</cellXfs>
  <cellStyles count="9">
    <cellStyle name="Normal" xfId="0" builtinId="0"/>
    <cellStyle name="Normal 2" xfId="2"/>
    <cellStyle name="Normal 3" xfId="1"/>
    <cellStyle name="Normal 3 2" xfId="4"/>
    <cellStyle name="Normal 3 3" xfId="7"/>
    <cellStyle name="Normal 4" xfId="3"/>
    <cellStyle name="Normal 6" xfId="5"/>
    <cellStyle name="Normal 8" xfId="6"/>
    <cellStyle name="Normal 8 2" xfId="8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workbookViewId="0">
      <selection activeCell="E12" sqref="E12:E52"/>
    </sheetView>
  </sheetViews>
  <sheetFormatPr baseColWidth="10" defaultColWidth="11.42578125" defaultRowHeight="15"/>
  <cols>
    <col min="1" max="1" width="12.5703125" style="1" customWidth="1"/>
    <col min="2" max="2" width="13.42578125" bestFit="1" customWidth="1"/>
    <col min="3" max="3" width="17.85546875" bestFit="1" customWidth="1"/>
    <col min="4" max="6" width="8.7109375" customWidth="1"/>
    <col min="7" max="7" width="4.28515625" customWidth="1"/>
    <col min="8" max="10" width="8.7109375" customWidth="1"/>
    <col min="11" max="11" width="5.7109375" customWidth="1"/>
    <col min="12" max="13" width="1" customWidth="1"/>
  </cols>
  <sheetData>
    <row r="1" spans="1:13" ht="21" customHeight="1">
      <c r="A1" s="43" t="s">
        <v>26</v>
      </c>
      <c r="B1" s="43"/>
      <c r="C1" s="43"/>
      <c r="D1" s="43"/>
      <c r="E1" s="43"/>
      <c r="F1" s="43"/>
      <c r="G1" s="43"/>
      <c r="H1" s="43"/>
      <c r="I1" s="43"/>
      <c r="J1" s="43"/>
      <c r="K1" s="43"/>
    </row>
    <row r="2" spans="1:13" ht="35.1" customHeight="1">
      <c r="A2" s="44" t="s">
        <v>8</v>
      </c>
      <c r="B2" s="44"/>
      <c r="C2" s="44"/>
      <c r="D2" s="44"/>
      <c r="E2" s="44"/>
      <c r="F2" s="44"/>
      <c r="G2" s="44"/>
      <c r="H2" s="44"/>
      <c r="I2" s="44"/>
      <c r="J2" s="44"/>
      <c r="K2" s="44"/>
    </row>
    <row r="3" spans="1:13" ht="6.95" customHeight="1">
      <c r="A3" s="2"/>
      <c r="B3" s="2"/>
      <c r="C3" s="2"/>
      <c r="D3" s="2"/>
      <c r="E3" s="2"/>
      <c r="F3" s="2"/>
      <c r="G3" s="2"/>
      <c r="H3" s="2"/>
      <c r="I3" s="2"/>
      <c r="J3" s="26"/>
      <c r="K3" s="26"/>
    </row>
    <row r="4" spans="1:13" ht="15.95" customHeight="1">
      <c r="A4" s="13" t="s">
        <v>10</v>
      </c>
      <c r="B4" s="9" t="s">
        <v>6</v>
      </c>
      <c r="C4" s="17" t="s">
        <v>11</v>
      </c>
      <c r="D4" s="48" t="s">
        <v>3</v>
      </c>
      <c r="E4" s="49"/>
      <c r="F4" s="52" t="s">
        <v>28</v>
      </c>
      <c r="G4" s="53"/>
      <c r="H4" s="53"/>
      <c r="I4" s="53"/>
      <c r="J4" s="53"/>
      <c r="K4" s="53"/>
    </row>
    <row r="5" spans="1:13" ht="15.95" customHeight="1" thickBot="1">
      <c r="A5" s="14" t="s">
        <v>150</v>
      </c>
      <c r="B5" s="3" t="s">
        <v>25</v>
      </c>
      <c r="C5" s="18" t="s">
        <v>31</v>
      </c>
      <c r="D5" s="50"/>
      <c r="E5" s="51"/>
      <c r="F5" s="54"/>
      <c r="G5" s="54"/>
      <c r="H5" s="54"/>
      <c r="I5" s="54"/>
      <c r="J5" s="54"/>
      <c r="K5" s="54"/>
    </row>
    <row r="6" spans="1:13" ht="15.95" customHeight="1" thickBot="1">
      <c r="A6" s="15" t="s">
        <v>5</v>
      </c>
      <c r="B6" s="10" t="s">
        <v>4</v>
      </c>
      <c r="C6" s="19" t="s">
        <v>13</v>
      </c>
      <c r="D6" s="55" t="s">
        <v>37</v>
      </c>
      <c r="E6" s="56"/>
      <c r="F6" s="57"/>
      <c r="G6" s="57"/>
      <c r="H6" s="57"/>
      <c r="I6" s="57"/>
      <c r="J6" s="57"/>
      <c r="K6" s="57"/>
    </row>
    <row r="7" spans="1:13" ht="15.95" customHeight="1">
      <c r="A7" s="16" t="s">
        <v>7</v>
      </c>
      <c r="B7" s="27" t="s">
        <v>27</v>
      </c>
      <c r="C7" s="20" t="s">
        <v>32</v>
      </c>
      <c r="D7" s="55" t="s">
        <v>9</v>
      </c>
      <c r="E7" s="56"/>
      <c r="F7" s="57"/>
      <c r="G7" s="57"/>
      <c r="H7" s="57"/>
      <c r="I7" s="57"/>
      <c r="J7" s="57"/>
      <c r="K7" s="57"/>
    </row>
    <row r="8" spans="1:13" ht="6.95" customHeight="1">
      <c r="A8"/>
    </row>
    <row r="9" spans="1:13" ht="42" customHeight="1">
      <c r="A9"/>
      <c r="D9" s="41" t="str">
        <f>F4</f>
        <v>Géotechnique 2 et Hydraulique Souterraine</v>
      </c>
      <c r="E9" s="41"/>
      <c r="F9" s="41"/>
      <c r="G9" s="41"/>
      <c r="H9" s="41"/>
      <c r="I9" s="41"/>
      <c r="J9" s="41"/>
      <c r="K9" s="41"/>
    </row>
    <row r="10" spans="1:13" ht="42" customHeight="1">
      <c r="D10" s="42" t="s">
        <v>16</v>
      </c>
      <c r="E10" s="42"/>
      <c r="F10" s="42"/>
      <c r="G10" s="42"/>
      <c r="H10" s="45" t="s">
        <v>17</v>
      </c>
      <c r="I10" s="46"/>
      <c r="J10" s="46"/>
      <c r="K10" s="47"/>
    </row>
    <row r="11" spans="1:13" ht="54.95" customHeight="1">
      <c r="A11" s="4" t="s">
        <v>24</v>
      </c>
      <c r="B11" s="5" t="s">
        <v>0</v>
      </c>
      <c r="C11" s="5" t="s">
        <v>1</v>
      </c>
      <c r="D11" s="28" t="s">
        <v>29</v>
      </c>
      <c r="E11" s="28" t="s">
        <v>30</v>
      </c>
      <c r="F11" s="11" t="s">
        <v>14</v>
      </c>
      <c r="G11" s="11" t="s">
        <v>2</v>
      </c>
      <c r="H11" s="28" t="str">
        <f>D11</f>
        <v>Géotechnique 2</v>
      </c>
      <c r="I11" s="28" t="str">
        <f>E11</f>
        <v>Hydraulique souterraine</v>
      </c>
      <c r="J11" s="29" t="s">
        <v>15</v>
      </c>
      <c r="K11" s="30" t="s">
        <v>12</v>
      </c>
    </row>
    <row r="12" spans="1:13" ht="16.5" customHeight="1">
      <c r="A12" s="6" t="s">
        <v>41</v>
      </c>
      <c r="B12" s="31" t="s">
        <v>42</v>
      </c>
      <c r="C12" s="31" t="s">
        <v>43</v>
      </c>
      <c r="D12" s="21">
        <v>15</v>
      </c>
      <c r="E12" s="21">
        <v>14.5</v>
      </c>
      <c r="F12" s="12">
        <f>IF(OR(ISTEXT(D12),ISTEXT(E12)),"R",(D12*0.5)+(E12*0.5))</f>
        <v>14.75</v>
      </c>
      <c r="G12" s="8" t="str">
        <f>IF(F12="R","R",IF(AND(F12&gt;=12,D12&gt;=7,E12&gt;=7),"V","R"))</f>
        <v>V</v>
      </c>
      <c r="H12" s="23">
        <f>IF(ISTEXT(D12),"---",IF(AND(G12="R",D12&lt;12),"---",D12))</f>
        <v>15</v>
      </c>
      <c r="I12" s="23">
        <f>IF(ISTEXT(E12),"---",IF(AND(G12="R",E12&lt;12),"---",E12))</f>
        <v>14.5</v>
      </c>
      <c r="J12" s="12">
        <f>IF(OR(ISTEXT(H12),ISTEXT(I12)),"NV",IF(G12="R",IF(((H12*0.5)+(I12*0.5))&lt;12,((H12*0.5)+(I12*0.5)),12),F12))</f>
        <v>14.75</v>
      </c>
      <c r="K12" s="8" t="str">
        <f>IF(ISTEXT(J12),"NV",IF(AND(G12="V",J12&gt;=12),"V","")&amp;IF(AND(G12="R",J12&gt;=12,H12&lt;7),"NV","")&amp;IF(AND(G12="R",J12&gt;=12,H12&gt;=7,I12&gt;=7),"VAR","")&amp;IF(AND(G12="R",J12&gt;=12,I12&lt;7),"NV","")&amp;IF(J12&lt;12,"NV",""))</f>
        <v>V</v>
      </c>
      <c r="L12" s="32" t="str">
        <f>IF(D12=H12,"",".")</f>
        <v/>
      </c>
      <c r="M12" s="32" t="str">
        <f>IF(E12=I12,"",".")</f>
        <v/>
      </c>
    </row>
    <row r="13" spans="1:13" ht="16.5" customHeight="1">
      <c r="A13" s="33" t="s">
        <v>44</v>
      </c>
      <c r="B13" s="34" t="s">
        <v>45</v>
      </c>
      <c r="C13" s="34" t="s">
        <v>46</v>
      </c>
      <c r="D13" s="22">
        <v>16.75</v>
      </c>
      <c r="E13" s="22">
        <v>13</v>
      </c>
      <c r="F13" s="12">
        <f t="shared" ref="F13:F52" si="0">IF(OR(ISTEXT(D13),ISTEXT(E13)),"R",(D13*0.5)+(E13*0.5))</f>
        <v>14.875</v>
      </c>
      <c r="G13" s="8" t="str">
        <f t="shared" ref="G13:G52" si="1">IF(F13="R","R",IF(AND(F13&gt;=12,D13&gt;=7,E13&gt;=7),"V","R"))</f>
        <v>V</v>
      </c>
      <c r="H13" s="23">
        <f t="shared" ref="H13:H52" si="2">IF(ISTEXT(D13),"---",IF(AND(G13="R",D13&lt;12),"---",D13))</f>
        <v>16.75</v>
      </c>
      <c r="I13" s="23">
        <f t="shared" ref="I13:I52" si="3">IF(ISTEXT(E13),"---",IF(AND(G13="R",E13&lt;12),"---",E13))</f>
        <v>13</v>
      </c>
      <c r="J13" s="12">
        <f t="shared" ref="J13:J52" si="4">IF(OR(ISTEXT(H13),ISTEXT(I13)),"NV",IF(G13="R",IF(((H13*0.5)+(I13*0.5))&lt;12,((H13*0.5)+(I13*0.5)),12),F13))</f>
        <v>14.875</v>
      </c>
      <c r="K13" s="8" t="str">
        <f t="shared" ref="K13:K52" si="5">IF(ISTEXT(J13),"NV",IF(AND(G13="V",J13&gt;=12),"V","")&amp;IF(AND(G13="R",J13&gt;=12,H13&lt;7),"NV","")&amp;IF(AND(G13="R",J13&gt;=12,H13&gt;=7,I13&gt;=7),"VAR","")&amp;IF(AND(G13="R",J13&gt;=12,I13&lt;7),"NV","")&amp;IF(J13&lt;12,"NV",""))</f>
        <v>V</v>
      </c>
      <c r="L13" s="32" t="str">
        <f t="shared" ref="L13:L44" si="6">IF(D13=H13,"",".")</f>
        <v/>
      </c>
      <c r="M13" s="32" t="str">
        <f t="shared" ref="M13:M44" si="7">IF(E13=I13,"",".")</f>
        <v/>
      </c>
    </row>
    <row r="14" spans="1:13" ht="16.5" customHeight="1">
      <c r="A14" s="33" t="s">
        <v>47</v>
      </c>
      <c r="B14" s="34" t="s">
        <v>48</v>
      </c>
      <c r="C14" s="34" t="s">
        <v>39</v>
      </c>
      <c r="D14" s="22">
        <v>13.5</v>
      </c>
      <c r="E14" s="22">
        <v>12.5</v>
      </c>
      <c r="F14" s="12">
        <f t="shared" si="0"/>
        <v>13</v>
      </c>
      <c r="G14" s="8" t="str">
        <f t="shared" si="1"/>
        <v>V</v>
      </c>
      <c r="H14" s="23">
        <f t="shared" si="2"/>
        <v>13.5</v>
      </c>
      <c r="I14" s="23">
        <f t="shared" si="3"/>
        <v>12.5</v>
      </c>
      <c r="J14" s="12">
        <f t="shared" si="4"/>
        <v>13</v>
      </c>
      <c r="K14" s="8" t="str">
        <f t="shared" si="5"/>
        <v>V</v>
      </c>
      <c r="L14" s="32" t="str">
        <f t="shared" si="6"/>
        <v/>
      </c>
      <c r="M14" s="32" t="str">
        <f t="shared" si="7"/>
        <v/>
      </c>
    </row>
    <row r="15" spans="1:13" ht="16.5" customHeight="1">
      <c r="A15" s="33" t="s">
        <v>49</v>
      </c>
      <c r="B15" s="34" t="s">
        <v>50</v>
      </c>
      <c r="C15" s="34" t="s">
        <v>51</v>
      </c>
      <c r="D15" s="22">
        <v>5.5</v>
      </c>
      <c r="E15" s="22">
        <v>12</v>
      </c>
      <c r="F15" s="12">
        <f t="shared" si="0"/>
        <v>8.75</v>
      </c>
      <c r="G15" s="8" t="str">
        <f t="shared" si="1"/>
        <v>R</v>
      </c>
      <c r="H15" s="23" t="str">
        <f t="shared" si="2"/>
        <v>---</v>
      </c>
      <c r="I15" s="23">
        <f t="shared" si="3"/>
        <v>12</v>
      </c>
      <c r="J15" s="12" t="str">
        <f t="shared" si="4"/>
        <v>NV</v>
      </c>
      <c r="K15" s="8" t="str">
        <f t="shared" si="5"/>
        <v>NV</v>
      </c>
      <c r="L15" s="32" t="str">
        <f t="shared" si="6"/>
        <v>.</v>
      </c>
      <c r="M15" s="32" t="str">
        <f t="shared" si="7"/>
        <v/>
      </c>
    </row>
    <row r="16" spans="1:13" ht="16.5" customHeight="1">
      <c r="A16" s="33" t="s">
        <v>52</v>
      </c>
      <c r="B16" s="34" t="s">
        <v>53</v>
      </c>
      <c r="C16" s="34" t="s">
        <v>54</v>
      </c>
      <c r="D16" s="22">
        <v>9</v>
      </c>
      <c r="E16" s="22">
        <v>12</v>
      </c>
      <c r="F16" s="12">
        <f t="shared" si="0"/>
        <v>10.5</v>
      </c>
      <c r="G16" s="8" t="str">
        <f t="shared" si="1"/>
        <v>R</v>
      </c>
      <c r="H16" s="23" t="str">
        <f t="shared" si="2"/>
        <v>---</v>
      </c>
      <c r="I16" s="23">
        <f t="shared" si="3"/>
        <v>12</v>
      </c>
      <c r="J16" s="12" t="str">
        <f t="shared" si="4"/>
        <v>NV</v>
      </c>
      <c r="K16" s="8" t="str">
        <f t="shared" si="5"/>
        <v>NV</v>
      </c>
      <c r="L16" s="32" t="str">
        <f t="shared" si="6"/>
        <v>.</v>
      </c>
      <c r="M16" s="32" t="str">
        <f t="shared" si="7"/>
        <v/>
      </c>
    </row>
    <row r="17" spans="1:13" ht="16.5" customHeight="1">
      <c r="A17" s="33" t="s">
        <v>55</v>
      </c>
      <c r="B17" s="34" t="s">
        <v>56</v>
      </c>
      <c r="C17" s="34" t="s">
        <v>38</v>
      </c>
      <c r="D17" s="22">
        <v>15.5</v>
      </c>
      <c r="E17" s="22">
        <v>14</v>
      </c>
      <c r="F17" s="12">
        <f t="shared" si="0"/>
        <v>14.75</v>
      </c>
      <c r="G17" s="8" t="str">
        <f t="shared" si="1"/>
        <v>V</v>
      </c>
      <c r="H17" s="23">
        <f t="shared" si="2"/>
        <v>15.5</v>
      </c>
      <c r="I17" s="23">
        <f t="shared" si="3"/>
        <v>14</v>
      </c>
      <c r="J17" s="12">
        <f t="shared" si="4"/>
        <v>14.75</v>
      </c>
      <c r="K17" s="8" t="str">
        <f t="shared" si="5"/>
        <v>V</v>
      </c>
      <c r="L17" s="32" t="str">
        <f t="shared" si="6"/>
        <v/>
      </c>
      <c r="M17" s="32" t="str">
        <f t="shared" si="7"/>
        <v/>
      </c>
    </row>
    <row r="18" spans="1:13" ht="16.5" customHeight="1">
      <c r="A18" s="33" t="s">
        <v>57</v>
      </c>
      <c r="B18" s="34" t="s">
        <v>58</v>
      </c>
      <c r="C18" s="34" t="s">
        <v>59</v>
      </c>
      <c r="D18" s="22">
        <v>17.5</v>
      </c>
      <c r="E18" s="22">
        <v>14</v>
      </c>
      <c r="F18" s="12">
        <f t="shared" si="0"/>
        <v>15.75</v>
      </c>
      <c r="G18" s="8" t="str">
        <f t="shared" si="1"/>
        <v>V</v>
      </c>
      <c r="H18" s="23">
        <f t="shared" si="2"/>
        <v>17.5</v>
      </c>
      <c r="I18" s="23">
        <f t="shared" si="3"/>
        <v>14</v>
      </c>
      <c r="J18" s="12">
        <f t="shared" si="4"/>
        <v>15.75</v>
      </c>
      <c r="K18" s="8" t="str">
        <f t="shared" si="5"/>
        <v>V</v>
      </c>
      <c r="L18" s="32" t="str">
        <f t="shared" si="6"/>
        <v/>
      </c>
      <c r="M18" s="32" t="str">
        <f t="shared" si="7"/>
        <v/>
      </c>
    </row>
    <row r="19" spans="1:13" ht="16.5" customHeight="1">
      <c r="A19" s="33" t="s">
        <v>60</v>
      </c>
      <c r="B19" s="34" t="s">
        <v>61</v>
      </c>
      <c r="C19" s="34" t="s">
        <v>62</v>
      </c>
      <c r="D19" s="22">
        <v>15.5</v>
      </c>
      <c r="E19" s="22">
        <v>13.5</v>
      </c>
      <c r="F19" s="12">
        <f t="shared" si="0"/>
        <v>14.5</v>
      </c>
      <c r="G19" s="8" t="str">
        <f t="shared" si="1"/>
        <v>V</v>
      </c>
      <c r="H19" s="23">
        <f t="shared" si="2"/>
        <v>15.5</v>
      </c>
      <c r="I19" s="23">
        <f t="shared" si="3"/>
        <v>13.5</v>
      </c>
      <c r="J19" s="12">
        <f t="shared" si="4"/>
        <v>14.5</v>
      </c>
      <c r="K19" s="8" t="str">
        <f t="shared" si="5"/>
        <v>V</v>
      </c>
      <c r="L19" s="32" t="str">
        <f t="shared" si="6"/>
        <v/>
      </c>
      <c r="M19" s="32" t="str">
        <f t="shared" si="7"/>
        <v/>
      </c>
    </row>
    <row r="20" spans="1:13" ht="16.5" customHeight="1">
      <c r="A20" s="33" t="s">
        <v>63</v>
      </c>
      <c r="B20" s="34" t="s">
        <v>64</v>
      </c>
      <c r="C20" s="34" t="s">
        <v>65</v>
      </c>
      <c r="D20" s="22">
        <v>17.5</v>
      </c>
      <c r="E20" s="22">
        <v>12.25</v>
      </c>
      <c r="F20" s="12">
        <f t="shared" si="0"/>
        <v>14.875</v>
      </c>
      <c r="G20" s="8" t="str">
        <f t="shared" si="1"/>
        <v>V</v>
      </c>
      <c r="H20" s="23">
        <f t="shared" si="2"/>
        <v>17.5</v>
      </c>
      <c r="I20" s="23">
        <f t="shared" si="3"/>
        <v>12.25</v>
      </c>
      <c r="J20" s="12">
        <f t="shared" si="4"/>
        <v>14.875</v>
      </c>
      <c r="K20" s="8" t="str">
        <f t="shared" si="5"/>
        <v>V</v>
      </c>
      <c r="L20" s="32" t="str">
        <f t="shared" si="6"/>
        <v/>
      </c>
      <c r="M20" s="32" t="str">
        <f t="shared" si="7"/>
        <v/>
      </c>
    </row>
    <row r="21" spans="1:13" ht="16.5" customHeight="1">
      <c r="A21" s="33" t="s">
        <v>66</v>
      </c>
      <c r="B21" s="34" t="s">
        <v>67</v>
      </c>
      <c r="C21" s="34" t="s">
        <v>68</v>
      </c>
      <c r="D21" s="22">
        <v>15</v>
      </c>
      <c r="E21" s="22">
        <v>14.5</v>
      </c>
      <c r="F21" s="12">
        <f t="shared" si="0"/>
        <v>14.75</v>
      </c>
      <c r="G21" s="8" t="str">
        <f t="shared" si="1"/>
        <v>V</v>
      </c>
      <c r="H21" s="23">
        <f t="shared" si="2"/>
        <v>15</v>
      </c>
      <c r="I21" s="23">
        <f t="shared" si="3"/>
        <v>14.5</v>
      </c>
      <c r="J21" s="12">
        <f t="shared" si="4"/>
        <v>14.75</v>
      </c>
      <c r="K21" s="8" t="str">
        <f t="shared" si="5"/>
        <v>V</v>
      </c>
      <c r="L21" s="32" t="str">
        <f t="shared" si="6"/>
        <v/>
      </c>
      <c r="M21" s="32" t="str">
        <f t="shared" si="7"/>
        <v/>
      </c>
    </row>
    <row r="22" spans="1:13" ht="16.5" customHeight="1">
      <c r="A22" s="33" t="s">
        <v>69</v>
      </c>
      <c r="B22" s="34" t="s">
        <v>70</v>
      </c>
      <c r="C22" s="34" t="s">
        <v>71</v>
      </c>
      <c r="D22" s="22">
        <v>17.25</v>
      </c>
      <c r="E22" s="22">
        <v>13.5</v>
      </c>
      <c r="F22" s="12">
        <f t="shared" si="0"/>
        <v>15.375</v>
      </c>
      <c r="G22" s="8" t="str">
        <f t="shared" si="1"/>
        <v>V</v>
      </c>
      <c r="H22" s="23">
        <f t="shared" si="2"/>
        <v>17.25</v>
      </c>
      <c r="I22" s="23">
        <f t="shared" si="3"/>
        <v>13.5</v>
      </c>
      <c r="J22" s="12">
        <f t="shared" si="4"/>
        <v>15.375</v>
      </c>
      <c r="K22" s="8" t="str">
        <f t="shared" si="5"/>
        <v>V</v>
      </c>
      <c r="L22" s="32" t="str">
        <f t="shared" si="6"/>
        <v/>
      </c>
      <c r="M22" s="32" t="str">
        <f t="shared" si="7"/>
        <v/>
      </c>
    </row>
    <row r="23" spans="1:13" ht="16.5" customHeight="1">
      <c r="A23" s="33" t="s">
        <v>72</v>
      </c>
      <c r="B23" s="34" t="s">
        <v>73</v>
      </c>
      <c r="C23" s="34" t="s">
        <v>74</v>
      </c>
      <c r="D23" s="22">
        <v>16.75</v>
      </c>
      <c r="E23" s="22">
        <v>12</v>
      </c>
      <c r="F23" s="12">
        <f t="shared" si="0"/>
        <v>14.375</v>
      </c>
      <c r="G23" s="8" t="str">
        <f t="shared" si="1"/>
        <v>V</v>
      </c>
      <c r="H23" s="23">
        <f t="shared" si="2"/>
        <v>16.75</v>
      </c>
      <c r="I23" s="23">
        <f t="shared" si="3"/>
        <v>12</v>
      </c>
      <c r="J23" s="12">
        <f t="shared" si="4"/>
        <v>14.375</v>
      </c>
      <c r="K23" s="8" t="str">
        <f t="shared" si="5"/>
        <v>V</v>
      </c>
      <c r="L23" s="32" t="str">
        <f t="shared" si="6"/>
        <v/>
      </c>
      <c r="M23" s="32" t="str">
        <f t="shared" si="7"/>
        <v/>
      </c>
    </row>
    <row r="24" spans="1:13" ht="16.5" customHeight="1">
      <c r="A24" s="33" t="s">
        <v>75</v>
      </c>
      <c r="B24" s="34" t="s">
        <v>76</v>
      </c>
      <c r="C24" s="34" t="s">
        <v>77</v>
      </c>
      <c r="D24" s="22">
        <v>18</v>
      </c>
      <c r="E24" s="22">
        <v>14.75</v>
      </c>
      <c r="F24" s="12">
        <f t="shared" si="0"/>
        <v>16.375</v>
      </c>
      <c r="G24" s="8" t="str">
        <f t="shared" si="1"/>
        <v>V</v>
      </c>
      <c r="H24" s="23">
        <f t="shared" si="2"/>
        <v>18</v>
      </c>
      <c r="I24" s="23">
        <f t="shared" si="3"/>
        <v>14.75</v>
      </c>
      <c r="J24" s="12">
        <f t="shared" si="4"/>
        <v>16.375</v>
      </c>
      <c r="K24" s="8" t="str">
        <f t="shared" si="5"/>
        <v>V</v>
      </c>
      <c r="L24" s="32" t="str">
        <f t="shared" si="6"/>
        <v/>
      </c>
      <c r="M24" s="32" t="str">
        <f t="shared" si="7"/>
        <v/>
      </c>
    </row>
    <row r="25" spans="1:13" ht="16.5" customHeight="1">
      <c r="A25" s="33" t="s">
        <v>78</v>
      </c>
      <c r="B25" s="34" t="s">
        <v>79</v>
      </c>
      <c r="C25" s="34" t="s">
        <v>80</v>
      </c>
      <c r="D25" s="22">
        <v>16</v>
      </c>
      <c r="E25" s="22">
        <v>13.5</v>
      </c>
      <c r="F25" s="12">
        <f t="shared" si="0"/>
        <v>14.75</v>
      </c>
      <c r="G25" s="8" t="str">
        <f t="shared" si="1"/>
        <v>V</v>
      </c>
      <c r="H25" s="23">
        <f t="shared" si="2"/>
        <v>16</v>
      </c>
      <c r="I25" s="23">
        <f t="shared" si="3"/>
        <v>13.5</v>
      </c>
      <c r="J25" s="12">
        <f t="shared" si="4"/>
        <v>14.75</v>
      </c>
      <c r="K25" s="8" t="str">
        <f t="shared" si="5"/>
        <v>V</v>
      </c>
      <c r="L25" s="32" t="str">
        <f t="shared" si="6"/>
        <v/>
      </c>
      <c r="M25" s="32" t="str">
        <f t="shared" si="7"/>
        <v/>
      </c>
    </row>
    <row r="26" spans="1:13" ht="16.5" customHeight="1">
      <c r="A26" s="33" t="s">
        <v>81</v>
      </c>
      <c r="B26" s="34" t="s">
        <v>82</v>
      </c>
      <c r="C26" s="34" t="s">
        <v>83</v>
      </c>
      <c r="D26" s="22">
        <v>19.75</v>
      </c>
      <c r="E26" s="22">
        <v>14.5</v>
      </c>
      <c r="F26" s="12">
        <f t="shared" si="0"/>
        <v>17.125</v>
      </c>
      <c r="G26" s="8" t="str">
        <f t="shared" si="1"/>
        <v>V</v>
      </c>
      <c r="H26" s="23">
        <f t="shared" si="2"/>
        <v>19.75</v>
      </c>
      <c r="I26" s="23">
        <f t="shared" si="3"/>
        <v>14.5</v>
      </c>
      <c r="J26" s="12">
        <f t="shared" si="4"/>
        <v>17.125</v>
      </c>
      <c r="K26" s="8" t="str">
        <f t="shared" si="5"/>
        <v>V</v>
      </c>
      <c r="L26" s="32" t="str">
        <f t="shared" si="6"/>
        <v/>
      </c>
      <c r="M26" s="32" t="str">
        <f t="shared" si="7"/>
        <v/>
      </c>
    </row>
    <row r="27" spans="1:13" ht="16.5" customHeight="1">
      <c r="A27" s="33" t="s">
        <v>84</v>
      </c>
      <c r="B27" s="34" t="s">
        <v>85</v>
      </c>
      <c r="C27" s="34" t="s">
        <v>86</v>
      </c>
      <c r="D27" s="22">
        <v>11.5</v>
      </c>
      <c r="E27" s="22">
        <v>15</v>
      </c>
      <c r="F27" s="12">
        <f t="shared" si="0"/>
        <v>13.25</v>
      </c>
      <c r="G27" s="8" t="str">
        <f t="shared" si="1"/>
        <v>V</v>
      </c>
      <c r="H27" s="23">
        <f t="shared" si="2"/>
        <v>11.5</v>
      </c>
      <c r="I27" s="23">
        <f t="shared" si="3"/>
        <v>15</v>
      </c>
      <c r="J27" s="12">
        <f t="shared" si="4"/>
        <v>13.25</v>
      </c>
      <c r="K27" s="8" t="str">
        <f t="shared" si="5"/>
        <v>V</v>
      </c>
      <c r="L27" s="32" t="str">
        <f t="shared" si="6"/>
        <v/>
      </c>
      <c r="M27" s="32" t="str">
        <f t="shared" si="7"/>
        <v/>
      </c>
    </row>
    <row r="28" spans="1:13" ht="16.5" customHeight="1">
      <c r="A28" s="33" t="s">
        <v>87</v>
      </c>
      <c r="B28" s="34" t="s">
        <v>88</v>
      </c>
      <c r="C28" s="34" t="s">
        <v>89</v>
      </c>
      <c r="D28" s="22">
        <v>11</v>
      </c>
      <c r="E28" s="22">
        <v>14</v>
      </c>
      <c r="F28" s="12">
        <f t="shared" si="0"/>
        <v>12.5</v>
      </c>
      <c r="G28" s="8" t="str">
        <f t="shared" si="1"/>
        <v>V</v>
      </c>
      <c r="H28" s="23">
        <f t="shared" si="2"/>
        <v>11</v>
      </c>
      <c r="I28" s="23">
        <f t="shared" si="3"/>
        <v>14</v>
      </c>
      <c r="J28" s="12">
        <f t="shared" si="4"/>
        <v>12.5</v>
      </c>
      <c r="K28" s="8" t="str">
        <f t="shared" si="5"/>
        <v>V</v>
      </c>
      <c r="L28" s="32" t="str">
        <f t="shared" si="6"/>
        <v/>
      </c>
      <c r="M28" s="32" t="str">
        <f t="shared" si="7"/>
        <v/>
      </c>
    </row>
    <row r="29" spans="1:13" ht="16.5" customHeight="1">
      <c r="A29" s="33" t="s">
        <v>90</v>
      </c>
      <c r="B29" s="34" t="s">
        <v>88</v>
      </c>
      <c r="C29" s="34" t="s">
        <v>91</v>
      </c>
      <c r="D29" s="22">
        <v>3</v>
      </c>
      <c r="E29" s="22">
        <v>12.5</v>
      </c>
      <c r="F29" s="12">
        <f t="shared" si="0"/>
        <v>7.75</v>
      </c>
      <c r="G29" s="8" t="str">
        <f t="shared" si="1"/>
        <v>R</v>
      </c>
      <c r="H29" s="23" t="str">
        <f t="shared" si="2"/>
        <v>---</v>
      </c>
      <c r="I29" s="23">
        <f t="shared" si="3"/>
        <v>12.5</v>
      </c>
      <c r="J29" s="12" t="str">
        <f t="shared" si="4"/>
        <v>NV</v>
      </c>
      <c r="K29" s="8" t="str">
        <f t="shared" si="5"/>
        <v>NV</v>
      </c>
      <c r="L29" s="32" t="str">
        <f t="shared" si="6"/>
        <v>.</v>
      </c>
      <c r="M29" s="32" t="str">
        <f t="shared" si="7"/>
        <v/>
      </c>
    </row>
    <row r="30" spans="1:13" ht="16.5" customHeight="1">
      <c r="A30" s="33" t="s">
        <v>92</v>
      </c>
      <c r="B30" s="34" t="s">
        <v>93</v>
      </c>
      <c r="C30" s="34" t="s">
        <v>94</v>
      </c>
      <c r="D30" s="22">
        <v>13.75</v>
      </c>
      <c r="E30" s="22">
        <v>12</v>
      </c>
      <c r="F30" s="12">
        <f t="shared" si="0"/>
        <v>12.875</v>
      </c>
      <c r="G30" s="8" t="str">
        <f t="shared" si="1"/>
        <v>V</v>
      </c>
      <c r="H30" s="23">
        <f t="shared" si="2"/>
        <v>13.75</v>
      </c>
      <c r="I30" s="23">
        <f t="shared" si="3"/>
        <v>12</v>
      </c>
      <c r="J30" s="12">
        <f t="shared" si="4"/>
        <v>12.875</v>
      </c>
      <c r="K30" s="8" t="str">
        <f t="shared" si="5"/>
        <v>V</v>
      </c>
      <c r="L30" s="32" t="str">
        <f t="shared" si="6"/>
        <v/>
      </c>
      <c r="M30" s="32" t="str">
        <f t="shared" si="7"/>
        <v/>
      </c>
    </row>
    <row r="31" spans="1:13" ht="16.5" customHeight="1">
      <c r="A31" s="33" t="s">
        <v>95</v>
      </c>
      <c r="B31" s="34" t="s">
        <v>96</v>
      </c>
      <c r="C31" s="34" t="s">
        <v>71</v>
      </c>
      <c r="D31" s="22">
        <v>15</v>
      </c>
      <c r="E31" s="22">
        <v>14.5</v>
      </c>
      <c r="F31" s="12">
        <f t="shared" si="0"/>
        <v>14.75</v>
      </c>
      <c r="G31" s="8" t="str">
        <f t="shared" si="1"/>
        <v>V</v>
      </c>
      <c r="H31" s="23">
        <f t="shared" si="2"/>
        <v>15</v>
      </c>
      <c r="I31" s="23">
        <f t="shared" si="3"/>
        <v>14.5</v>
      </c>
      <c r="J31" s="12">
        <f t="shared" si="4"/>
        <v>14.75</v>
      </c>
      <c r="K31" s="8" t="str">
        <f t="shared" si="5"/>
        <v>V</v>
      </c>
      <c r="L31" s="32" t="str">
        <f t="shared" si="6"/>
        <v/>
      </c>
      <c r="M31" s="32" t="str">
        <f t="shared" si="7"/>
        <v/>
      </c>
    </row>
    <row r="32" spans="1:13" ht="16.5" customHeight="1">
      <c r="A32" s="33" t="s">
        <v>97</v>
      </c>
      <c r="B32" s="34" t="s">
        <v>98</v>
      </c>
      <c r="C32" s="34" t="s">
        <v>35</v>
      </c>
      <c r="D32" s="22">
        <v>14.75</v>
      </c>
      <c r="E32" s="22">
        <v>14.5</v>
      </c>
      <c r="F32" s="12">
        <f t="shared" si="0"/>
        <v>14.625</v>
      </c>
      <c r="G32" s="8" t="str">
        <f t="shared" si="1"/>
        <v>V</v>
      </c>
      <c r="H32" s="23">
        <f t="shared" si="2"/>
        <v>14.75</v>
      </c>
      <c r="I32" s="23">
        <f t="shared" si="3"/>
        <v>14.5</v>
      </c>
      <c r="J32" s="12">
        <f t="shared" si="4"/>
        <v>14.625</v>
      </c>
      <c r="K32" s="8" t="str">
        <f t="shared" si="5"/>
        <v>V</v>
      </c>
      <c r="L32" s="32" t="str">
        <f t="shared" si="6"/>
        <v/>
      </c>
      <c r="M32" s="32" t="str">
        <f t="shared" si="7"/>
        <v/>
      </c>
    </row>
    <row r="33" spans="1:13" ht="16.5" customHeight="1">
      <c r="A33" s="33" t="s">
        <v>99</v>
      </c>
      <c r="B33" s="34" t="s">
        <v>100</v>
      </c>
      <c r="C33" s="34" t="s">
        <v>33</v>
      </c>
      <c r="D33" s="22">
        <v>14.5</v>
      </c>
      <c r="E33" s="22">
        <v>12.5</v>
      </c>
      <c r="F33" s="12">
        <f t="shared" si="0"/>
        <v>13.5</v>
      </c>
      <c r="G33" s="8" t="str">
        <f t="shared" si="1"/>
        <v>V</v>
      </c>
      <c r="H33" s="23">
        <f t="shared" si="2"/>
        <v>14.5</v>
      </c>
      <c r="I33" s="23">
        <f t="shared" si="3"/>
        <v>12.5</v>
      </c>
      <c r="J33" s="12">
        <f t="shared" si="4"/>
        <v>13.5</v>
      </c>
      <c r="K33" s="8" t="str">
        <f t="shared" si="5"/>
        <v>V</v>
      </c>
      <c r="L33" s="32" t="str">
        <f t="shared" si="6"/>
        <v/>
      </c>
      <c r="M33" s="32" t="str">
        <f t="shared" si="7"/>
        <v/>
      </c>
    </row>
    <row r="34" spans="1:13" ht="16.5" customHeight="1">
      <c r="A34" s="33" t="s">
        <v>101</v>
      </c>
      <c r="B34" s="34" t="s">
        <v>102</v>
      </c>
      <c r="C34" s="34" t="s">
        <v>34</v>
      </c>
      <c r="D34" s="22">
        <v>15.75</v>
      </c>
      <c r="E34" s="22">
        <v>13.5</v>
      </c>
      <c r="F34" s="12">
        <f t="shared" si="0"/>
        <v>14.625</v>
      </c>
      <c r="G34" s="8" t="str">
        <f t="shared" si="1"/>
        <v>V</v>
      </c>
      <c r="H34" s="23">
        <f t="shared" si="2"/>
        <v>15.75</v>
      </c>
      <c r="I34" s="23">
        <f t="shared" si="3"/>
        <v>13.5</v>
      </c>
      <c r="J34" s="12">
        <f t="shared" si="4"/>
        <v>14.625</v>
      </c>
      <c r="K34" s="8" t="str">
        <f t="shared" si="5"/>
        <v>V</v>
      </c>
      <c r="L34" s="32" t="str">
        <f t="shared" si="6"/>
        <v/>
      </c>
      <c r="M34" s="32" t="str">
        <f t="shared" si="7"/>
        <v/>
      </c>
    </row>
    <row r="35" spans="1:13" ht="16.5" customHeight="1">
      <c r="A35" s="33" t="s">
        <v>103</v>
      </c>
      <c r="B35" s="34" t="s">
        <v>104</v>
      </c>
      <c r="C35" s="34" t="s">
        <v>36</v>
      </c>
      <c r="D35" s="22">
        <v>15</v>
      </c>
      <c r="E35" s="22">
        <v>13.5</v>
      </c>
      <c r="F35" s="12">
        <f t="shared" si="0"/>
        <v>14.25</v>
      </c>
      <c r="G35" s="8" t="str">
        <f t="shared" si="1"/>
        <v>V</v>
      </c>
      <c r="H35" s="23">
        <f t="shared" si="2"/>
        <v>15</v>
      </c>
      <c r="I35" s="23">
        <f t="shared" si="3"/>
        <v>13.5</v>
      </c>
      <c r="J35" s="12">
        <f t="shared" si="4"/>
        <v>14.25</v>
      </c>
      <c r="K35" s="8" t="str">
        <f t="shared" si="5"/>
        <v>V</v>
      </c>
      <c r="L35" s="32" t="str">
        <f t="shared" si="6"/>
        <v/>
      </c>
      <c r="M35" s="32" t="str">
        <f t="shared" si="7"/>
        <v/>
      </c>
    </row>
    <row r="36" spans="1:13" ht="16.5" customHeight="1">
      <c r="A36" s="33" t="s">
        <v>105</v>
      </c>
      <c r="B36" s="34" t="s">
        <v>106</v>
      </c>
      <c r="C36" s="34" t="s">
        <v>36</v>
      </c>
      <c r="D36" s="22">
        <v>17.75</v>
      </c>
      <c r="E36" s="22">
        <v>14</v>
      </c>
      <c r="F36" s="12">
        <f t="shared" si="0"/>
        <v>15.875</v>
      </c>
      <c r="G36" s="8" t="str">
        <f t="shared" si="1"/>
        <v>V</v>
      </c>
      <c r="H36" s="23">
        <f t="shared" si="2"/>
        <v>17.75</v>
      </c>
      <c r="I36" s="23">
        <f t="shared" si="3"/>
        <v>14</v>
      </c>
      <c r="J36" s="12">
        <f t="shared" si="4"/>
        <v>15.875</v>
      </c>
      <c r="K36" s="8" t="str">
        <f t="shared" si="5"/>
        <v>V</v>
      </c>
      <c r="L36" s="32" t="str">
        <f t="shared" si="6"/>
        <v/>
      </c>
      <c r="M36" s="32" t="str">
        <f t="shared" si="7"/>
        <v/>
      </c>
    </row>
    <row r="37" spans="1:13" ht="16.5" customHeight="1">
      <c r="A37" s="33" t="s">
        <v>107</v>
      </c>
      <c r="B37" s="34" t="s">
        <v>108</v>
      </c>
      <c r="C37" s="34" t="s">
        <v>109</v>
      </c>
      <c r="D37" s="22">
        <v>18.75</v>
      </c>
      <c r="E37" s="22">
        <v>15</v>
      </c>
      <c r="F37" s="12">
        <f t="shared" si="0"/>
        <v>16.875</v>
      </c>
      <c r="G37" s="8" t="str">
        <f t="shared" si="1"/>
        <v>V</v>
      </c>
      <c r="H37" s="23">
        <f t="shared" si="2"/>
        <v>18.75</v>
      </c>
      <c r="I37" s="23">
        <f t="shared" si="3"/>
        <v>15</v>
      </c>
      <c r="J37" s="12">
        <f t="shared" si="4"/>
        <v>16.875</v>
      </c>
      <c r="K37" s="8" t="str">
        <f t="shared" si="5"/>
        <v>V</v>
      </c>
      <c r="L37" s="32" t="str">
        <f t="shared" si="6"/>
        <v/>
      </c>
      <c r="M37" s="32" t="str">
        <f t="shared" si="7"/>
        <v/>
      </c>
    </row>
    <row r="38" spans="1:13" ht="16.5" customHeight="1">
      <c r="A38" s="33" t="s">
        <v>110</v>
      </c>
      <c r="B38" s="34" t="s">
        <v>111</v>
      </c>
      <c r="C38" s="34" t="s">
        <v>33</v>
      </c>
      <c r="D38" s="22">
        <v>18</v>
      </c>
      <c r="E38" s="22">
        <v>12.5</v>
      </c>
      <c r="F38" s="12">
        <f t="shared" si="0"/>
        <v>15.25</v>
      </c>
      <c r="G38" s="8" t="str">
        <f t="shared" si="1"/>
        <v>V</v>
      </c>
      <c r="H38" s="23">
        <f t="shared" si="2"/>
        <v>18</v>
      </c>
      <c r="I38" s="23">
        <f t="shared" si="3"/>
        <v>12.5</v>
      </c>
      <c r="J38" s="12">
        <f t="shared" si="4"/>
        <v>15.25</v>
      </c>
      <c r="K38" s="8" t="str">
        <f t="shared" si="5"/>
        <v>V</v>
      </c>
      <c r="L38" s="32" t="str">
        <f t="shared" si="6"/>
        <v/>
      </c>
      <c r="M38" s="32" t="str">
        <f t="shared" si="7"/>
        <v/>
      </c>
    </row>
    <row r="39" spans="1:13" ht="16.5" customHeight="1">
      <c r="A39" s="33" t="s">
        <v>112</v>
      </c>
      <c r="B39" s="34" t="s">
        <v>113</v>
      </c>
      <c r="C39" s="34" t="s">
        <v>114</v>
      </c>
      <c r="D39" s="22">
        <v>18.5</v>
      </c>
      <c r="E39" s="22">
        <v>13.5</v>
      </c>
      <c r="F39" s="12">
        <f t="shared" si="0"/>
        <v>16</v>
      </c>
      <c r="G39" s="8" t="str">
        <f t="shared" si="1"/>
        <v>V</v>
      </c>
      <c r="H39" s="23">
        <f t="shared" si="2"/>
        <v>18.5</v>
      </c>
      <c r="I39" s="23">
        <f t="shared" si="3"/>
        <v>13.5</v>
      </c>
      <c r="J39" s="12">
        <f t="shared" si="4"/>
        <v>16</v>
      </c>
      <c r="K39" s="8" t="str">
        <f t="shared" si="5"/>
        <v>V</v>
      </c>
      <c r="L39" s="32" t="str">
        <f t="shared" si="6"/>
        <v/>
      </c>
      <c r="M39" s="32" t="str">
        <f t="shared" si="7"/>
        <v/>
      </c>
    </row>
    <row r="40" spans="1:13" ht="16.5" customHeight="1">
      <c r="A40" s="33" t="s">
        <v>115</v>
      </c>
      <c r="B40" s="34" t="s">
        <v>116</v>
      </c>
      <c r="C40" s="34" t="s">
        <v>117</v>
      </c>
      <c r="D40" s="22">
        <v>12</v>
      </c>
      <c r="E40" s="22">
        <v>13.25</v>
      </c>
      <c r="F40" s="12">
        <f t="shared" si="0"/>
        <v>12.625</v>
      </c>
      <c r="G40" s="8" t="str">
        <f t="shared" si="1"/>
        <v>V</v>
      </c>
      <c r="H40" s="23">
        <f t="shared" si="2"/>
        <v>12</v>
      </c>
      <c r="I40" s="23">
        <f t="shared" si="3"/>
        <v>13.25</v>
      </c>
      <c r="J40" s="12">
        <f t="shared" si="4"/>
        <v>12.625</v>
      </c>
      <c r="K40" s="8" t="str">
        <f t="shared" si="5"/>
        <v>V</v>
      </c>
      <c r="L40" s="32" t="str">
        <f t="shared" si="6"/>
        <v/>
      </c>
      <c r="M40" s="32" t="str">
        <f t="shared" si="7"/>
        <v/>
      </c>
    </row>
    <row r="41" spans="1:13" ht="16.5" customHeight="1">
      <c r="A41" s="33" t="s">
        <v>118</v>
      </c>
      <c r="B41" s="34" t="s">
        <v>119</v>
      </c>
      <c r="C41" s="34" t="s">
        <v>120</v>
      </c>
      <c r="D41" s="22">
        <v>6.5</v>
      </c>
      <c r="E41" s="22">
        <v>13.5</v>
      </c>
      <c r="F41" s="12">
        <f t="shared" si="0"/>
        <v>10</v>
      </c>
      <c r="G41" s="8" t="str">
        <f t="shared" si="1"/>
        <v>R</v>
      </c>
      <c r="H41" s="23" t="str">
        <f t="shared" si="2"/>
        <v>---</v>
      </c>
      <c r="I41" s="23">
        <f t="shared" si="3"/>
        <v>13.5</v>
      </c>
      <c r="J41" s="12" t="str">
        <f t="shared" si="4"/>
        <v>NV</v>
      </c>
      <c r="K41" s="8" t="str">
        <f t="shared" si="5"/>
        <v>NV</v>
      </c>
      <c r="L41" s="32" t="str">
        <f t="shared" si="6"/>
        <v>.</v>
      </c>
      <c r="M41" s="32" t="str">
        <f t="shared" si="7"/>
        <v/>
      </c>
    </row>
    <row r="42" spans="1:13" ht="16.5" customHeight="1">
      <c r="A42" s="33" t="s">
        <v>121</v>
      </c>
      <c r="B42" s="34" t="s">
        <v>122</v>
      </c>
      <c r="C42" s="34" t="s">
        <v>123</v>
      </c>
      <c r="D42" s="22">
        <v>14.75</v>
      </c>
      <c r="E42" s="22">
        <v>13.5</v>
      </c>
      <c r="F42" s="12">
        <f t="shared" si="0"/>
        <v>14.125</v>
      </c>
      <c r="G42" s="8" t="str">
        <f t="shared" si="1"/>
        <v>V</v>
      </c>
      <c r="H42" s="23">
        <f t="shared" si="2"/>
        <v>14.75</v>
      </c>
      <c r="I42" s="23">
        <f t="shared" si="3"/>
        <v>13.5</v>
      </c>
      <c r="J42" s="12">
        <f t="shared" si="4"/>
        <v>14.125</v>
      </c>
      <c r="K42" s="8" t="str">
        <f t="shared" si="5"/>
        <v>V</v>
      </c>
      <c r="L42" s="32" t="str">
        <f t="shared" si="6"/>
        <v/>
      </c>
      <c r="M42" s="32" t="str">
        <f t="shared" si="7"/>
        <v/>
      </c>
    </row>
    <row r="43" spans="1:13" ht="16.5" customHeight="1">
      <c r="A43" s="33" t="s">
        <v>124</v>
      </c>
      <c r="B43" s="34" t="s">
        <v>125</v>
      </c>
      <c r="C43" s="34" t="s">
        <v>126</v>
      </c>
      <c r="D43" s="22">
        <v>16.75</v>
      </c>
      <c r="E43" s="22">
        <v>13.25</v>
      </c>
      <c r="F43" s="12">
        <f t="shared" si="0"/>
        <v>15</v>
      </c>
      <c r="G43" s="8" t="str">
        <f t="shared" si="1"/>
        <v>V</v>
      </c>
      <c r="H43" s="23">
        <f t="shared" si="2"/>
        <v>16.75</v>
      </c>
      <c r="I43" s="23">
        <f t="shared" si="3"/>
        <v>13.25</v>
      </c>
      <c r="J43" s="12">
        <f t="shared" si="4"/>
        <v>15</v>
      </c>
      <c r="K43" s="8" t="str">
        <f t="shared" si="5"/>
        <v>V</v>
      </c>
      <c r="L43" s="32" t="str">
        <f t="shared" si="6"/>
        <v/>
      </c>
      <c r="M43" s="32" t="str">
        <f t="shared" si="7"/>
        <v/>
      </c>
    </row>
    <row r="44" spans="1:13" ht="16.5" customHeight="1">
      <c r="A44" s="33" t="s">
        <v>127</v>
      </c>
      <c r="B44" s="34" t="s">
        <v>128</v>
      </c>
      <c r="C44" s="34" t="s">
        <v>129</v>
      </c>
      <c r="D44" s="22">
        <v>18</v>
      </c>
      <c r="E44" s="22">
        <v>15</v>
      </c>
      <c r="F44" s="12">
        <f t="shared" si="0"/>
        <v>16.5</v>
      </c>
      <c r="G44" s="8" t="str">
        <f t="shared" si="1"/>
        <v>V</v>
      </c>
      <c r="H44" s="23">
        <f t="shared" si="2"/>
        <v>18</v>
      </c>
      <c r="I44" s="23">
        <f t="shared" si="3"/>
        <v>15</v>
      </c>
      <c r="J44" s="12">
        <f t="shared" si="4"/>
        <v>16.5</v>
      </c>
      <c r="K44" s="8" t="str">
        <f t="shared" si="5"/>
        <v>V</v>
      </c>
      <c r="L44" s="32" t="str">
        <f t="shared" si="6"/>
        <v/>
      </c>
      <c r="M44" s="32" t="str">
        <f t="shared" si="7"/>
        <v/>
      </c>
    </row>
    <row r="45" spans="1:13" ht="16.5" customHeight="1">
      <c r="A45" s="33" t="s">
        <v>130</v>
      </c>
      <c r="B45" s="34" t="s">
        <v>131</v>
      </c>
      <c r="C45" s="34" t="s">
        <v>34</v>
      </c>
      <c r="D45" s="22">
        <v>13</v>
      </c>
      <c r="E45" s="22">
        <v>14</v>
      </c>
      <c r="F45" s="12">
        <f t="shared" si="0"/>
        <v>13.5</v>
      </c>
      <c r="G45" s="8" t="str">
        <f t="shared" si="1"/>
        <v>V</v>
      </c>
      <c r="H45" s="23">
        <f t="shared" si="2"/>
        <v>13</v>
      </c>
      <c r="I45" s="23">
        <f t="shared" si="3"/>
        <v>14</v>
      </c>
      <c r="J45" s="12">
        <f t="shared" si="4"/>
        <v>13.5</v>
      </c>
      <c r="K45" s="8" t="str">
        <f t="shared" si="5"/>
        <v>V</v>
      </c>
      <c r="L45" s="32" t="str">
        <f t="shared" ref="L45:L52" si="8">IF(D45=H45,"",".")</f>
        <v/>
      </c>
      <c r="M45" s="32" t="str">
        <f t="shared" ref="M45:M52" si="9">IF(E45=I45,"",".")</f>
        <v/>
      </c>
    </row>
    <row r="46" spans="1:13" ht="16.5" customHeight="1">
      <c r="A46" s="33" t="s">
        <v>132</v>
      </c>
      <c r="B46" s="34" t="s">
        <v>133</v>
      </c>
      <c r="C46" s="34" t="s">
        <v>134</v>
      </c>
      <c r="D46" s="22">
        <v>16.5</v>
      </c>
      <c r="E46" s="22">
        <v>12</v>
      </c>
      <c r="F46" s="12">
        <f t="shared" si="0"/>
        <v>14.25</v>
      </c>
      <c r="G46" s="8" t="str">
        <f t="shared" si="1"/>
        <v>V</v>
      </c>
      <c r="H46" s="23">
        <f t="shared" si="2"/>
        <v>16.5</v>
      </c>
      <c r="I46" s="23">
        <f t="shared" si="3"/>
        <v>12</v>
      </c>
      <c r="J46" s="12">
        <f t="shared" si="4"/>
        <v>14.25</v>
      </c>
      <c r="K46" s="8" t="str">
        <f t="shared" si="5"/>
        <v>V</v>
      </c>
      <c r="L46" s="32" t="str">
        <f t="shared" si="8"/>
        <v/>
      </c>
      <c r="M46" s="32" t="str">
        <f t="shared" si="9"/>
        <v/>
      </c>
    </row>
    <row r="47" spans="1:13" ht="16.5" customHeight="1">
      <c r="A47" s="33" t="s">
        <v>135</v>
      </c>
      <c r="B47" s="34" t="s">
        <v>136</v>
      </c>
      <c r="C47" s="34" t="s">
        <v>34</v>
      </c>
      <c r="D47" s="22">
        <v>13.5</v>
      </c>
      <c r="E47" s="22">
        <v>13.5</v>
      </c>
      <c r="F47" s="12">
        <f t="shared" si="0"/>
        <v>13.5</v>
      </c>
      <c r="G47" s="8" t="str">
        <f t="shared" si="1"/>
        <v>V</v>
      </c>
      <c r="H47" s="23">
        <f t="shared" si="2"/>
        <v>13.5</v>
      </c>
      <c r="I47" s="23">
        <f t="shared" si="3"/>
        <v>13.5</v>
      </c>
      <c r="J47" s="12">
        <f t="shared" si="4"/>
        <v>13.5</v>
      </c>
      <c r="K47" s="8" t="str">
        <f t="shared" si="5"/>
        <v>V</v>
      </c>
      <c r="L47" s="32" t="str">
        <f t="shared" si="8"/>
        <v/>
      </c>
      <c r="M47" s="32" t="str">
        <f t="shared" si="9"/>
        <v/>
      </c>
    </row>
    <row r="48" spans="1:13" ht="16.5" customHeight="1">
      <c r="A48" s="33" t="s">
        <v>137</v>
      </c>
      <c r="B48" s="34" t="s">
        <v>138</v>
      </c>
      <c r="C48" s="34" t="s">
        <v>40</v>
      </c>
      <c r="D48" s="22">
        <v>17.5</v>
      </c>
      <c r="E48" s="22">
        <v>12</v>
      </c>
      <c r="F48" s="12">
        <f t="shared" si="0"/>
        <v>14.75</v>
      </c>
      <c r="G48" s="8" t="str">
        <f t="shared" si="1"/>
        <v>V</v>
      </c>
      <c r="H48" s="23">
        <f t="shared" si="2"/>
        <v>17.5</v>
      </c>
      <c r="I48" s="23">
        <f t="shared" si="3"/>
        <v>12</v>
      </c>
      <c r="J48" s="12">
        <f t="shared" si="4"/>
        <v>14.75</v>
      </c>
      <c r="K48" s="8" t="str">
        <f t="shared" si="5"/>
        <v>V</v>
      </c>
      <c r="L48" s="32" t="str">
        <f t="shared" si="8"/>
        <v/>
      </c>
      <c r="M48" s="32" t="str">
        <f t="shared" si="9"/>
        <v/>
      </c>
    </row>
    <row r="49" spans="1:13" ht="16.5" customHeight="1">
      <c r="A49" s="33" t="s">
        <v>139</v>
      </c>
      <c r="B49" s="34" t="s">
        <v>140</v>
      </c>
      <c r="C49" s="34" t="s">
        <v>141</v>
      </c>
      <c r="D49" s="22">
        <v>13.5</v>
      </c>
      <c r="E49" s="22">
        <v>13.5</v>
      </c>
      <c r="F49" s="12">
        <f t="shared" si="0"/>
        <v>13.5</v>
      </c>
      <c r="G49" s="8" t="str">
        <f t="shared" si="1"/>
        <v>V</v>
      </c>
      <c r="H49" s="23">
        <f t="shared" si="2"/>
        <v>13.5</v>
      </c>
      <c r="I49" s="23">
        <f t="shared" si="3"/>
        <v>13.5</v>
      </c>
      <c r="J49" s="12">
        <f t="shared" si="4"/>
        <v>13.5</v>
      </c>
      <c r="K49" s="8" t="str">
        <f t="shared" si="5"/>
        <v>V</v>
      </c>
      <c r="L49" s="32" t="str">
        <f t="shared" si="8"/>
        <v/>
      </c>
      <c r="M49" s="32" t="str">
        <f t="shared" si="9"/>
        <v/>
      </c>
    </row>
    <row r="50" spans="1:13" ht="16.5" customHeight="1">
      <c r="A50" s="33" t="s">
        <v>142</v>
      </c>
      <c r="B50" s="34" t="s">
        <v>143</v>
      </c>
      <c r="C50" s="34" t="s">
        <v>144</v>
      </c>
      <c r="D50" s="22">
        <v>14.5</v>
      </c>
      <c r="E50" s="22">
        <v>13</v>
      </c>
      <c r="F50" s="12">
        <f t="shared" si="0"/>
        <v>13.75</v>
      </c>
      <c r="G50" s="8" t="str">
        <f t="shared" si="1"/>
        <v>V</v>
      </c>
      <c r="H50" s="23">
        <f t="shared" si="2"/>
        <v>14.5</v>
      </c>
      <c r="I50" s="23">
        <f t="shared" si="3"/>
        <v>13</v>
      </c>
      <c r="J50" s="12">
        <f t="shared" si="4"/>
        <v>13.75</v>
      </c>
      <c r="K50" s="8" t="str">
        <f t="shared" si="5"/>
        <v>V</v>
      </c>
      <c r="L50" s="32" t="str">
        <f t="shared" si="8"/>
        <v/>
      </c>
      <c r="M50" s="32" t="str">
        <f t="shared" si="9"/>
        <v/>
      </c>
    </row>
    <row r="51" spans="1:13" ht="16.5" customHeight="1">
      <c r="A51" s="33" t="s">
        <v>145</v>
      </c>
      <c r="B51" s="34" t="s">
        <v>146</v>
      </c>
      <c r="C51" s="34" t="s">
        <v>147</v>
      </c>
      <c r="D51" s="22">
        <v>12.5</v>
      </c>
      <c r="E51" s="22">
        <v>12.5</v>
      </c>
      <c r="F51" s="12">
        <f t="shared" si="0"/>
        <v>12.5</v>
      </c>
      <c r="G51" s="8" t="str">
        <f t="shared" si="1"/>
        <v>V</v>
      </c>
      <c r="H51" s="23">
        <f t="shared" si="2"/>
        <v>12.5</v>
      </c>
      <c r="I51" s="23">
        <f t="shared" si="3"/>
        <v>12.5</v>
      </c>
      <c r="J51" s="12">
        <f t="shared" si="4"/>
        <v>12.5</v>
      </c>
      <c r="K51" s="8" t="str">
        <f t="shared" si="5"/>
        <v>V</v>
      </c>
      <c r="L51" s="32" t="str">
        <f t="shared" si="8"/>
        <v/>
      </c>
      <c r="M51" s="32" t="str">
        <f t="shared" si="9"/>
        <v/>
      </c>
    </row>
    <row r="52" spans="1:13" ht="16.5" customHeight="1">
      <c r="A52" s="33" t="s">
        <v>148</v>
      </c>
      <c r="B52" s="34" t="s">
        <v>149</v>
      </c>
      <c r="C52" s="34" t="s">
        <v>40</v>
      </c>
      <c r="D52" s="22">
        <v>14.25</v>
      </c>
      <c r="E52" s="22">
        <v>14</v>
      </c>
      <c r="F52" s="12">
        <f t="shared" si="0"/>
        <v>14.125</v>
      </c>
      <c r="G52" s="8" t="str">
        <f t="shared" si="1"/>
        <v>V</v>
      </c>
      <c r="H52" s="23">
        <f t="shared" si="2"/>
        <v>14.25</v>
      </c>
      <c r="I52" s="23">
        <f t="shared" si="3"/>
        <v>14</v>
      </c>
      <c r="J52" s="12">
        <f t="shared" si="4"/>
        <v>14.125</v>
      </c>
      <c r="K52" s="8" t="str">
        <f t="shared" si="5"/>
        <v>V</v>
      </c>
      <c r="L52" s="32" t="str">
        <f t="shared" si="8"/>
        <v/>
      </c>
      <c r="M52" s="32" t="str">
        <f t="shared" si="9"/>
        <v/>
      </c>
    </row>
    <row r="53" spans="1:13" ht="3.75" customHeight="1"/>
    <row r="54" spans="1:13">
      <c r="H54" s="35" t="s">
        <v>18</v>
      </c>
      <c r="I54" s="36" t="s">
        <v>19</v>
      </c>
    </row>
    <row r="55" spans="1:13">
      <c r="H55" s="35" t="s">
        <v>20</v>
      </c>
      <c r="I55" s="36" t="s">
        <v>21</v>
      </c>
    </row>
    <row r="56" spans="1:13">
      <c r="H56" s="35" t="s">
        <v>22</v>
      </c>
      <c r="I56" s="36" t="s">
        <v>23</v>
      </c>
    </row>
    <row r="57" spans="1:13">
      <c r="A57" s="40" t="s">
        <v>151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</row>
    <row r="58" spans="1:13">
      <c r="A58" s="38" t="s">
        <v>152</v>
      </c>
      <c r="B58" s="38"/>
      <c r="C58" s="39" t="s">
        <v>153</v>
      </c>
      <c r="D58" s="39"/>
      <c r="E58" s="39"/>
      <c r="F58" s="39"/>
      <c r="G58" s="39" t="s">
        <v>154</v>
      </c>
      <c r="H58" s="39"/>
      <c r="I58" s="39"/>
      <c r="J58" s="39"/>
      <c r="K58" s="39"/>
    </row>
  </sheetData>
  <sheetProtection password="F7A8" sheet="1" objects="1" scenarios="1"/>
  <mergeCells count="15">
    <mergeCell ref="A1:K1"/>
    <mergeCell ref="A2:K2"/>
    <mergeCell ref="H10:K10"/>
    <mergeCell ref="D4:E5"/>
    <mergeCell ref="F4:K5"/>
    <mergeCell ref="D6:E6"/>
    <mergeCell ref="D7:E7"/>
    <mergeCell ref="F6:K6"/>
    <mergeCell ref="F7:K7"/>
    <mergeCell ref="A58:B58"/>
    <mergeCell ref="C58:F58"/>
    <mergeCell ref="G58:K58"/>
    <mergeCell ref="A57:K57"/>
    <mergeCell ref="D9:K9"/>
    <mergeCell ref="D10:G10"/>
  </mergeCells>
  <conditionalFormatting sqref="D12:D52 H12:I52">
    <cfRule type="cellIs" dxfId="11" priority="3" operator="lessThan">
      <formula>7</formula>
    </cfRule>
    <cfRule type="containsText" dxfId="10" priority="4" operator="containsText" text="AB">
      <formula>NOT(ISERROR(SEARCH("AB",D12)))</formula>
    </cfRule>
  </conditionalFormatting>
  <conditionalFormatting sqref="G12:G52">
    <cfRule type="containsText" dxfId="9" priority="6" operator="containsText" text="R">
      <formula>NOT(ISERROR(SEARCH("R",G12)))</formula>
    </cfRule>
  </conditionalFormatting>
  <conditionalFormatting sqref="H12:I52">
    <cfRule type="containsText" dxfId="8" priority="7" operator="containsText" text="*---">
      <formula>NOT(ISERROR(SEARCH("*---",H12)))</formula>
    </cfRule>
  </conditionalFormatting>
  <conditionalFormatting sqref="K12:K52">
    <cfRule type="containsText" dxfId="7" priority="5" operator="containsText" text="NV">
      <formula>NOT(ISERROR(SEARCH("NV",K12)))</formula>
    </cfRule>
  </conditionalFormatting>
  <conditionalFormatting sqref="E12:E52">
    <cfRule type="cellIs" dxfId="3" priority="1" operator="lessThan">
      <formula>7</formula>
    </cfRule>
    <cfRule type="containsText" dxfId="2" priority="2" operator="containsText" text="AB">
      <formula>NOT(ISERROR(SEARCH("AB",E12)))</formula>
    </cfRule>
  </conditionalFormatting>
  <pageMargins left="0.23622047244094491" right="0.23622047244094491" top="0.37" bottom="0.64" header="0.31496062992125984" footer="0.31496062992125984"/>
  <pageSetup paperSize="9" scale="72" orientation="portrait" r:id="rId1"/>
  <headerFooter>
    <oddFooter>&amp;R&amp;F
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J61" sqref="J61"/>
    </sheetView>
  </sheetViews>
  <sheetFormatPr baseColWidth="10" defaultColWidth="11.42578125" defaultRowHeight="15"/>
  <cols>
    <col min="1" max="1" width="12.5703125" style="1" customWidth="1"/>
    <col min="2" max="2" width="13.42578125" bestFit="1" customWidth="1"/>
    <col min="3" max="3" width="17.85546875" bestFit="1" customWidth="1"/>
    <col min="4" max="6" width="14.7109375" customWidth="1"/>
    <col min="7" max="7" width="6.7109375" customWidth="1"/>
  </cols>
  <sheetData>
    <row r="1" spans="1:7" ht="21" customHeight="1">
      <c r="A1" s="43" t="s">
        <v>26</v>
      </c>
      <c r="B1" s="43"/>
      <c r="C1" s="43"/>
      <c r="D1" s="43"/>
      <c r="E1" s="43"/>
      <c r="F1" s="43"/>
      <c r="G1" s="43"/>
    </row>
    <row r="2" spans="1:7" ht="35.1" customHeight="1">
      <c r="A2" s="44" t="s">
        <v>8</v>
      </c>
      <c r="B2" s="44"/>
      <c r="C2" s="44"/>
      <c r="D2" s="44"/>
      <c r="E2" s="44"/>
      <c r="F2" s="44"/>
      <c r="G2" s="44"/>
    </row>
    <row r="3" spans="1:7" ht="6.95" customHeight="1">
      <c r="A3" s="2"/>
      <c r="B3" s="2"/>
      <c r="C3" s="2"/>
      <c r="D3" s="2"/>
      <c r="E3" s="2"/>
      <c r="F3" s="2"/>
      <c r="G3" s="2"/>
    </row>
    <row r="4" spans="1:7" ht="15.95" customHeight="1">
      <c r="A4" s="13" t="s">
        <v>10</v>
      </c>
      <c r="B4" s="9" t="s">
        <v>6</v>
      </c>
      <c r="C4" s="17" t="s">
        <v>11</v>
      </c>
      <c r="D4" s="60" t="s">
        <v>3</v>
      </c>
      <c r="E4" s="62" t="str">
        <f>'Module C11'!F4</f>
        <v>Géotechnique 2 et Hydraulique Souterraine</v>
      </c>
      <c r="F4" s="52"/>
      <c r="G4" s="52"/>
    </row>
    <row r="5" spans="1:7" ht="15.95" customHeight="1" thickBot="1">
      <c r="A5" s="14" t="str">
        <f>'Module C11'!A5</f>
        <v>2024/25</v>
      </c>
      <c r="B5" s="3" t="s">
        <v>25</v>
      </c>
      <c r="C5" s="18" t="str">
        <f>'Module C11'!C5</f>
        <v>GC2</v>
      </c>
      <c r="D5" s="61"/>
      <c r="E5" s="63"/>
      <c r="F5" s="64"/>
      <c r="G5" s="64"/>
    </row>
    <row r="6" spans="1:7" ht="15.95" customHeight="1" thickBot="1">
      <c r="A6" s="15" t="s">
        <v>5</v>
      </c>
      <c r="B6" s="10" t="s">
        <v>4</v>
      </c>
      <c r="C6" s="19" t="s">
        <v>13</v>
      </c>
      <c r="D6" s="37" t="s">
        <v>37</v>
      </c>
      <c r="E6" s="58">
        <f>'Module C11'!F6</f>
        <v>0</v>
      </c>
      <c r="F6" s="59"/>
      <c r="G6" s="59"/>
    </row>
    <row r="7" spans="1:7" ht="15.95" customHeight="1">
      <c r="A7" s="16" t="s">
        <v>7</v>
      </c>
      <c r="B7" s="20" t="str">
        <f>'Module C11'!B7</f>
        <v>GC</v>
      </c>
      <c r="C7" s="20" t="str">
        <f>'Module C11'!C7</f>
        <v>S3</v>
      </c>
      <c r="D7" s="37" t="s">
        <v>9</v>
      </c>
      <c r="E7" s="58">
        <f>'Module C11'!F7</f>
        <v>0</v>
      </c>
      <c r="F7" s="59"/>
      <c r="G7" s="59"/>
    </row>
    <row r="8" spans="1:7" ht="6.95" customHeight="1">
      <c r="A8"/>
    </row>
    <row r="9" spans="1:7" ht="42" customHeight="1">
      <c r="A9"/>
      <c r="D9" s="41" t="str">
        <f>E4</f>
        <v>Géotechnique 2 et Hydraulique Souterraine</v>
      </c>
      <c r="E9" s="41"/>
      <c r="F9" s="41"/>
      <c r="G9" s="41"/>
    </row>
    <row r="10" spans="1:7" ht="42" customHeight="1">
      <c r="D10" s="42" t="s">
        <v>16</v>
      </c>
      <c r="E10" s="42"/>
      <c r="F10" s="42"/>
      <c r="G10" s="42"/>
    </row>
    <row r="11" spans="1:7" ht="54.95" customHeight="1">
      <c r="A11" s="4" t="s">
        <v>24</v>
      </c>
      <c r="B11" s="5" t="s">
        <v>0</v>
      </c>
      <c r="C11" s="5" t="s">
        <v>1</v>
      </c>
      <c r="D11" s="25" t="str">
        <f>'Module C11'!D11</f>
        <v>Géotechnique 2</v>
      </c>
      <c r="E11" s="25" t="str">
        <f>'Module C11'!E11</f>
        <v>Hydraulique souterraine</v>
      </c>
      <c r="F11" s="11" t="s">
        <v>14</v>
      </c>
      <c r="G11" s="11" t="s">
        <v>2</v>
      </c>
    </row>
    <row r="12" spans="1:7" ht="16.5" customHeight="1">
      <c r="A12" s="6" t="str">
        <f>'Module C11'!A12</f>
        <v>J10*****60</v>
      </c>
      <c r="B12" s="24" t="str">
        <f>'Module C11'!B12</f>
        <v>AACHIR</v>
      </c>
      <c r="C12" s="24" t="str">
        <f>'Module C11'!C12</f>
        <v>MAZIGH</v>
      </c>
      <c r="D12" s="7">
        <f>'Module C11'!D12</f>
        <v>15</v>
      </c>
      <c r="E12" s="7">
        <f>'Module C11'!E12</f>
        <v>14.5</v>
      </c>
      <c r="F12" s="12">
        <f>'Module C11'!F12</f>
        <v>14.75</v>
      </c>
      <c r="G12" s="8" t="str">
        <f>'Module C11'!G12</f>
        <v>V</v>
      </c>
    </row>
    <row r="13" spans="1:7" ht="16.5" customHeight="1">
      <c r="A13" s="6" t="str">
        <f>'Module C11'!A13</f>
        <v>H14*****57</v>
      </c>
      <c r="B13" s="24" t="str">
        <f>'Module C11'!B13</f>
        <v>ABDELLAOUI</v>
      </c>
      <c r="C13" s="24" t="str">
        <f>'Module C11'!C13</f>
        <v>FOUZIA</v>
      </c>
      <c r="D13" s="7">
        <f>'Module C11'!D13</f>
        <v>16.75</v>
      </c>
      <c r="E13" s="7">
        <f>'Module C11'!E13</f>
        <v>13</v>
      </c>
      <c r="F13" s="12">
        <f>'Module C11'!F13</f>
        <v>14.875</v>
      </c>
      <c r="G13" s="8" t="str">
        <f>'Module C11'!G13</f>
        <v>V</v>
      </c>
    </row>
    <row r="14" spans="1:7" ht="16.5" customHeight="1">
      <c r="A14" s="6" t="str">
        <f>'Module C11'!A14</f>
        <v>N13*****21</v>
      </c>
      <c r="B14" s="24" t="str">
        <f>'Module C11'!B14</f>
        <v>AHAGUIRI</v>
      </c>
      <c r="C14" s="24" t="str">
        <f>'Module C11'!C14</f>
        <v>MOHAMMED</v>
      </c>
      <c r="D14" s="7">
        <f>'Module C11'!D14</f>
        <v>13.5</v>
      </c>
      <c r="E14" s="7">
        <f>'Module C11'!E14</f>
        <v>12.5</v>
      </c>
      <c r="F14" s="12">
        <f>'Module C11'!F14</f>
        <v>13</v>
      </c>
      <c r="G14" s="8" t="str">
        <f>'Module C11'!G14</f>
        <v>V</v>
      </c>
    </row>
    <row r="15" spans="1:7" ht="16.5" customHeight="1">
      <c r="A15" s="6" t="str">
        <f>'Module C11'!A15</f>
        <v>R13*****88</v>
      </c>
      <c r="B15" s="24" t="str">
        <f>'Module C11'!B15</f>
        <v>AIT GOULBDI</v>
      </c>
      <c r="C15" s="24" t="str">
        <f>'Module C11'!C15</f>
        <v>MOUAD</v>
      </c>
      <c r="D15" s="7">
        <f>'Module C11'!D15</f>
        <v>5.5</v>
      </c>
      <c r="E15" s="7">
        <f>'Module C11'!E15</f>
        <v>12</v>
      </c>
      <c r="F15" s="12">
        <f>'Module C11'!F15</f>
        <v>8.75</v>
      </c>
      <c r="G15" s="8" t="str">
        <f>'Module C11'!G15</f>
        <v>R</v>
      </c>
    </row>
    <row r="16" spans="1:7" ht="16.5" customHeight="1">
      <c r="A16" s="6" t="str">
        <f>'Module C11'!A16</f>
        <v>J14*****14</v>
      </c>
      <c r="B16" s="24" t="str">
        <f>'Module C11'!B16</f>
        <v>AMROUANE</v>
      </c>
      <c r="C16" s="24" t="str">
        <f>'Module C11'!C16</f>
        <v>HAMZA</v>
      </c>
      <c r="D16" s="7">
        <f>'Module C11'!D16</f>
        <v>9</v>
      </c>
      <c r="E16" s="7">
        <f>'Module C11'!E16</f>
        <v>12</v>
      </c>
      <c r="F16" s="12">
        <f>'Module C11'!F16</f>
        <v>10.5</v>
      </c>
      <c r="G16" s="8" t="str">
        <f>'Module C11'!G16</f>
        <v>R</v>
      </c>
    </row>
    <row r="17" spans="1:7" ht="16.5" customHeight="1">
      <c r="A17" s="6" t="str">
        <f>'Module C11'!A17</f>
        <v>J13*****81</v>
      </c>
      <c r="B17" s="24" t="str">
        <f>'Module C11'!B17</f>
        <v>ASSIMI</v>
      </c>
      <c r="C17" s="24" t="str">
        <f>'Module C11'!C17</f>
        <v>HIBA</v>
      </c>
      <c r="D17" s="7">
        <f>'Module C11'!D17</f>
        <v>15.5</v>
      </c>
      <c r="E17" s="7">
        <f>'Module C11'!E17</f>
        <v>14</v>
      </c>
      <c r="F17" s="12">
        <f>'Module C11'!F17</f>
        <v>14.75</v>
      </c>
      <c r="G17" s="8" t="str">
        <f>'Module C11'!G17</f>
        <v>V</v>
      </c>
    </row>
    <row r="18" spans="1:7" ht="16.5" customHeight="1">
      <c r="A18" s="6" t="str">
        <f>'Module C11'!A18</f>
        <v>H13*****70</v>
      </c>
      <c r="B18" s="24" t="str">
        <f>'Module C11'!B18</f>
        <v>AZEGGAGHE</v>
      </c>
      <c r="C18" s="24" t="str">
        <f>'Module C11'!C18</f>
        <v>LINA</v>
      </c>
      <c r="D18" s="7">
        <f>'Module C11'!D18</f>
        <v>17.5</v>
      </c>
      <c r="E18" s="7">
        <f>'Module C11'!E18</f>
        <v>14</v>
      </c>
      <c r="F18" s="12">
        <f>'Module C11'!F18</f>
        <v>15.75</v>
      </c>
      <c r="G18" s="8" t="str">
        <f>'Module C11'!G18</f>
        <v>V</v>
      </c>
    </row>
    <row r="19" spans="1:7" ht="16.5" customHeight="1">
      <c r="A19" s="6" t="str">
        <f>'Module C11'!A19</f>
        <v>S13*****64</v>
      </c>
      <c r="B19" s="24" t="str">
        <f>'Module C11'!B19</f>
        <v>AZEOUAGH</v>
      </c>
      <c r="C19" s="24" t="str">
        <f>'Module C11'!C19</f>
        <v>SARA</v>
      </c>
      <c r="D19" s="7">
        <f>'Module C11'!D19</f>
        <v>15.5</v>
      </c>
      <c r="E19" s="7">
        <f>'Module C11'!E19</f>
        <v>13.5</v>
      </c>
      <c r="F19" s="12">
        <f>'Module C11'!F19</f>
        <v>14.5</v>
      </c>
      <c r="G19" s="8" t="str">
        <f>'Module C11'!G19</f>
        <v>V</v>
      </c>
    </row>
    <row r="20" spans="1:7" ht="16.5" customHeight="1">
      <c r="A20" s="6" t="str">
        <f>'Module C11'!A20</f>
        <v>N13*****64</v>
      </c>
      <c r="B20" s="24" t="str">
        <f>'Module C11'!B20</f>
        <v>BAHTER</v>
      </c>
      <c r="C20" s="24" t="str">
        <f>'Module C11'!C20</f>
        <v>KAOUTAR</v>
      </c>
      <c r="D20" s="7">
        <f>'Module C11'!D20</f>
        <v>17.5</v>
      </c>
      <c r="E20" s="7">
        <f>'Module C11'!E20</f>
        <v>12.25</v>
      </c>
      <c r="F20" s="12">
        <f>'Module C11'!F20</f>
        <v>14.875</v>
      </c>
      <c r="G20" s="8" t="str">
        <f>'Module C11'!G20</f>
        <v>V</v>
      </c>
    </row>
    <row r="21" spans="1:7" ht="16.5" customHeight="1">
      <c r="A21" s="6" t="str">
        <f>'Module C11'!A21</f>
        <v>J13*****09</v>
      </c>
      <c r="B21" s="24" t="str">
        <f>'Module C11'!B21</f>
        <v>BAKHALA</v>
      </c>
      <c r="C21" s="24" t="str">
        <f>'Module C11'!C21</f>
        <v>WIJDANE</v>
      </c>
      <c r="D21" s="7">
        <f>'Module C11'!D21</f>
        <v>15</v>
      </c>
      <c r="E21" s="7">
        <f>'Module C11'!E21</f>
        <v>14.5</v>
      </c>
      <c r="F21" s="12">
        <f>'Module C11'!F21</f>
        <v>14.75</v>
      </c>
      <c r="G21" s="8" t="str">
        <f>'Module C11'!G21</f>
        <v>V</v>
      </c>
    </row>
    <row r="22" spans="1:7" ht="16.5" customHeight="1">
      <c r="A22" s="6" t="str">
        <f>'Module C11'!A22</f>
        <v>M13*****28</v>
      </c>
      <c r="B22" s="24" t="str">
        <f>'Module C11'!B22</f>
        <v>BELOUAK</v>
      </c>
      <c r="C22" s="24" t="str">
        <f>'Module C11'!C22</f>
        <v>HAJAR</v>
      </c>
      <c r="D22" s="7">
        <f>'Module C11'!D22</f>
        <v>17.25</v>
      </c>
      <c r="E22" s="7">
        <f>'Module C11'!E22</f>
        <v>13.5</v>
      </c>
      <c r="F22" s="12">
        <f>'Module C11'!F22</f>
        <v>15.375</v>
      </c>
      <c r="G22" s="8" t="str">
        <f>'Module C11'!G22</f>
        <v>V</v>
      </c>
    </row>
    <row r="23" spans="1:7" ht="16.5" customHeight="1">
      <c r="A23" s="6" t="str">
        <f>'Module C11'!A23</f>
        <v>R14*****31</v>
      </c>
      <c r="B23" s="24" t="str">
        <f>'Module C11'!B23</f>
        <v>BENRACHID</v>
      </c>
      <c r="C23" s="24" t="str">
        <f>'Module C11'!C23</f>
        <v>OUMAIMA</v>
      </c>
      <c r="D23" s="7">
        <f>'Module C11'!D23</f>
        <v>16.75</v>
      </c>
      <c r="E23" s="7">
        <f>'Module C11'!E23</f>
        <v>12</v>
      </c>
      <c r="F23" s="12">
        <f>'Module C11'!F23</f>
        <v>14.375</v>
      </c>
      <c r="G23" s="8" t="str">
        <f>'Module C11'!G23</f>
        <v>V</v>
      </c>
    </row>
    <row r="24" spans="1:7" ht="16.5" customHeight="1">
      <c r="A24" s="6" t="str">
        <f>'Module C11'!A24</f>
        <v>F13*****39</v>
      </c>
      <c r="B24" s="24" t="str">
        <f>'Module C11'!B24</f>
        <v>BOUASRIA</v>
      </c>
      <c r="C24" s="24" t="str">
        <f>'Module C11'!C24</f>
        <v>SOUKAINA</v>
      </c>
      <c r="D24" s="7">
        <f>'Module C11'!D24</f>
        <v>18</v>
      </c>
      <c r="E24" s="7">
        <f>'Module C11'!E24</f>
        <v>14.75</v>
      </c>
      <c r="F24" s="12">
        <f>'Module C11'!F24</f>
        <v>16.375</v>
      </c>
      <c r="G24" s="8" t="str">
        <f>'Module C11'!G24</f>
        <v>V</v>
      </c>
    </row>
    <row r="25" spans="1:7" ht="16.5" customHeight="1">
      <c r="A25" s="6" t="str">
        <f>'Module C11'!A25</f>
        <v>N13*****80</v>
      </c>
      <c r="B25" s="24" t="str">
        <f>'Module C11'!B25</f>
        <v>BOUATE</v>
      </c>
      <c r="C25" s="24" t="str">
        <f>'Module C11'!C25</f>
        <v>HANAE</v>
      </c>
      <c r="D25" s="7">
        <f>'Module C11'!D25</f>
        <v>16</v>
      </c>
      <c r="E25" s="7">
        <f>'Module C11'!E25</f>
        <v>13.5</v>
      </c>
      <c r="F25" s="12">
        <f>'Module C11'!F25</f>
        <v>14.75</v>
      </c>
      <c r="G25" s="8" t="str">
        <f>'Module C11'!G25</f>
        <v>V</v>
      </c>
    </row>
    <row r="26" spans="1:7" ht="16.5" customHeight="1">
      <c r="A26" s="6" t="str">
        <f>'Module C11'!A26</f>
        <v>D13*****76</v>
      </c>
      <c r="B26" s="24" t="str">
        <f>'Module C11'!B26</f>
        <v>BOUCHENGA</v>
      </c>
      <c r="C26" s="24" t="str">
        <f>'Module C11'!C26</f>
        <v>ALI</v>
      </c>
      <c r="D26" s="7">
        <f>'Module C11'!D26</f>
        <v>19.75</v>
      </c>
      <c r="E26" s="7">
        <f>'Module C11'!E26</f>
        <v>14.5</v>
      </c>
      <c r="F26" s="12">
        <f>'Module C11'!F26</f>
        <v>17.125</v>
      </c>
      <c r="G26" s="8" t="str">
        <f>'Module C11'!G26</f>
        <v>V</v>
      </c>
    </row>
    <row r="27" spans="1:7" ht="16.5" customHeight="1">
      <c r="A27" s="6" t="str">
        <f>'Module C11'!A27</f>
        <v>S13*****87</v>
      </c>
      <c r="B27" s="24" t="str">
        <f>'Module C11'!B27</f>
        <v>BOUCHIAR</v>
      </c>
      <c r="C27" s="24" t="str">
        <f>'Module C11'!C27</f>
        <v>YOUSRA</v>
      </c>
      <c r="D27" s="7">
        <f>'Module C11'!D27</f>
        <v>11.5</v>
      </c>
      <c r="E27" s="7">
        <f>'Module C11'!E27</f>
        <v>15</v>
      </c>
      <c r="F27" s="12">
        <f>'Module C11'!F27</f>
        <v>13.25</v>
      </c>
      <c r="G27" s="8" t="str">
        <f>'Module C11'!G27</f>
        <v>V</v>
      </c>
    </row>
    <row r="28" spans="1:7" ht="16.5" customHeight="1">
      <c r="A28" s="6" t="str">
        <f>'Module C11'!A28</f>
        <v>C13*****93</v>
      </c>
      <c r="B28" s="24" t="str">
        <f>'Module C11'!B28</f>
        <v>CHAFI</v>
      </c>
      <c r="C28" s="24" t="str">
        <f>'Module C11'!C28</f>
        <v>HICHAM</v>
      </c>
      <c r="D28" s="7">
        <f>'Module C11'!D28</f>
        <v>11</v>
      </c>
      <c r="E28" s="7">
        <f>'Module C11'!E28</f>
        <v>14</v>
      </c>
      <c r="F28" s="12">
        <f>'Module C11'!F28</f>
        <v>12.5</v>
      </c>
      <c r="G28" s="8" t="str">
        <f>'Module C11'!G28</f>
        <v>V</v>
      </c>
    </row>
    <row r="29" spans="1:7" ht="16.5" customHeight="1">
      <c r="A29" s="6" t="str">
        <f>'Module C11'!A29</f>
        <v>M13*****13</v>
      </c>
      <c r="B29" s="24" t="str">
        <f>'Module C11'!B29</f>
        <v>CHAFI</v>
      </c>
      <c r="C29" s="24" t="str">
        <f>'Module C11'!C29</f>
        <v>OTHMANE</v>
      </c>
      <c r="D29" s="7">
        <f>'Module C11'!D29</f>
        <v>3</v>
      </c>
      <c r="E29" s="7">
        <f>'Module C11'!E29</f>
        <v>12.5</v>
      </c>
      <c r="F29" s="12">
        <f>'Module C11'!F29</f>
        <v>7.75</v>
      </c>
      <c r="G29" s="8" t="str">
        <f>'Module C11'!G29</f>
        <v>R</v>
      </c>
    </row>
    <row r="30" spans="1:7" ht="16.5" customHeight="1">
      <c r="A30" s="6" t="str">
        <f>'Module C11'!A30</f>
        <v>EH2*****03</v>
      </c>
      <c r="B30" s="24" t="str">
        <f>'Module C11'!B30</f>
        <v>CHEWE</v>
      </c>
      <c r="C30" s="24" t="str">
        <f>'Module C11'!C30</f>
        <v>MULENGA</v>
      </c>
      <c r="D30" s="7">
        <f>'Module C11'!D30</f>
        <v>13.75</v>
      </c>
      <c r="E30" s="7">
        <f>'Module C11'!E30</f>
        <v>12</v>
      </c>
      <c r="F30" s="12">
        <f>'Module C11'!F30</f>
        <v>12.875</v>
      </c>
      <c r="G30" s="8" t="str">
        <f>'Module C11'!G30</f>
        <v>V</v>
      </c>
    </row>
    <row r="31" spans="1:7" ht="16.5" customHeight="1">
      <c r="A31" s="6" t="str">
        <f>'Module C11'!A31</f>
        <v>P12*****35</v>
      </c>
      <c r="B31" s="24" t="str">
        <f>'Module C11'!B31</f>
        <v>CHOKRI</v>
      </c>
      <c r="C31" s="24" t="str">
        <f>'Module C11'!C31</f>
        <v>HAJAR</v>
      </c>
      <c r="D31" s="7">
        <f>'Module C11'!D31</f>
        <v>15</v>
      </c>
      <c r="E31" s="7">
        <f>'Module C11'!E31</f>
        <v>14.5</v>
      </c>
      <c r="F31" s="12">
        <f>'Module C11'!F31</f>
        <v>14.75</v>
      </c>
      <c r="G31" s="8" t="str">
        <f>'Module C11'!G31</f>
        <v>V</v>
      </c>
    </row>
    <row r="32" spans="1:7" ht="16.5" customHeight="1">
      <c r="A32" s="6" t="str">
        <f>'Module C11'!A32</f>
        <v>S13*****53</v>
      </c>
      <c r="B32" s="24" t="str">
        <f>'Module C11'!B32</f>
        <v>ED-DMINI</v>
      </c>
      <c r="C32" s="24" t="str">
        <f>'Module C11'!C32</f>
        <v>YASSINE</v>
      </c>
      <c r="D32" s="7">
        <f>'Module C11'!D32</f>
        <v>14.75</v>
      </c>
      <c r="E32" s="7">
        <f>'Module C11'!E32</f>
        <v>14.5</v>
      </c>
      <c r="F32" s="12">
        <f>'Module C11'!F32</f>
        <v>14.625</v>
      </c>
      <c r="G32" s="8" t="str">
        <f>'Module C11'!G32</f>
        <v>V</v>
      </c>
    </row>
    <row r="33" spans="1:7" ht="16.5" customHeight="1">
      <c r="A33" s="6" t="str">
        <f>'Module C11'!A33</f>
        <v>J10*****32</v>
      </c>
      <c r="B33" s="24" t="str">
        <f>'Module C11'!B33</f>
        <v>EL HADRI</v>
      </c>
      <c r="C33" s="24" t="str">
        <f>'Module C11'!C33</f>
        <v>SALMA</v>
      </c>
      <c r="D33" s="7">
        <f>'Module C11'!D33</f>
        <v>14.5</v>
      </c>
      <c r="E33" s="7">
        <f>'Module C11'!E33</f>
        <v>12.5</v>
      </c>
      <c r="F33" s="12">
        <f>'Module C11'!F33</f>
        <v>13.5</v>
      </c>
      <c r="G33" s="8" t="str">
        <f>'Module C11'!G33</f>
        <v>V</v>
      </c>
    </row>
    <row r="34" spans="1:7" ht="16.5" customHeight="1">
      <c r="A34" s="6" t="str">
        <f>'Module C11'!A34</f>
        <v>S13*****73</v>
      </c>
      <c r="B34" s="24" t="str">
        <f>'Module C11'!B34</f>
        <v>EL HAJJIOUI</v>
      </c>
      <c r="C34" s="24" t="str">
        <f>'Module C11'!C34</f>
        <v>YOUSSEF</v>
      </c>
      <c r="D34" s="7">
        <f>'Module C11'!D34</f>
        <v>15.75</v>
      </c>
      <c r="E34" s="7">
        <f>'Module C11'!E34</f>
        <v>13.5</v>
      </c>
      <c r="F34" s="12">
        <f>'Module C11'!F34</f>
        <v>14.625</v>
      </c>
      <c r="G34" s="8" t="str">
        <f>'Module C11'!G34</f>
        <v>V</v>
      </c>
    </row>
    <row r="35" spans="1:7" ht="16.5" customHeight="1">
      <c r="A35" s="6" t="str">
        <f>'Module C11'!A35</f>
        <v>S13*****67</v>
      </c>
      <c r="B35" s="24" t="str">
        <f>'Module C11'!B35</f>
        <v>EL HANKARI</v>
      </c>
      <c r="C35" s="24" t="str">
        <f>'Module C11'!C35</f>
        <v>MOHAMED</v>
      </c>
      <c r="D35" s="7">
        <f>'Module C11'!D35</f>
        <v>15</v>
      </c>
      <c r="E35" s="7">
        <f>'Module C11'!E35</f>
        <v>13.5</v>
      </c>
      <c r="F35" s="12">
        <f>'Module C11'!F35</f>
        <v>14.25</v>
      </c>
      <c r="G35" s="8" t="str">
        <f>'Module C11'!G35</f>
        <v>V</v>
      </c>
    </row>
    <row r="36" spans="1:7" ht="16.5" customHeight="1">
      <c r="A36" s="6" t="str">
        <f>'Module C11'!A36</f>
        <v>D13*****78</v>
      </c>
      <c r="B36" s="24" t="str">
        <f>'Module C11'!B36</f>
        <v>EL IMARI</v>
      </c>
      <c r="C36" s="24" t="str">
        <f>'Module C11'!C36</f>
        <v>MOHAMED</v>
      </c>
      <c r="D36" s="7">
        <f>'Module C11'!D36</f>
        <v>17.75</v>
      </c>
      <c r="E36" s="7">
        <f>'Module C11'!E36</f>
        <v>14</v>
      </c>
      <c r="F36" s="12">
        <f>'Module C11'!F36</f>
        <v>15.875</v>
      </c>
      <c r="G36" s="8" t="str">
        <f>'Module C11'!G36</f>
        <v>V</v>
      </c>
    </row>
    <row r="37" spans="1:7" ht="16.5" customHeight="1">
      <c r="A37" s="6" t="str">
        <f>'Module C11'!A37</f>
        <v>M13*****96</v>
      </c>
      <c r="B37" s="24" t="str">
        <f>'Module C11'!B37</f>
        <v>EL OMARI</v>
      </c>
      <c r="C37" s="24" t="str">
        <f>'Module C11'!C37</f>
        <v>ABDELALI</v>
      </c>
      <c r="D37" s="7">
        <f>'Module C11'!D37</f>
        <v>18.75</v>
      </c>
      <c r="E37" s="7">
        <f>'Module C11'!E37</f>
        <v>15</v>
      </c>
      <c r="F37" s="12">
        <f>'Module C11'!F37</f>
        <v>16.875</v>
      </c>
      <c r="G37" s="8" t="str">
        <f>'Module C11'!G37</f>
        <v>V</v>
      </c>
    </row>
    <row r="38" spans="1:7" ht="16.5" customHeight="1">
      <c r="A38" s="6" t="str">
        <f>'Module C11'!A38</f>
        <v>N14*****90</v>
      </c>
      <c r="B38" s="24" t="str">
        <f>'Module C11'!B38</f>
        <v>GUEROINI</v>
      </c>
      <c r="C38" s="24" t="str">
        <f>'Module C11'!C38</f>
        <v>SALMA</v>
      </c>
      <c r="D38" s="7">
        <f>'Module C11'!D38</f>
        <v>18</v>
      </c>
      <c r="E38" s="7">
        <f>'Module C11'!E38</f>
        <v>12.5</v>
      </c>
      <c r="F38" s="12">
        <f>'Module C11'!F38</f>
        <v>15.25</v>
      </c>
      <c r="G38" s="8" t="str">
        <f>'Module C11'!G38</f>
        <v>V</v>
      </c>
    </row>
    <row r="39" spans="1:7" ht="16.5" customHeight="1">
      <c r="A39" s="6" t="str">
        <f>'Module C11'!A39</f>
        <v>S13*****99</v>
      </c>
      <c r="B39" s="24" t="str">
        <f>'Module C11'!B39</f>
        <v>HADDAOUI</v>
      </c>
      <c r="C39" s="24" t="str">
        <f>'Module C11'!C39</f>
        <v>NASSIRA</v>
      </c>
      <c r="D39" s="7">
        <f>'Module C11'!D39</f>
        <v>18.5</v>
      </c>
      <c r="E39" s="7">
        <f>'Module C11'!E39</f>
        <v>13.5</v>
      </c>
      <c r="F39" s="12">
        <f>'Module C11'!F39</f>
        <v>16</v>
      </c>
      <c r="G39" s="8" t="str">
        <f>'Module C11'!G39</f>
        <v>V</v>
      </c>
    </row>
    <row r="40" spans="1:7" ht="16.5" customHeight="1">
      <c r="A40" s="6" t="str">
        <f>'Module C11'!A40</f>
        <v>J14*****61</v>
      </c>
      <c r="B40" s="24" t="str">
        <f>'Module C11'!B40</f>
        <v>JABAR</v>
      </c>
      <c r="C40" s="24" t="str">
        <f>'Module C11'!C40</f>
        <v>HATIM</v>
      </c>
      <c r="D40" s="7">
        <f>'Module C11'!D40</f>
        <v>12</v>
      </c>
      <c r="E40" s="7">
        <f>'Module C11'!E40</f>
        <v>13.25</v>
      </c>
      <c r="F40" s="12">
        <f>'Module C11'!F40</f>
        <v>12.625</v>
      </c>
      <c r="G40" s="8" t="str">
        <f>'Module C11'!G40</f>
        <v>V</v>
      </c>
    </row>
    <row r="41" spans="1:7" ht="16.5" customHeight="1">
      <c r="A41" s="6" t="str">
        <f>'Module C11'!A41</f>
        <v>F13*****92</v>
      </c>
      <c r="B41" s="24" t="str">
        <f>'Module C11'!B41</f>
        <v>KHALIL</v>
      </c>
      <c r="C41" s="24" t="str">
        <f>'Module C11'!C41</f>
        <v>OSSAMA</v>
      </c>
      <c r="D41" s="7">
        <f>'Module C11'!D41</f>
        <v>6.5</v>
      </c>
      <c r="E41" s="7">
        <f>'Module C11'!E41</f>
        <v>13.5</v>
      </c>
      <c r="F41" s="12">
        <f>'Module C11'!F41</f>
        <v>10</v>
      </c>
      <c r="G41" s="8" t="str">
        <f>'Module C11'!G41</f>
        <v>R</v>
      </c>
    </row>
    <row r="42" spans="1:7" ht="16.5" customHeight="1">
      <c r="A42" s="6" t="str">
        <f>'Module C11'!A42</f>
        <v>S13*****26</v>
      </c>
      <c r="B42" s="24" t="str">
        <f>'Module C11'!B42</f>
        <v>KOUBIAA</v>
      </c>
      <c r="C42" s="24" t="str">
        <f>'Module C11'!C42</f>
        <v>YASSIN</v>
      </c>
      <c r="D42" s="7">
        <f>'Module C11'!D42</f>
        <v>14.75</v>
      </c>
      <c r="E42" s="7">
        <f>'Module C11'!E42</f>
        <v>13.5</v>
      </c>
      <c r="F42" s="12">
        <f>'Module C11'!F42</f>
        <v>14.125</v>
      </c>
      <c r="G42" s="8" t="str">
        <f>'Module C11'!G42</f>
        <v>V</v>
      </c>
    </row>
    <row r="43" spans="1:7" ht="16.5" customHeight="1">
      <c r="A43" s="6" t="str">
        <f>'Module C11'!A43</f>
        <v>J13*****17</v>
      </c>
      <c r="B43" s="24" t="str">
        <f>'Module C11'!B43</f>
        <v>LOTFI</v>
      </c>
      <c r="C43" s="24" t="str">
        <f>'Module C11'!C43</f>
        <v>ILHAM</v>
      </c>
      <c r="D43" s="7">
        <f>'Module C11'!D43</f>
        <v>16.75</v>
      </c>
      <c r="E43" s="7">
        <f>'Module C11'!E43</f>
        <v>13.25</v>
      </c>
      <c r="F43" s="12">
        <f>'Module C11'!F43</f>
        <v>15</v>
      </c>
      <c r="G43" s="8" t="str">
        <f>'Module C11'!G43</f>
        <v>V</v>
      </c>
    </row>
    <row r="44" spans="1:7" ht="16.5" customHeight="1">
      <c r="A44" s="6" t="str">
        <f>'Module C11'!A44</f>
        <v>J11*****61</v>
      </c>
      <c r="B44" s="24" t="str">
        <f>'Module C11'!B44</f>
        <v>MOUHIB</v>
      </c>
      <c r="C44" s="24" t="str">
        <f>'Module C11'!C44</f>
        <v>ADAM</v>
      </c>
      <c r="D44" s="7">
        <f>'Module C11'!D44</f>
        <v>18</v>
      </c>
      <c r="E44" s="7">
        <f>'Module C11'!E44</f>
        <v>15</v>
      </c>
      <c r="F44" s="12">
        <f>'Module C11'!F44</f>
        <v>16.5</v>
      </c>
      <c r="G44" s="8" t="str">
        <f>'Module C11'!G44</f>
        <v>V</v>
      </c>
    </row>
    <row r="45" spans="1:7" ht="16.5" customHeight="1">
      <c r="A45" s="6" t="str">
        <f>'Module C11'!A45</f>
        <v>M13*****53</v>
      </c>
      <c r="B45" s="24" t="str">
        <f>'Module C11'!B45</f>
        <v>OUDDICH</v>
      </c>
      <c r="C45" s="24" t="str">
        <f>'Module C11'!C45</f>
        <v>YOUSSEF</v>
      </c>
      <c r="D45" s="7">
        <f>'Module C11'!D45</f>
        <v>13</v>
      </c>
      <c r="E45" s="7">
        <f>'Module C11'!E45</f>
        <v>14</v>
      </c>
      <c r="F45" s="12">
        <f>'Module C11'!F45</f>
        <v>13.5</v>
      </c>
      <c r="G45" s="8" t="str">
        <f>'Module C11'!G45</f>
        <v>V</v>
      </c>
    </row>
    <row r="46" spans="1:7" ht="16.5" customHeight="1">
      <c r="A46" s="6" t="str">
        <f>'Module C11'!A46</f>
        <v>M13*****24</v>
      </c>
      <c r="B46" s="24" t="str">
        <f>'Module C11'!B46</f>
        <v>OUDRISS</v>
      </c>
      <c r="C46" s="24" t="str">
        <f>'Module C11'!C46</f>
        <v>HASNAE</v>
      </c>
      <c r="D46" s="7">
        <f>'Module C11'!D46</f>
        <v>16.5</v>
      </c>
      <c r="E46" s="7">
        <f>'Module C11'!E46</f>
        <v>12</v>
      </c>
      <c r="F46" s="12">
        <f>'Module C11'!F46</f>
        <v>14.25</v>
      </c>
      <c r="G46" s="8" t="str">
        <f>'Module C11'!G46</f>
        <v>V</v>
      </c>
    </row>
    <row r="47" spans="1:7" ht="16.5" customHeight="1">
      <c r="A47" s="6" t="str">
        <f>'Module C11'!A47</f>
        <v>C13*****64</v>
      </c>
      <c r="B47" s="24" t="str">
        <f>'Module C11'!B47</f>
        <v>OUGATANT</v>
      </c>
      <c r="C47" s="24" t="str">
        <f>'Module C11'!C47</f>
        <v>YOUSSEF</v>
      </c>
      <c r="D47" s="7">
        <f>'Module C11'!D47</f>
        <v>13.5</v>
      </c>
      <c r="E47" s="7">
        <f>'Module C11'!E47</f>
        <v>13.5</v>
      </c>
      <c r="F47" s="12">
        <f>'Module C11'!F47</f>
        <v>13.5</v>
      </c>
      <c r="G47" s="8" t="str">
        <f>'Module C11'!G47</f>
        <v>V</v>
      </c>
    </row>
    <row r="48" spans="1:7" ht="16.5" customHeight="1">
      <c r="A48" s="6" t="str">
        <f>'Module C11'!A48</f>
        <v>N13*****06</v>
      </c>
      <c r="B48" s="24" t="str">
        <f>'Module C11'!B48</f>
        <v>RHAITHI</v>
      </c>
      <c r="C48" s="24" t="str">
        <f>'Module C11'!C48</f>
        <v>HAFSA</v>
      </c>
      <c r="D48" s="7">
        <f>'Module C11'!D48</f>
        <v>17.5</v>
      </c>
      <c r="E48" s="7">
        <f>'Module C11'!E48</f>
        <v>12</v>
      </c>
      <c r="F48" s="12">
        <f>'Module C11'!F48</f>
        <v>14.75</v>
      </c>
      <c r="G48" s="8" t="str">
        <f>'Module C11'!G48</f>
        <v>V</v>
      </c>
    </row>
    <row r="49" spans="1:7" ht="16.5" customHeight="1">
      <c r="A49" s="6" t="str">
        <f>'Module C11'!A49</f>
        <v>M13*****55</v>
      </c>
      <c r="B49" s="24" t="str">
        <f>'Module C11'!B49</f>
        <v>SAUFITE</v>
      </c>
      <c r="C49" s="24" t="str">
        <f>'Module C11'!C49</f>
        <v>MOUNAIM</v>
      </c>
      <c r="D49" s="7">
        <f>'Module C11'!D49</f>
        <v>13.5</v>
      </c>
      <c r="E49" s="7">
        <f>'Module C11'!E49</f>
        <v>13.5</v>
      </c>
      <c r="F49" s="12">
        <f>'Module C11'!F49</f>
        <v>13.5</v>
      </c>
      <c r="G49" s="8" t="str">
        <f>'Module C11'!G49</f>
        <v>V</v>
      </c>
    </row>
    <row r="50" spans="1:7" ht="16.5" customHeight="1">
      <c r="A50" s="6" t="str">
        <f>'Module C11'!A50</f>
        <v>R13*****51</v>
      </c>
      <c r="B50" s="24" t="str">
        <f>'Module C11'!B50</f>
        <v>SENEBATY</v>
      </c>
      <c r="C50" s="24" t="str">
        <f>'Module C11'!C50</f>
        <v>REDA</v>
      </c>
      <c r="D50" s="7">
        <f>'Module C11'!D50</f>
        <v>14.5</v>
      </c>
      <c r="E50" s="7">
        <f>'Module C11'!E50</f>
        <v>13</v>
      </c>
      <c r="F50" s="12">
        <f>'Module C11'!F50</f>
        <v>13.75</v>
      </c>
      <c r="G50" s="8" t="str">
        <f>'Module C11'!G50</f>
        <v>V</v>
      </c>
    </row>
    <row r="51" spans="1:7" ht="16.5" customHeight="1">
      <c r="A51" s="6" t="str">
        <f>'Module C11'!A51</f>
        <v>R13*****49</v>
      </c>
      <c r="B51" s="24" t="str">
        <f>'Module C11'!B51</f>
        <v>TANTAOUI</v>
      </c>
      <c r="C51" s="24" t="str">
        <f>'Module C11'!C51</f>
        <v>RAID</v>
      </c>
      <c r="D51" s="7">
        <f>'Module C11'!D51</f>
        <v>12.5</v>
      </c>
      <c r="E51" s="7">
        <f>'Module C11'!E51</f>
        <v>12.5</v>
      </c>
      <c r="F51" s="12">
        <f>'Module C11'!F51</f>
        <v>12.5</v>
      </c>
      <c r="G51" s="8" t="str">
        <f>'Module C11'!G51</f>
        <v>V</v>
      </c>
    </row>
    <row r="52" spans="1:7" ht="16.5" customHeight="1">
      <c r="A52" s="6" t="str">
        <f>'Module C11'!A52</f>
        <v>D13*****03</v>
      </c>
      <c r="B52" s="24" t="str">
        <f>'Module C11'!B52</f>
        <v>TAOUBI</v>
      </c>
      <c r="C52" s="24" t="str">
        <f>'Module C11'!C52</f>
        <v>HAFSA</v>
      </c>
      <c r="D52" s="7">
        <f>'Module C11'!D52</f>
        <v>14.25</v>
      </c>
      <c r="E52" s="7">
        <f>'Module C11'!E52</f>
        <v>14</v>
      </c>
      <c r="F52" s="12">
        <f>'Module C11'!F52</f>
        <v>14.125</v>
      </c>
      <c r="G52" s="8" t="str">
        <f>'Module C11'!G52</f>
        <v>V</v>
      </c>
    </row>
    <row r="53" spans="1:7" ht="16.5" customHeight="1">
      <c r="A53" s="40" t="s">
        <v>151</v>
      </c>
      <c r="B53" s="40"/>
      <c r="C53" s="40"/>
      <c r="D53" s="40"/>
      <c r="E53" s="40"/>
      <c r="F53" s="40"/>
      <c r="G53" s="40"/>
    </row>
    <row r="54" spans="1:7" ht="16.5" customHeight="1">
      <c r="A54" s="38" t="s">
        <v>152</v>
      </c>
      <c r="B54" s="38"/>
      <c r="C54" s="39" t="s">
        <v>153</v>
      </c>
      <c r="D54" s="39"/>
      <c r="E54" s="39" t="s">
        <v>154</v>
      </c>
      <c r="F54" s="39"/>
      <c r="G54" s="39"/>
    </row>
    <row r="55" spans="1:7" ht="16.5" customHeight="1">
      <c r="A55" s="6"/>
      <c r="B55" s="24"/>
      <c r="C55" s="24"/>
      <c r="D55" s="7"/>
      <c r="E55" s="7"/>
      <c r="F55" s="12"/>
      <c r="G55" s="8"/>
    </row>
  </sheetData>
  <sheetProtection password="F7A8" sheet="1" objects="1" scenarios="1"/>
  <mergeCells count="12">
    <mergeCell ref="E7:G7"/>
    <mergeCell ref="A1:G1"/>
    <mergeCell ref="A2:G2"/>
    <mergeCell ref="D4:D5"/>
    <mergeCell ref="E4:G5"/>
    <mergeCell ref="E6:G6"/>
    <mergeCell ref="A54:B54"/>
    <mergeCell ref="A53:G53"/>
    <mergeCell ref="C54:D54"/>
    <mergeCell ref="E54:G54"/>
    <mergeCell ref="D9:G9"/>
    <mergeCell ref="D10:G10"/>
  </mergeCells>
  <conditionalFormatting sqref="D12:E52 D55:E55">
    <cfRule type="cellIs" dxfId="6" priority="1" operator="lessThan">
      <formula>7</formula>
    </cfRule>
    <cfRule type="containsText" dxfId="5" priority="2" operator="containsText" text="AB">
      <formula>NOT(ISERROR(SEARCH("AB",D12)))</formula>
    </cfRule>
  </conditionalFormatting>
  <conditionalFormatting sqref="G12:G52 G55">
    <cfRule type="containsText" dxfId="4" priority="3" operator="containsText" text="R">
      <formula>NOT(ISERROR(SEARCH("R",G12)))</formula>
    </cfRule>
  </conditionalFormatting>
  <pageMargins left="0.59055118110236227" right="0.23622047244094491" top="0.41" bottom="0.68" header="0.31496062992125984" footer="0.31496062992125984"/>
  <pageSetup paperSize="9" scale="72" orientation="portrait" r:id="rId1"/>
  <headerFooter>
    <oddFooter>&amp;R&amp;F - &amp;A
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Module C11</vt:lpstr>
      <vt:lpstr>SN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s</cp:lastModifiedBy>
  <cp:lastPrinted>2023-12-21T11:48:57Z</cp:lastPrinted>
  <dcterms:created xsi:type="dcterms:W3CDTF">2014-07-23T09:54:50Z</dcterms:created>
  <dcterms:modified xsi:type="dcterms:W3CDTF">2025-03-21T18:06:35Z</dcterms:modified>
</cp:coreProperties>
</file>