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1FFC5844-795B-44B3-9B3F-E70620F80A37}" xr6:coauthVersionLast="47" xr6:coauthVersionMax="47" xr10:uidLastSave="{00000000-0000-0000-0000-000000000000}"/>
  <bookViews>
    <workbookView xWindow="-108" yWindow="-108" windowWidth="23256" windowHeight="12456" firstSheet="2" activeTab="10" xr2:uid="{00000000-000D-0000-FFFF-FFFF00000000}"/>
  </bookViews>
  <sheets>
    <sheet name="Bin" sheetId="14" r:id="rId1"/>
    <sheet name="Sheet2" sheetId="15" r:id="rId2"/>
    <sheet name="Binomial" sheetId="1" r:id="rId3"/>
    <sheet name="Geo" sheetId="16" r:id="rId4"/>
    <sheet name="Geometric" sheetId="2" r:id="rId5"/>
    <sheet name="Poi" sheetId="17" r:id="rId6"/>
    <sheet name="Poisson" sheetId="3" r:id="rId7"/>
    <sheet name="Uni" sheetId="18" r:id="rId8"/>
    <sheet name="Uniform" sheetId="4" r:id="rId9"/>
    <sheet name="Exponential" sheetId="7" r:id="rId10"/>
    <sheet name="Nor" sheetId="20" r:id="rId11"/>
    <sheet name="Normal" sheetId="12" r:id="rId12"/>
    <sheet name="Pareto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2" l="1"/>
  <c r="R18" i="12" s="1"/>
  <c r="Q22" i="12"/>
  <c r="D4" i="13"/>
  <c r="C4" i="13"/>
  <c r="D104" i="13"/>
  <c r="C104" i="13"/>
  <c r="B104" i="13"/>
  <c r="D103" i="13"/>
  <c r="C103" i="13"/>
  <c r="B103" i="13"/>
  <c r="D102" i="13"/>
  <c r="C102" i="13"/>
  <c r="B102" i="13"/>
  <c r="D101" i="13"/>
  <c r="C101" i="13"/>
  <c r="B101" i="13"/>
  <c r="D100" i="13"/>
  <c r="C100" i="13"/>
  <c r="B100" i="13"/>
  <c r="D99" i="13"/>
  <c r="C99" i="13"/>
  <c r="B99" i="13"/>
  <c r="D98" i="13"/>
  <c r="C98" i="13"/>
  <c r="B98" i="13"/>
  <c r="D97" i="13"/>
  <c r="C97" i="13"/>
  <c r="B97" i="13"/>
  <c r="D96" i="13"/>
  <c r="C96" i="13"/>
  <c r="B96" i="13"/>
  <c r="D95" i="13"/>
  <c r="C95" i="13"/>
  <c r="B95" i="13"/>
  <c r="D94" i="13"/>
  <c r="C94" i="13"/>
  <c r="B94" i="13"/>
  <c r="D93" i="13"/>
  <c r="C93" i="13"/>
  <c r="B93" i="13"/>
  <c r="D92" i="13"/>
  <c r="C92" i="13"/>
  <c r="B92" i="13"/>
  <c r="D91" i="13"/>
  <c r="C91" i="13"/>
  <c r="B91" i="13"/>
  <c r="D90" i="13"/>
  <c r="C90" i="13"/>
  <c r="B90" i="13"/>
  <c r="D89" i="13"/>
  <c r="C89" i="13"/>
  <c r="B89" i="13"/>
  <c r="D88" i="13"/>
  <c r="C88" i="13"/>
  <c r="B88" i="13"/>
  <c r="D87" i="13"/>
  <c r="C87" i="13"/>
  <c r="B87" i="13"/>
  <c r="D86" i="13"/>
  <c r="C86" i="13"/>
  <c r="B86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B4" i="13"/>
  <c r="E15" i="3"/>
  <c r="E14" i="3"/>
  <c r="E13" i="3"/>
  <c r="E12" i="3"/>
  <c r="E11" i="3"/>
  <c r="E10" i="3"/>
  <c r="E9" i="3"/>
  <c r="E8" i="3"/>
  <c r="E7" i="3"/>
  <c r="E6" i="3"/>
  <c r="E5" i="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5" i="12"/>
  <c r="B5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G15" i="7"/>
  <c r="G14" i="7"/>
  <c r="G13" i="7"/>
  <c r="G12" i="7"/>
  <c r="G11" i="7"/>
  <c r="G10" i="7"/>
  <c r="G9" i="7"/>
  <c r="G8" i="7"/>
  <c r="G7" i="7"/>
  <c r="G6" i="7"/>
  <c r="G5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5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C5" i="7"/>
  <c r="B5" i="7"/>
  <c r="D15" i="3"/>
  <c r="D14" i="3"/>
  <c r="D13" i="3"/>
  <c r="D12" i="3"/>
  <c r="D11" i="3"/>
  <c r="D10" i="3"/>
  <c r="D9" i="3"/>
  <c r="D8" i="3"/>
  <c r="D7" i="3"/>
  <c r="D6" i="3"/>
  <c r="D5" i="3"/>
  <c r="C15" i="3"/>
  <c r="C14" i="3"/>
  <c r="C13" i="3"/>
  <c r="C12" i="3"/>
  <c r="C11" i="3"/>
  <c r="C10" i="3"/>
  <c r="C9" i="3"/>
  <c r="C8" i="3"/>
  <c r="C7" i="3"/>
  <c r="C6" i="3"/>
  <c r="C5" i="3"/>
  <c r="B15" i="3"/>
  <c r="B14" i="3"/>
  <c r="B13" i="3"/>
  <c r="B12" i="3"/>
  <c r="B11" i="3"/>
  <c r="B10" i="3"/>
  <c r="B9" i="3"/>
  <c r="B8" i="3"/>
  <c r="B7" i="3"/>
  <c r="B6" i="3"/>
  <c r="B5" i="3"/>
  <c r="C15" i="2"/>
  <c r="C14" i="2"/>
  <c r="C13" i="2"/>
  <c r="C12" i="2"/>
  <c r="C11" i="2"/>
  <c r="C10" i="2"/>
  <c r="C9" i="2"/>
  <c r="C8" i="2"/>
  <c r="C7" i="2"/>
  <c r="C6" i="2"/>
  <c r="C5" i="2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D14" i="1"/>
  <c r="D13" i="1"/>
  <c r="D12" i="1"/>
  <c r="D11" i="1"/>
  <c r="D10" i="1"/>
  <c r="D9" i="1"/>
  <c r="D8" i="1"/>
  <c r="D7" i="1"/>
  <c r="D6" i="1"/>
  <c r="D5" i="1"/>
  <c r="D4" i="1"/>
  <c r="C14" i="1"/>
  <c r="C13" i="1"/>
  <c r="C12" i="1"/>
  <c r="C11" i="1"/>
  <c r="C10" i="1"/>
  <c r="C9" i="1"/>
  <c r="C8" i="1"/>
  <c r="C7" i="1"/>
  <c r="C6" i="1"/>
  <c r="C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C4" i="1"/>
  <c r="R21" i="12" l="1"/>
  <c r="R6" i="12"/>
  <c r="R10" i="12"/>
  <c r="R14" i="12"/>
  <c r="R7" i="12"/>
  <c r="R11" i="12"/>
  <c r="R15" i="12"/>
  <c r="R19" i="12"/>
  <c r="R8" i="12"/>
  <c r="R12" i="12"/>
  <c r="R16" i="12"/>
  <c r="R20" i="12"/>
  <c r="R5" i="12"/>
  <c r="R9" i="12"/>
  <c r="R13" i="12"/>
  <c r="R17" i="12"/>
</calcChain>
</file>

<file path=xl/sharedStrings.xml><?xml version="1.0" encoding="utf-8"?>
<sst xmlns="http://schemas.openxmlformats.org/spreadsheetml/2006/main" count="149" uniqueCount="38">
  <si>
    <t>p --&gt;</t>
  </si>
  <si>
    <t>n --&gt;</t>
  </si>
  <si>
    <t>lambda --&gt;</t>
  </si>
  <si>
    <t>PDF</t>
  </si>
  <si>
    <t>CDF</t>
  </si>
  <si>
    <t>beta --&gt;</t>
  </si>
  <si>
    <t>mu --&gt;</t>
  </si>
  <si>
    <t>sigma --&gt;</t>
  </si>
  <si>
    <t>k</t>
  </si>
  <si>
    <t>x_min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</si>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</sst>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Binomial Distribution (n = 10)</a:t>
            </a:r>
          </a:p>
        </c:rich>
      </c:tx>
      <c:layout>
        <c:manualLayout>
          <c:xMode val="edge"/>
          <c:yMode val="edge"/>
          <c:x val="0.31190946122282937"/>
          <c:y val="3.3591731266149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139943935295"/>
          <c:y val="0.1886309669507201"/>
          <c:w val="0.63705162771335566"/>
          <c:h val="0.59690073103584018"/>
        </c:manualLayout>
      </c:layout>
      <c:barChart>
        <c:barDir val="col"/>
        <c:grouping val="clustered"/>
        <c:varyColors val="0"/>
        <c:ser>
          <c:idx val="1"/>
          <c:order val="0"/>
          <c:tx>
            <c:v>p = 1/2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C-41D2-B6C1-24D2E7FA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621320"/>
        <c:axId val="303617400"/>
      </c:barChart>
      <c:lineChart>
        <c:grouping val="standard"/>
        <c:varyColors val="0"/>
        <c:ser>
          <c:idx val="0"/>
          <c:order val="1"/>
          <c:tx>
            <c:v>p = 1/2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Binomial!$D$4:$D$14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9C-41D2-B6C1-24D2E7FA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21320"/>
        <c:axId val="303617400"/>
      </c:lineChart>
      <c:lineChart>
        <c:grouping val="standard"/>
        <c:varyColors val="0"/>
        <c:ser>
          <c:idx val="2"/>
          <c:order val="2"/>
          <c:tx>
            <c:v>p = 1/4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Binomial!$E$4:$E$14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9C-41D2-B6C1-24D2E7FA777F}"/>
            </c:ext>
          </c:extLst>
        </c:ser>
        <c:ser>
          <c:idx val="3"/>
          <c:order val="3"/>
          <c:tx>
            <c:v>p = 3/4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Binomial!$F$4:$F$14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2.861022949218752E-5</c:v>
                </c:pt>
                <c:pt idx="2">
                  <c:v>3.8623809814453152E-4</c:v>
                </c:pt>
                <c:pt idx="3">
                  <c:v>3.0899047851562539E-3</c:v>
                </c:pt>
                <c:pt idx="4">
                  <c:v>1.6222000122070326E-2</c:v>
                </c:pt>
                <c:pt idx="5">
                  <c:v>5.839920043945316E-2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0.28156757354736334</c:v>
                </c:pt>
                <c:pt idx="9">
                  <c:v>0.18771171569824219</c:v>
                </c:pt>
                <c:pt idx="10">
                  <c:v>5.6313514709472684E-2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99C-41D2-B6C1-24D2E7FA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22496"/>
        <c:axId val="303620536"/>
      </c:lineChart>
      <c:catAx>
        <c:axId val="30362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successes (k)</a:t>
                </a:r>
              </a:p>
            </c:rich>
          </c:tx>
          <c:layout>
            <c:manualLayout>
              <c:xMode val="edge"/>
              <c:yMode val="edge"/>
              <c:x val="0.32325181469518577"/>
              <c:y val="0.88630707983207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7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361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024574669187146E-2"/>
              <c:y val="0.40310186032947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21320"/>
        <c:crosses val="autoZero"/>
        <c:crossBetween val="between"/>
      </c:valAx>
      <c:catAx>
        <c:axId val="303622496"/>
        <c:scaling>
          <c:orientation val="minMax"/>
        </c:scaling>
        <c:delete val="1"/>
        <c:axPos val="b"/>
        <c:majorTickMark val="out"/>
        <c:minorTickMark val="none"/>
        <c:tickLblPos val="none"/>
        <c:crossAx val="303620536"/>
        <c:crosses val="autoZero"/>
        <c:auto val="0"/>
        <c:lblAlgn val="ctr"/>
        <c:lblOffset val="100"/>
        <c:noMultiLvlLbl val="0"/>
      </c:catAx>
      <c:valAx>
        <c:axId val="303620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03622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51245551601427"/>
          <c:y val="0.37726145790619181"/>
          <c:w val="0.15391459074733102"/>
          <c:h val="0.24935431978046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Exponential Distribution</a:t>
            </a:r>
          </a:p>
        </c:rich>
      </c:tx>
      <c:layout>
        <c:manualLayout>
          <c:xMode val="edge"/>
          <c:yMode val="edge"/>
          <c:x val="0.2176165803108808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66321243523322"/>
          <c:y val="0.18766066838046275"/>
          <c:w val="0.72020725388601048"/>
          <c:h val="0.59897172236503871"/>
        </c:manualLayout>
      </c:layout>
      <c:lineChart>
        <c:grouping val="standard"/>
        <c:varyColors val="0"/>
        <c:ser>
          <c:idx val="1"/>
          <c:order val="0"/>
          <c:tx>
            <c:v>b=2.0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Exponential!$A$5:$A$16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Exponential!$G$5:$G$16</c:f>
              <c:numCache>
                <c:formatCode>General</c:formatCode>
                <c:ptCount val="12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6C-4FD0-9508-E856A609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5392"/>
        <c:axId val="303500296"/>
      </c:lineChart>
      <c:catAx>
        <c:axId val="3035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66321243523315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0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35002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3316062176165803E-2"/>
              <c:y val="0.44987146529562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5392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469177104161"/>
          <c:y val="0.66966756404806727"/>
          <c:w val="0.19512241597374227"/>
          <c:h val="6.2982163254547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PDF of Normal Distribution (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m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0)</a:t>
            </a:r>
          </a:p>
        </c:rich>
      </c:tx>
      <c:layout>
        <c:manualLayout>
          <c:xMode val="edge"/>
          <c:yMode val="edge"/>
          <c:x val="0.19750541577313233"/>
          <c:y val="3.209876543209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18765477347312276"/>
          <c:w val="0.76923155010674182"/>
          <c:h val="0.61481629730009979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Normal!$B$5:$B$54</c:f>
              <c:numCache>
                <c:formatCode>General</c:formatCode>
                <c:ptCount val="50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  <c:pt idx="41">
                  <c:v>4.7718636541204952E-5</c:v>
                </c:pt>
                <c:pt idx="42">
                  <c:v>1.5983741106905475E-5</c:v>
                </c:pt>
                <c:pt idx="43">
                  <c:v>5.0295072885924454E-6</c:v>
                </c:pt>
                <c:pt idx="44">
                  <c:v>1.4867195147342977E-6</c:v>
                </c:pt>
                <c:pt idx="45">
                  <c:v>4.1284709886299984E-7</c:v>
                </c:pt>
                <c:pt idx="46">
                  <c:v>1.0769760042543276E-7</c:v>
                </c:pt>
                <c:pt idx="47">
                  <c:v>2.6392432035705735E-8</c:v>
                </c:pt>
                <c:pt idx="48">
                  <c:v>6.0758828498232861E-9</c:v>
                </c:pt>
                <c:pt idx="49">
                  <c:v>1.314001818155884E-9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88-4645-A913-A1495AB74636}"/>
            </c:ext>
          </c:extLst>
        </c:ser>
        <c:ser>
          <c:idx val="0"/>
          <c:order val="1"/>
          <c:tx>
            <c:v>s=0.5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88-4645-A913-A1495AB746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Normal!$C$5:$C$54</c:f>
              <c:numCache>
                <c:formatCode>General</c:formatCode>
                <c:ptCount val="50"/>
                <c:pt idx="1">
                  <c:v>1.5283310823174406E-29</c:v>
                </c:pt>
                <c:pt idx="2">
                  <c:v>4.2376385070187075E-27</c:v>
                </c:pt>
                <c:pt idx="3">
                  <c:v>9.1507511810416111E-25</c:v>
                </c:pt>
                <c:pt idx="4">
                  <c:v>1.538919725341284E-22</c:v>
                </c:pt>
                <c:pt idx="5">
                  <c:v>2.015587078860002E-20</c:v>
                </c:pt>
                <c:pt idx="6">
                  <c:v>2.0559547143337833E-18</c:v>
                </c:pt>
                <c:pt idx="7">
                  <c:v>1.63324712633391E-16</c:v>
                </c:pt>
                <c:pt idx="8">
                  <c:v>1.0104542167073785E-14</c:v>
                </c:pt>
                <c:pt idx="9">
                  <c:v>4.8686410660580192E-13</c:v>
                </c:pt>
                <c:pt idx="10">
                  <c:v>1.8269440816729187E-11</c:v>
                </c:pt>
                <c:pt idx="11">
                  <c:v>5.3391132295257038E-10</c:v>
                </c:pt>
                <c:pt idx="12">
                  <c:v>1.2151765699646572E-8</c:v>
                </c:pt>
                <c:pt idx="13">
                  <c:v>2.1539520085086552E-7</c:v>
                </c:pt>
                <c:pt idx="14">
                  <c:v>2.9734390294685954E-6</c:v>
                </c:pt>
                <c:pt idx="15">
                  <c:v>3.1967482213810949E-5</c:v>
                </c:pt>
                <c:pt idx="16">
                  <c:v>2.6766045152977074E-4</c:v>
                </c:pt>
                <c:pt idx="17">
                  <c:v>1.7453653900915203E-3</c:v>
                </c:pt>
                <c:pt idx="18">
                  <c:v>8.8636968238760151E-3</c:v>
                </c:pt>
                <c:pt idx="19">
                  <c:v>3.5056600987137081E-2</c:v>
                </c:pt>
                <c:pt idx="20">
                  <c:v>0.10798193302637613</c:v>
                </c:pt>
                <c:pt idx="21">
                  <c:v>0.25903519133178349</c:v>
                </c:pt>
                <c:pt idx="22">
                  <c:v>0.48394144903828673</c:v>
                </c:pt>
                <c:pt idx="23">
                  <c:v>0.70413065352859905</c:v>
                </c:pt>
                <c:pt idx="24">
                  <c:v>0.79788456080286541</c:v>
                </c:pt>
                <c:pt idx="25">
                  <c:v>0.70413065352859905</c:v>
                </c:pt>
                <c:pt idx="26">
                  <c:v>0.48394144903828673</c:v>
                </c:pt>
                <c:pt idx="27">
                  <c:v>0.25903519133178349</c:v>
                </c:pt>
                <c:pt idx="28">
                  <c:v>0.10798193302637613</c:v>
                </c:pt>
                <c:pt idx="29">
                  <c:v>3.5056600987137081E-2</c:v>
                </c:pt>
                <c:pt idx="30">
                  <c:v>8.8636968238760151E-3</c:v>
                </c:pt>
                <c:pt idx="31">
                  <c:v>1.7453653900915203E-3</c:v>
                </c:pt>
                <c:pt idx="32">
                  <c:v>2.6766045152977074E-4</c:v>
                </c:pt>
                <c:pt idx="33">
                  <c:v>3.1967482213810949E-5</c:v>
                </c:pt>
                <c:pt idx="34">
                  <c:v>2.9734390294685954E-6</c:v>
                </c:pt>
                <c:pt idx="35">
                  <c:v>2.1539520085086552E-7</c:v>
                </c:pt>
                <c:pt idx="36">
                  <c:v>1.2151765699646572E-8</c:v>
                </c:pt>
                <c:pt idx="37">
                  <c:v>5.3391132295257038E-10</c:v>
                </c:pt>
                <c:pt idx="38">
                  <c:v>1.8269440816729187E-11</c:v>
                </c:pt>
                <c:pt idx="39">
                  <c:v>4.8686410660580192E-13</c:v>
                </c:pt>
                <c:pt idx="40">
                  <c:v>1.0104542167073785E-14</c:v>
                </c:pt>
                <c:pt idx="41">
                  <c:v>1.63324712633391E-16</c:v>
                </c:pt>
                <c:pt idx="42">
                  <c:v>2.0559547143337833E-18</c:v>
                </c:pt>
                <c:pt idx="43">
                  <c:v>2.015587078860002E-20</c:v>
                </c:pt>
                <c:pt idx="44">
                  <c:v>1.538919725341284E-22</c:v>
                </c:pt>
                <c:pt idx="45">
                  <c:v>9.1507511810416111E-25</c:v>
                </c:pt>
                <c:pt idx="46">
                  <c:v>4.2376385070187075E-27</c:v>
                </c:pt>
                <c:pt idx="47">
                  <c:v>1.5283310823174406E-29</c:v>
                </c:pt>
                <c:pt idx="48">
                  <c:v>4.2927674713261209E-32</c:v>
                </c:pt>
                <c:pt idx="49">
                  <c:v>9.3903907159502927E-35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88-4645-A913-A1495AB74636}"/>
            </c:ext>
          </c:extLst>
        </c:ser>
        <c:ser>
          <c:idx val="2"/>
          <c:order val="2"/>
          <c:tx>
            <c:v>s=2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Normal!$D$5:$D$54</c:f>
              <c:numCache>
                <c:formatCode>General</c:formatCode>
                <c:ptCount val="50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  <c:pt idx="41">
                  <c:v>2.0860492628169306E-2</c:v>
                </c:pt>
                <c:pt idx="42">
                  <c:v>1.5869825917833709E-2</c:v>
                </c:pt>
                <c:pt idx="43">
                  <c:v>1.1885950414956903E-2</c:v>
                </c:pt>
                <c:pt idx="44">
                  <c:v>8.7641502467842702E-3</c:v>
                </c:pt>
                <c:pt idx="45">
                  <c:v>6.3620907984157163E-3</c:v>
                </c:pt>
                <c:pt idx="46">
                  <c:v>4.5467812507955264E-3</c:v>
                </c:pt>
                <c:pt idx="47">
                  <c:v>3.1990601553617782E-3</c:v>
                </c:pt>
                <c:pt idx="48">
                  <c:v>2.2159242059690038E-3</c:v>
                </c:pt>
                <c:pt idx="49">
                  <c:v>1.5111290175993781E-3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88-4645-A913-A1495AB7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6176"/>
        <c:axId val="303506568"/>
      </c:lineChart>
      <c:catAx>
        <c:axId val="3035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46219326534261"/>
              <c:y val="0.891360098506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5065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035065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6632016632016636E-2"/>
              <c:y val="0.4493837529568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506176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8923679060664"/>
          <c:y val="0.2814818208451737"/>
          <c:w val="0.15655577299412918"/>
          <c:h val="0.1790125615024131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Normal!$Q$5:$Q$21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Normal!$R$5:$R$21</c:f>
              <c:numCache>
                <c:formatCode>General</c:formatCode>
                <c:ptCount val="17"/>
                <c:pt idx="0">
                  <c:v>3.0593270152189468E-2</c:v>
                </c:pt>
                <c:pt idx="1">
                  <c:v>0.16650691029957407</c:v>
                </c:pt>
                <c:pt idx="2">
                  <c:v>0.15188822978069499</c:v>
                </c:pt>
                <c:pt idx="3">
                  <c:v>0.16650691029957407</c:v>
                </c:pt>
                <c:pt idx="4">
                  <c:v>0.15188822978069499</c:v>
                </c:pt>
                <c:pt idx="5">
                  <c:v>8.3583624579705071E-2</c:v>
                </c:pt>
                <c:pt idx="6">
                  <c:v>0.13007059641457666</c:v>
                </c:pt>
                <c:pt idx="7">
                  <c:v>0.16650691029957407</c:v>
                </c:pt>
                <c:pt idx="8">
                  <c:v>0.17533983428427263</c:v>
                </c:pt>
                <c:pt idx="9">
                  <c:v>8.3583624579705071E-2</c:v>
                </c:pt>
                <c:pt idx="10">
                  <c:v>0.13007059641457666</c:v>
                </c:pt>
                <c:pt idx="11">
                  <c:v>0.15188822978069499</c:v>
                </c:pt>
                <c:pt idx="12">
                  <c:v>0.10823378555220155</c:v>
                </c:pt>
                <c:pt idx="13">
                  <c:v>6.3444908521655588E-2</c:v>
                </c:pt>
                <c:pt idx="14">
                  <c:v>6.3444908521655588E-2</c:v>
                </c:pt>
                <c:pt idx="15">
                  <c:v>8.3583624579705071E-2</c:v>
                </c:pt>
                <c:pt idx="16">
                  <c:v>8.3583624579705071E-2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DCE-98E9-4E68E699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17008"/>
        <c:axId val="303618184"/>
      </c:scatterChart>
      <c:valAx>
        <c:axId val="3036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3618184"/>
        <c:crosses val="autoZero"/>
        <c:crossBetween val="midCat"/>
      </c:valAx>
      <c:valAx>
        <c:axId val="30361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1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86356547139764"/>
          <c:y val="0.45138965418439092"/>
          <c:w val="0.12058835074711892"/>
          <c:h val="7.98612465095460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525612472160357"/>
          <c:y val="3.2258064516129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99109131403122"/>
          <c:y val="0.16129051800281818"/>
          <c:w val="0.74387527839643675"/>
          <c:h val="0.66997599785786044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Pareto!$B$5:$B$104</c:f>
              <c:numCache>
                <c:formatCode>General</c:formatCode>
                <c:ptCount val="100"/>
                <c:pt idx="0">
                  <c:v>5.4225177642320466</c:v>
                </c:pt>
                <c:pt idx="1">
                  <c:v>1.1011132620704343</c:v>
                </c:pt>
                <c:pt idx="2">
                  <c:v>0.43333333333333324</c:v>
                </c:pt>
                <c:pt idx="3">
                  <c:v>0.22359547144408554</c:v>
                </c:pt>
                <c:pt idx="4">
                  <c:v>0.13383508326927884</c:v>
                </c:pt>
                <c:pt idx="5">
                  <c:v>8.7994009605258855E-2</c:v>
                </c:pt>
                <c:pt idx="6">
                  <c:v>6.1727045641117216E-2</c:v>
                </c:pt>
                <c:pt idx="7">
                  <c:v>4.540398937371521E-2</c:v>
                </c:pt>
                <c:pt idx="8">
                  <c:v>3.4629260048974937E-2</c:v>
                </c:pt>
                <c:pt idx="9">
                  <c:v>2.7176966775502E-2</c:v>
                </c:pt>
                <c:pt idx="10">
                  <c:v>2.1827188929326748E-2</c:v>
                </c:pt>
                <c:pt idx="11">
                  <c:v>1.7868336291716289E-2</c:v>
                </c:pt>
                <c:pt idx="12">
                  <c:v>1.486384860327836E-2</c:v>
                </c:pt>
                <c:pt idx="13">
                  <c:v>1.2534485185497043E-2</c:v>
                </c:pt>
                <c:pt idx="14">
                  <c:v>1.0695253620480169E-2</c:v>
                </c:pt>
                <c:pt idx="15">
                  <c:v>9.2198747932333049E-3</c:v>
                </c:pt>
                <c:pt idx="16">
                  <c:v>8.0198909729349045E-3</c:v>
                </c:pt>
                <c:pt idx="17">
                  <c:v>7.0319248647057967E-3</c:v>
                </c:pt>
                <c:pt idx="18">
                  <c:v>6.2096582773871886E-3</c:v>
                </c:pt>
                <c:pt idx="19">
                  <c:v>5.5186390972738275E-3</c:v>
                </c:pt>
                <c:pt idx="20">
                  <c:v>4.9328351897565985E-3</c:v>
                </c:pt>
                <c:pt idx="21">
                  <c:v>4.432296628391486E-3</c:v>
                </c:pt>
                <c:pt idx="22">
                  <c:v>4.0015381395032959E-3</c:v>
                </c:pt>
                <c:pt idx="23">
                  <c:v>3.6283997429614112E-3</c:v>
                </c:pt>
                <c:pt idx="24">
                  <c:v>3.303231135883892E-3</c:v>
                </c:pt>
                <c:pt idx="25">
                  <c:v>3.0182991617722825E-3</c:v>
                </c:pt>
                <c:pt idx="26">
                  <c:v>2.7673515035527697E-3</c:v>
                </c:pt>
                <c:pt idx="27">
                  <c:v>2.5452914072529283E-3</c:v>
                </c:pt>
                <c:pt idx="28">
                  <c:v>2.3479323968487215E-3</c:v>
                </c:pt>
                <c:pt idx="29">
                  <c:v>2.1718113457181803E-3</c:v>
                </c:pt>
                <c:pt idx="30">
                  <c:v>2.0140446188636561E-3</c:v>
                </c:pt>
                <c:pt idx="31">
                  <c:v>1.8722163487270504E-3</c:v>
                </c:pt>
                <c:pt idx="32">
                  <c:v>1.744290926704071E-3</c:v>
                </c:pt>
                <c:pt idx="33">
                  <c:v>1.6285439153205289E-3</c:v>
                </c:pt>
                <c:pt idx="34">
                  <c:v>1.5235070962493168E-3</c:v>
                </c:pt>
                <c:pt idx="35">
                  <c:v>1.4279244555885687E-3</c:v>
                </c:pt>
                <c:pt idx="36">
                  <c:v>1.3407166971966249E-3</c:v>
                </c:pt>
                <c:pt idx="37">
                  <c:v>1.2609524540902692E-3</c:v>
                </c:pt>
                <c:pt idx="38">
                  <c:v>1.1878247967958154E-3</c:v>
                </c:pt>
                <c:pt idx="39">
                  <c:v>1.1206319578464696E-3</c:v>
                </c:pt>
                <c:pt idx="40">
                  <c:v>1.0587614327768192E-3</c:v>
                </c:pt>
                <c:pt idx="41">
                  <c:v>1.0016768009275404E-3</c:v>
                </c:pt>
                <c:pt idx="42">
                  <c:v>9.4890674919424691E-4</c:v>
                </c:pt>
                <c:pt idx="43">
                  <c:v>9.0003588944316342E-4</c:v>
                </c:pt>
                <c:pt idx="44">
                  <c:v>8.5469704364618949E-4</c:v>
                </c:pt>
                <c:pt idx="45">
                  <c:v>8.1256473573060534E-4</c:v>
                </c:pt>
                <c:pt idx="46">
                  <c:v>7.7334968005204332E-4</c:v>
                </c:pt>
                <c:pt idx="47">
                  <c:v>7.367940965396886E-4</c:v>
                </c:pt>
                <c:pt idx="48">
                  <c:v>7.0266771438049576E-4</c:v>
                </c:pt>
                <c:pt idx="49">
                  <c:v>6.707643514600552E-4</c:v>
                </c:pt>
                <c:pt idx="50">
                  <c:v>6.4089897707582215E-4</c:v>
                </c:pt>
                <c:pt idx="51">
                  <c:v>6.1290518176738821E-4</c:v>
                </c:pt>
                <c:pt idx="52">
                  <c:v>5.8663299130412583E-4</c:v>
                </c:pt>
                <c:pt idx="53">
                  <c:v>5.6194697258019207E-4</c:v>
                </c:pt>
                <c:pt idx="54">
                  <c:v>5.387245878952767E-4</c:v>
                </c:pt>
                <c:pt idx="55">
                  <c:v>5.1685476124153093E-4</c:v>
                </c:pt>
                <c:pt idx="56">
                  <c:v>4.9623662608363952E-4</c:v>
                </c:pt>
                <c:pt idx="57">
                  <c:v>4.767784289557042E-4</c:v>
                </c:pt>
                <c:pt idx="58">
                  <c:v>4.583965672003935E-4</c:v>
                </c:pt>
                <c:pt idx="59">
                  <c:v>4.4101474249831342E-4</c:v>
                </c:pt>
                <c:pt idx="60">
                  <c:v>4.2456321460304609E-4</c:v>
                </c:pt>
                <c:pt idx="61">
                  <c:v>4.0897814201009666E-4</c:v>
                </c:pt>
                <c:pt idx="62">
                  <c:v>3.9420099822649836E-4</c:v>
                </c:pt>
                <c:pt idx="63">
                  <c:v>3.8017805393771769E-4</c:v>
                </c:pt>
                <c:pt idx="64">
                  <c:v>3.6685991674265063E-4</c:v>
                </c:pt>
                <c:pt idx="65">
                  <c:v>3.5420112128945532E-4</c:v>
                </c:pt>
                <c:pt idx="66">
                  <c:v>3.4215976362994343E-4</c:v>
                </c:pt>
                <c:pt idx="67">
                  <c:v>3.3069717444761615E-4</c:v>
                </c:pt>
                <c:pt idx="68">
                  <c:v>3.1977762652788679E-4</c:v>
                </c:pt>
                <c:pt idx="69">
                  <c:v>3.0936807244855906E-4</c:v>
                </c:pt>
                <c:pt idx="70">
                  <c:v>2.9943790899056478E-4</c:v>
                </c:pt>
                <c:pt idx="71">
                  <c:v>2.8995876521687217E-4</c:v>
                </c:pt>
                <c:pt idx="72">
                  <c:v>2.8090431155280998E-4</c:v>
                </c:pt>
                <c:pt idx="73">
                  <c:v>2.7225008753319367E-4</c:v>
                </c:pt>
                <c:pt idx="74">
                  <c:v>2.6397334616860211E-4</c:v>
                </c:pt>
                <c:pt idx="75">
                  <c:v>2.5605291313152449E-4</c:v>
                </c:pt>
                <c:pt idx="76">
                  <c:v>2.4846905917857374E-4</c:v>
                </c:pt>
                <c:pt idx="77">
                  <c:v>2.4120338441218964E-4</c:v>
                </c:pt>
                <c:pt idx="78">
                  <c:v>2.3423871314828728E-4</c:v>
                </c:pt>
                <c:pt idx="79">
                  <c:v>2.2755899829854387E-4</c:v>
                </c:pt>
                <c:pt idx="80">
                  <c:v>2.211492343002705E-4</c:v>
                </c:pt>
                <c:pt idx="81">
                  <c:v>2.1499537773563297E-4</c:v>
                </c:pt>
                <c:pt idx="82">
                  <c:v>2.0908427487736851E-4</c:v>
                </c:pt>
                <c:pt idx="83">
                  <c:v>2.0340359548196078E-4</c:v>
                </c:pt>
                <c:pt idx="84">
                  <c:v>1.9794177222493421E-4</c:v>
                </c:pt>
                <c:pt idx="85">
                  <c:v>1.9268794523790824E-4</c:v>
                </c:pt>
                <c:pt idx="86">
                  <c:v>1.8763191126435567E-4</c:v>
                </c:pt>
                <c:pt idx="87">
                  <c:v>1.8276407700170612E-4</c:v>
                </c:pt>
                <c:pt idx="88">
                  <c:v>1.7807541624224603E-4</c:v>
                </c:pt>
                <c:pt idx="89">
                  <c:v>1.7355743046505197E-4</c:v>
                </c:pt>
                <c:pt idx="90">
                  <c:v>1.6920211256646014E-4</c:v>
                </c:pt>
                <c:pt idx="91">
                  <c:v>1.6500191344793894E-4</c:v>
                </c:pt>
                <c:pt idx="92">
                  <c:v>1.6094971120815722E-4</c:v>
                </c:pt>
                <c:pt idx="93">
                  <c:v>1.5703878271090016E-4</c:v>
                </c:pt>
                <c:pt idx="94">
                  <c:v>1.5326277732269976E-4</c:v>
                </c:pt>
                <c:pt idx="95">
                  <c:v>1.4961569263387253E-4</c:v>
                </c:pt>
                <c:pt idx="96">
                  <c:v>1.4609185199439197E-4</c:v>
                </c:pt>
                <c:pt idx="97">
                  <c:v>1.4268588371192897E-4</c:v>
                </c:pt>
                <c:pt idx="98">
                  <c:v>1.3939270177362173E-4</c:v>
                </c:pt>
                <c:pt idx="99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7-4BD1-AF7A-C3BCBA57D9FE}"/>
            </c:ext>
          </c:extLst>
        </c:ser>
        <c:ser>
          <c:idx val="1"/>
          <c:order val="1"/>
          <c:tx>
            <c:v>k = 1.2, x_min =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Pareto!$C$5:$C$104</c:f>
              <c:numCache>
                <c:formatCode>General</c:formatCode>
                <c:ptCount val="100"/>
                <c:pt idx="0">
                  <c:v>2.7568760519928843</c:v>
                </c:pt>
                <c:pt idx="1">
                  <c:v>0.60000000000000009</c:v>
                </c:pt>
                <c:pt idx="2">
                  <c:v>0.24589544306179403</c:v>
                </c:pt>
                <c:pt idx="3">
                  <c:v>0.13058258449441865</c:v>
                </c:pt>
                <c:pt idx="4">
                  <c:v>7.9925107910579815E-2</c:v>
                </c:pt>
                <c:pt idx="5">
                  <c:v>5.3516104117348709E-2</c:v>
                </c:pt>
                <c:pt idx="6">
                  <c:v>3.8124271422914469E-2</c:v>
                </c:pt>
                <c:pt idx="7">
                  <c:v>2.8419685622069979E-2</c:v>
                </c:pt>
                <c:pt idx="8">
                  <c:v>2.1932276888127593E-2</c:v>
                </c:pt>
                <c:pt idx="9">
                  <c:v>1.7394711928264674E-2</c:v>
                </c:pt>
                <c:pt idx="10">
                  <c:v>1.4104358347645252E-2</c:v>
                </c:pt>
                <c:pt idx="11">
                  <c:v>1.1647118646192979E-2</c:v>
                </c:pt>
                <c:pt idx="12">
                  <c:v>9.7665654716101169E-3</c:v>
                </c:pt>
                <c:pt idx="13">
                  <c:v>8.2972764906181374E-3</c:v>
                </c:pt>
                <c:pt idx="14">
                  <c:v>7.1288006608881994E-3</c:v>
                </c:pt>
                <c:pt idx="15">
                  <c:v>6.1851933317479436E-3</c:v>
                </c:pt>
                <c:pt idx="16">
                  <c:v>5.4128951388072782E-3</c:v>
                </c:pt>
                <c:pt idx="17">
                  <c:v>4.7732889998315133E-3</c:v>
                </c:pt>
                <c:pt idx="18">
                  <c:v>4.2379840585206894E-3</c:v>
                </c:pt>
                <c:pt idx="19">
                  <c:v>3.7857440668811583E-3</c:v>
                </c:pt>
                <c:pt idx="20">
                  <c:v>3.4004374647779207E-3</c:v>
                </c:pt>
                <c:pt idx="21">
                  <c:v>3.069639276118241E-3</c:v>
                </c:pt>
                <c:pt idx="22">
                  <c:v>2.7836587997599593E-3</c:v>
                </c:pt>
                <c:pt idx="23">
                  <c:v>2.5348514245550221E-3</c:v>
                </c:pt>
                <c:pt idx="24">
                  <c:v>2.3171237132333425E-3</c:v>
                </c:pt>
                <c:pt idx="25">
                  <c:v>2.1255722681946653E-3</c:v>
                </c:pt>
                <c:pt idx="26">
                  <c:v>1.956216689125928E-3</c:v>
                </c:pt>
                <c:pt idx="27">
                  <c:v>1.8057996806828264E-3</c:v>
                </c:pt>
                <c:pt idx="28">
                  <c:v>1.6716357306415716E-3</c:v>
                </c:pt>
                <c:pt idx="29">
                  <c:v>1.5514953577405006E-3</c:v>
                </c:pt>
                <c:pt idx="30">
                  <c:v>1.4435157089162712E-3</c:v>
                </c:pt>
                <c:pt idx="31">
                  <c:v>1.3461308847621492E-3</c:v>
                </c:pt>
                <c:pt idx="32">
                  <c:v>1.2580171830682994E-3</c:v>
                </c:pt>
                <c:pt idx="33">
                  <c:v>1.178049728037882E-3</c:v>
                </c:pt>
                <c:pt idx="34">
                  <c:v>1.1052678647942851E-3</c:v>
                </c:pt>
                <c:pt idx="35">
                  <c:v>1.0388473568946289E-3</c:v>
                </c:pt>
                <c:pt idx="36">
                  <c:v>9.7807790430197114E-4</c:v>
                </c:pt>
                <c:pt idx="37">
                  <c:v>9.2234485234629485E-4</c:v>
                </c:pt>
                <c:pt idx="38">
                  <c:v>8.7111422441265034E-4</c:v>
                </c:pt>
                <c:pt idx="39">
                  <c:v>8.2392040747958784E-4</c:v>
                </c:pt>
                <c:pt idx="40">
                  <c:v>7.8035596789936877E-4</c:v>
                </c:pt>
                <c:pt idx="41">
                  <c:v>7.4006318760391559E-4</c:v>
                </c:pt>
                <c:pt idx="42">
                  <c:v>7.0272699734342582E-4</c:v>
                </c:pt>
                <c:pt idx="43">
                  <c:v>6.6806905023516084E-4</c:v>
                </c:pt>
                <c:pt idx="44">
                  <c:v>6.3584273066652844E-4</c:v>
                </c:pt>
                <c:pt idx="45">
                  <c:v>6.0582893403881123E-4</c:v>
                </c:pt>
                <c:pt idx="46">
                  <c:v>5.7783248461875075E-4</c:v>
                </c:pt>
                <c:pt idx="47">
                  <c:v>5.5167908387958873E-4</c:v>
                </c:pt>
                <c:pt idx="48">
                  <c:v>5.2721270166548807E-4</c:v>
                </c:pt>
                <c:pt idx="49">
                  <c:v>5.0429333844552319E-4</c:v>
                </c:pt>
                <c:pt idx="50">
                  <c:v>4.8279509970783493E-4</c:v>
                </c:pt>
                <c:pt idx="51">
                  <c:v>4.6260453385087147E-4</c:v>
                </c:pt>
                <c:pt idx="52">
                  <c:v>4.4361919327459172E-4</c:v>
                </c:pt>
                <c:pt idx="53">
                  <c:v>4.2574638516196418E-4</c:v>
                </c:pt>
                <c:pt idx="54">
                  <c:v>4.089020839838406E-4</c:v>
                </c:pt>
                <c:pt idx="55">
                  <c:v>3.9300998230459811E-4</c:v>
                </c:pt>
                <c:pt idx="56">
                  <c:v>3.7800066020576161E-4</c:v>
                </c:pt>
                <c:pt idx="57">
                  <c:v>3.6381085673398736E-4</c:v>
                </c:pt>
                <c:pt idx="58">
                  <c:v>3.5038282934040066E-4</c:v>
                </c:pt>
                <c:pt idx="59">
                  <c:v>3.3766378940807882E-4</c:v>
                </c:pt>
                <c:pt idx="60">
                  <c:v>3.2560540374167288E-4</c:v>
                </c:pt>
                <c:pt idx="61">
                  <c:v>3.1416335338096594E-4</c:v>
                </c:pt>
                <c:pt idx="62">
                  <c:v>3.0329694234931435E-4</c:v>
                </c:pt>
                <c:pt idx="63">
                  <c:v>2.9296875000000026E-4</c:v>
                </c:pt>
                <c:pt idx="64">
                  <c:v>2.8314432151199095E-4</c:v>
                </c:pt>
                <c:pt idx="65">
                  <c:v>2.7379189183907824E-4</c:v>
                </c:pt>
                <c:pt idx="66">
                  <c:v>2.6488213905530078E-4</c:v>
                </c:pt>
                <c:pt idx="67">
                  <c:v>2.5638796358355568E-4</c:v>
                </c:pt>
                <c:pt idx="68">
                  <c:v>2.4828429025854624E-4</c:v>
                </c:pt>
                <c:pt idx="69">
                  <c:v>2.4054789057244204E-4</c:v>
                </c:pt>
                <c:pt idx="70">
                  <c:v>2.3315722279226915E-4</c:v>
                </c:pt>
                <c:pt idx="71">
                  <c:v>2.26092287930827E-4</c:v>
                </c:pt>
                <c:pt idx="72">
                  <c:v>2.193344998051665E-4</c:v>
                </c:pt>
                <c:pt idx="73">
                  <c:v>2.1286656763439316E-4</c:v>
                </c:pt>
                <c:pt idx="74">
                  <c:v>2.0667238981695546E-4</c:v>
                </c:pt>
                <c:pt idx="75">
                  <c:v>2.0073695769083681E-4</c:v>
                </c:pt>
                <c:pt idx="76">
                  <c:v>1.9504626822195088E-4</c:v>
                </c:pt>
                <c:pt idx="77">
                  <c:v>1.8958724468942474E-4</c:v>
                </c:pt>
                <c:pt idx="78">
                  <c:v>1.8434766454410775E-4</c:v>
                </c:pt>
                <c:pt idx="79">
                  <c:v>1.7931609371063211E-4</c:v>
                </c:pt>
                <c:pt idx="80">
                  <c:v>1.7448182668559716E-4</c:v>
                </c:pt>
                <c:pt idx="81">
                  <c:v>1.6983483185657158E-4</c:v>
                </c:pt>
                <c:pt idx="82">
                  <c:v>1.6536570152987813E-4</c:v>
                </c:pt>
                <c:pt idx="83">
                  <c:v>1.6106560621082874E-4</c:v>
                </c:pt>
                <c:pt idx="84">
                  <c:v>1.5692625272909475E-4</c:v>
                </c:pt>
                <c:pt idx="85">
                  <c:v>1.5293984584517856E-4</c:v>
                </c:pt>
                <c:pt idx="86">
                  <c:v>1.4909905301215768E-4</c:v>
                </c:pt>
                <c:pt idx="87">
                  <c:v>1.4539697200073118E-4</c:v>
                </c:pt>
                <c:pt idx="88">
                  <c:v>1.418271011255418E-4</c:v>
                </c:pt>
                <c:pt idx="89">
                  <c:v>1.3838331183737299E-4</c:v>
                </c:pt>
                <c:pt idx="90">
                  <c:v>1.3505982346945577E-4</c:v>
                </c:pt>
                <c:pt idx="91">
                  <c:v>1.3185117994714437E-4</c:v>
                </c:pt>
                <c:pt idx="92">
                  <c:v>1.2875222828898585E-4</c:v>
                </c:pt>
                <c:pt idx="93">
                  <c:v>1.257580987439131E-4</c:v>
                </c:pt>
                <c:pt idx="94">
                  <c:v>1.228641864242424E-4</c:v>
                </c:pt>
                <c:pt idx="95">
                  <c:v>1.200661343075166E-4</c:v>
                </c:pt>
                <c:pt idx="96">
                  <c:v>1.1735981749219694E-4</c:v>
                </c:pt>
                <c:pt idx="97">
                  <c:v>1.147413286029405E-4</c:v>
                </c:pt>
                <c:pt idx="98">
                  <c:v>1.1220696425082814E-4</c:v>
                </c:pt>
                <c:pt idx="99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7-4BD1-AF7A-C3BCBA57D9FE}"/>
            </c:ext>
          </c:extLst>
        </c:ser>
        <c:ser>
          <c:idx val="2"/>
          <c:order val="2"/>
          <c:tx>
            <c:v>k = 1.1, x_min = 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A7-4BD1-AF7A-C3BCBA57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20928"/>
        <c:axId val="304355800"/>
      </c:scatterChart>
      <c:valAx>
        <c:axId val="303620928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(log scale)</a:t>
                </a:r>
              </a:p>
            </c:rich>
          </c:tx>
          <c:layout>
            <c:manualLayout>
              <c:xMode val="edge"/>
              <c:yMode val="edge"/>
              <c:x val="0.47884187082405355"/>
              <c:y val="0.90818962766130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355800"/>
        <c:crossesAt val="1.0000000000000002E-4"/>
        <c:crossBetween val="midCat"/>
        <c:majorUnit val="10"/>
        <c:minorUnit val="10"/>
      </c:valAx>
      <c:valAx>
        <c:axId val="304355800"/>
        <c:scaling>
          <c:logBase val="10"/>
          <c:orientation val="minMax"/>
          <c:max val="1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 (log scale)</a:t>
                </a:r>
              </a:p>
            </c:rich>
          </c:tx>
          <c:layout>
            <c:manualLayout>
              <c:xMode val="edge"/>
              <c:yMode val="edge"/>
              <c:x val="3.1180400890868598E-2"/>
              <c:y val="0.38213451606390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6209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054570859713698"/>
          <c:y val="0.19602977667493793"/>
          <c:w val="0.29874244417260815"/>
          <c:h val="0.15632754342431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444514435695541"/>
          <c:y val="3.2178217821782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75790963091"/>
          <c:y val="0.1608910891089109"/>
          <c:w val="0.79555728202535159"/>
          <c:h val="0.6757425742574259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Pareto!$B$7:$B$104</c:f>
              <c:numCache>
                <c:formatCode>General</c:formatCode>
                <c:ptCount val="98"/>
                <c:pt idx="0">
                  <c:v>0.43333333333333324</c:v>
                </c:pt>
                <c:pt idx="1">
                  <c:v>0.22359547144408554</c:v>
                </c:pt>
                <c:pt idx="2">
                  <c:v>0.13383508326927884</c:v>
                </c:pt>
                <c:pt idx="3">
                  <c:v>8.7994009605258855E-2</c:v>
                </c:pt>
                <c:pt idx="4">
                  <c:v>6.1727045641117216E-2</c:v>
                </c:pt>
                <c:pt idx="5">
                  <c:v>4.540398937371521E-2</c:v>
                </c:pt>
                <c:pt idx="6">
                  <c:v>3.4629260048974937E-2</c:v>
                </c:pt>
                <c:pt idx="7">
                  <c:v>2.7176966775502E-2</c:v>
                </c:pt>
                <c:pt idx="8">
                  <c:v>2.1827188929326748E-2</c:v>
                </c:pt>
                <c:pt idx="9">
                  <c:v>1.7868336291716289E-2</c:v>
                </c:pt>
                <c:pt idx="10">
                  <c:v>1.486384860327836E-2</c:v>
                </c:pt>
                <c:pt idx="11">
                  <c:v>1.2534485185497043E-2</c:v>
                </c:pt>
                <c:pt idx="12">
                  <c:v>1.0695253620480169E-2</c:v>
                </c:pt>
                <c:pt idx="13">
                  <c:v>9.2198747932333049E-3</c:v>
                </c:pt>
                <c:pt idx="14">
                  <c:v>8.0198909729349045E-3</c:v>
                </c:pt>
                <c:pt idx="15">
                  <c:v>7.0319248647057967E-3</c:v>
                </c:pt>
                <c:pt idx="16">
                  <c:v>6.2096582773871886E-3</c:v>
                </c:pt>
                <c:pt idx="17">
                  <c:v>5.5186390972738275E-3</c:v>
                </c:pt>
                <c:pt idx="18">
                  <c:v>4.9328351897565985E-3</c:v>
                </c:pt>
                <c:pt idx="19">
                  <c:v>4.432296628391486E-3</c:v>
                </c:pt>
                <c:pt idx="20">
                  <c:v>4.0015381395032959E-3</c:v>
                </c:pt>
                <c:pt idx="21">
                  <c:v>3.6283997429614112E-3</c:v>
                </c:pt>
                <c:pt idx="22">
                  <c:v>3.303231135883892E-3</c:v>
                </c:pt>
                <c:pt idx="23">
                  <c:v>3.0182991617722825E-3</c:v>
                </c:pt>
                <c:pt idx="24">
                  <c:v>2.7673515035527697E-3</c:v>
                </c:pt>
                <c:pt idx="25">
                  <c:v>2.5452914072529283E-3</c:v>
                </c:pt>
                <c:pt idx="26">
                  <c:v>2.3479323968487215E-3</c:v>
                </c:pt>
                <c:pt idx="27">
                  <c:v>2.1718113457181803E-3</c:v>
                </c:pt>
                <c:pt idx="28">
                  <c:v>2.0140446188636561E-3</c:v>
                </c:pt>
                <c:pt idx="29">
                  <c:v>1.8722163487270504E-3</c:v>
                </c:pt>
                <c:pt idx="30">
                  <c:v>1.744290926704071E-3</c:v>
                </c:pt>
                <c:pt idx="31">
                  <c:v>1.6285439153205289E-3</c:v>
                </c:pt>
                <c:pt idx="32">
                  <c:v>1.5235070962493168E-3</c:v>
                </c:pt>
                <c:pt idx="33">
                  <c:v>1.4279244555885687E-3</c:v>
                </c:pt>
                <c:pt idx="34">
                  <c:v>1.3407166971966249E-3</c:v>
                </c:pt>
                <c:pt idx="35">
                  <c:v>1.2609524540902692E-3</c:v>
                </c:pt>
                <c:pt idx="36">
                  <c:v>1.1878247967958154E-3</c:v>
                </c:pt>
                <c:pt idx="37">
                  <c:v>1.1206319578464696E-3</c:v>
                </c:pt>
                <c:pt idx="38">
                  <c:v>1.0587614327768192E-3</c:v>
                </c:pt>
                <c:pt idx="39">
                  <c:v>1.0016768009275404E-3</c:v>
                </c:pt>
                <c:pt idx="40">
                  <c:v>9.4890674919424691E-4</c:v>
                </c:pt>
                <c:pt idx="41">
                  <c:v>9.0003588944316342E-4</c:v>
                </c:pt>
                <c:pt idx="42">
                  <c:v>8.5469704364618949E-4</c:v>
                </c:pt>
                <c:pt idx="43">
                  <c:v>8.1256473573060534E-4</c:v>
                </c:pt>
                <c:pt idx="44">
                  <c:v>7.7334968005204332E-4</c:v>
                </c:pt>
                <c:pt idx="45">
                  <c:v>7.367940965396886E-4</c:v>
                </c:pt>
                <c:pt idx="46">
                  <c:v>7.0266771438049576E-4</c:v>
                </c:pt>
                <c:pt idx="47">
                  <c:v>6.707643514600552E-4</c:v>
                </c:pt>
                <c:pt idx="48">
                  <c:v>6.4089897707582215E-4</c:v>
                </c:pt>
                <c:pt idx="49">
                  <c:v>6.1290518176738821E-4</c:v>
                </c:pt>
                <c:pt idx="50">
                  <c:v>5.8663299130412583E-4</c:v>
                </c:pt>
                <c:pt idx="51">
                  <c:v>5.6194697258019207E-4</c:v>
                </c:pt>
                <c:pt idx="52">
                  <c:v>5.387245878952767E-4</c:v>
                </c:pt>
                <c:pt idx="53">
                  <c:v>5.1685476124153093E-4</c:v>
                </c:pt>
                <c:pt idx="54">
                  <c:v>4.9623662608363952E-4</c:v>
                </c:pt>
                <c:pt idx="55">
                  <c:v>4.767784289557042E-4</c:v>
                </c:pt>
                <c:pt idx="56">
                  <c:v>4.583965672003935E-4</c:v>
                </c:pt>
                <c:pt idx="57">
                  <c:v>4.4101474249831342E-4</c:v>
                </c:pt>
                <c:pt idx="58">
                  <c:v>4.2456321460304609E-4</c:v>
                </c:pt>
                <c:pt idx="59">
                  <c:v>4.0897814201009666E-4</c:v>
                </c:pt>
                <c:pt idx="60">
                  <c:v>3.9420099822649836E-4</c:v>
                </c:pt>
                <c:pt idx="61">
                  <c:v>3.8017805393771769E-4</c:v>
                </c:pt>
                <c:pt idx="62">
                  <c:v>3.6685991674265063E-4</c:v>
                </c:pt>
                <c:pt idx="63">
                  <c:v>3.5420112128945532E-4</c:v>
                </c:pt>
                <c:pt idx="64">
                  <c:v>3.4215976362994343E-4</c:v>
                </c:pt>
                <c:pt idx="65">
                  <c:v>3.3069717444761615E-4</c:v>
                </c:pt>
                <c:pt idx="66">
                  <c:v>3.1977762652788679E-4</c:v>
                </c:pt>
                <c:pt idx="67">
                  <c:v>3.0936807244855906E-4</c:v>
                </c:pt>
                <c:pt idx="68">
                  <c:v>2.9943790899056478E-4</c:v>
                </c:pt>
                <c:pt idx="69">
                  <c:v>2.8995876521687217E-4</c:v>
                </c:pt>
                <c:pt idx="70">
                  <c:v>2.8090431155280998E-4</c:v>
                </c:pt>
                <c:pt idx="71">
                  <c:v>2.7225008753319367E-4</c:v>
                </c:pt>
                <c:pt idx="72">
                  <c:v>2.6397334616860211E-4</c:v>
                </c:pt>
                <c:pt idx="73">
                  <c:v>2.5605291313152449E-4</c:v>
                </c:pt>
                <c:pt idx="74">
                  <c:v>2.4846905917857374E-4</c:v>
                </c:pt>
                <c:pt idx="75">
                  <c:v>2.4120338441218964E-4</c:v>
                </c:pt>
                <c:pt idx="76">
                  <c:v>2.3423871314828728E-4</c:v>
                </c:pt>
                <c:pt idx="77">
                  <c:v>2.2755899829854387E-4</c:v>
                </c:pt>
                <c:pt idx="78">
                  <c:v>2.211492343002705E-4</c:v>
                </c:pt>
                <c:pt idx="79">
                  <c:v>2.1499537773563297E-4</c:v>
                </c:pt>
                <c:pt idx="80">
                  <c:v>2.0908427487736851E-4</c:v>
                </c:pt>
                <c:pt idx="81">
                  <c:v>2.0340359548196078E-4</c:v>
                </c:pt>
                <c:pt idx="82">
                  <c:v>1.9794177222493421E-4</c:v>
                </c:pt>
                <c:pt idx="83">
                  <c:v>1.9268794523790824E-4</c:v>
                </c:pt>
                <c:pt idx="84">
                  <c:v>1.8763191126435567E-4</c:v>
                </c:pt>
                <c:pt idx="85">
                  <c:v>1.8276407700170612E-4</c:v>
                </c:pt>
                <c:pt idx="86">
                  <c:v>1.7807541624224603E-4</c:v>
                </c:pt>
                <c:pt idx="87">
                  <c:v>1.7355743046505197E-4</c:v>
                </c:pt>
                <c:pt idx="88">
                  <c:v>1.6920211256646014E-4</c:v>
                </c:pt>
                <c:pt idx="89">
                  <c:v>1.6500191344793894E-4</c:v>
                </c:pt>
                <c:pt idx="90">
                  <c:v>1.6094971120815722E-4</c:v>
                </c:pt>
                <c:pt idx="91">
                  <c:v>1.5703878271090016E-4</c:v>
                </c:pt>
                <c:pt idx="92">
                  <c:v>1.5326277732269976E-4</c:v>
                </c:pt>
                <c:pt idx="93">
                  <c:v>1.4961569263387253E-4</c:v>
                </c:pt>
                <c:pt idx="94">
                  <c:v>1.4609185199439197E-4</c:v>
                </c:pt>
                <c:pt idx="95">
                  <c:v>1.4268588371192897E-4</c:v>
                </c:pt>
                <c:pt idx="96">
                  <c:v>1.3939270177362173E-4</c:v>
                </c:pt>
                <c:pt idx="97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B-46B3-9A21-515D44A57591}"/>
            </c:ext>
          </c:extLst>
        </c:ser>
        <c:ser>
          <c:idx val="1"/>
          <c:order val="1"/>
          <c:tx>
            <c:v>k = 1.2, x_min = 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B-46B3-9A21-515D44A57591}"/>
            </c:ext>
          </c:extLst>
        </c:ser>
        <c:ser>
          <c:idx val="2"/>
          <c:order val="2"/>
          <c:tx>
            <c:v>k = 1.1, x_min = 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B-46B3-9A21-515D44A5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56192"/>
        <c:axId val="304357760"/>
      </c:scatterChart>
      <c:valAx>
        <c:axId val="3043561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889005540974054"/>
              <c:y val="0.9133663366336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357760"/>
        <c:crossesAt val="1.0000000000000002E-4"/>
        <c:crossBetween val="midCat"/>
        <c:majorUnit val="10"/>
      </c:valAx>
      <c:valAx>
        <c:axId val="30435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6666666666666672E-2"/>
              <c:y val="0.4678217821782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356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83263598326354"/>
          <c:y val="0.21039654818163142"/>
          <c:w val="0.29811715481171541"/>
          <c:h val="0.155940971005209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0893091488563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19664022896926"/>
          <c:y val="0.18814456666872217"/>
          <c:w val="0.77455441562588923"/>
          <c:h val="0.597938896810185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Binomial!$K$4:$K$24</c:f>
              <c:numCache>
                <c:formatCode>General</c:formatCode>
                <c:ptCount val="2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  <c:pt idx="11">
                  <c:v>4.804025954104025E-6</c:v>
                </c:pt>
                <c:pt idx="12">
                  <c:v>7.2713998284907766E-7</c:v>
                </c:pt>
                <c:pt idx="13">
                  <c:v>1.0045261929469244E-7</c:v>
                </c:pt>
                <c:pt idx="14">
                  <c:v>1.2739617898889566E-8</c:v>
                </c:pt>
                <c:pt idx="15">
                  <c:v>1.4906219582374144E-9</c:v>
                </c:pt>
                <c:pt idx="16">
                  <c:v>1.6161079904359728E-10</c:v>
                </c:pt>
                <c:pt idx="17">
                  <c:v>1.6296887298513932E-11</c:v>
                </c:pt>
                <c:pt idx="18">
                  <c:v>1.5336073081368107E-12</c:v>
                </c:pt>
                <c:pt idx="19">
                  <c:v>1.3507604647391798E-13</c:v>
                </c:pt>
                <c:pt idx="20">
                  <c:v>1.1164448739170732E-14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BAB-A136-6E68752C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620144"/>
        <c:axId val="303619360"/>
      </c:barChart>
      <c:catAx>
        <c:axId val="30362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062546869141362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936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3036193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3788665205509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20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267260579064586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6391982182631"/>
          <c:y val="0.18766066838046275"/>
          <c:w val="0.77505567928730523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Binomial!$K$4:$K$14</c:f>
              <c:numCache>
                <c:formatCode>General</c:formatCode>
                <c:ptCount val="1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443D-ACBB-24F35E0D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615048"/>
        <c:axId val="303615832"/>
      </c:barChart>
      <c:catAx>
        <c:axId val="30361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9821826280624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583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3036158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5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Geometric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 0.5)</a:t>
            </a:r>
          </a:p>
        </c:rich>
      </c:tx>
      <c:layout>
        <c:manualLayout>
          <c:xMode val="edge"/>
          <c:yMode val="edge"/>
          <c:x val="0.2583518930957684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4654788418712"/>
          <c:y val="0.18766066838046275"/>
          <c:w val="0.79287305122494434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Geometric!$B$5:$B$15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Geometric!$C$5:$C$15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2F2-A559-A25CD922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618968"/>
        <c:axId val="303616616"/>
      </c:barChart>
      <c:catAx>
        <c:axId val="30361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trials until first success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28730512249443207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661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3036166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8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5076321342185168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9230981989943"/>
          <c:y val="0.18814456666872217"/>
          <c:w val="0.78649404806229573"/>
          <c:h val="0.59793889681018553"/>
        </c:manualLayout>
      </c:layout>
      <c:lineChart>
        <c:grouping val="standard"/>
        <c:varyColors val="0"/>
        <c:ser>
          <c:idx val="1"/>
          <c:order val="0"/>
          <c:tx>
            <c:v>l = 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Poisson!$B$5:$B$15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B2-479E-AD69-CEB112405ED0}"/>
            </c:ext>
          </c:extLst>
        </c:ser>
        <c:ser>
          <c:idx val="0"/>
          <c:order val="1"/>
          <c:tx>
            <c:v>l = 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Poisson!$C$5:$C$15</c:f>
              <c:numCache>
                <c:formatCode>General</c:formatCode>
                <c:ptCount val="1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B2-479E-AD69-CEB112405ED0}"/>
            </c:ext>
          </c:extLst>
        </c:ser>
        <c:ser>
          <c:idx val="2"/>
          <c:order val="2"/>
          <c:tx>
            <c:v>l = 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Poisson!$D$5:$D$15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5B2-479E-AD69-CEB11240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18576"/>
        <c:axId val="303503040"/>
      </c:lineChart>
      <c:catAx>
        <c:axId val="3036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events (k)</a:t>
                </a:r>
              </a:p>
            </c:rich>
          </c:tx>
          <c:layout>
            <c:manualLayout>
              <c:xMode val="edge"/>
              <c:yMode val="edge"/>
              <c:x val="0.40740832232572238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3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35030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7037037037037042E-2"/>
              <c:y val="0.40463971642719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618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255095407768"/>
          <c:y val="0.22938144329896906"/>
          <c:w val="0.17743607515632534"/>
          <c:h val="0.186855670103092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Poisson Distribution (</a:t>
            </a:r>
            <a:r>
              <a:rPr lang="en-GB" sz="1200" b="0" i="1" u="none" strike="noStrike" baseline="0">
                <a:solidFill>
                  <a:srgbClr val="000000"/>
                </a:solidFill>
                <a:latin typeface="Symbol"/>
                <a:cs typeface="Times New Roman"/>
              </a:rPr>
              <a:t>l</a:t>
            </a: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2)</a:t>
            </a:r>
          </a:p>
        </c:rich>
      </c:tx>
      <c:layout>
        <c:manualLayout>
          <c:xMode val="edge"/>
          <c:yMode val="edge"/>
          <c:x val="0.2911118110236221"/>
          <c:y val="3.333333333333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3375289442906"/>
          <c:y val="0.18717995587929659"/>
          <c:w val="0.77555723862247972"/>
          <c:h val="0.6000015024076083"/>
        </c:manualLayout>
      </c:layout>
      <c:barChart>
        <c:barDir val="col"/>
        <c:grouping val="clustered"/>
        <c:varyColors val="0"/>
        <c:ser>
          <c:idx val="1"/>
          <c:order val="0"/>
          <c:tx>
            <c:v>l = 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Poisson!$E$5:$E$15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9-4FE3-84D2-C965F4C9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506960"/>
        <c:axId val="303501472"/>
      </c:barChart>
      <c:catAx>
        <c:axId val="3035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events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1555648877223683"/>
              <c:y val="0.88718164075644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147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3035014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7948825627565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6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Uniform R.V. (a=1, b=3)</a:t>
            </a:r>
          </a:p>
        </c:rich>
      </c:tx>
      <c:layout>
        <c:manualLayout>
          <c:xMode val="edge"/>
          <c:yMode val="edge"/>
          <c:x val="0.18122270742358076"/>
          <c:y val="1.9230769230769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0698689956334"/>
          <c:y val="0.15144230769230776"/>
          <c:w val="0.72489082969432339"/>
          <c:h val="0.6514423076923077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F2-83F6-8A7CDA107CED}"/>
            </c:ext>
          </c:extLst>
        </c:ser>
        <c:ser>
          <c:idx val="2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Uniform!$I$5:$I$9</c:f>
              <c:numCache>
                <c:formatCode>General</c:formatCode>
                <c:ptCount val="5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E-43F2-83F6-8A7CDA107CED}"/>
            </c:ext>
          </c:extLst>
        </c:ser>
        <c:ser>
          <c:idx val="3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Uniform!$J$5:$J$9</c:f>
              <c:numCache>
                <c:formatCode>General</c:formatCode>
                <c:ptCount val="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E-43F2-83F6-8A7CDA10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4608"/>
        <c:axId val="303501080"/>
      </c:lineChart>
      <c:catAx>
        <c:axId val="3035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021834061135355"/>
              <c:y val="0.901442307692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3501080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0.43028846153846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4608"/>
        <c:crosses val="autoZero"/>
        <c:crossBetween val="midCat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Uniform R.V. (a=1, b=3)</a:t>
            </a:r>
          </a:p>
        </c:rich>
      </c:tx>
      <c:layout>
        <c:manualLayout>
          <c:xMode val="edge"/>
          <c:yMode val="edge"/>
          <c:x val="0.21350808273148866"/>
          <c:y val="2.8776978417266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49025031116029"/>
          <c:y val="0.15587566480174797"/>
          <c:w val="0.67974000829760772"/>
          <c:h val="0.64988161786574949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23E-B8A4-ADD31C3D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4216"/>
        <c:axId val="303502256"/>
      </c:lineChart>
      <c:catAx>
        <c:axId val="303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7298589310323156"/>
              <c:y val="0.90168067121106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35022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050108932461874E-2"/>
              <c:y val="0.43884992793167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4216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Exponential Distribution</a:t>
            </a:r>
          </a:p>
        </c:rich>
      </c:tx>
      <c:layout>
        <c:manualLayout>
          <c:xMode val="edge"/>
          <c:yMode val="edge"/>
          <c:x val="0.220779493472406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0261947369556"/>
          <c:y val="0.18814456666872217"/>
          <c:w val="0.7506503026713458"/>
          <c:h val="0.5979388968101855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Exponential!$B$6:$B$15</c:f>
              <c:numCache>
                <c:formatCode>General</c:formatCode>
                <c:ptCount val="10"/>
                <c:pt idx="0">
                  <c:v>0.38940039153570244</c:v>
                </c:pt>
                <c:pt idx="1">
                  <c:v>0.30326532985631671</c:v>
                </c:pt>
                <c:pt idx="2">
                  <c:v>0.23618327637050734</c:v>
                </c:pt>
                <c:pt idx="3">
                  <c:v>0.18393972058572117</c:v>
                </c:pt>
                <c:pt idx="4">
                  <c:v>0.14325239843009505</c:v>
                </c:pt>
                <c:pt idx="5">
                  <c:v>0.11156508007421491</c:v>
                </c:pt>
                <c:pt idx="6">
                  <c:v>8.688697172522257E-2</c:v>
                </c:pt>
                <c:pt idx="7">
                  <c:v>6.7667641618306351E-2</c:v>
                </c:pt>
                <c:pt idx="8">
                  <c:v>5.2699612280932166E-2</c:v>
                </c:pt>
                <c:pt idx="9">
                  <c:v>4.10424993119494E-2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10-4F6E-80E5-876EAD63EF45}"/>
            </c:ext>
          </c:extLst>
        </c:ser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Exponential!$C$6:$C$15</c:f>
              <c:numCache>
                <c:formatCode>General</c:formatCode>
                <c:ptCount val="10"/>
                <c:pt idx="0">
                  <c:v>0.60653065971263342</c:v>
                </c:pt>
                <c:pt idx="1">
                  <c:v>0.36787944117144233</c:v>
                </c:pt>
                <c:pt idx="2">
                  <c:v>0.22313016014842982</c:v>
                </c:pt>
                <c:pt idx="3">
                  <c:v>0.1353352832366127</c:v>
                </c:pt>
                <c:pt idx="4">
                  <c:v>8.20849986238988E-2</c:v>
                </c:pt>
                <c:pt idx="5">
                  <c:v>4.9787068367863944E-2</c:v>
                </c:pt>
                <c:pt idx="6">
                  <c:v>3.0197383422318501E-2</c:v>
                </c:pt>
                <c:pt idx="7">
                  <c:v>1.8315638888734179E-2</c:v>
                </c:pt>
                <c:pt idx="8">
                  <c:v>1.1108996538242306E-2</c:v>
                </c:pt>
                <c:pt idx="9">
                  <c:v>6.737946999085467E-3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10-4F6E-80E5-876EAD63EF45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Exponential!$D$6:$D$15</c:f>
              <c:numCache>
                <c:formatCode>General</c:formatCode>
                <c:ptCount val="10"/>
                <c:pt idx="0">
                  <c:v>0.73575888234288467</c:v>
                </c:pt>
                <c:pt idx="1">
                  <c:v>0.2706705664732254</c:v>
                </c:pt>
                <c:pt idx="2">
                  <c:v>9.9574136735727889E-2</c:v>
                </c:pt>
                <c:pt idx="3">
                  <c:v>3.6631277777468357E-2</c:v>
                </c:pt>
                <c:pt idx="4">
                  <c:v>1.3475893998170934E-2</c:v>
                </c:pt>
                <c:pt idx="5">
                  <c:v>4.957504353332717E-3</c:v>
                </c:pt>
                <c:pt idx="6">
                  <c:v>1.8237639311090325E-3</c:v>
                </c:pt>
                <c:pt idx="7">
                  <c:v>6.7092525580502371E-4</c:v>
                </c:pt>
                <c:pt idx="8">
                  <c:v>2.4681960817335912E-4</c:v>
                </c:pt>
                <c:pt idx="9">
                  <c:v>9.0799859524969708E-5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510-4F6E-80E5-876EAD63EF45}"/>
            </c:ext>
          </c:extLst>
        </c:ser>
        <c:ser>
          <c:idx val="3"/>
          <c:order val="3"/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Exponential!$E$6:$E$15</c:f>
              <c:numCache>
                <c:formatCode>General</c:formatCode>
                <c:ptCount val="10"/>
                <c:pt idx="0">
                  <c:v>0.54134113294645081</c:v>
                </c:pt>
                <c:pt idx="1">
                  <c:v>7.3262555554936715E-2</c:v>
                </c:pt>
                <c:pt idx="2">
                  <c:v>9.915008706665434E-3</c:v>
                </c:pt>
                <c:pt idx="3">
                  <c:v>1.3418505116100474E-3</c:v>
                </c:pt>
                <c:pt idx="4">
                  <c:v>1.8159971904993942E-4</c:v>
                </c:pt>
                <c:pt idx="5">
                  <c:v>2.4576849413312839E-5</c:v>
                </c:pt>
                <c:pt idx="6">
                  <c:v>3.3261148764142715E-6</c:v>
                </c:pt>
                <c:pt idx="7">
                  <c:v>4.5014069887703647E-7</c:v>
                </c:pt>
                <c:pt idx="8">
                  <c:v>6.0919918978850517E-8</c:v>
                </c:pt>
                <c:pt idx="9">
                  <c:v>8.2446144897542315E-9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510-4F6E-80E5-876EAD63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99904"/>
        <c:axId val="303502648"/>
      </c:lineChart>
      <c:catAx>
        <c:axId val="3034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987067525650211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502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350264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896103896103896E-2"/>
              <c:y val="0.45103146900451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3499904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152400</xdr:rowOff>
    </xdr:from>
    <xdr:to>
      <xdr:col>8</xdr:col>
      <xdr:colOff>242888</xdr:colOff>
      <xdr:row>37</xdr:row>
      <xdr:rowOff>114300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9525</xdr:colOff>
      <xdr:row>23</xdr:row>
      <xdr:rowOff>133350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9525</xdr:colOff>
      <xdr:row>47</xdr:row>
      <xdr:rowOff>142875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</xdr:row>
      <xdr:rowOff>19050</xdr:rowOff>
    </xdr:from>
    <xdr:to>
      <xdr:col>12</xdr:col>
      <xdr:colOff>15875</xdr:colOff>
      <xdr:row>27</xdr:row>
      <xdr:rowOff>3175</xdr:rowOff>
    </xdr:to>
    <xdr:graphicFrame macro="">
      <xdr:nvGraphicFramePr>
        <xdr:cNvPr id="2054" name="Chart 1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109538</xdr:colOff>
      <xdr:row>25</xdr:row>
      <xdr:rowOff>133350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00000000-0008-0000-05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19050</xdr:colOff>
      <xdr:row>49</xdr:row>
      <xdr:rowOff>152400</xdr:rowOff>
    </xdr:to>
    <xdr:graphicFrame macro="">
      <xdr:nvGraphicFramePr>
        <xdr:cNvPr id="3086" name="Chart 4">
          <a:extLst>
            <a:ext uri="{FF2B5EF4-FFF2-40B4-BE49-F238E27FC236}">
              <a16:creationId xmlns:a16="http://schemas.microsoft.com/office/drawing/2014/main" id="{00000000-0008-0000-05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109538</xdr:colOff>
      <xdr:row>36</xdr:row>
      <xdr:rowOff>76200</xdr:rowOff>
    </xdr:to>
    <xdr:graphicFrame macro="">
      <xdr:nvGraphicFramePr>
        <xdr:cNvPr id="5131" name="Chart 1">
          <a:extLst>
            <a:ext uri="{FF2B5EF4-FFF2-40B4-BE49-F238E27FC236}">
              <a16:creationId xmlns:a16="http://schemas.microsoft.com/office/drawing/2014/main" id="{00000000-0008-0000-07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80963</xdr:colOff>
      <xdr:row>11</xdr:row>
      <xdr:rowOff>152400</xdr:rowOff>
    </xdr:from>
    <xdr:to>
      <xdr:col>15</xdr:col>
      <xdr:colOff>190500</xdr:colOff>
      <xdr:row>36</xdr:row>
      <xdr:rowOff>76200</xdr:rowOff>
    </xdr:to>
    <xdr:graphicFrame macro="">
      <xdr:nvGraphicFramePr>
        <xdr:cNvPr id="5132" name="Chart 2">
          <a:extLst>
            <a:ext uri="{FF2B5EF4-FFF2-40B4-BE49-F238E27FC236}">
              <a16:creationId xmlns:a16="http://schemas.microsoft.com/office/drawing/2014/main" id="{00000000-0008-0000-07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0.37944</cdr:x>
      <cdr:y>0.49679</cdr:y>
    </cdr:from>
    <cdr:to>
      <cdr:x>0.37944</cdr:x>
      <cdr:y>0.80671</cdr:y>
    </cdr:to>
    <cdr:sp macro="" textlink="">
      <cdr:nvSpPr>
        <cdr:cNvPr id="6145" name="AutoShap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09100" y="1893190"/>
          <a:ext cx="0" cy="129577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0.74871</cdr:x>
      <cdr:y>0.49679</cdr:y>
    </cdr:from>
    <cdr:to>
      <cdr:x>0.7492</cdr:x>
      <cdr:y>0.80743</cdr:y>
    </cdr:to>
    <cdr:sp macro="" textlink="">
      <cdr:nvSpPr>
        <cdr:cNvPr id="614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90419" y="1893190"/>
          <a:ext cx="2139" cy="1299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8</xdr:col>
      <xdr:colOff>9525</xdr:colOff>
      <xdr:row>44</xdr:row>
      <xdr:rowOff>133350</xdr:rowOff>
    </xdr:to>
    <xdr:graphicFrame macro="">
      <xdr:nvGraphicFramePr>
        <xdr:cNvPr id="19467" name="Chart 1">
          <a:extLst>
            <a:ext uri="{FF2B5EF4-FFF2-40B4-BE49-F238E27FC236}">
              <a16:creationId xmlns:a16="http://schemas.microsoft.com/office/drawing/2014/main" id="{00000000-0008-0000-0900-00000B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22</xdr:row>
      <xdr:rowOff>0</xdr:rowOff>
    </xdr:from>
    <xdr:to>
      <xdr:col>14</xdr:col>
      <xdr:colOff>28575</xdr:colOff>
      <xdr:row>44</xdr:row>
      <xdr:rowOff>142875</xdr:rowOff>
    </xdr:to>
    <xdr:graphicFrame macro="">
      <xdr:nvGraphicFramePr>
        <xdr:cNvPr id="19468" name="Chart 2">
          <a:extLst>
            <a:ext uri="{FF2B5EF4-FFF2-40B4-BE49-F238E27FC236}">
              <a16:creationId xmlns:a16="http://schemas.microsoft.com/office/drawing/2014/main" id="{00000000-0008-0000-0900-00000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35</xdr:row>
      <xdr:rowOff>0</xdr:rowOff>
    </xdr:from>
    <xdr:to>
      <xdr:col>6</xdr:col>
      <xdr:colOff>314327</xdr:colOff>
      <xdr:row>35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H="1" flipV="1">
          <a:off x="4000500" y="5667375"/>
          <a:ext cx="190502" cy="1"/>
        </a:xfrm>
        <a:prstGeom prst="line">
          <a:avLst/>
        </a:prstGeom>
        <a:ln cmpd="sng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0.75065</cdr:x>
      <cdr:y>0.63144</cdr:y>
    </cdr:from>
    <cdr:to>
      <cdr:x>1</cdr:x>
      <cdr:y>0.87887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1775" y="2333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0.72987</cdr:x>
      <cdr:y>0.53351</cdr:y>
    </cdr:from>
    <cdr:to>
      <cdr:x>0.97922</cdr:x>
      <cdr:y>0.78093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76525" y="1971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ʙ=2.0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333375</xdr:colOff>
      <xdr:row>26</xdr:row>
      <xdr:rowOff>95250</xdr:rowOff>
    </xdr:to>
    <xdr:graphicFrame macro="">
      <xdr:nvGraphicFramePr>
        <xdr:cNvPr id="20489" name="Chart 1">
          <a:extLst>
            <a:ext uri="{FF2B5EF4-FFF2-40B4-BE49-F238E27FC236}">
              <a16:creationId xmlns:a16="http://schemas.microsoft.com/office/drawing/2014/main" id="{00000000-0008-0000-0C00-000009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25</xdr:row>
      <xdr:rowOff>76200</xdr:rowOff>
    </xdr:from>
    <xdr:to>
      <xdr:col>15</xdr:col>
      <xdr:colOff>161925</xdr:colOff>
      <xdr:row>42</xdr:row>
      <xdr:rowOff>66675</xdr:rowOff>
    </xdr:to>
    <xdr:graphicFrame macro="">
      <xdr:nvGraphicFramePr>
        <xdr:cNvPr id="20490" name="Chart 1">
          <a:extLst>
            <a:ext uri="{FF2B5EF4-FFF2-40B4-BE49-F238E27FC236}">
              <a16:creationId xmlns:a16="http://schemas.microsoft.com/office/drawing/2014/main" id="{00000000-0008-0000-0C00-00000A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38100</xdr:rowOff>
    </xdr:from>
    <xdr:to>
      <xdr:col>13</xdr:col>
      <xdr:colOff>9525</xdr:colOff>
      <xdr:row>51</xdr:row>
      <xdr:rowOff>152400</xdr:rowOff>
    </xdr:to>
    <xdr:graphicFrame macro="">
      <xdr:nvGraphicFramePr>
        <xdr:cNvPr id="21528" name="Chart 14">
          <a:extLst>
            <a:ext uri="{FF2B5EF4-FFF2-40B4-BE49-F238E27FC236}">
              <a16:creationId xmlns:a16="http://schemas.microsoft.com/office/drawing/2014/main" id="{00000000-0008-0000-0E00-000018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19050</xdr:colOff>
      <xdr:row>27</xdr:row>
      <xdr:rowOff>123825</xdr:rowOff>
    </xdr:to>
    <xdr:graphicFrame macro="">
      <xdr:nvGraphicFramePr>
        <xdr:cNvPr id="21529" name="Chart 15">
          <a:extLst>
            <a:ext uri="{FF2B5EF4-FFF2-40B4-BE49-F238E27FC236}">
              <a16:creationId xmlns:a16="http://schemas.microsoft.com/office/drawing/2014/main" id="{00000000-0008-0000-0E00-000019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sqref="A1:D6"/>
    </sheetView>
  </sheetViews>
  <sheetFormatPr defaultRowHeight="13.2" x14ac:dyDescent="0.25"/>
  <sheetData>
    <row r="1" spans="1:4" x14ac:dyDescent="0.25">
      <c r="A1" s="5" t="s">
        <v>10</v>
      </c>
      <c r="B1" s="5" t="s">
        <v>12</v>
      </c>
      <c r="C1" s="5" t="s">
        <v>10</v>
      </c>
      <c r="D1" s="5" t="s">
        <v>12</v>
      </c>
    </row>
    <row r="2" spans="1:4" x14ac:dyDescent="0.25">
      <c r="A2">
        <v>3.0593270152189468E-2</v>
      </c>
      <c r="B2">
        <v>1</v>
      </c>
      <c r="C2">
        <v>2.2729449526141421</v>
      </c>
      <c r="D2">
        <v>20</v>
      </c>
    </row>
    <row r="3" spans="1:4" x14ac:dyDescent="0.25">
      <c r="A3">
        <v>2.2729449526141421</v>
      </c>
      <c r="B3">
        <v>20</v>
      </c>
      <c r="C3">
        <v>4.5152966350760941</v>
      </c>
      <c r="D3">
        <v>5</v>
      </c>
    </row>
    <row r="4" spans="1:4" x14ac:dyDescent="0.25">
      <c r="A4">
        <v>4.5152966350760941</v>
      </c>
      <c r="B4">
        <v>5</v>
      </c>
      <c r="C4">
        <v>6.7576483175380462</v>
      </c>
      <c r="D4">
        <v>4</v>
      </c>
    </row>
    <row r="5" spans="1:4" x14ac:dyDescent="0.25">
      <c r="A5">
        <v>6.7576483175380462</v>
      </c>
      <c r="B5">
        <v>4</v>
      </c>
      <c r="C5" t="s">
        <v>11</v>
      </c>
      <c r="D5">
        <v>4</v>
      </c>
    </row>
    <row r="6" spans="1:4" ht="13.8" thickBot="1" x14ac:dyDescent="0.3">
      <c r="A6" s="4" t="s">
        <v>11</v>
      </c>
      <c r="B6" s="4">
        <v>4</v>
      </c>
      <c r="C6" s="4">
        <v>3.0593270152189468E-2</v>
      </c>
      <c r="D6" s="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G25"/>
  <sheetViews>
    <sheetView workbookViewId="0">
      <selection activeCell="S25" sqref="S25"/>
    </sheetView>
  </sheetViews>
  <sheetFormatPr defaultRowHeight="13.2" x14ac:dyDescent="0.25"/>
  <cols>
    <col min="2" max="2" width="12.44140625" bestFit="1" customWidth="1"/>
  </cols>
  <sheetData>
    <row r="4" spans="1:7" x14ac:dyDescent="0.25">
      <c r="A4" s="1" t="s">
        <v>5</v>
      </c>
      <c r="B4">
        <v>0.5</v>
      </c>
      <c r="C4">
        <v>1</v>
      </c>
      <c r="D4">
        <v>2</v>
      </c>
      <c r="E4">
        <v>4</v>
      </c>
      <c r="G4">
        <v>2</v>
      </c>
    </row>
    <row r="5" spans="1:7" x14ac:dyDescent="0.25">
      <c r="A5" s="1">
        <v>0</v>
      </c>
      <c r="B5">
        <f>EXPONDIST($A5,B$4,FALSE)</f>
        <v>0.5</v>
      </c>
      <c r="C5">
        <f>EXPONDIST($A5,C$4,FALSE)</f>
        <v>1</v>
      </c>
      <c r="D5">
        <f>EXPONDIST($A5,D$4,FALSE)</f>
        <v>2</v>
      </c>
      <c r="E5">
        <f t="shared" ref="E5:E25" si="0">EXPONDIST($A5,E$4,FALSE)</f>
        <v>4</v>
      </c>
      <c r="G5">
        <f>EXPONDIST($A5,G$4,TRUE)</f>
        <v>0</v>
      </c>
    </row>
    <row r="6" spans="1:7" x14ac:dyDescent="0.25">
      <c r="A6">
        <v>0.5</v>
      </c>
      <c r="B6">
        <f t="shared" ref="B6:D25" si="1">EXPONDIST($A6,B$4,FALSE)</f>
        <v>0.38940039153570244</v>
      </c>
      <c r="C6">
        <f t="shared" si="1"/>
        <v>0.60653065971263342</v>
      </c>
      <c r="D6">
        <f t="shared" si="1"/>
        <v>0.73575888234288467</v>
      </c>
      <c r="E6">
        <f t="shared" si="0"/>
        <v>0.54134113294645081</v>
      </c>
      <c r="G6">
        <f t="shared" ref="G6:G15" si="2">EXPONDIST($A6,G$4,TRUE)</f>
        <v>0.63212055882855767</v>
      </c>
    </row>
    <row r="7" spans="1:7" x14ac:dyDescent="0.25">
      <c r="A7">
        <v>1</v>
      </c>
      <c r="B7">
        <f t="shared" si="1"/>
        <v>0.30326532985631671</v>
      </c>
      <c r="C7">
        <f t="shared" si="1"/>
        <v>0.36787944117144233</v>
      </c>
      <c r="D7">
        <f t="shared" si="1"/>
        <v>0.2706705664732254</v>
      </c>
      <c r="E7">
        <f t="shared" si="0"/>
        <v>7.3262555554936715E-2</v>
      </c>
      <c r="G7">
        <f t="shared" si="2"/>
        <v>0.8646647167633873</v>
      </c>
    </row>
    <row r="8" spans="1:7" x14ac:dyDescent="0.25">
      <c r="A8" s="1">
        <v>1.5</v>
      </c>
      <c r="B8">
        <f t="shared" si="1"/>
        <v>0.23618327637050734</v>
      </c>
      <c r="C8">
        <f t="shared" si="1"/>
        <v>0.22313016014842982</v>
      </c>
      <c r="D8">
        <f t="shared" si="1"/>
        <v>9.9574136735727889E-2</v>
      </c>
      <c r="E8">
        <f t="shared" si="0"/>
        <v>9.915008706665434E-3</v>
      </c>
      <c r="G8">
        <f t="shared" si="2"/>
        <v>0.95021293163213605</v>
      </c>
    </row>
    <row r="9" spans="1:7" x14ac:dyDescent="0.25">
      <c r="A9">
        <v>2</v>
      </c>
      <c r="B9">
        <f t="shared" si="1"/>
        <v>0.18393972058572117</v>
      </c>
      <c r="C9">
        <f t="shared" si="1"/>
        <v>0.1353352832366127</v>
      </c>
      <c r="D9">
        <f t="shared" si="1"/>
        <v>3.6631277777468357E-2</v>
      </c>
      <c r="E9">
        <f t="shared" si="0"/>
        <v>1.3418505116100474E-3</v>
      </c>
      <c r="G9">
        <f t="shared" si="2"/>
        <v>0.98168436111126578</v>
      </c>
    </row>
    <row r="10" spans="1:7" x14ac:dyDescent="0.25">
      <c r="A10">
        <v>2.5</v>
      </c>
      <c r="B10">
        <f t="shared" si="1"/>
        <v>0.14325239843009505</v>
      </c>
      <c r="C10">
        <f t="shared" si="1"/>
        <v>8.20849986238988E-2</v>
      </c>
      <c r="D10">
        <f t="shared" si="1"/>
        <v>1.3475893998170934E-2</v>
      </c>
      <c r="E10">
        <f t="shared" si="0"/>
        <v>1.8159971904993942E-4</v>
      </c>
      <c r="G10">
        <f t="shared" si="2"/>
        <v>0.99326205300091452</v>
      </c>
    </row>
    <row r="11" spans="1:7" x14ac:dyDescent="0.25">
      <c r="A11" s="1">
        <v>3</v>
      </c>
      <c r="B11">
        <f t="shared" si="1"/>
        <v>0.11156508007421491</v>
      </c>
      <c r="C11">
        <f t="shared" si="1"/>
        <v>4.9787068367863944E-2</v>
      </c>
      <c r="D11">
        <f t="shared" si="1"/>
        <v>4.957504353332717E-3</v>
      </c>
      <c r="E11">
        <f t="shared" si="0"/>
        <v>2.4576849413312839E-5</v>
      </c>
      <c r="G11">
        <f t="shared" si="2"/>
        <v>0.99752124782333362</v>
      </c>
    </row>
    <row r="12" spans="1:7" x14ac:dyDescent="0.25">
      <c r="A12">
        <v>3.5</v>
      </c>
      <c r="B12">
        <f t="shared" si="1"/>
        <v>8.688697172522257E-2</v>
      </c>
      <c r="C12">
        <f t="shared" si="1"/>
        <v>3.0197383422318501E-2</v>
      </c>
      <c r="D12">
        <f t="shared" si="1"/>
        <v>1.8237639311090325E-3</v>
      </c>
      <c r="E12">
        <f t="shared" si="0"/>
        <v>3.3261148764142715E-6</v>
      </c>
      <c r="G12">
        <f t="shared" si="2"/>
        <v>0.99908811803444553</v>
      </c>
    </row>
    <row r="13" spans="1:7" x14ac:dyDescent="0.25">
      <c r="A13">
        <v>4</v>
      </c>
      <c r="B13">
        <f t="shared" si="1"/>
        <v>6.7667641618306351E-2</v>
      </c>
      <c r="C13">
        <f t="shared" si="1"/>
        <v>1.8315638888734179E-2</v>
      </c>
      <c r="D13">
        <f t="shared" si="1"/>
        <v>6.7092525580502371E-4</v>
      </c>
      <c r="E13">
        <f t="shared" si="0"/>
        <v>4.5014069887703647E-7</v>
      </c>
      <c r="G13">
        <f t="shared" si="2"/>
        <v>0.99966453737209748</v>
      </c>
    </row>
    <row r="14" spans="1:7" x14ac:dyDescent="0.25">
      <c r="A14" s="1">
        <v>4.5</v>
      </c>
      <c r="B14">
        <f t="shared" si="1"/>
        <v>5.2699612280932166E-2</v>
      </c>
      <c r="C14">
        <f t="shared" si="1"/>
        <v>1.1108996538242306E-2</v>
      </c>
      <c r="D14">
        <f t="shared" si="1"/>
        <v>2.4681960817335912E-4</v>
      </c>
      <c r="E14">
        <f t="shared" si="0"/>
        <v>6.0919918978850517E-8</v>
      </c>
      <c r="G14">
        <f t="shared" si="2"/>
        <v>0.99987659019591335</v>
      </c>
    </row>
    <row r="15" spans="1:7" x14ac:dyDescent="0.25">
      <c r="A15">
        <v>5</v>
      </c>
      <c r="B15">
        <f t="shared" si="1"/>
        <v>4.10424993119494E-2</v>
      </c>
      <c r="C15">
        <f t="shared" si="1"/>
        <v>6.737946999085467E-3</v>
      </c>
      <c r="D15">
        <f t="shared" si="1"/>
        <v>9.0799859524969708E-5</v>
      </c>
      <c r="E15">
        <f t="shared" si="0"/>
        <v>8.2446144897542315E-9</v>
      </c>
      <c r="G15">
        <f t="shared" si="2"/>
        <v>0.99995460007023751</v>
      </c>
    </row>
    <row r="16" spans="1:7" x14ac:dyDescent="0.25">
      <c r="A16">
        <v>5.5</v>
      </c>
      <c r="B16">
        <f t="shared" si="1"/>
        <v>3.1963930603353785E-2</v>
      </c>
      <c r="C16">
        <f t="shared" si="1"/>
        <v>4.0867714384640666E-3</v>
      </c>
      <c r="D16">
        <f t="shared" si="1"/>
        <v>3.3403401580491319E-5</v>
      </c>
      <c r="E16">
        <f t="shared" si="0"/>
        <v>1.1157872371475699E-9</v>
      </c>
    </row>
    <row r="17" spans="1:5" x14ac:dyDescent="0.25">
      <c r="A17" s="1">
        <v>6</v>
      </c>
      <c r="B17">
        <f t="shared" si="1"/>
        <v>2.4893534183931972E-2</v>
      </c>
      <c r="C17">
        <f t="shared" si="1"/>
        <v>2.4787521766663585E-3</v>
      </c>
      <c r="D17">
        <f t="shared" si="1"/>
        <v>1.228842470665642E-5</v>
      </c>
      <c r="E17">
        <f t="shared" si="0"/>
        <v>1.5100538177116391E-10</v>
      </c>
    </row>
    <row r="18" spans="1:5" x14ac:dyDescent="0.25">
      <c r="A18">
        <v>6.5</v>
      </c>
      <c r="B18">
        <f t="shared" si="1"/>
        <v>1.9387103915861004E-2</v>
      </c>
      <c r="C18">
        <f t="shared" si="1"/>
        <v>1.5034391929775724E-3</v>
      </c>
      <c r="D18">
        <f t="shared" si="1"/>
        <v>4.5206588139621085E-6</v>
      </c>
      <c r="E18">
        <f t="shared" si="0"/>
        <v>2.04363561122533E-11</v>
      </c>
    </row>
    <row r="19" spans="1:5" x14ac:dyDescent="0.25">
      <c r="A19">
        <v>7</v>
      </c>
      <c r="B19">
        <f t="shared" si="1"/>
        <v>1.509869171115925E-2</v>
      </c>
      <c r="C19">
        <f t="shared" si="1"/>
        <v>9.1188196555451624E-4</v>
      </c>
      <c r="D19">
        <f t="shared" si="1"/>
        <v>1.6630574382071358E-6</v>
      </c>
      <c r="E19">
        <f t="shared" si="0"/>
        <v>2.7657600427760812E-12</v>
      </c>
    </row>
    <row r="20" spans="1:5" x14ac:dyDescent="0.25">
      <c r="A20" s="1">
        <v>7.5</v>
      </c>
      <c r="B20">
        <f t="shared" si="1"/>
        <v>1.1758872928004553E-2</v>
      </c>
      <c r="C20">
        <f t="shared" si="1"/>
        <v>5.5308437014783363E-4</v>
      </c>
      <c r="D20">
        <f t="shared" si="1"/>
        <v>6.1180464100365157E-7</v>
      </c>
      <c r="E20">
        <f t="shared" si="0"/>
        <v>3.7430491875360699E-13</v>
      </c>
    </row>
    <row r="21" spans="1:5" x14ac:dyDescent="0.25">
      <c r="A21">
        <v>8</v>
      </c>
      <c r="B21">
        <f t="shared" si="1"/>
        <v>9.1578194443670893E-3</v>
      </c>
      <c r="C21">
        <f t="shared" si="1"/>
        <v>3.3546262790251185E-4</v>
      </c>
      <c r="D21">
        <f t="shared" si="1"/>
        <v>2.2507034943851823E-7</v>
      </c>
      <c r="E21">
        <f t="shared" si="0"/>
        <v>5.0656662196376702E-14</v>
      </c>
    </row>
    <row r="22" spans="1:5" x14ac:dyDescent="0.25">
      <c r="A22">
        <v>8.5</v>
      </c>
      <c r="B22">
        <f t="shared" si="1"/>
        <v>7.1321169544996278E-3</v>
      </c>
      <c r="C22">
        <f t="shared" si="1"/>
        <v>2.0346836901064417E-4</v>
      </c>
      <c r="D22">
        <f t="shared" si="1"/>
        <v>8.2798754375703337E-8</v>
      </c>
      <c r="E22">
        <f t="shared" si="0"/>
        <v>6.855633726168052E-15</v>
      </c>
    </row>
    <row r="23" spans="1:5" x14ac:dyDescent="0.25">
      <c r="A23" s="1">
        <v>9</v>
      </c>
      <c r="B23">
        <f t="shared" si="1"/>
        <v>5.554498269121153E-3</v>
      </c>
      <c r="C23">
        <f t="shared" si="1"/>
        <v>1.2340980408667956E-4</v>
      </c>
      <c r="D23">
        <f t="shared" si="1"/>
        <v>3.0459959489425258E-8</v>
      </c>
      <c r="E23">
        <f t="shared" si="0"/>
        <v>9.2780913209742766E-16</v>
      </c>
    </row>
    <row r="24" spans="1:5" x14ac:dyDescent="0.25">
      <c r="A24">
        <v>9.5</v>
      </c>
      <c r="B24">
        <f t="shared" si="1"/>
        <v>4.325847601560317E-3</v>
      </c>
      <c r="C24">
        <f t="shared" si="1"/>
        <v>7.4851829887700598E-5</v>
      </c>
      <c r="D24">
        <f t="shared" si="1"/>
        <v>1.1205592875074536E-8</v>
      </c>
      <c r="E24">
        <f t="shared" si="0"/>
        <v>1.2556531168192118E-16</v>
      </c>
    </row>
    <row r="25" spans="1:5" x14ac:dyDescent="0.25">
      <c r="A25">
        <v>10</v>
      </c>
      <c r="B25">
        <f t="shared" si="1"/>
        <v>3.3689734995427335E-3</v>
      </c>
      <c r="C25">
        <f t="shared" si="1"/>
        <v>4.5399929762484854E-5</v>
      </c>
      <c r="D25">
        <f t="shared" si="1"/>
        <v>4.1223072448771157E-9</v>
      </c>
      <c r="E25">
        <f t="shared" si="0"/>
        <v>1.6993417021166355E-17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8"/>
  <sheetViews>
    <sheetView tabSelected="1" workbookViewId="0">
      <selection activeCell="N24" sqref="N24"/>
    </sheetView>
  </sheetViews>
  <sheetFormatPr defaultRowHeight="13.2" x14ac:dyDescent="0.25"/>
  <sheetData>
    <row r="1" spans="1:9" x14ac:dyDescent="0.25">
      <c r="A1" t="s">
        <v>13</v>
      </c>
    </row>
    <row r="2" spans="1:9" ht="13.8" thickBot="1" x14ac:dyDescent="0.3"/>
    <row r="3" spans="1:9" x14ac:dyDescent="0.25">
      <c r="A3" s="6" t="s">
        <v>14</v>
      </c>
      <c r="B3" s="6"/>
    </row>
    <row r="4" spans="1:9" x14ac:dyDescent="0.25">
      <c r="A4" t="s">
        <v>15</v>
      </c>
      <c r="B4">
        <v>0.70422962786519472</v>
      </c>
    </row>
    <row r="5" spans="1:9" x14ac:dyDescent="0.25">
      <c r="A5" t="s">
        <v>16</v>
      </c>
      <c r="B5">
        <v>0.49593936876315065</v>
      </c>
    </row>
    <row r="6" spans="1:9" x14ac:dyDescent="0.25">
      <c r="A6" t="s">
        <v>17</v>
      </c>
      <c r="B6">
        <v>0.46443557931084756</v>
      </c>
    </row>
    <row r="7" spans="1:9" x14ac:dyDescent="0.25">
      <c r="A7" t="s">
        <v>18</v>
      </c>
      <c r="B7">
        <v>1.7218948811757121E-2</v>
      </c>
    </row>
    <row r="8" spans="1:9" ht="13.8" thickBot="1" x14ac:dyDescent="0.3">
      <c r="A8" s="4" t="s">
        <v>19</v>
      </c>
      <c r="B8" s="4">
        <v>18</v>
      </c>
    </row>
    <row r="10" spans="1:9" ht="13.8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t="s">
        <v>21</v>
      </c>
      <c r="B12">
        <v>1</v>
      </c>
      <c r="C12">
        <v>4.667443382713023E-3</v>
      </c>
      <c r="D12">
        <v>4.667443382713023E-3</v>
      </c>
      <c r="E12">
        <v>15.742213155468349</v>
      </c>
      <c r="F12">
        <v>1.1046938632633201E-3</v>
      </c>
    </row>
    <row r="13" spans="1:9" x14ac:dyDescent="0.25">
      <c r="A13" t="s">
        <v>22</v>
      </c>
      <c r="B13">
        <v>16</v>
      </c>
      <c r="C13">
        <v>4.7438751709105911E-3</v>
      </c>
      <c r="D13">
        <v>2.9649219818191194E-4</v>
      </c>
    </row>
    <row r="14" spans="1:9" ht="13.8" thickBot="1" x14ac:dyDescent="0.3">
      <c r="A14" s="4" t="s">
        <v>23</v>
      </c>
      <c r="B14" s="4">
        <v>17</v>
      </c>
      <c r="C14" s="4">
        <v>9.4113185536236141E-3</v>
      </c>
      <c r="D14" s="4"/>
      <c r="E14" s="4"/>
      <c r="F14" s="4"/>
    </row>
    <row r="15" spans="1:9" ht="13.8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t="s">
        <v>24</v>
      </c>
      <c r="B17">
        <v>5.9582144613297743E-2</v>
      </c>
      <c r="C17">
        <v>1.2786476366694033E-2</v>
      </c>
      <c r="D17">
        <v>4.6597782613899925</v>
      </c>
      <c r="E17">
        <v>2.6156069062994601E-4</v>
      </c>
      <c r="F17">
        <v>3.2476025605175721E-2</v>
      </c>
      <c r="G17">
        <v>8.6688263621419764E-2</v>
      </c>
      <c r="H17">
        <v>3.2476025605175721E-2</v>
      </c>
      <c r="I17">
        <v>8.6688263621419764E-2</v>
      </c>
    </row>
    <row r="18" spans="1:9" ht="13.8" thickBot="1" x14ac:dyDescent="0.3">
      <c r="A18" s="4" t="s">
        <v>37</v>
      </c>
      <c r="B18" s="4">
        <v>1.2415168834106828E-2</v>
      </c>
      <c r="C18" s="4">
        <v>3.1291021112324342E-3</v>
      </c>
      <c r="D18" s="4">
        <v>3.9676457951118014</v>
      </c>
      <c r="E18" s="4">
        <v>1.1046938632633177E-3</v>
      </c>
      <c r="F18" s="4">
        <v>5.7817686867007731E-3</v>
      </c>
      <c r="G18" s="4">
        <v>1.9048568981512883E-2</v>
      </c>
      <c r="H18" s="4">
        <v>5.7817686867007731E-3</v>
      </c>
      <c r="I18" s="4">
        <v>1.9048568981512883E-2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R54"/>
  <sheetViews>
    <sheetView workbookViewId="0">
      <selection activeCell="F39" sqref="F39"/>
    </sheetView>
  </sheetViews>
  <sheetFormatPr defaultRowHeight="13.2" x14ac:dyDescent="0.25"/>
  <cols>
    <col min="2" max="2" width="12.44140625" bestFit="1" customWidth="1"/>
  </cols>
  <sheetData>
    <row r="3" spans="1:18" x14ac:dyDescent="0.25">
      <c r="A3" t="s">
        <v>6</v>
      </c>
      <c r="B3">
        <v>0</v>
      </c>
      <c r="C3">
        <v>0</v>
      </c>
      <c r="D3">
        <v>0</v>
      </c>
    </row>
    <row r="4" spans="1:18" x14ac:dyDescent="0.25">
      <c r="A4" s="1" t="s">
        <v>7</v>
      </c>
      <c r="B4">
        <v>1</v>
      </c>
      <c r="C4">
        <v>0.5</v>
      </c>
      <c r="D4">
        <v>2</v>
      </c>
    </row>
    <row r="5" spans="1:18" x14ac:dyDescent="0.25">
      <c r="A5" s="1">
        <v>-6</v>
      </c>
      <c r="B5">
        <f t="shared" ref="B5:D6" si="0">NORMDIST($A5,B$3,B$4,FALSE)</f>
        <v>6.0758828498232861E-9</v>
      </c>
      <c r="D5">
        <f t="shared" si="0"/>
        <v>2.2159242059690038E-3</v>
      </c>
      <c r="Q5">
        <v>9</v>
      </c>
      <c r="R5">
        <f>_xlfn.NORM.DIST(Q5,Q$22,R$22,FALSE)</f>
        <v>3.0593270152189468E-2</v>
      </c>
    </row>
    <row r="6" spans="1:18" x14ac:dyDescent="0.25">
      <c r="A6" s="1">
        <v>-5.75</v>
      </c>
      <c r="B6">
        <f t="shared" si="0"/>
        <v>2.6392432035705735E-8</v>
      </c>
      <c r="C6">
        <f t="shared" si="0"/>
        <v>1.5283310823174406E-29</v>
      </c>
      <c r="D6">
        <f t="shared" si="0"/>
        <v>3.1990601553617782E-3</v>
      </c>
      <c r="Q6">
        <v>4</v>
      </c>
      <c r="R6">
        <f t="shared" ref="R6:R21" si="1">_xlfn.NORM.DIST(Q6,Q$22,R$22,FALSE)</f>
        <v>0.16650691029957407</v>
      </c>
    </row>
    <row r="7" spans="1:18" x14ac:dyDescent="0.25">
      <c r="A7" s="1">
        <v>-5.5</v>
      </c>
      <c r="B7">
        <f t="shared" ref="B7:D27" si="2">NORMDIST($A7,B$3,B$4,FALSE)</f>
        <v>1.0769760042543276E-7</v>
      </c>
      <c r="C7">
        <f t="shared" si="2"/>
        <v>4.2376385070187075E-27</v>
      </c>
      <c r="D7">
        <f t="shared" si="2"/>
        <v>4.5467812507955264E-3</v>
      </c>
      <c r="Q7">
        <v>6</v>
      </c>
      <c r="R7">
        <f t="shared" si="1"/>
        <v>0.15188822978069499</v>
      </c>
    </row>
    <row r="8" spans="1:18" x14ac:dyDescent="0.25">
      <c r="A8" s="1">
        <v>-5.25</v>
      </c>
      <c r="B8">
        <f t="shared" si="2"/>
        <v>4.1284709886299984E-7</v>
      </c>
      <c r="C8">
        <f t="shared" si="2"/>
        <v>9.1507511810416111E-25</v>
      </c>
      <c r="D8">
        <f t="shared" si="2"/>
        <v>6.3620907984157163E-3</v>
      </c>
      <c r="Q8">
        <v>4</v>
      </c>
      <c r="R8">
        <f t="shared" si="1"/>
        <v>0.16650691029957407</v>
      </c>
    </row>
    <row r="9" spans="1:18" x14ac:dyDescent="0.25">
      <c r="A9" s="1">
        <v>-5</v>
      </c>
      <c r="B9">
        <f t="shared" si="2"/>
        <v>1.4867195147342977E-6</v>
      </c>
      <c r="C9">
        <f t="shared" si="2"/>
        <v>1.538919725341284E-22</v>
      </c>
      <c r="D9">
        <f t="shared" si="2"/>
        <v>8.7641502467842702E-3</v>
      </c>
      <c r="Q9">
        <v>6</v>
      </c>
      <c r="R9">
        <f t="shared" si="1"/>
        <v>0.15188822978069499</v>
      </c>
    </row>
    <row r="10" spans="1:18" x14ac:dyDescent="0.25">
      <c r="A10" s="1">
        <v>-4.75</v>
      </c>
      <c r="B10">
        <f t="shared" si="2"/>
        <v>5.0295072885924454E-6</v>
      </c>
      <c r="C10">
        <f t="shared" si="2"/>
        <v>2.015587078860002E-20</v>
      </c>
      <c r="D10">
        <f t="shared" si="2"/>
        <v>1.1885950414956903E-2</v>
      </c>
      <c r="Q10">
        <v>2</v>
      </c>
      <c r="R10">
        <f t="shared" si="1"/>
        <v>8.3583624579705071E-2</v>
      </c>
    </row>
    <row r="11" spans="1:18" x14ac:dyDescent="0.25">
      <c r="A11" s="1">
        <v>-4.5</v>
      </c>
      <c r="B11">
        <f t="shared" si="2"/>
        <v>1.5983741106905475E-5</v>
      </c>
      <c r="C11">
        <f t="shared" si="2"/>
        <v>2.0559547143337833E-18</v>
      </c>
      <c r="D11">
        <f t="shared" si="2"/>
        <v>1.5869825917833709E-2</v>
      </c>
      <c r="Q11">
        <v>3</v>
      </c>
      <c r="R11">
        <f t="shared" si="1"/>
        <v>0.13007059641457666</v>
      </c>
    </row>
    <row r="12" spans="1:18" x14ac:dyDescent="0.25">
      <c r="A12" s="1">
        <v>-4.25</v>
      </c>
      <c r="B12">
        <f t="shared" si="2"/>
        <v>4.7718636541204952E-5</v>
      </c>
      <c r="C12">
        <f t="shared" si="2"/>
        <v>1.63324712633391E-16</v>
      </c>
      <c r="D12">
        <f t="shared" si="2"/>
        <v>2.0860492628169306E-2</v>
      </c>
      <c r="Q12">
        <v>4</v>
      </c>
      <c r="R12">
        <f t="shared" si="1"/>
        <v>0.16650691029957407</v>
      </c>
    </row>
    <row r="13" spans="1:18" x14ac:dyDescent="0.25">
      <c r="A13" s="1">
        <v>-4</v>
      </c>
      <c r="B13">
        <f t="shared" si="2"/>
        <v>1.3383022576488537E-4</v>
      </c>
      <c r="C13">
        <f t="shared" si="2"/>
        <v>1.0104542167073785E-14</v>
      </c>
      <c r="D13">
        <f t="shared" si="2"/>
        <v>2.6995483256594031E-2</v>
      </c>
      <c r="Q13">
        <v>5</v>
      </c>
      <c r="R13">
        <f t="shared" si="1"/>
        <v>0.17533983428427263</v>
      </c>
    </row>
    <row r="14" spans="1:18" x14ac:dyDescent="0.25">
      <c r="A14" s="1">
        <v>-3.75</v>
      </c>
      <c r="B14">
        <f t="shared" si="2"/>
        <v>3.5259568236744541E-4</v>
      </c>
      <c r="C14">
        <f t="shared" si="2"/>
        <v>4.8686410660580192E-13</v>
      </c>
      <c r="D14">
        <f t="shared" si="2"/>
        <v>3.4393137913345952E-2</v>
      </c>
      <c r="Q14">
        <v>2</v>
      </c>
      <c r="R14">
        <f t="shared" si="1"/>
        <v>8.3583624579705071E-2</v>
      </c>
    </row>
    <row r="15" spans="1:18" x14ac:dyDescent="0.25">
      <c r="A15" s="1">
        <v>-3.5</v>
      </c>
      <c r="B15">
        <f t="shared" si="2"/>
        <v>8.7268269504576015E-4</v>
      </c>
      <c r="C15">
        <f t="shared" si="2"/>
        <v>1.8269440816729187E-11</v>
      </c>
      <c r="D15">
        <f t="shared" si="2"/>
        <v>4.3138659413255766E-2</v>
      </c>
      <c r="Q15">
        <v>3</v>
      </c>
      <c r="R15">
        <f t="shared" si="1"/>
        <v>0.13007059641457666</v>
      </c>
    </row>
    <row r="16" spans="1:18" x14ac:dyDescent="0.25">
      <c r="A16" s="1">
        <v>-3.25</v>
      </c>
      <c r="B16">
        <f t="shared" si="2"/>
        <v>2.0290480572997681E-3</v>
      </c>
      <c r="C16">
        <f t="shared" si="2"/>
        <v>5.3391132295257038E-10</v>
      </c>
      <c r="D16">
        <f t="shared" si="2"/>
        <v>5.3269134065292538E-2</v>
      </c>
      <c r="Q16">
        <v>6</v>
      </c>
      <c r="R16">
        <f t="shared" si="1"/>
        <v>0.15188822978069499</v>
      </c>
    </row>
    <row r="17" spans="1:18" x14ac:dyDescent="0.25">
      <c r="A17" s="1">
        <v>-3</v>
      </c>
      <c r="B17">
        <f t="shared" si="2"/>
        <v>4.4318484119380075E-3</v>
      </c>
      <c r="C17">
        <f t="shared" si="2"/>
        <v>1.2151765699646572E-8</v>
      </c>
      <c r="D17">
        <f t="shared" si="2"/>
        <v>6.4758797832945872E-2</v>
      </c>
      <c r="Q17">
        <v>7</v>
      </c>
      <c r="R17">
        <f t="shared" si="1"/>
        <v>0.10823378555220155</v>
      </c>
    </row>
    <row r="18" spans="1:18" x14ac:dyDescent="0.25">
      <c r="A18" s="1">
        <v>-2.75</v>
      </c>
      <c r="B18">
        <f t="shared" si="2"/>
        <v>9.0935625015910529E-3</v>
      </c>
      <c r="C18">
        <f t="shared" si="2"/>
        <v>2.1539520085086552E-7</v>
      </c>
      <c r="D18">
        <f t="shared" si="2"/>
        <v>7.750613272914661E-2</v>
      </c>
      <c r="Q18">
        <v>8</v>
      </c>
      <c r="R18">
        <f t="shared" si="1"/>
        <v>6.3444908521655588E-2</v>
      </c>
    </row>
    <row r="19" spans="1:18" x14ac:dyDescent="0.25">
      <c r="A19" s="1">
        <v>-2.5</v>
      </c>
      <c r="B19">
        <f t="shared" si="2"/>
        <v>1.752830049356854E-2</v>
      </c>
      <c r="C19">
        <f t="shared" si="2"/>
        <v>2.9734390294685954E-6</v>
      </c>
      <c r="D19">
        <f t="shared" si="2"/>
        <v>9.1324542694510957E-2</v>
      </c>
      <c r="Q19">
        <v>8</v>
      </c>
      <c r="R19">
        <f t="shared" si="1"/>
        <v>6.3444908521655588E-2</v>
      </c>
    </row>
    <row r="20" spans="1:18" x14ac:dyDescent="0.25">
      <c r="A20" s="1">
        <v>-2.25</v>
      </c>
      <c r="B20">
        <f t="shared" si="2"/>
        <v>3.1739651835667418E-2</v>
      </c>
      <c r="C20">
        <f t="shared" si="2"/>
        <v>3.1967482213810949E-5</v>
      </c>
      <c r="D20">
        <f t="shared" si="2"/>
        <v>0.10593832288784974</v>
      </c>
      <c r="Q20">
        <v>2</v>
      </c>
      <c r="R20">
        <f t="shared" si="1"/>
        <v>8.3583624579705071E-2</v>
      </c>
    </row>
    <row r="21" spans="1:18" x14ac:dyDescent="0.25">
      <c r="A21" s="1">
        <v>-2</v>
      </c>
      <c r="B21">
        <f t="shared" si="2"/>
        <v>5.3990966513188063E-2</v>
      </c>
      <c r="C21">
        <f t="shared" si="2"/>
        <v>2.6766045152977074E-4</v>
      </c>
      <c r="D21">
        <f t="shared" si="2"/>
        <v>0.12098536225957168</v>
      </c>
      <c r="Q21">
        <v>2</v>
      </c>
      <c r="R21">
        <f t="shared" si="1"/>
        <v>8.3583624579705071E-2</v>
      </c>
    </row>
    <row r="22" spans="1:18" x14ac:dyDescent="0.25">
      <c r="A22" s="1">
        <v>-1.75</v>
      </c>
      <c r="B22">
        <f t="shared" si="2"/>
        <v>8.6277318826511532E-2</v>
      </c>
      <c r="C22">
        <f t="shared" si="2"/>
        <v>1.7453653900915203E-3</v>
      </c>
      <c r="D22">
        <f t="shared" si="2"/>
        <v>0.13602749918927176</v>
      </c>
      <c r="Q22">
        <f>AVERAGE(Q5:Q21)</f>
        <v>4.7647058823529411</v>
      </c>
      <c r="R22">
        <f>STDEVP(Q5:Q21)</f>
        <v>2.2629863601966287</v>
      </c>
    </row>
    <row r="23" spans="1:18" x14ac:dyDescent="0.25">
      <c r="A23" s="1">
        <v>-1.5</v>
      </c>
      <c r="B23">
        <f t="shared" si="2"/>
        <v>0.12951759566589174</v>
      </c>
      <c r="C23">
        <f t="shared" si="2"/>
        <v>8.8636968238760151E-3</v>
      </c>
      <c r="D23">
        <f t="shared" si="2"/>
        <v>0.15056871607740221</v>
      </c>
    </row>
    <row r="24" spans="1:18" x14ac:dyDescent="0.25">
      <c r="A24" s="1">
        <v>-1.25</v>
      </c>
      <c r="B24">
        <f t="shared" si="2"/>
        <v>0.18264908538902191</v>
      </c>
      <c r="C24">
        <f t="shared" si="2"/>
        <v>3.5056600987137081E-2</v>
      </c>
      <c r="D24">
        <f t="shared" si="2"/>
        <v>0.16408048427518754</v>
      </c>
    </row>
    <row r="25" spans="1:18" x14ac:dyDescent="0.25">
      <c r="A25" s="1">
        <v>-1</v>
      </c>
      <c r="B25">
        <f t="shared" si="2"/>
        <v>0.24197072451914337</v>
      </c>
      <c r="C25">
        <f t="shared" si="2"/>
        <v>0.10798193302637613</v>
      </c>
      <c r="D25">
        <f t="shared" si="2"/>
        <v>0.17603266338214976</v>
      </c>
    </row>
    <row r="26" spans="1:18" x14ac:dyDescent="0.25">
      <c r="A26" s="1">
        <v>-0.75</v>
      </c>
      <c r="B26">
        <f t="shared" si="2"/>
        <v>0.30113743215480443</v>
      </c>
      <c r="C26">
        <f t="shared" si="2"/>
        <v>0.25903519133178349</v>
      </c>
      <c r="D26">
        <f t="shared" si="2"/>
        <v>0.18592754693488447</v>
      </c>
    </row>
    <row r="27" spans="1:18" x14ac:dyDescent="0.25">
      <c r="A27" s="1">
        <v>-0.5</v>
      </c>
      <c r="B27">
        <f t="shared" si="2"/>
        <v>0.35206532676429952</v>
      </c>
      <c r="C27">
        <f t="shared" si="2"/>
        <v>0.48394144903828673</v>
      </c>
      <c r="D27">
        <f t="shared" si="2"/>
        <v>0.19333405840142462</v>
      </c>
    </row>
    <row r="28" spans="1:18" x14ac:dyDescent="0.25">
      <c r="A28" s="1">
        <v>-0.25</v>
      </c>
      <c r="B28">
        <f t="shared" ref="B28:D54" si="3">NORMDIST($A28,B$3,B$4,FALSE)</f>
        <v>0.38666811680284924</v>
      </c>
      <c r="C28">
        <f t="shared" si="3"/>
        <v>0.70413065352859905</v>
      </c>
      <c r="D28">
        <f t="shared" si="3"/>
        <v>0.19791884347237476</v>
      </c>
    </row>
    <row r="29" spans="1:18" x14ac:dyDescent="0.25">
      <c r="A29" s="1">
        <v>0</v>
      </c>
      <c r="B29">
        <f t="shared" si="3"/>
        <v>0.3989422804014327</v>
      </c>
      <c r="C29">
        <f t="shared" si="3"/>
        <v>0.79788456080286541</v>
      </c>
      <c r="D29">
        <f t="shared" si="3"/>
        <v>0.19947114020071635</v>
      </c>
    </row>
    <row r="30" spans="1:18" x14ac:dyDescent="0.25">
      <c r="A30" s="1">
        <v>0.25</v>
      </c>
      <c r="B30">
        <f t="shared" si="3"/>
        <v>0.38666811680284924</v>
      </c>
      <c r="C30">
        <f t="shared" si="3"/>
        <v>0.70413065352859905</v>
      </c>
      <c r="D30">
        <f t="shared" si="3"/>
        <v>0.19791884347237476</v>
      </c>
    </row>
    <row r="31" spans="1:18" x14ac:dyDescent="0.25">
      <c r="A31" s="1">
        <v>0.5</v>
      </c>
      <c r="B31">
        <f t="shared" si="3"/>
        <v>0.35206532676429952</v>
      </c>
      <c r="C31">
        <f t="shared" si="3"/>
        <v>0.48394144903828673</v>
      </c>
      <c r="D31">
        <f t="shared" si="3"/>
        <v>0.19333405840142462</v>
      </c>
    </row>
    <row r="32" spans="1:18" x14ac:dyDescent="0.25">
      <c r="A32" s="1">
        <v>0.75</v>
      </c>
      <c r="B32">
        <f t="shared" si="3"/>
        <v>0.30113743215480443</v>
      </c>
      <c r="C32">
        <f t="shared" si="3"/>
        <v>0.25903519133178349</v>
      </c>
      <c r="D32">
        <f t="shared" si="3"/>
        <v>0.18592754693488447</v>
      </c>
    </row>
    <row r="33" spans="1:4" x14ac:dyDescent="0.25">
      <c r="A33" s="1">
        <v>1</v>
      </c>
      <c r="B33">
        <f t="shared" si="3"/>
        <v>0.24197072451914337</v>
      </c>
      <c r="C33">
        <f t="shared" si="3"/>
        <v>0.10798193302637613</v>
      </c>
      <c r="D33">
        <f t="shared" si="3"/>
        <v>0.17603266338214976</v>
      </c>
    </row>
    <row r="34" spans="1:4" x14ac:dyDescent="0.25">
      <c r="A34" s="1">
        <v>1.25</v>
      </c>
      <c r="B34">
        <f t="shared" si="3"/>
        <v>0.18264908538902191</v>
      </c>
      <c r="C34">
        <f t="shared" si="3"/>
        <v>3.5056600987137081E-2</v>
      </c>
      <c r="D34">
        <f t="shared" si="3"/>
        <v>0.16408048427518754</v>
      </c>
    </row>
    <row r="35" spans="1:4" x14ac:dyDescent="0.25">
      <c r="A35" s="1">
        <v>1.5</v>
      </c>
      <c r="B35">
        <f t="shared" si="3"/>
        <v>0.12951759566589174</v>
      </c>
      <c r="C35">
        <f t="shared" si="3"/>
        <v>8.8636968238760151E-3</v>
      </c>
      <c r="D35">
        <f t="shared" si="3"/>
        <v>0.15056871607740221</v>
      </c>
    </row>
    <row r="36" spans="1:4" x14ac:dyDescent="0.25">
      <c r="A36" s="1">
        <v>1.75</v>
      </c>
      <c r="B36">
        <f t="shared" si="3"/>
        <v>8.6277318826511532E-2</v>
      </c>
      <c r="C36">
        <f t="shared" si="3"/>
        <v>1.7453653900915203E-3</v>
      </c>
      <c r="D36">
        <f t="shared" si="3"/>
        <v>0.13602749918927176</v>
      </c>
    </row>
    <row r="37" spans="1:4" x14ac:dyDescent="0.25">
      <c r="A37" s="1">
        <v>2</v>
      </c>
      <c r="B37">
        <f t="shared" si="3"/>
        <v>5.3990966513188063E-2</v>
      </c>
      <c r="C37">
        <f t="shared" si="3"/>
        <v>2.6766045152977074E-4</v>
      </c>
      <c r="D37">
        <f t="shared" si="3"/>
        <v>0.12098536225957168</v>
      </c>
    </row>
    <row r="38" spans="1:4" x14ac:dyDescent="0.25">
      <c r="A38" s="1">
        <v>2.25</v>
      </c>
      <c r="B38">
        <f t="shared" si="3"/>
        <v>3.1739651835667418E-2</v>
      </c>
      <c r="C38">
        <f t="shared" si="3"/>
        <v>3.1967482213810949E-5</v>
      </c>
      <c r="D38">
        <f t="shared" si="3"/>
        <v>0.10593832288784974</v>
      </c>
    </row>
    <row r="39" spans="1:4" x14ac:dyDescent="0.25">
      <c r="A39" s="1">
        <v>2.5</v>
      </c>
      <c r="B39">
        <f t="shared" si="3"/>
        <v>1.752830049356854E-2</v>
      </c>
      <c r="C39">
        <f t="shared" si="3"/>
        <v>2.9734390294685954E-6</v>
      </c>
      <c r="D39">
        <f t="shared" si="3"/>
        <v>9.1324542694510957E-2</v>
      </c>
    </row>
    <row r="40" spans="1:4" x14ac:dyDescent="0.25">
      <c r="A40" s="1">
        <v>2.75</v>
      </c>
      <c r="B40">
        <f t="shared" si="3"/>
        <v>9.0935625015910529E-3</v>
      </c>
      <c r="C40">
        <f t="shared" si="3"/>
        <v>2.1539520085086552E-7</v>
      </c>
      <c r="D40">
        <f t="shared" si="3"/>
        <v>7.750613272914661E-2</v>
      </c>
    </row>
    <row r="41" spans="1:4" x14ac:dyDescent="0.25">
      <c r="A41" s="1">
        <v>3</v>
      </c>
      <c r="B41">
        <f t="shared" si="3"/>
        <v>4.4318484119380075E-3</v>
      </c>
      <c r="C41">
        <f t="shared" si="3"/>
        <v>1.2151765699646572E-8</v>
      </c>
      <c r="D41">
        <f t="shared" si="3"/>
        <v>6.4758797832945872E-2</v>
      </c>
    </row>
    <row r="42" spans="1:4" x14ac:dyDescent="0.25">
      <c r="A42" s="1">
        <v>3.25</v>
      </c>
      <c r="B42">
        <f t="shared" si="3"/>
        <v>2.0290480572997681E-3</v>
      </c>
      <c r="C42">
        <f t="shared" si="3"/>
        <v>5.3391132295257038E-10</v>
      </c>
      <c r="D42">
        <f t="shared" si="3"/>
        <v>5.3269134065292538E-2</v>
      </c>
    </row>
    <row r="43" spans="1:4" x14ac:dyDescent="0.25">
      <c r="A43" s="1">
        <v>3.5</v>
      </c>
      <c r="B43">
        <f t="shared" si="3"/>
        <v>8.7268269504576015E-4</v>
      </c>
      <c r="C43">
        <f t="shared" si="3"/>
        <v>1.8269440816729187E-11</v>
      </c>
      <c r="D43">
        <f t="shared" si="3"/>
        <v>4.3138659413255766E-2</v>
      </c>
    </row>
    <row r="44" spans="1:4" x14ac:dyDescent="0.25">
      <c r="A44" s="1">
        <v>3.75</v>
      </c>
      <c r="B44">
        <f t="shared" si="3"/>
        <v>3.5259568236744541E-4</v>
      </c>
      <c r="C44">
        <f t="shared" si="3"/>
        <v>4.8686410660580192E-13</v>
      </c>
      <c r="D44">
        <f t="shared" si="3"/>
        <v>3.4393137913345952E-2</v>
      </c>
    </row>
    <row r="45" spans="1:4" x14ac:dyDescent="0.25">
      <c r="A45" s="1">
        <v>4</v>
      </c>
      <c r="B45">
        <f t="shared" si="3"/>
        <v>1.3383022576488537E-4</v>
      </c>
      <c r="C45">
        <f t="shared" si="3"/>
        <v>1.0104542167073785E-14</v>
      </c>
      <c r="D45">
        <f t="shared" si="3"/>
        <v>2.6995483256594031E-2</v>
      </c>
    </row>
    <row r="46" spans="1:4" x14ac:dyDescent="0.25">
      <c r="A46" s="1">
        <v>4.25</v>
      </c>
      <c r="B46">
        <f t="shared" si="3"/>
        <v>4.7718636541204952E-5</v>
      </c>
      <c r="C46">
        <f t="shared" si="3"/>
        <v>1.63324712633391E-16</v>
      </c>
      <c r="D46">
        <f t="shared" si="3"/>
        <v>2.0860492628169306E-2</v>
      </c>
    </row>
    <row r="47" spans="1:4" x14ac:dyDescent="0.25">
      <c r="A47" s="1">
        <v>4.5</v>
      </c>
      <c r="B47">
        <f t="shared" si="3"/>
        <v>1.5983741106905475E-5</v>
      </c>
      <c r="C47">
        <f t="shared" si="3"/>
        <v>2.0559547143337833E-18</v>
      </c>
      <c r="D47">
        <f t="shared" si="3"/>
        <v>1.5869825917833709E-2</v>
      </c>
    </row>
    <row r="48" spans="1:4" x14ac:dyDescent="0.25">
      <c r="A48" s="1">
        <v>4.75</v>
      </c>
      <c r="B48">
        <f t="shared" si="3"/>
        <v>5.0295072885924454E-6</v>
      </c>
      <c r="C48">
        <f t="shared" si="3"/>
        <v>2.015587078860002E-20</v>
      </c>
      <c r="D48">
        <f t="shared" si="3"/>
        <v>1.1885950414956903E-2</v>
      </c>
    </row>
    <row r="49" spans="1:4" x14ac:dyDescent="0.25">
      <c r="A49" s="1">
        <v>5</v>
      </c>
      <c r="B49">
        <f t="shared" si="3"/>
        <v>1.4867195147342977E-6</v>
      </c>
      <c r="C49">
        <f t="shared" si="3"/>
        <v>1.538919725341284E-22</v>
      </c>
      <c r="D49">
        <f t="shared" si="3"/>
        <v>8.7641502467842702E-3</v>
      </c>
    </row>
    <row r="50" spans="1:4" x14ac:dyDescent="0.25">
      <c r="A50" s="1">
        <v>5.25</v>
      </c>
      <c r="B50">
        <f t="shared" si="3"/>
        <v>4.1284709886299984E-7</v>
      </c>
      <c r="C50">
        <f t="shared" si="3"/>
        <v>9.1507511810416111E-25</v>
      </c>
      <c r="D50">
        <f t="shared" si="3"/>
        <v>6.3620907984157163E-3</v>
      </c>
    </row>
    <row r="51" spans="1:4" x14ac:dyDescent="0.25">
      <c r="A51" s="1">
        <v>5.5</v>
      </c>
      <c r="B51">
        <f t="shared" si="3"/>
        <v>1.0769760042543276E-7</v>
      </c>
      <c r="C51">
        <f t="shared" si="3"/>
        <v>4.2376385070187075E-27</v>
      </c>
      <c r="D51">
        <f t="shared" si="3"/>
        <v>4.5467812507955264E-3</v>
      </c>
    </row>
    <row r="52" spans="1:4" x14ac:dyDescent="0.25">
      <c r="A52" s="1">
        <v>5.75</v>
      </c>
      <c r="B52">
        <f t="shared" si="3"/>
        <v>2.6392432035705735E-8</v>
      </c>
      <c r="C52">
        <f t="shared" si="3"/>
        <v>1.5283310823174406E-29</v>
      </c>
      <c r="D52">
        <f t="shared" si="3"/>
        <v>3.1990601553617782E-3</v>
      </c>
    </row>
    <row r="53" spans="1:4" x14ac:dyDescent="0.25">
      <c r="A53" s="1">
        <v>6</v>
      </c>
      <c r="B53">
        <f t="shared" si="3"/>
        <v>6.0758828498232861E-9</v>
      </c>
      <c r="C53">
        <f t="shared" si="3"/>
        <v>4.2927674713261209E-32</v>
      </c>
      <c r="D53">
        <f t="shared" si="3"/>
        <v>2.2159242059690038E-3</v>
      </c>
    </row>
    <row r="54" spans="1:4" x14ac:dyDescent="0.25">
      <c r="A54" s="1">
        <v>6.25</v>
      </c>
      <c r="B54">
        <f t="shared" si="3"/>
        <v>1.314001818155884E-9</v>
      </c>
      <c r="C54">
        <f t="shared" si="3"/>
        <v>9.3903907159502927E-35</v>
      </c>
      <c r="D54">
        <f t="shared" si="3"/>
        <v>1.5111290175993781E-3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4"/>
  <sheetViews>
    <sheetView topLeftCell="A50" workbookViewId="0">
      <selection activeCell="N11" sqref="N11"/>
    </sheetView>
  </sheetViews>
  <sheetFormatPr defaultRowHeight="13.2" x14ac:dyDescent="0.25"/>
  <sheetData>
    <row r="2" spans="1:4" x14ac:dyDescent="0.25">
      <c r="A2" t="s">
        <v>8</v>
      </c>
      <c r="B2">
        <v>1.3</v>
      </c>
      <c r="C2">
        <v>1.2</v>
      </c>
      <c r="D2">
        <v>1.1000000000000001</v>
      </c>
    </row>
    <row r="3" spans="1:4" x14ac:dyDescent="0.25">
      <c r="A3" s="1" t="s">
        <v>9</v>
      </c>
      <c r="B3">
        <v>3</v>
      </c>
      <c r="C3">
        <v>2</v>
      </c>
      <c r="D3">
        <v>1</v>
      </c>
    </row>
    <row r="4" spans="1:4" x14ac:dyDescent="0.25">
      <c r="A4" s="1">
        <v>0</v>
      </c>
      <c r="B4" t="e">
        <f>B$2*POWER(B$3,B$2)/POWER($A4,B$2+1)</f>
        <v>#DIV/0!</v>
      </c>
      <c r="C4" t="e">
        <f>C$2*POWER(C$3,C$2)/POWER($A4,C$2+1)</f>
        <v>#DIV/0!</v>
      </c>
      <c r="D4" t="e">
        <f>D$2*POWER(D$3,D$2)/POWER($A4,D$2+1)</f>
        <v>#DIV/0!</v>
      </c>
    </row>
    <row r="5" spans="1:4" x14ac:dyDescent="0.25">
      <c r="A5" s="1">
        <v>1</v>
      </c>
      <c r="B5">
        <f t="shared" ref="B5:D24" si="0">B$2*POWER(B$3,B$2)/POWER($A5,B$2+1)</f>
        <v>5.4225177642320466</v>
      </c>
      <c r="C5">
        <f t="shared" si="0"/>
        <v>2.7568760519928843</v>
      </c>
      <c r="D5">
        <f t="shared" si="0"/>
        <v>1.1000000000000001</v>
      </c>
    </row>
    <row r="6" spans="1:4" x14ac:dyDescent="0.25">
      <c r="A6" s="1">
        <v>2</v>
      </c>
      <c r="B6">
        <f t="shared" si="0"/>
        <v>1.1011132620704343</v>
      </c>
      <c r="C6">
        <f t="shared" si="0"/>
        <v>0.60000000000000009</v>
      </c>
      <c r="D6">
        <f t="shared" si="0"/>
        <v>0.25658407267262207</v>
      </c>
    </row>
    <row r="7" spans="1:4" x14ac:dyDescent="0.25">
      <c r="A7" s="1">
        <v>3</v>
      </c>
      <c r="B7">
        <f t="shared" si="0"/>
        <v>0.43333333333333324</v>
      </c>
      <c r="C7">
        <f t="shared" si="0"/>
        <v>0.24589544306179403</v>
      </c>
      <c r="D7">
        <f t="shared" si="0"/>
        <v>0.10950603398053757</v>
      </c>
    </row>
    <row r="8" spans="1:4" x14ac:dyDescent="0.25">
      <c r="A8" s="1">
        <v>4</v>
      </c>
      <c r="B8">
        <f t="shared" si="0"/>
        <v>0.22359547144408554</v>
      </c>
      <c r="C8">
        <f t="shared" si="0"/>
        <v>0.13058258449441865</v>
      </c>
      <c r="D8">
        <f t="shared" si="0"/>
        <v>5.9850351226608547E-2</v>
      </c>
    </row>
    <row r="9" spans="1:4" x14ac:dyDescent="0.25">
      <c r="A9" s="1">
        <v>5</v>
      </c>
      <c r="B9">
        <f t="shared" si="0"/>
        <v>0.13383508326927884</v>
      </c>
      <c r="C9">
        <f t="shared" si="0"/>
        <v>7.9925107910579815E-2</v>
      </c>
      <c r="D9">
        <f t="shared" si="0"/>
        <v>3.7458956590914534E-2</v>
      </c>
    </row>
    <row r="10" spans="1:4" x14ac:dyDescent="0.25">
      <c r="A10" s="1">
        <v>6</v>
      </c>
      <c r="B10">
        <f t="shared" si="0"/>
        <v>8.7994009605258855E-2</v>
      </c>
      <c r="C10">
        <f t="shared" si="0"/>
        <v>5.3516104117348709E-2</v>
      </c>
      <c r="D10">
        <f t="shared" si="0"/>
        <v>2.5543185619048066E-2</v>
      </c>
    </row>
    <row r="11" spans="1:4" x14ac:dyDescent="0.25">
      <c r="A11" s="1">
        <v>7</v>
      </c>
      <c r="B11">
        <f t="shared" si="0"/>
        <v>6.1727045641117216E-2</v>
      </c>
      <c r="C11">
        <f t="shared" si="0"/>
        <v>3.8124271422914469E-2</v>
      </c>
      <c r="D11">
        <f t="shared" si="0"/>
        <v>1.8479354681476504E-2</v>
      </c>
    </row>
    <row r="12" spans="1:4" x14ac:dyDescent="0.25">
      <c r="A12" s="1">
        <v>8</v>
      </c>
      <c r="B12">
        <f t="shared" si="0"/>
        <v>4.540398937371521E-2</v>
      </c>
      <c r="C12">
        <f t="shared" si="0"/>
        <v>2.8419685622069979E-2</v>
      </c>
      <c r="D12">
        <f t="shared" si="0"/>
        <v>1.3960588062372804E-2</v>
      </c>
    </row>
    <row r="13" spans="1:4" x14ac:dyDescent="0.25">
      <c r="A13" s="1">
        <v>9</v>
      </c>
      <c r="B13">
        <f t="shared" si="0"/>
        <v>3.4629260048974937E-2</v>
      </c>
      <c r="C13">
        <f t="shared" si="0"/>
        <v>2.1932276888127593E-2</v>
      </c>
      <c r="D13">
        <f t="shared" si="0"/>
        <v>1.090142861649695E-2</v>
      </c>
    </row>
    <row r="14" spans="1:4" x14ac:dyDescent="0.25">
      <c r="A14" s="1">
        <v>10</v>
      </c>
      <c r="B14">
        <f t="shared" si="0"/>
        <v>2.7176966775502E-2</v>
      </c>
      <c r="C14">
        <f t="shared" si="0"/>
        <v>1.7394711928264674E-2</v>
      </c>
      <c r="D14">
        <f t="shared" si="0"/>
        <v>8.7376105819670941E-3</v>
      </c>
    </row>
    <row r="15" spans="1:4" x14ac:dyDescent="0.25">
      <c r="A15" s="1">
        <v>11</v>
      </c>
      <c r="B15">
        <f t="shared" si="0"/>
        <v>2.1827188929326748E-2</v>
      </c>
      <c r="C15">
        <f t="shared" si="0"/>
        <v>1.4104358347645252E-2</v>
      </c>
      <c r="D15">
        <f t="shared" si="0"/>
        <v>7.1526676563342878E-3</v>
      </c>
    </row>
    <row r="16" spans="1:4" x14ac:dyDescent="0.25">
      <c r="A16" s="1">
        <v>12</v>
      </c>
      <c r="B16">
        <f t="shared" si="0"/>
        <v>1.7868336291716289E-2</v>
      </c>
      <c r="C16">
        <f t="shared" si="0"/>
        <v>1.1647118646192979E-2</v>
      </c>
      <c r="D16">
        <f t="shared" si="0"/>
        <v>5.9581587228800933E-3</v>
      </c>
    </row>
    <row r="17" spans="1:4" x14ac:dyDescent="0.25">
      <c r="A17" s="1">
        <v>13</v>
      </c>
      <c r="B17">
        <f t="shared" si="0"/>
        <v>1.486384860327836E-2</v>
      </c>
      <c r="C17">
        <f t="shared" si="0"/>
        <v>9.7665654716101169E-3</v>
      </c>
      <c r="D17">
        <f t="shared" si="0"/>
        <v>5.0363006175574649E-3</v>
      </c>
    </row>
    <row r="18" spans="1:4" x14ac:dyDescent="0.25">
      <c r="A18" s="1">
        <v>14</v>
      </c>
      <c r="B18">
        <f t="shared" si="0"/>
        <v>1.2534485185497043E-2</v>
      </c>
      <c r="C18">
        <f t="shared" si="0"/>
        <v>8.2972764906181374E-3</v>
      </c>
      <c r="D18">
        <f t="shared" si="0"/>
        <v>4.3104618950319321E-3</v>
      </c>
    </row>
    <row r="19" spans="1:4" x14ac:dyDescent="0.25">
      <c r="A19" s="1">
        <v>15</v>
      </c>
      <c r="B19">
        <f t="shared" si="0"/>
        <v>1.0695253620480169E-2</v>
      </c>
      <c r="C19">
        <f t="shared" si="0"/>
        <v>7.1288006608881994E-3</v>
      </c>
      <c r="D19">
        <f t="shared" si="0"/>
        <v>3.7290743393819711E-3</v>
      </c>
    </row>
    <row r="20" spans="1:4" x14ac:dyDescent="0.25">
      <c r="A20" s="1">
        <v>16</v>
      </c>
      <c r="B20">
        <f t="shared" si="0"/>
        <v>9.2198747932333049E-3</v>
      </c>
      <c r="C20">
        <f t="shared" si="0"/>
        <v>6.1851933317479436E-3</v>
      </c>
      <c r="D20">
        <f t="shared" si="0"/>
        <v>3.2564223108621842E-3</v>
      </c>
    </row>
    <row r="21" spans="1:4" x14ac:dyDescent="0.25">
      <c r="A21" s="1">
        <v>17</v>
      </c>
      <c r="B21">
        <f t="shared" si="0"/>
        <v>8.0198909729349045E-3</v>
      </c>
      <c r="C21">
        <f t="shared" si="0"/>
        <v>5.4128951388072782E-3</v>
      </c>
      <c r="D21">
        <f t="shared" si="0"/>
        <v>2.8671469357008385E-3</v>
      </c>
    </row>
    <row r="22" spans="1:4" x14ac:dyDescent="0.25">
      <c r="A22" s="1">
        <v>18</v>
      </c>
      <c r="B22">
        <f t="shared" si="0"/>
        <v>7.0319248647057967E-3</v>
      </c>
      <c r="C22">
        <f t="shared" si="0"/>
        <v>4.7732889998315133E-3</v>
      </c>
      <c r="D22">
        <f t="shared" si="0"/>
        <v>2.5428481385187792E-3</v>
      </c>
    </row>
    <row r="23" spans="1:4" x14ac:dyDescent="0.25">
      <c r="A23" s="1">
        <v>19</v>
      </c>
      <c r="B23">
        <f t="shared" si="0"/>
        <v>6.2096582773871886E-3</v>
      </c>
      <c r="C23">
        <f t="shared" si="0"/>
        <v>4.2379840585206894E-3</v>
      </c>
      <c r="D23">
        <f t="shared" si="0"/>
        <v>2.2699177617587422E-3</v>
      </c>
    </row>
    <row r="24" spans="1:4" x14ac:dyDescent="0.25">
      <c r="A24" s="1">
        <v>20</v>
      </c>
      <c r="B24">
        <f t="shared" si="0"/>
        <v>5.5186390972738275E-3</v>
      </c>
      <c r="C24">
        <f t="shared" si="0"/>
        <v>3.7857440668811583E-3</v>
      </c>
      <c r="D24">
        <f t="shared" si="0"/>
        <v>2.0381197350441073E-3</v>
      </c>
    </row>
    <row r="25" spans="1:4" x14ac:dyDescent="0.25">
      <c r="A25" s="1">
        <v>21</v>
      </c>
      <c r="B25">
        <f t="shared" ref="B25:D44" si="1">B$2*POWER(B$3,B$2)/POWER($A25,B$2+1)</f>
        <v>4.9328351897565985E-3</v>
      </c>
      <c r="C25">
        <f t="shared" si="1"/>
        <v>3.4004374647779207E-3</v>
      </c>
      <c r="D25">
        <f t="shared" si="1"/>
        <v>1.8396371288074297E-3</v>
      </c>
    </row>
    <row r="26" spans="1:4" x14ac:dyDescent="0.25">
      <c r="A26" s="1">
        <v>22</v>
      </c>
      <c r="B26">
        <f t="shared" si="1"/>
        <v>4.432296628391486E-3</v>
      </c>
      <c r="C26">
        <f t="shared" si="1"/>
        <v>3.069639276118241E-3</v>
      </c>
      <c r="D26">
        <f t="shared" si="1"/>
        <v>1.6684187252145363E-3</v>
      </c>
    </row>
    <row r="27" spans="1:4" x14ac:dyDescent="0.25">
      <c r="A27" s="1">
        <v>23</v>
      </c>
      <c r="B27">
        <f t="shared" si="1"/>
        <v>4.0015381395032959E-3</v>
      </c>
      <c r="C27">
        <f t="shared" si="1"/>
        <v>2.7836587997599593E-3</v>
      </c>
      <c r="D27">
        <f t="shared" si="1"/>
        <v>1.5197222765000488E-3</v>
      </c>
    </row>
    <row r="28" spans="1:4" x14ac:dyDescent="0.25">
      <c r="A28" s="1">
        <v>24</v>
      </c>
      <c r="B28">
        <f t="shared" si="1"/>
        <v>3.6283997429614112E-3</v>
      </c>
      <c r="C28">
        <f t="shared" si="1"/>
        <v>2.5348514245550221E-3</v>
      </c>
      <c r="D28">
        <f t="shared" si="1"/>
        <v>1.3897896643149841E-3</v>
      </c>
    </row>
    <row r="29" spans="1:4" x14ac:dyDescent="0.25">
      <c r="A29" s="1">
        <v>25</v>
      </c>
      <c r="B29">
        <f t="shared" si="1"/>
        <v>3.303231135883892E-3</v>
      </c>
      <c r="C29">
        <f t="shared" si="1"/>
        <v>2.3171237132333425E-3</v>
      </c>
      <c r="D29">
        <f t="shared" si="1"/>
        <v>1.2756122080727448E-3</v>
      </c>
    </row>
    <row r="30" spans="1:4" x14ac:dyDescent="0.25">
      <c r="A30" s="1">
        <v>26</v>
      </c>
      <c r="B30">
        <f t="shared" si="1"/>
        <v>3.0182991617722825E-3</v>
      </c>
      <c r="C30">
        <f t="shared" si="1"/>
        <v>2.1255722681946653E-3</v>
      </c>
      <c r="D30">
        <f t="shared" si="1"/>
        <v>1.1747586578695777E-3</v>
      </c>
    </row>
    <row r="31" spans="1:4" x14ac:dyDescent="0.25">
      <c r="A31" s="1">
        <v>27</v>
      </c>
      <c r="B31">
        <f t="shared" si="1"/>
        <v>2.7673515035527697E-3</v>
      </c>
      <c r="C31">
        <f t="shared" si="1"/>
        <v>1.956216689125928E-3</v>
      </c>
      <c r="D31">
        <f t="shared" si="1"/>
        <v>1.085247465922292E-3</v>
      </c>
    </row>
    <row r="32" spans="1:4" x14ac:dyDescent="0.25">
      <c r="A32" s="1">
        <v>28</v>
      </c>
      <c r="B32">
        <f t="shared" si="1"/>
        <v>2.5452914072529283E-3</v>
      </c>
      <c r="C32">
        <f t="shared" si="1"/>
        <v>1.8057996806828264E-3</v>
      </c>
      <c r="D32">
        <f t="shared" si="1"/>
        <v>1.0054507892067646E-3</v>
      </c>
    </row>
    <row r="33" spans="1:4" x14ac:dyDescent="0.25">
      <c r="A33" s="1">
        <v>29</v>
      </c>
      <c r="B33">
        <f t="shared" si="1"/>
        <v>2.3479323968487215E-3</v>
      </c>
      <c r="C33">
        <f t="shared" si="1"/>
        <v>1.6716357306415716E-3</v>
      </c>
      <c r="D33">
        <f t="shared" si="1"/>
        <v>9.3402153508292344E-4</v>
      </c>
    </row>
    <row r="34" spans="1:4" x14ac:dyDescent="0.25">
      <c r="A34" s="1">
        <v>30</v>
      </c>
      <c r="B34">
        <f t="shared" si="1"/>
        <v>2.1718113457181803E-3</v>
      </c>
      <c r="C34">
        <f t="shared" si="1"/>
        <v>1.5514953577405006E-3</v>
      </c>
      <c r="D34">
        <f t="shared" si="1"/>
        <v>8.6983734663417594E-4</v>
      </c>
    </row>
    <row r="35" spans="1:4" x14ac:dyDescent="0.25">
      <c r="A35" s="1">
        <v>31</v>
      </c>
      <c r="B35">
        <f t="shared" si="1"/>
        <v>2.0140446188636561E-3</v>
      </c>
      <c r="C35">
        <f t="shared" si="1"/>
        <v>1.4435157089162712E-3</v>
      </c>
      <c r="D35">
        <f t="shared" si="1"/>
        <v>8.1195718289767008E-4</v>
      </c>
    </row>
    <row r="36" spans="1:4" x14ac:dyDescent="0.25">
      <c r="A36" s="1">
        <v>32</v>
      </c>
      <c r="B36">
        <f t="shared" si="1"/>
        <v>1.8722163487270504E-3</v>
      </c>
      <c r="C36">
        <f t="shared" si="1"/>
        <v>1.3461308847621492E-3</v>
      </c>
      <c r="D36">
        <f t="shared" si="1"/>
        <v>7.5958736260273662E-4</v>
      </c>
    </row>
    <row r="37" spans="1:4" x14ac:dyDescent="0.25">
      <c r="A37" s="1">
        <v>33</v>
      </c>
      <c r="B37">
        <f t="shared" si="1"/>
        <v>1.744290926704071E-3</v>
      </c>
      <c r="C37">
        <f t="shared" si="1"/>
        <v>1.2580171830682994E-3</v>
      </c>
      <c r="D37">
        <f t="shared" si="1"/>
        <v>7.1205478856912314E-4</v>
      </c>
    </row>
    <row r="38" spans="1:4" x14ac:dyDescent="0.25">
      <c r="A38" s="1">
        <v>34</v>
      </c>
      <c r="B38">
        <f t="shared" si="1"/>
        <v>1.6285439153205289E-3</v>
      </c>
      <c r="C38">
        <f t="shared" si="1"/>
        <v>1.178049728037882E-3</v>
      </c>
      <c r="D38">
        <f t="shared" si="1"/>
        <v>6.6878567064813585E-4</v>
      </c>
    </row>
    <row r="39" spans="1:4" x14ac:dyDescent="0.25">
      <c r="A39" s="1">
        <v>35</v>
      </c>
      <c r="B39">
        <f t="shared" si="1"/>
        <v>1.5235070962493168E-3</v>
      </c>
      <c r="C39">
        <f t="shared" si="1"/>
        <v>1.1052678647942851E-3</v>
      </c>
      <c r="D39">
        <f t="shared" si="1"/>
        <v>6.2928849531049215E-4</v>
      </c>
    </row>
    <row r="40" spans="1:4" x14ac:dyDescent="0.25">
      <c r="A40" s="1">
        <v>36</v>
      </c>
      <c r="B40">
        <f t="shared" si="1"/>
        <v>1.4279244555885687E-3</v>
      </c>
      <c r="C40">
        <f t="shared" si="1"/>
        <v>1.0388473568946289E-3</v>
      </c>
      <c r="D40">
        <f t="shared" si="1"/>
        <v>5.9314030142649458E-4</v>
      </c>
    </row>
    <row r="41" spans="1:4" x14ac:dyDescent="0.25">
      <c r="A41" s="1">
        <v>37</v>
      </c>
      <c r="B41">
        <f t="shared" si="1"/>
        <v>1.3407166971966249E-3</v>
      </c>
      <c r="C41">
        <f t="shared" si="1"/>
        <v>9.7807790430197114E-4</v>
      </c>
      <c r="D41">
        <f t="shared" si="1"/>
        <v>5.5997554952624666E-4</v>
      </c>
    </row>
    <row r="42" spans="1:4" x14ac:dyDescent="0.25">
      <c r="A42" s="1">
        <v>38</v>
      </c>
      <c r="B42">
        <f t="shared" si="1"/>
        <v>1.2609524540902692E-3</v>
      </c>
      <c r="C42">
        <f t="shared" si="1"/>
        <v>9.2234485234629485E-4</v>
      </c>
      <c r="D42">
        <f t="shared" si="1"/>
        <v>5.2947703994907322E-4</v>
      </c>
    </row>
    <row r="43" spans="1:4" x14ac:dyDescent="0.25">
      <c r="A43" s="1">
        <v>39</v>
      </c>
      <c r="B43">
        <f t="shared" si="1"/>
        <v>1.1878247967958154E-3</v>
      </c>
      <c r="C43">
        <f t="shared" si="1"/>
        <v>8.7111422441265034E-4</v>
      </c>
      <c r="D43">
        <f t="shared" si="1"/>
        <v>5.0136846051131883E-4</v>
      </c>
    </row>
    <row r="44" spans="1:4" x14ac:dyDescent="0.25">
      <c r="A44" s="1">
        <v>40</v>
      </c>
      <c r="B44">
        <f t="shared" si="1"/>
        <v>1.1206319578464696E-3</v>
      </c>
      <c r="C44">
        <f t="shared" si="1"/>
        <v>8.2392040747958784E-4</v>
      </c>
      <c r="D44">
        <f t="shared" si="1"/>
        <v>4.7540823837460198E-4</v>
      </c>
    </row>
    <row r="45" spans="1:4" x14ac:dyDescent="0.25">
      <c r="A45" s="1">
        <v>41</v>
      </c>
      <c r="B45">
        <f t="shared" ref="B45:D64" si="2">B$2*POWER(B$3,B$2)/POWER($A45,B$2+1)</f>
        <v>1.0587614327768192E-3</v>
      </c>
      <c r="C45">
        <f t="shared" si="2"/>
        <v>7.8035596789936877E-4</v>
      </c>
      <c r="D45">
        <f t="shared" si="2"/>
        <v>4.513844420024992E-4</v>
      </c>
    </row>
    <row r="46" spans="1:4" x14ac:dyDescent="0.25">
      <c r="A46" s="1">
        <v>42</v>
      </c>
      <c r="B46">
        <f t="shared" si="2"/>
        <v>1.0016768009275404E-3</v>
      </c>
      <c r="C46">
        <f t="shared" si="2"/>
        <v>7.4006318760391559E-4</v>
      </c>
      <c r="D46">
        <f t="shared" si="2"/>
        <v>4.2911053340834475E-4</v>
      </c>
    </row>
    <row r="47" spans="1:4" x14ac:dyDescent="0.25">
      <c r="A47" s="1">
        <v>43</v>
      </c>
      <c r="B47">
        <f t="shared" si="2"/>
        <v>9.4890674919424691E-4</v>
      </c>
      <c r="C47">
        <f t="shared" si="2"/>
        <v>7.0272699734342582E-4</v>
      </c>
      <c r="D47">
        <f t="shared" si="2"/>
        <v>4.0842181262270921E-4</v>
      </c>
    </row>
    <row r="48" spans="1:4" x14ac:dyDescent="0.25">
      <c r="A48" s="1">
        <v>44</v>
      </c>
      <c r="B48">
        <f t="shared" si="2"/>
        <v>9.0003588944316342E-4</v>
      </c>
      <c r="C48">
        <f t="shared" si="2"/>
        <v>6.6806905023516084E-4</v>
      </c>
      <c r="D48">
        <f t="shared" si="2"/>
        <v>3.8917242858073657E-4</v>
      </c>
    </row>
    <row r="49" spans="1:4" x14ac:dyDescent="0.25">
      <c r="A49" s="1">
        <v>45</v>
      </c>
      <c r="B49">
        <f t="shared" si="2"/>
        <v>8.5469704364618949E-4</v>
      </c>
      <c r="C49">
        <f t="shared" si="2"/>
        <v>6.3584273066652844E-4</v>
      </c>
      <c r="D49">
        <f t="shared" si="2"/>
        <v>3.7123285574937537E-4</v>
      </c>
    </row>
    <row r="50" spans="1:4" x14ac:dyDescent="0.25">
      <c r="A50" s="1">
        <v>46</v>
      </c>
      <c r="B50">
        <f t="shared" si="2"/>
        <v>8.1256473573060534E-4</v>
      </c>
      <c r="C50">
        <f t="shared" si="2"/>
        <v>6.0582893403881123E-4</v>
      </c>
      <c r="D50">
        <f t="shared" si="2"/>
        <v>3.544877554869922E-4</v>
      </c>
    </row>
    <row r="51" spans="1:4" x14ac:dyDescent="0.25">
      <c r="A51" s="1">
        <v>47</v>
      </c>
      <c r="B51">
        <f t="shared" si="2"/>
        <v>7.7334968005204332E-4</v>
      </c>
      <c r="C51">
        <f t="shared" si="2"/>
        <v>5.7783248461875075E-4</v>
      </c>
      <c r="D51">
        <f t="shared" si="2"/>
        <v>3.3883415662383591E-4</v>
      </c>
    </row>
    <row r="52" spans="1:4" x14ac:dyDescent="0.25">
      <c r="A52" s="1">
        <v>48</v>
      </c>
      <c r="B52">
        <f t="shared" si="2"/>
        <v>7.367940965396886E-4</v>
      </c>
      <c r="C52">
        <f t="shared" si="2"/>
        <v>5.5167908387958873E-4</v>
      </c>
      <c r="D52">
        <f t="shared" si="2"/>
        <v>3.2417990202568615E-4</v>
      </c>
    </row>
    <row r="53" spans="1:4" x14ac:dyDescent="0.25">
      <c r="A53" s="1">
        <v>49</v>
      </c>
      <c r="B53">
        <f t="shared" si="2"/>
        <v>7.0266771438049576E-4</v>
      </c>
      <c r="C53">
        <f t="shared" si="2"/>
        <v>5.2721270166548807E-4</v>
      </c>
      <c r="D53">
        <f t="shared" si="2"/>
        <v>3.1044231767618876E-4</v>
      </c>
    </row>
    <row r="54" spans="1:4" x14ac:dyDescent="0.25">
      <c r="A54" s="1">
        <v>50</v>
      </c>
      <c r="B54">
        <f t="shared" si="2"/>
        <v>6.707643514600552E-4</v>
      </c>
      <c r="C54">
        <f t="shared" si="2"/>
        <v>5.0429333844552319E-4</v>
      </c>
      <c r="D54">
        <f t="shared" si="2"/>
        <v>2.9754706863474638E-4</v>
      </c>
    </row>
    <row r="55" spans="1:4" x14ac:dyDescent="0.25">
      <c r="A55" s="1">
        <v>51</v>
      </c>
      <c r="B55">
        <f t="shared" si="2"/>
        <v>6.4089897707582215E-4</v>
      </c>
      <c r="C55">
        <f t="shared" si="2"/>
        <v>4.8279509970783493E-4</v>
      </c>
      <c r="D55">
        <f t="shared" si="2"/>
        <v>2.8542717251640935E-4</v>
      </c>
    </row>
    <row r="56" spans="1:4" x14ac:dyDescent="0.25">
      <c r="A56" s="1">
        <v>52</v>
      </c>
      <c r="B56">
        <f t="shared" si="2"/>
        <v>6.1290518176738821E-4</v>
      </c>
      <c r="C56">
        <f t="shared" si="2"/>
        <v>4.6260453385087147E-4</v>
      </c>
      <c r="D56">
        <f t="shared" si="2"/>
        <v>2.7402214622145445E-4</v>
      </c>
    </row>
    <row r="57" spans="1:4" x14ac:dyDescent="0.25">
      <c r="A57" s="1">
        <v>53</v>
      </c>
      <c r="B57">
        <f t="shared" si="2"/>
        <v>5.8663299130412583E-4</v>
      </c>
      <c r="C57">
        <f t="shared" si="2"/>
        <v>4.4361919327459172E-4</v>
      </c>
      <c r="D57">
        <f t="shared" si="2"/>
        <v>2.6327726576558382E-4</v>
      </c>
    </row>
    <row r="58" spans="1:4" x14ac:dyDescent="0.25">
      <c r="A58" s="1">
        <v>54</v>
      </c>
      <c r="B58">
        <f t="shared" si="2"/>
        <v>5.6194697258019207E-4</v>
      </c>
      <c r="C58">
        <f t="shared" si="2"/>
        <v>4.2574638516196418E-4</v>
      </c>
      <c r="D58">
        <f t="shared" si="2"/>
        <v>2.5314292242180358E-4</v>
      </c>
    </row>
    <row r="59" spans="1:4" x14ac:dyDescent="0.25">
      <c r="A59" s="1">
        <v>55</v>
      </c>
      <c r="B59">
        <f t="shared" si="2"/>
        <v>5.387245878952767E-4</v>
      </c>
      <c r="C59">
        <f t="shared" si="2"/>
        <v>4.089020839838406E-4</v>
      </c>
      <c r="D59">
        <f t="shared" si="2"/>
        <v>2.4357406113442216E-4</v>
      </c>
    </row>
    <row r="60" spans="1:4" x14ac:dyDescent="0.25">
      <c r="A60" s="1">
        <v>56</v>
      </c>
      <c r="B60">
        <f t="shared" si="2"/>
        <v>5.1685476124153093E-4</v>
      </c>
      <c r="C60">
        <f t="shared" si="2"/>
        <v>3.9300998230459811E-4</v>
      </c>
      <c r="D60">
        <f t="shared" si="2"/>
        <v>2.3452968942415785E-4</v>
      </c>
    </row>
    <row r="61" spans="1:4" x14ac:dyDescent="0.25">
      <c r="A61" s="1">
        <v>57</v>
      </c>
      <c r="B61">
        <f t="shared" si="2"/>
        <v>4.9623662608363952E-4</v>
      </c>
      <c r="C61">
        <f t="shared" si="2"/>
        <v>3.7800066020576161E-4</v>
      </c>
      <c r="D61">
        <f t="shared" si="2"/>
        <v>2.2597244686561679E-4</v>
      </c>
    </row>
    <row r="62" spans="1:4" x14ac:dyDescent="0.25">
      <c r="A62" s="1">
        <v>58</v>
      </c>
      <c r="B62">
        <f t="shared" si="2"/>
        <v>4.767784289557042E-4</v>
      </c>
      <c r="C62">
        <f t="shared" si="2"/>
        <v>3.6381085673398736E-4</v>
      </c>
      <c r="D62">
        <f t="shared" si="2"/>
        <v>2.1786822675955546E-4</v>
      </c>
    </row>
    <row r="63" spans="1:4" x14ac:dyDescent="0.25">
      <c r="A63" s="1">
        <v>59</v>
      </c>
      <c r="B63">
        <f t="shared" si="2"/>
        <v>4.583965672003935E-4</v>
      </c>
      <c r="C63">
        <f t="shared" si="2"/>
        <v>3.5038282934040066E-4</v>
      </c>
      <c r="D63">
        <f t="shared" si="2"/>
        <v>2.1018584290217549E-4</v>
      </c>
    </row>
    <row r="64" spans="1:4" x14ac:dyDescent="0.25">
      <c r="A64" s="1">
        <v>60</v>
      </c>
      <c r="B64">
        <f t="shared" si="2"/>
        <v>4.4101474249831342E-4</v>
      </c>
      <c r="C64">
        <f t="shared" si="2"/>
        <v>3.3766378940807882E-4</v>
      </c>
      <c r="D64">
        <f t="shared" si="2"/>
        <v>2.0289673542013101E-4</v>
      </c>
    </row>
    <row r="65" spans="1:4" x14ac:dyDescent="0.25">
      <c r="A65" s="1">
        <v>61</v>
      </c>
      <c r="B65">
        <f t="shared" ref="B65:D84" si="3">B$2*POWER(B$3,B$2)/POWER($A65,B$2+1)</f>
        <v>4.2456321460304609E-4</v>
      </c>
      <c r="C65">
        <f t="shared" si="3"/>
        <v>3.2560540374167288E-4</v>
      </c>
      <c r="D65">
        <f t="shared" si="3"/>
        <v>1.959747105313928E-4</v>
      </c>
    </row>
    <row r="66" spans="1:4" x14ac:dyDescent="0.25">
      <c r="A66" s="1">
        <v>62</v>
      </c>
      <c r="B66">
        <f t="shared" si="3"/>
        <v>4.0897814201009666E-4</v>
      </c>
      <c r="C66">
        <f t="shared" si="3"/>
        <v>3.1416335338096594E-4</v>
      </c>
      <c r="D66">
        <f t="shared" si="3"/>
        <v>1.8939570983970291E-4</v>
      </c>
    </row>
    <row r="67" spans="1:4" x14ac:dyDescent="0.25">
      <c r="A67" s="1">
        <v>63</v>
      </c>
      <c r="B67">
        <f t="shared" si="3"/>
        <v>3.9420099822649836E-4</v>
      </c>
      <c r="C67">
        <f t="shared" si="3"/>
        <v>3.0329694234931435E-4</v>
      </c>
      <c r="D67">
        <f t="shared" si="3"/>
        <v>1.831376053991317E-4</v>
      </c>
    </row>
    <row r="68" spans="1:4" x14ac:dyDescent="0.25">
      <c r="A68" s="1">
        <v>64</v>
      </c>
      <c r="B68">
        <f t="shared" si="3"/>
        <v>3.8017805393771769E-4</v>
      </c>
      <c r="C68">
        <f t="shared" si="3"/>
        <v>2.9296875000000026E-4</v>
      </c>
      <c r="D68">
        <f t="shared" si="3"/>
        <v>1.7718001731569638E-4</v>
      </c>
    </row>
    <row r="69" spans="1:4" x14ac:dyDescent="0.25">
      <c r="A69" s="1">
        <v>65</v>
      </c>
      <c r="B69">
        <f t="shared" si="3"/>
        <v>3.6685991674265063E-4</v>
      </c>
      <c r="C69">
        <f t="shared" si="3"/>
        <v>2.8314432151199095E-4</v>
      </c>
      <c r="D69">
        <f t="shared" si="3"/>
        <v>1.7150415110171017E-4</v>
      </c>
    </row>
    <row r="70" spans="1:4" x14ac:dyDescent="0.25">
      <c r="A70" s="1">
        <v>66</v>
      </c>
      <c r="B70">
        <f t="shared" si="3"/>
        <v>3.5420112128945532E-4</v>
      </c>
      <c r="C70">
        <f t="shared" si="3"/>
        <v>2.7379189183907824E-4</v>
      </c>
      <c r="D70">
        <f t="shared" si="3"/>
        <v>1.6609265237918944E-4</v>
      </c>
    </row>
    <row r="71" spans="1:4" x14ac:dyDescent="0.25">
      <c r="A71" s="1">
        <v>67</v>
      </c>
      <c r="B71">
        <f t="shared" si="3"/>
        <v>3.4215976362994343E-4</v>
      </c>
      <c r="C71">
        <f t="shared" si="3"/>
        <v>2.6488213905530078E-4</v>
      </c>
      <c r="D71">
        <f t="shared" si="3"/>
        <v>1.6092947685236906E-4</v>
      </c>
    </row>
    <row r="72" spans="1:4" x14ac:dyDescent="0.25">
      <c r="A72" s="1">
        <v>68</v>
      </c>
      <c r="B72">
        <f t="shared" si="3"/>
        <v>3.3069717444761615E-4</v>
      </c>
      <c r="C72">
        <f t="shared" si="3"/>
        <v>2.5638796358355568E-4</v>
      </c>
      <c r="D72">
        <f t="shared" si="3"/>
        <v>1.55999773745445E-4</v>
      </c>
    </row>
    <row r="73" spans="1:4" x14ac:dyDescent="0.25">
      <c r="A73" s="1">
        <v>69</v>
      </c>
      <c r="B73">
        <f t="shared" si="3"/>
        <v>3.1977762652788679E-4</v>
      </c>
      <c r="C73">
        <f t="shared" si="3"/>
        <v>2.4828429025854624E-4</v>
      </c>
      <c r="D73">
        <f t="shared" si="3"/>
        <v>1.5128978113763118E-4</v>
      </c>
    </row>
    <row r="74" spans="1:4" x14ac:dyDescent="0.25">
      <c r="A74" s="1">
        <v>70</v>
      </c>
      <c r="B74">
        <f t="shared" si="3"/>
        <v>3.0936807244855906E-4</v>
      </c>
      <c r="C74">
        <f t="shared" si="3"/>
        <v>2.4054789057244204E-4</v>
      </c>
      <c r="D74">
        <f t="shared" si="3"/>
        <v>1.4678673182981115E-4</v>
      </c>
    </row>
    <row r="75" spans="1:4" x14ac:dyDescent="0.25">
      <c r="A75" s="1">
        <v>71</v>
      </c>
      <c r="B75">
        <f t="shared" si="3"/>
        <v>2.9943790899056478E-4</v>
      </c>
      <c r="C75">
        <f t="shared" si="3"/>
        <v>2.3315722279226915E-4</v>
      </c>
      <c r="D75">
        <f t="shared" si="3"/>
        <v>1.4247876855074309E-4</v>
      </c>
    </row>
    <row r="76" spans="1:4" x14ac:dyDescent="0.25">
      <c r="A76" s="1">
        <v>72</v>
      </c>
      <c r="B76">
        <f t="shared" si="3"/>
        <v>2.8995876521687217E-4</v>
      </c>
      <c r="C76">
        <f t="shared" si="3"/>
        <v>2.26092287930827E-4</v>
      </c>
      <c r="D76">
        <f t="shared" si="3"/>
        <v>1.3835486746025156E-4</v>
      </c>
    </row>
    <row r="77" spans="1:4" x14ac:dyDescent="0.25">
      <c r="A77" s="1">
        <v>73</v>
      </c>
      <c r="B77">
        <f t="shared" si="3"/>
        <v>2.8090431155280998E-4</v>
      </c>
      <c r="C77">
        <f t="shared" si="3"/>
        <v>2.193344998051665E-4</v>
      </c>
      <c r="D77">
        <f t="shared" si="3"/>
        <v>1.3440476903581951E-4</v>
      </c>
    </row>
    <row r="78" spans="1:4" x14ac:dyDescent="0.25">
      <c r="A78" s="1">
        <v>74</v>
      </c>
      <c r="B78">
        <f t="shared" si="3"/>
        <v>2.7225008753319367E-4</v>
      </c>
      <c r="C78">
        <f t="shared" si="3"/>
        <v>2.1286656763439316E-4</v>
      </c>
      <c r="D78">
        <f t="shared" si="3"/>
        <v>1.3061891554048537E-4</v>
      </c>
    </row>
    <row r="79" spans="1:4" x14ac:dyDescent="0.25">
      <c r="A79" s="1">
        <v>75</v>
      </c>
      <c r="B79">
        <f t="shared" si="3"/>
        <v>2.6397334616860211E-4</v>
      </c>
      <c r="C79">
        <f t="shared" si="3"/>
        <v>2.0667238981695546E-4</v>
      </c>
      <c r="D79">
        <f t="shared" si="3"/>
        <v>1.2698839436654772E-4</v>
      </c>
    </row>
    <row r="80" spans="1:4" x14ac:dyDescent="0.25">
      <c r="A80" s="1">
        <v>76</v>
      </c>
      <c r="B80">
        <f t="shared" si="3"/>
        <v>2.5605291313152449E-4</v>
      </c>
      <c r="C80">
        <f t="shared" si="3"/>
        <v>2.0073695769083681E-4</v>
      </c>
      <c r="D80">
        <f t="shared" si="3"/>
        <v>1.2350488663343424E-4</v>
      </c>
    </row>
    <row r="81" spans="1:4" x14ac:dyDescent="0.25">
      <c r="A81" s="1">
        <v>77</v>
      </c>
      <c r="B81">
        <f t="shared" si="3"/>
        <v>2.4846905917857374E-4</v>
      </c>
      <c r="C81">
        <f t="shared" si="3"/>
        <v>1.9504626822195088E-4</v>
      </c>
      <c r="D81">
        <f t="shared" si="3"/>
        <v>1.2016062049102407E-4</v>
      </c>
    </row>
    <row r="82" spans="1:4" x14ac:dyDescent="0.25">
      <c r="A82" s="1">
        <v>78</v>
      </c>
      <c r="B82">
        <f t="shared" si="3"/>
        <v>2.4120338441218964E-4</v>
      </c>
      <c r="C82">
        <f t="shared" si="3"/>
        <v>1.8958724468942474E-4</v>
      </c>
      <c r="D82">
        <f t="shared" si="3"/>
        <v>1.1694832864326974E-4</v>
      </c>
    </row>
    <row r="83" spans="1:4" x14ac:dyDescent="0.25">
      <c r="A83" s="1">
        <v>79</v>
      </c>
      <c r="B83">
        <f t="shared" si="3"/>
        <v>2.3423871314828728E-4</v>
      </c>
      <c r="C83">
        <f t="shared" si="3"/>
        <v>1.8434766454410775E-4</v>
      </c>
      <c r="D83">
        <f t="shared" si="3"/>
        <v>1.1386120966245734E-4</v>
      </c>
    </row>
    <row r="84" spans="1:4" x14ac:dyDescent="0.25">
      <c r="A84" s="1">
        <v>80</v>
      </c>
      <c r="B84">
        <f t="shared" si="3"/>
        <v>2.2755899829854387E-4</v>
      </c>
      <c r="C84">
        <f t="shared" si="3"/>
        <v>1.7931609371063211E-4</v>
      </c>
      <c r="D84">
        <f t="shared" si="3"/>
        <v>1.1089289271297472E-4</v>
      </c>
    </row>
    <row r="85" spans="1:4" x14ac:dyDescent="0.25">
      <c r="A85" s="1">
        <v>81</v>
      </c>
      <c r="B85">
        <f t="shared" ref="B85:D104" si="4">B$2*POWER(B$3,B$2)/POWER($A85,B$2+1)</f>
        <v>2.211492343002705E-4</v>
      </c>
      <c r="C85">
        <f t="shared" si="4"/>
        <v>1.7448182668559716E-4</v>
      </c>
      <c r="D85">
        <f t="shared" si="4"/>
        <v>1.0803740534598056E-4</v>
      </c>
    </row>
    <row r="86" spans="1:4" x14ac:dyDescent="0.25">
      <c r="A86" s="1">
        <v>82</v>
      </c>
      <c r="B86">
        <f t="shared" si="4"/>
        <v>2.1499537773563297E-4</v>
      </c>
      <c r="C86">
        <f t="shared" si="4"/>
        <v>1.6983483185657158E-4</v>
      </c>
      <c r="D86">
        <f t="shared" si="4"/>
        <v>1.0528914406369106E-4</v>
      </c>
    </row>
    <row r="87" spans="1:4" x14ac:dyDescent="0.25">
      <c r="A87" s="1">
        <v>83</v>
      </c>
      <c r="B87">
        <f t="shared" si="4"/>
        <v>2.0908427487736851E-4</v>
      </c>
      <c r="C87">
        <f t="shared" si="4"/>
        <v>1.6536570152987813E-4</v>
      </c>
      <c r="D87">
        <f t="shared" si="4"/>
        <v>1.0264284738480398E-4</v>
      </c>
    </row>
    <row r="88" spans="1:4" x14ac:dyDescent="0.25">
      <c r="A88" s="1">
        <v>84</v>
      </c>
      <c r="B88">
        <f t="shared" si="4"/>
        <v>2.0340359548196078E-4</v>
      </c>
      <c r="C88">
        <f t="shared" si="4"/>
        <v>1.6106560621082874E-4</v>
      </c>
      <c r="D88">
        <f t="shared" si="4"/>
        <v>1.0009357117148583E-4</v>
      </c>
    </row>
    <row r="89" spans="1:4" x14ac:dyDescent="0.25">
      <c r="A89" s="1">
        <v>85</v>
      </c>
      <c r="B89">
        <f t="shared" si="4"/>
        <v>1.9794177222493421E-4</v>
      </c>
      <c r="C89">
        <f t="shared" si="4"/>
        <v>1.5692625272909475E-4</v>
      </c>
      <c r="D89">
        <f t="shared" si="4"/>
        <v>9.7636666003810246E-5</v>
      </c>
    </row>
    <row r="90" spans="1:4" x14ac:dyDescent="0.25">
      <c r="A90" s="1">
        <v>86</v>
      </c>
      <c r="B90">
        <f t="shared" si="4"/>
        <v>1.9268794523790824E-4</v>
      </c>
      <c r="C90">
        <f t="shared" si="4"/>
        <v>1.5293984584517856E-4</v>
      </c>
      <c r="D90">
        <f t="shared" si="4"/>
        <v>9.5267756410063011E-5</v>
      </c>
    </row>
    <row r="91" spans="1:4" x14ac:dyDescent="0.25">
      <c r="A91" s="1">
        <v>87</v>
      </c>
      <c r="B91">
        <f t="shared" si="4"/>
        <v>1.8763191126435567E-4</v>
      </c>
      <c r="C91">
        <f t="shared" si="4"/>
        <v>1.4909905301215768E-4</v>
      </c>
      <c r="D91">
        <f t="shared" si="4"/>
        <v>9.2982721781222286E-5</v>
      </c>
    </row>
    <row r="92" spans="1:4" x14ac:dyDescent="0.25">
      <c r="A92" s="1">
        <v>88</v>
      </c>
      <c r="B92">
        <f t="shared" si="4"/>
        <v>1.8276407700170612E-4</v>
      </c>
      <c r="C92">
        <f t="shared" si="4"/>
        <v>1.4539697200073118E-4</v>
      </c>
      <c r="D92">
        <f t="shared" si="4"/>
        <v>9.0777678815582278E-5</v>
      </c>
    </row>
    <row r="93" spans="1:4" x14ac:dyDescent="0.25">
      <c r="A93" s="1">
        <v>89</v>
      </c>
      <c r="B93">
        <f t="shared" si="4"/>
        <v>1.7807541624224603E-4</v>
      </c>
      <c r="C93">
        <f t="shared" si="4"/>
        <v>1.418271011255418E-4</v>
      </c>
      <c r="D93">
        <f t="shared" si="4"/>
        <v>8.8648965355122997E-5</v>
      </c>
    </row>
    <row r="94" spans="1:4" x14ac:dyDescent="0.25">
      <c r="A94" s="1">
        <v>90</v>
      </c>
      <c r="B94">
        <f t="shared" si="4"/>
        <v>1.7355743046505197E-4</v>
      </c>
      <c r="C94">
        <f t="shared" si="4"/>
        <v>1.3838331183737299E-4</v>
      </c>
      <c r="D94">
        <f t="shared" si="4"/>
        <v>8.6593125489148006E-5</v>
      </c>
    </row>
    <row r="95" spans="1:4" x14ac:dyDescent="0.25">
      <c r="A95" s="1">
        <v>91</v>
      </c>
      <c r="B95">
        <f t="shared" si="4"/>
        <v>1.6920211256646014E-4</v>
      </c>
      <c r="C95">
        <f t="shared" si="4"/>
        <v>1.3505982346945577E-4</v>
      </c>
      <c r="D95">
        <f t="shared" si="4"/>
        <v>8.460689581307595E-5</v>
      </c>
    </row>
    <row r="96" spans="1:4" x14ac:dyDescent="0.25">
      <c r="A96" s="1">
        <v>92</v>
      </c>
      <c r="B96">
        <f t="shared" si="4"/>
        <v>1.6500191344793894E-4</v>
      </c>
      <c r="C96">
        <f t="shared" si="4"/>
        <v>1.3185117994714437E-4</v>
      </c>
      <c r="D96">
        <f t="shared" si="4"/>
        <v>8.2687192741299066E-5</v>
      </c>
    </row>
    <row r="97" spans="1:4" x14ac:dyDescent="0.25">
      <c r="A97" s="1">
        <v>93</v>
      </c>
      <c r="B97">
        <f t="shared" si="4"/>
        <v>1.6094971120815722E-4</v>
      </c>
      <c r="C97">
        <f t="shared" si="4"/>
        <v>1.2875222828898585E-4</v>
      </c>
      <c r="D97">
        <f t="shared" si="4"/>
        <v>8.0831100782848862E-5</v>
      </c>
    </row>
    <row r="98" spans="1:4" x14ac:dyDescent="0.25">
      <c r="A98" s="1">
        <v>94</v>
      </c>
      <c r="B98">
        <f t="shared" si="4"/>
        <v>1.5703878271090016E-4</v>
      </c>
      <c r="C98">
        <f t="shared" si="4"/>
        <v>1.257580987439131E-4</v>
      </c>
      <c r="D98">
        <f t="shared" si="4"/>
        <v>7.9035861697397252E-5</v>
      </c>
    </row>
    <row r="99" spans="1:4" x14ac:dyDescent="0.25">
      <c r="A99" s="1">
        <v>95</v>
      </c>
      <c r="B99">
        <f t="shared" si="4"/>
        <v>1.5326277732269976E-4</v>
      </c>
      <c r="C99">
        <f t="shared" si="4"/>
        <v>1.228641864242424E-4</v>
      </c>
      <c r="D99">
        <f t="shared" si="4"/>
        <v>7.7298864456969539E-5</v>
      </c>
    </row>
    <row r="100" spans="1:4" x14ac:dyDescent="0.25">
      <c r="A100" s="1">
        <v>96</v>
      </c>
      <c r="B100">
        <f t="shared" si="4"/>
        <v>1.4961569263387253E-4</v>
      </c>
      <c r="C100">
        <f t="shared" si="4"/>
        <v>1.200661343075166E-4</v>
      </c>
      <c r="D100">
        <f t="shared" si="4"/>
        <v>7.5617635945783831E-5</v>
      </c>
    </row>
    <row r="101" spans="1:4" x14ac:dyDescent="0.25">
      <c r="A101" s="1">
        <v>97</v>
      </c>
      <c r="B101">
        <f t="shared" si="4"/>
        <v>1.4609185199439197E-4</v>
      </c>
      <c r="C101">
        <f t="shared" si="4"/>
        <v>1.1735981749219694E-4</v>
      </c>
      <c r="D101">
        <f t="shared" si="4"/>
        <v>7.3989832336928776E-5</v>
      </c>
    </row>
    <row r="102" spans="1:4" x14ac:dyDescent="0.25">
      <c r="A102" s="1">
        <v>98</v>
      </c>
      <c r="B102">
        <f t="shared" si="4"/>
        <v>1.4268588371192897E-4</v>
      </c>
      <c r="C102">
        <f t="shared" si="4"/>
        <v>1.147413286029405E-4</v>
      </c>
      <c r="D102">
        <f t="shared" si="4"/>
        <v>7.2413231090258487E-5</v>
      </c>
    </row>
    <row r="103" spans="1:4" x14ac:dyDescent="0.25">
      <c r="A103" s="1">
        <v>99</v>
      </c>
      <c r="B103">
        <f t="shared" si="4"/>
        <v>1.3939270177362173E-4</v>
      </c>
      <c r="C103">
        <f t="shared" si="4"/>
        <v>1.1220696425082814E-4</v>
      </c>
      <c r="D103">
        <f t="shared" si="4"/>
        <v>7.0885723520958948E-5</v>
      </c>
    </row>
    <row r="104" spans="1:4" x14ac:dyDescent="0.25">
      <c r="A104" s="1">
        <v>100</v>
      </c>
      <c r="B104">
        <f t="shared" si="4"/>
        <v>1.3620748796594137E-4</v>
      </c>
      <c r="C104">
        <f t="shared" si="4"/>
        <v>1.0975321246255808E-4</v>
      </c>
      <c r="D104">
        <f t="shared" si="4"/>
        <v>6.9405307892821214E-5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K12" sqref="K12"/>
    </sheetView>
  </sheetViews>
  <sheetFormatPr defaultRowHeight="13.2" x14ac:dyDescent="0.25"/>
  <sheetData>
    <row r="1" spans="1:9" x14ac:dyDescent="0.25">
      <c r="A1" t="s">
        <v>13</v>
      </c>
    </row>
    <row r="2" spans="1:9" ht="13.8" thickBot="1" x14ac:dyDescent="0.3"/>
    <row r="3" spans="1:9" x14ac:dyDescent="0.25">
      <c r="A3" s="6" t="s">
        <v>14</v>
      </c>
      <c r="B3" s="6"/>
    </row>
    <row r="4" spans="1:9" x14ac:dyDescent="0.25">
      <c r="A4" t="s">
        <v>15</v>
      </c>
      <c r="B4">
        <v>1.8039780674136986E-8</v>
      </c>
    </row>
    <row r="5" spans="1:9" x14ac:dyDescent="0.25">
      <c r="A5" t="s">
        <v>16</v>
      </c>
      <c r="B5">
        <v>3.2543368677096633E-16</v>
      </c>
    </row>
    <row r="6" spans="1:9" x14ac:dyDescent="0.25">
      <c r="A6" t="s">
        <v>17</v>
      </c>
      <c r="B6">
        <v>-0.11111111111111076</v>
      </c>
    </row>
    <row r="7" spans="1:9" x14ac:dyDescent="0.25">
      <c r="A7" t="s">
        <v>18</v>
      </c>
      <c r="B7">
        <v>9.7347008795489659E-2</v>
      </c>
    </row>
    <row r="8" spans="1:9" ht="13.8" thickBot="1" x14ac:dyDescent="0.3">
      <c r="A8" s="4" t="s">
        <v>19</v>
      </c>
      <c r="B8" s="4">
        <v>11</v>
      </c>
    </row>
    <row r="10" spans="1:9" ht="13.8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t="s">
        <v>21</v>
      </c>
      <c r="B12">
        <v>1</v>
      </c>
      <c r="C12">
        <v>2.7755575615628914E-17</v>
      </c>
      <c r="D12">
        <v>2.7755575615628914E-17</v>
      </c>
      <c r="E12">
        <v>2.9289031809386985E-15</v>
      </c>
      <c r="F12">
        <v>0.99999995799961217</v>
      </c>
    </row>
    <row r="13" spans="1:9" x14ac:dyDescent="0.25">
      <c r="A13" t="s">
        <v>22</v>
      </c>
      <c r="B13">
        <v>9</v>
      </c>
      <c r="C13">
        <v>8.5287961092862269E-2</v>
      </c>
      <c r="D13">
        <v>9.4764401214291402E-3</v>
      </c>
    </row>
    <row r="14" spans="1:9" ht="13.8" thickBot="1" x14ac:dyDescent="0.3">
      <c r="A14" s="4" t="s">
        <v>23</v>
      </c>
      <c r="B14" s="4">
        <v>10</v>
      </c>
      <c r="C14" s="4">
        <v>8.5287961092862297E-2</v>
      </c>
      <c r="D14" s="4"/>
      <c r="E14" s="4"/>
      <c r="F14" s="4"/>
    </row>
    <row r="15" spans="1:9" ht="13.8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t="s">
        <v>24</v>
      </c>
      <c r="B17">
        <v>9.0909090909090939E-2</v>
      </c>
      <c r="C17">
        <v>5.4911118616610376E-2</v>
      </c>
      <c r="D17">
        <v>1.6555680015156591</v>
      </c>
      <c r="E17">
        <v>0.13219279315653149</v>
      </c>
      <c r="F17">
        <v>-3.3308489386736098E-2</v>
      </c>
      <c r="G17">
        <v>0.21512667120491796</v>
      </c>
      <c r="H17">
        <v>-3.3308489386736098E-2</v>
      </c>
      <c r="I17">
        <v>0.21512667120491796</v>
      </c>
    </row>
    <row r="18" spans="1:9" ht="13.8" thickBot="1" x14ac:dyDescent="0.3">
      <c r="A18" s="4" t="s">
        <v>37</v>
      </c>
      <c r="B18" s="4">
        <v>-1.9847927244359525E-18</v>
      </c>
      <c r="C18" s="4">
        <v>9.281673106146103E-3</v>
      </c>
      <c r="D18" s="4">
        <v>-2.1383997278698276E-16</v>
      </c>
      <c r="E18" s="4">
        <v>1</v>
      </c>
      <c r="F18" s="4">
        <v>-2.0996603299819876E-2</v>
      </c>
      <c r="G18" s="4">
        <v>2.0996603299819869E-2</v>
      </c>
      <c r="H18" s="4">
        <v>-2.0996603299819876E-2</v>
      </c>
      <c r="I18" s="4">
        <v>2.0996603299819869E-2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4"/>
  <sheetViews>
    <sheetView workbookViewId="0">
      <selection activeCell="B41" sqref="B41"/>
    </sheetView>
  </sheetViews>
  <sheetFormatPr defaultRowHeight="13.2" x14ac:dyDescent="0.25"/>
  <sheetData>
    <row r="2" spans="2:11" x14ac:dyDescent="0.25">
      <c r="B2" s="1" t="s">
        <v>1</v>
      </c>
      <c r="C2">
        <v>10</v>
      </c>
      <c r="J2" s="1" t="s">
        <v>1</v>
      </c>
      <c r="K2">
        <v>100</v>
      </c>
    </row>
    <row r="3" spans="2:11" x14ac:dyDescent="0.25">
      <c r="B3" s="1" t="s">
        <v>0</v>
      </c>
      <c r="C3">
        <v>0.5</v>
      </c>
      <c r="D3">
        <v>0.5</v>
      </c>
      <c r="E3">
        <v>0.25</v>
      </c>
      <c r="F3">
        <v>0.75</v>
      </c>
      <c r="J3" s="1" t="s">
        <v>0</v>
      </c>
      <c r="K3">
        <v>0.02</v>
      </c>
    </row>
    <row r="4" spans="2:11" x14ac:dyDescent="0.25">
      <c r="B4" s="1">
        <v>0</v>
      </c>
      <c r="C4">
        <f>BINOMDIST($B4,$C$2,C$3,FALSE)</f>
        <v>9.765625E-4</v>
      </c>
      <c r="D4">
        <f>BINOMDIST($B4,$C$2,D$3,FALSE)</f>
        <v>9.765625E-4</v>
      </c>
      <c r="E4">
        <f t="shared" ref="E4:F14" si="0">BINOMDIST($B4,$C$2,E$3,FALSE)</f>
        <v>5.6313514709472684E-2</v>
      </c>
      <c r="F4">
        <f t="shared" si="0"/>
        <v>9.5367431640625E-7</v>
      </c>
      <c r="J4" s="1">
        <v>0</v>
      </c>
      <c r="K4">
        <f t="shared" ref="K4:K14" si="1">BINOMDIST($J4,$K$2,K$3,FALSE)</f>
        <v>0.13261955589475319</v>
      </c>
    </row>
    <row r="5" spans="2:11" x14ac:dyDescent="0.25">
      <c r="B5">
        <v>1</v>
      </c>
      <c r="C5">
        <f t="shared" ref="C5:D14" si="2">BINOMDIST($B5,$C$2,C$3,FALSE)</f>
        <v>9.7656250000000017E-3</v>
      </c>
      <c r="D5">
        <f t="shared" si="2"/>
        <v>9.7656250000000017E-3</v>
      </c>
      <c r="E5">
        <f t="shared" si="0"/>
        <v>0.18771171569824219</v>
      </c>
      <c r="F5">
        <f t="shared" si="0"/>
        <v>2.861022949218752E-5</v>
      </c>
      <c r="J5">
        <v>1</v>
      </c>
      <c r="K5">
        <f t="shared" si="1"/>
        <v>0.27065215488725142</v>
      </c>
    </row>
    <row r="6" spans="2:11" x14ac:dyDescent="0.25">
      <c r="B6">
        <v>2</v>
      </c>
      <c r="C6">
        <f t="shared" si="2"/>
        <v>4.3945312499999972E-2</v>
      </c>
      <c r="D6">
        <f t="shared" si="2"/>
        <v>4.3945312499999972E-2</v>
      </c>
      <c r="E6">
        <f t="shared" si="0"/>
        <v>0.28156757354736339</v>
      </c>
      <c r="F6">
        <f t="shared" si="0"/>
        <v>3.8623809814453152E-4</v>
      </c>
      <c r="J6">
        <v>2</v>
      </c>
      <c r="K6">
        <f t="shared" si="1"/>
        <v>0.2734139115697744</v>
      </c>
    </row>
    <row r="7" spans="2:11" x14ac:dyDescent="0.25">
      <c r="B7">
        <v>3</v>
      </c>
      <c r="C7">
        <f t="shared" si="2"/>
        <v>0.11718750000000003</v>
      </c>
      <c r="D7">
        <f t="shared" si="2"/>
        <v>0.11718750000000003</v>
      </c>
      <c r="E7">
        <f t="shared" si="0"/>
        <v>0.25028228759765631</v>
      </c>
      <c r="F7">
        <f t="shared" si="0"/>
        <v>3.0899047851562539E-3</v>
      </c>
      <c r="J7">
        <v>3</v>
      </c>
      <c r="K7">
        <f t="shared" si="1"/>
        <v>0.18227594104651632</v>
      </c>
    </row>
    <row r="8" spans="2:11" x14ac:dyDescent="0.25">
      <c r="B8">
        <v>4</v>
      </c>
      <c r="C8">
        <f t="shared" si="2"/>
        <v>0.20507812500000006</v>
      </c>
      <c r="D8">
        <f t="shared" si="2"/>
        <v>0.20507812500000006</v>
      </c>
      <c r="E8">
        <f t="shared" si="0"/>
        <v>0.14599800109863281</v>
      </c>
      <c r="F8">
        <f t="shared" si="0"/>
        <v>1.6222000122070326E-2</v>
      </c>
      <c r="J8">
        <v>4</v>
      </c>
      <c r="K8">
        <f t="shared" si="1"/>
        <v>9.0207991232204521E-2</v>
      </c>
    </row>
    <row r="9" spans="2:11" x14ac:dyDescent="0.25">
      <c r="B9">
        <v>5</v>
      </c>
      <c r="C9">
        <f t="shared" si="2"/>
        <v>0.24609375000000008</v>
      </c>
      <c r="D9">
        <f t="shared" si="2"/>
        <v>0.24609375000000008</v>
      </c>
      <c r="E9">
        <f t="shared" si="0"/>
        <v>5.8399200439453146E-2</v>
      </c>
      <c r="F9">
        <f t="shared" si="0"/>
        <v>5.839920043945316E-2</v>
      </c>
      <c r="J9">
        <v>5</v>
      </c>
      <c r="K9">
        <f t="shared" si="1"/>
        <v>3.5346804727720955E-2</v>
      </c>
    </row>
    <row r="10" spans="2:11" x14ac:dyDescent="0.25">
      <c r="B10">
        <v>6</v>
      </c>
      <c r="C10">
        <f t="shared" si="2"/>
        <v>0.20507812500000006</v>
      </c>
      <c r="D10">
        <f t="shared" si="2"/>
        <v>0.20507812500000006</v>
      </c>
      <c r="E10">
        <f t="shared" si="0"/>
        <v>1.6222000122070326E-2</v>
      </c>
      <c r="F10">
        <f t="shared" si="0"/>
        <v>0.14599800109863281</v>
      </c>
      <c r="J10">
        <v>6</v>
      </c>
      <c r="K10">
        <f t="shared" si="1"/>
        <v>1.1421586561678531E-2</v>
      </c>
    </row>
    <row r="11" spans="2:11" x14ac:dyDescent="0.25">
      <c r="B11">
        <v>7</v>
      </c>
      <c r="C11">
        <f t="shared" si="2"/>
        <v>0.11718750000000003</v>
      </c>
      <c r="D11">
        <f t="shared" si="2"/>
        <v>0.11718750000000003</v>
      </c>
      <c r="E11">
        <f t="shared" si="0"/>
        <v>3.0899047851562543E-3</v>
      </c>
      <c r="F11">
        <f t="shared" si="0"/>
        <v>0.25028228759765625</v>
      </c>
      <c r="J11">
        <v>7</v>
      </c>
      <c r="K11">
        <f t="shared" si="1"/>
        <v>3.1301141014512578E-3</v>
      </c>
    </row>
    <row r="12" spans="2:11" x14ac:dyDescent="0.25">
      <c r="B12">
        <v>8</v>
      </c>
      <c r="C12">
        <f t="shared" si="2"/>
        <v>4.3945312499999986E-2</v>
      </c>
      <c r="D12">
        <f t="shared" si="2"/>
        <v>4.3945312499999986E-2</v>
      </c>
      <c r="E12">
        <f t="shared" si="0"/>
        <v>3.862380981445312E-4</v>
      </c>
      <c r="F12">
        <f t="shared" si="0"/>
        <v>0.28156757354736334</v>
      </c>
      <c r="J12">
        <v>8</v>
      </c>
      <c r="K12">
        <f t="shared" si="1"/>
        <v>7.4260360059940635E-4</v>
      </c>
    </row>
    <row r="13" spans="2:11" x14ac:dyDescent="0.25">
      <c r="B13">
        <v>9</v>
      </c>
      <c r="C13">
        <f t="shared" si="2"/>
        <v>9.7656250000000017E-3</v>
      </c>
      <c r="D13">
        <f t="shared" si="2"/>
        <v>9.7656250000000017E-3</v>
      </c>
      <c r="E13">
        <f t="shared" si="0"/>
        <v>2.861022949218752E-5</v>
      </c>
      <c r="F13">
        <f t="shared" si="0"/>
        <v>0.18771171569824219</v>
      </c>
      <c r="J13">
        <v>9</v>
      </c>
      <c r="K13">
        <f t="shared" si="1"/>
        <v>1.5491957200713214E-4</v>
      </c>
    </row>
    <row r="14" spans="2:11" x14ac:dyDescent="0.25">
      <c r="B14">
        <v>10</v>
      </c>
      <c r="C14">
        <f t="shared" si="2"/>
        <v>9.765625E-4</v>
      </c>
      <c r="D14">
        <f t="shared" si="2"/>
        <v>9.765625E-4</v>
      </c>
      <c r="E14">
        <f t="shared" si="0"/>
        <v>9.5367431640625E-7</v>
      </c>
      <c r="F14">
        <f t="shared" si="0"/>
        <v>5.6313514709472684E-2</v>
      </c>
      <c r="J14">
        <v>10</v>
      </c>
      <c r="K14">
        <f t="shared" si="1"/>
        <v>2.8770777658467411E-5</v>
      </c>
    </row>
    <row r="15" spans="2:11" x14ac:dyDescent="0.25">
      <c r="J15" s="1">
        <v>11</v>
      </c>
      <c r="K15">
        <f t="shared" ref="K15:K24" si="3">BINOMDIST($J15,$K$2,K$3,FALSE)</f>
        <v>4.804025954104025E-6</v>
      </c>
    </row>
    <row r="16" spans="2:11" x14ac:dyDescent="0.25">
      <c r="J16">
        <v>12</v>
      </c>
      <c r="K16">
        <f t="shared" si="3"/>
        <v>7.2713998284907766E-7</v>
      </c>
    </row>
    <row r="17" spans="10:11" x14ac:dyDescent="0.25">
      <c r="J17">
        <v>13</v>
      </c>
      <c r="K17">
        <f t="shared" si="3"/>
        <v>1.0045261929469244E-7</v>
      </c>
    </row>
    <row r="18" spans="10:11" x14ac:dyDescent="0.25">
      <c r="J18">
        <v>14</v>
      </c>
      <c r="K18">
        <f t="shared" si="3"/>
        <v>1.2739617898889566E-8</v>
      </c>
    </row>
    <row r="19" spans="10:11" x14ac:dyDescent="0.25">
      <c r="J19">
        <v>15</v>
      </c>
      <c r="K19">
        <f t="shared" si="3"/>
        <v>1.4906219582374144E-9</v>
      </c>
    </row>
    <row r="20" spans="10:11" x14ac:dyDescent="0.25">
      <c r="J20">
        <v>16</v>
      </c>
      <c r="K20">
        <f t="shared" si="3"/>
        <v>1.6161079904359728E-10</v>
      </c>
    </row>
    <row r="21" spans="10:11" x14ac:dyDescent="0.25">
      <c r="J21">
        <v>17</v>
      </c>
      <c r="K21">
        <f t="shared" si="3"/>
        <v>1.6296887298513932E-11</v>
      </c>
    </row>
    <row r="22" spans="10:11" x14ac:dyDescent="0.25">
      <c r="J22">
        <v>18</v>
      </c>
      <c r="K22">
        <f t="shared" si="3"/>
        <v>1.5336073081368107E-12</v>
      </c>
    </row>
    <row r="23" spans="10:11" x14ac:dyDescent="0.25">
      <c r="J23">
        <v>19</v>
      </c>
      <c r="K23">
        <f t="shared" si="3"/>
        <v>1.3507604647391798E-13</v>
      </c>
    </row>
    <row r="24" spans="10:11" x14ac:dyDescent="0.25">
      <c r="J24">
        <v>20</v>
      </c>
      <c r="K24">
        <f t="shared" si="3"/>
        <v>1.1164448739170732E-14</v>
      </c>
    </row>
    <row r="25" spans="10:11" x14ac:dyDescent="0.25">
      <c r="J25">
        <v>21</v>
      </c>
    </row>
    <row r="26" spans="10:11" x14ac:dyDescent="0.25">
      <c r="J26" s="1">
        <v>22</v>
      </c>
    </row>
    <row r="27" spans="10:11" x14ac:dyDescent="0.25">
      <c r="J27">
        <v>23</v>
      </c>
    </row>
    <row r="28" spans="10:11" x14ac:dyDescent="0.25">
      <c r="J28">
        <v>24</v>
      </c>
    </row>
    <row r="29" spans="10:11" x14ac:dyDescent="0.25">
      <c r="J29">
        <v>25</v>
      </c>
    </row>
    <row r="30" spans="10:11" x14ac:dyDescent="0.25">
      <c r="J30">
        <v>26</v>
      </c>
    </row>
    <row r="31" spans="10:11" x14ac:dyDescent="0.25">
      <c r="J31">
        <v>27</v>
      </c>
    </row>
    <row r="32" spans="10:11" x14ac:dyDescent="0.25">
      <c r="J32">
        <v>28</v>
      </c>
    </row>
    <row r="33" spans="10:10" x14ac:dyDescent="0.25">
      <c r="J33">
        <v>29</v>
      </c>
    </row>
    <row r="34" spans="10:10" x14ac:dyDescent="0.25">
      <c r="J34">
        <v>30</v>
      </c>
    </row>
    <row r="35" spans="10:10" x14ac:dyDescent="0.25">
      <c r="J35">
        <v>31</v>
      </c>
    </row>
    <row r="36" spans="10:10" x14ac:dyDescent="0.25">
      <c r="J36">
        <v>32</v>
      </c>
    </row>
    <row r="37" spans="10:10" x14ac:dyDescent="0.25">
      <c r="J37" s="1">
        <v>33</v>
      </c>
    </row>
    <row r="38" spans="10:10" x14ac:dyDescent="0.25">
      <c r="J38">
        <v>34</v>
      </c>
    </row>
    <row r="39" spans="10:10" x14ac:dyDescent="0.25">
      <c r="J39">
        <v>35</v>
      </c>
    </row>
    <row r="40" spans="10:10" x14ac:dyDescent="0.25">
      <c r="J40">
        <v>36</v>
      </c>
    </row>
    <row r="41" spans="10:10" x14ac:dyDescent="0.25">
      <c r="J41">
        <v>37</v>
      </c>
    </row>
    <row r="42" spans="10:10" x14ac:dyDescent="0.25">
      <c r="J42">
        <v>38</v>
      </c>
    </row>
    <row r="43" spans="10:10" x14ac:dyDescent="0.25">
      <c r="J43">
        <v>39</v>
      </c>
    </row>
    <row r="44" spans="10:10" x14ac:dyDescent="0.25">
      <c r="J44">
        <v>40</v>
      </c>
    </row>
    <row r="45" spans="10:10" x14ac:dyDescent="0.25">
      <c r="J45">
        <v>41</v>
      </c>
    </row>
    <row r="46" spans="10:10" x14ac:dyDescent="0.25">
      <c r="J46">
        <v>42</v>
      </c>
    </row>
    <row r="47" spans="10:10" x14ac:dyDescent="0.25">
      <c r="J47">
        <v>43</v>
      </c>
    </row>
    <row r="48" spans="10:10" x14ac:dyDescent="0.25">
      <c r="J48" s="1">
        <v>44</v>
      </c>
    </row>
    <row r="49" spans="10:10" x14ac:dyDescent="0.25">
      <c r="J49">
        <v>45</v>
      </c>
    </row>
    <row r="50" spans="10:10" x14ac:dyDescent="0.25">
      <c r="J50">
        <v>46</v>
      </c>
    </row>
    <row r="51" spans="10:10" x14ac:dyDescent="0.25">
      <c r="J51">
        <v>47</v>
      </c>
    </row>
    <row r="52" spans="10:10" x14ac:dyDescent="0.25">
      <c r="J52">
        <v>48</v>
      </c>
    </row>
    <row r="53" spans="10:10" x14ac:dyDescent="0.25">
      <c r="J53">
        <v>49</v>
      </c>
    </row>
    <row r="54" spans="10:10" x14ac:dyDescent="0.25">
      <c r="J54">
        <v>50</v>
      </c>
    </row>
    <row r="55" spans="10:10" x14ac:dyDescent="0.25">
      <c r="J55">
        <v>51</v>
      </c>
    </row>
    <row r="56" spans="10:10" x14ac:dyDescent="0.25">
      <c r="J56">
        <v>52</v>
      </c>
    </row>
    <row r="57" spans="10:10" x14ac:dyDescent="0.25">
      <c r="J57">
        <v>53</v>
      </c>
    </row>
    <row r="58" spans="10:10" x14ac:dyDescent="0.25">
      <c r="J58">
        <v>54</v>
      </c>
    </row>
    <row r="59" spans="10:10" x14ac:dyDescent="0.25">
      <c r="J59" s="1">
        <v>55</v>
      </c>
    </row>
    <row r="60" spans="10:10" x14ac:dyDescent="0.25">
      <c r="J60">
        <v>56</v>
      </c>
    </row>
    <row r="61" spans="10:10" x14ac:dyDescent="0.25">
      <c r="J61">
        <v>57</v>
      </c>
    </row>
    <row r="62" spans="10:10" x14ac:dyDescent="0.25">
      <c r="J62">
        <v>58</v>
      </c>
    </row>
    <row r="63" spans="10:10" x14ac:dyDescent="0.25">
      <c r="J63">
        <v>59</v>
      </c>
    </row>
    <row r="64" spans="10:10" x14ac:dyDescent="0.25">
      <c r="J64">
        <v>60</v>
      </c>
    </row>
    <row r="65" spans="10:10" x14ac:dyDescent="0.25">
      <c r="J65">
        <v>61</v>
      </c>
    </row>
    <row r="66" spans="10:10" x14ac:dyDescent="0.25">
      <c r="J66">
        <v>62</v>
      </c>
    </row>
    <row r="67" spans="10:10" x14ac:dyDescent="0.25">
      <c r="J67">
        <v>63</v>
      </c>
    </row>
    <row r="68" spans="10:10" x14ac:dyDescent="0.25">
      <c r="J68">
        <v>64</v>
      </c>
    </row>
    <row r="69" spans="10:10" x14ac:dyDescent="0.25">
      <c r="J69">
        <v>65</v>
      </c>
    </row>
    <row r="70" spans="10:10" x14ac:dyDescent="0.25">
      <c r="J70" s="1">
        <v>66</v>
      </c>
    </row>
    <row r="71" spans="10:10" x14ac:dyDescent="0.25">
      <c r="J71">
        <v>67</v>
      </c>
    </row>
    <row r="72" spans="10:10" x14ac:dyDescent="0.25">
      <c r="J72">
        <v>68</v>
      </c>
    </row>
    <row r="73" spans="10:10" x14ac:dyDescent="0.25">
      <c r="J73">
        <v>69</v>
      </c>
    </row>
    <row r="74" spans="10:10" x14ac:dyDescent="0.25">
      <c r="J74">
        <v>70</v>
      </c>
    </row>
    <row r="75" spans="10:10" x14ac:dyDescent="0.25">
      <c r="J75">
        <v>71</v>
      </c>
    </row>
    <row r="76" spans="10:10" x14ac:dyDescent="0.25">
      <c r="J76">
        <v>72</v>
      </c>
    </row>
    <row r="77" spans="10:10" x14ac:dyDescent="0.25">
      <c r="J77">
        <v>73</v>
      </c>
    </row>
    <row r="78" spans="10:10" x14ac:dyDescent="0.25">
      <c r="J78">
        <v>74</v>
      </c>
    </row>
    <row r="79" spans="10:10" x14ac:dyDescent="0.25">
      <c r="J79">
        <v>75</v>
      </c>
    </row>
    <row r="80" spans="10:10" x14ac:dyDescent="0.25">
      <c r="J80">
        <v>76</v>
      </c>
    </row>
    <row r="81" spans="10:10" x14ac:dyDescent="0.25">
      <c r="J81" s="1">
        <v>77</v>
      </c>
    </row>
    <row r="82" spans="10:10" x14ac:dyDescent="0.25">
      <c r="J82">
        <v>78</v>
      </c>
    </row>
    <row r="83" spans="10:10" x14ac:dyDescent="0.25">
      <c r="J83">
        <v>79</v>
      </c>
    </row>
    <row r="84" spans="10:10" x14ac:dyDescent="0.25">
      <c r="J84">
        <v>80</v>
      </c>
    </row>
    <row r="85" spans="10:10" x14ac:dyDescent="0.25">
      <c r="J85">
        <v>81</v>
      </c>
    </row>
    <row r="86" spans="10:10" x14ac:dyDescent="0.25">
      <c r="J86">
        <v>82</v>
      </c>
    </row>
    <row r="87" spans="10:10" x14ac:dyDescent="0.25">
      <c r="J87">
        <v>83</v>
      </c>
    </row>
    <row r="88" spans="10:10" x14ac:dyDescent="0.25">
      <c r="J88">
        <v>84</v>
      </c>
    </row>
    <row r="89" spans="10:10" x14ac:dyDescent="0.25">
      <c r="J89">
        <v>85</v>
      </c>
    </row>
    <row r="90" spans="10:10" x14ac:dyDescent="0.25">
      <c r="J90">
        <v>86</v>
      </c>
    </row>
    <row r="91" spans="10:10" x14ac:dyDescent="0.25">
      <c r="J91">
        <v>87</v>
      </c>
    </row>
    <row r="92" spans="10:10" x14ac:dyDescent="0.25">
      <c r="J92" s="1">
        <v>88</v>
      </c>
    </row>
    <row r="93" spans="10:10" x14ac:dyDescent="0.25">
      <c r="J93">
        <v>89</v>
      </c>
    </row>
    <row r="94" spans="10:10" x14ac:dyDescent="0.25">
      <c r="J94">
        <v>90</v>
      </c>
    </row>
    <row r="95" spans="10:10" x14ac:dyDescent="0.25">
      <c r="J95">
        <v>91</v>
      </c>
    </row>
    <row r="96" spans="10:10" x14ac:dyDescent="0.25">
      <c r="J96">
        <v>92</v>
      </c>
    </row>
    <row r="97" spans="10:10" x14ac:dyDescent="0.25">
      <c r="J97">
        <v>93</v>
      </c>
    </row>
    <row r="98" spans="10:10" x14ac:dyDescent="0.25">
      <c r="J98">
        <v>94</v>
      </c>
    </row>
    <row r="99" spans="10:10" x14ac:dyDescent="0.25">
      <c r="J99">
        <v>95</v>
      </c>
    </row>
    <row r="100" spans="10:10" x14ac:dyDescent="0.25">
      <c r="J100">
        <v>96</v>
      </c>
    </row>
    <row r="101" spans="10:10" x14ac:dyDescent="0.25">
      <c r="J101">
        <v>97</v>
      </c>
    </row>
    <row r="102" spans="10:10" x14ac:dyDescent="0.25">
      <c r="J102">
        <v>98</v>
      </c>
    </row>
    <row r="103" spans="10:10" x14ac:dyDescent="0.25">
      <c r="J103" s="1">
        <v>99</v>
      </c>
    </row>
    <row r="104" spans="10:10" x14ac:dyDescent="0.25">
      <c r="J104">
        <v>100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sqref="A1:I21"/>
    </sheetView>
  </sheetViews>
  <sheetFormatPr defaultRowHeight="13.2" x14ac:dyDescent="0.25"/>
  <sheetData>
    <row r="1" spans="1:9" x14ac:dyDescent="0.25">
      <c r="A1" t="s">
        <v>13</v>
      </c>
    </row>
    <row r="2" spans="1:9" ht="13.8" thickBot="1" x14ac:dyDescent="0.3"/>
    <row r="3" spans="1:9" x14ac:dyDescent="0.25">
      <c r="A3" s="6" t="s">
        <v>14</v>
      </c>
      <c r="B3" s="6"/>
    </row>
    <row r="4" spans="1:9" x14ac:dyDescent="0.25">
      <c r="A4" t="s">
        <v>15</v>
      </c>
      <c r="B4">
        <v>0.58205864383993033</v>
      </c>
    </row>
    <row r="5" spans="1:9" x14ac:dyDescent="0.25">
      <c r="A5" t="s">
        <v>16</v>
      </c>
      <c r="B5">
        <v>0.33879226486877889</v>
      </c>
    </row>
    <row r="6" spans="1:9" x14ac:dyDescent="0.25">
      <c r="A6" t="s">
        <v>17</v>
      </c>
      <c r="B6">
        <v>0.26532473874308765</v>
      </c>
    </row>
    <row r="7" spans="1:9" x14ac:dyDescent="0.25">
      <c r="A7" t="s">
        <v>18</v>
      </c>
      <c r="B7">
        <v>0.1335040235342064</v>
      </c>
    </row>
    <row r="8" spans="1:9" ht="13.8" thickBot="1" x14ac:dyDescent="0.3">
      <c r="A8" s="4" t="s">
        <v>19</v>
      </c>
      <c r="B8" s="4">
        <v>11</v>
      </c>
    </row>
    <row r="10" spans="1:9" ht="13.8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t="s">
        <v>21</v>
      </c>
      <c r="B12">
        <v>1</v>
      </c>
      <c r="C12">
        <v>8.2191475954922849E-2</v>
      </c>
      <c r="D12">
        <v>8.2191475954922849E-2</v>
      </c>
      <c r="E12">
        <v>4.6114560096818735</v>
      </c>
      <c r="F12">
        <v>6.028820009306992E-2</v>
      </c>
    </row>
    <row r="13" spans="1:9" x14ac:dyDescent="0.25">
      <c r="A13" t="s">
        <v>22</v>
      </c>
      <c r="B13">
        <v>9</v>
      </c>
      <c r="C13">
        <v>0.16040991869839746</v>
      </c>
      <c r="D13">
        <v>1.782332429982194E-2</v>
      </c>
    </row>
    <row r="14" spans="1:9" ht="13.8" thickBot="1" x14ac:dyDescent="0.3">
      <c r="A14" s="4" t="s">
        <v>23</v>
      </c>
      <c r="B14" s="4">
        <v>10</v>
      </c>
      <c r="C14" s="4">
        <v>0.24260139465332031</v>
      </c>
      <c r="D14" s="4"/>
      <c r="E14" s="4"/>
      <c r="F14" s="4"/>
    </row>
    <row r="15" spans="1:9" ht="13.8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t="s">
        <v>24</v>
      </c>
      <c r="B17">
        <v>0.22749467329545445</v>
      </c>
      <c r="C17">
        <v>7.5306425567553847E-2</v>
      </c>
      <c r="D17">
        <v>3.0209198163492661</v>
      </c>
      <c r="E17">
        <v>1.4457755526161844E-2</v>
      </c>
      <c r="F17">
        <v>5.71397032930826E-2</v>
      </c>
      <c r="G17">
        <v>0.39784964329782629</v>
      </c>
      <c r="H17">
        <v>5.71397032930826E-2</v>
      </c>
      <c r="I17">
        <v>0.39784964329782629</v>
      </c>
    </row>
    <row r="18" spans="1:9" ht="13.8" thickBot="1" x14ac:dyDescent="0.3">
      <c r="A18" s="4" t="s">
        <v>37</v>
      </c>
      <c r="B18" s="4">
        <v>-2.7334872159090889E-2</v>
      </c>
      <c r="C18" s="4">
        <v>1.2729109195362895E-2</v>
      </c>
      <c r="D18" s="4">
        <v>-2.1474300942479738</v>
      </c>
      <c r="E18" s="4">
        <v>6.028820009307017E-2</v>
      </c>
      <c r="F18" s="4">
        <v>-5.6130117701421567E-2</v>
      </c>
      <c r="G18" s="4">
        <v>1.4603733832397846E-3</v>
      </c>
      <c r="H18" s="4">
        <v>-5.6130117701421567E-2</v>
      </c>
      <c r="I18" s="4">
        <v>1.4603733832397846E-3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15"/>
  <sheetViews>
    <sheetView topLeftCell="A2" workbookViewId="0">
      <selection activeCell="N23" sqref="N23"/>
    </sheetView>
  </sheetViews>
  <sheetFormatPr defaultRowHeight="13.2" x14ac:dyDescent="0.25"/>
  <sheetData>
    <row r="4" spans="2:3" x14ac:dyDescent="0.25">
      <c r="B4" s="1" t="s">
        <v>0</v>
      </c>
      <c r="C4">
        <v>0.5</v>
      </c>
    </row>
    <row r="5" spans="2:3" x14ac:dyDescent="0.25">
      <c r="B5" s="1">
        <v>0</v>
      </c>
      <c r="C5">
        <f>0</f>
        <v>0</v>
      </c>
    </row>
    <row r="6" spans="2:3" x14ac:dyDescent="0.25">
      <c r="B6">
        <v>1</v>
      </c>
      <c r="C6">
        <f>POWER(1-$C$4,B6-1)*$C$4</f>
        <v>0.5</v>
      </c>
    </row>
    <row r="7" spans="2:3" x14ac:dyDescent="0.25">
      <c r="B7">
        <v>2</v>
      </c>
      <c r="C7">
        <f t="shared" ref="C7:C15" si="0">POWER(1-$C$4,B7-1)*$C$4</f>
        <v>0.25</v>
      </c>
    </row>
    <row r="8" spans="2:3" x14ac:dyDescent="0.25">
      <c r="B8">
        <v>3</v>
      </c>
      <c r="C8">
        <f t="shared" si="0"/>
        <v>0.125</v>
      </c>
    </row>
    <row r="9" spans="2:3" x14ac:dyDescent="0.25">
      <c r="B9">
        <v>4</v>
      </c>
      <c r="C9">
        <f t="shared" si="0"/>
        <v>6.25E-2</v>
      </c>
    </row>
    <row r="10" spans="2:3" x14ac:dyDescent="0.25">
      <c r="B10">
        <v>5</v>
      </c>
      <c r="C10">
        <f t="shared" si="0"/>
        <v>3.125E-2</v>
      </c>
    </row>
    <row r="11" spans="2:3" x14ac:dyDescent="0.25">
      <c r="B11">
        <v>6</v>
      </c>
      <c r="C11">
        <f t="shared" si="0"/>
        <v>1.5625E-2</v>
      </c>
    </row>
    <row r="12" spans="2:3" x14ac:dyDescent="0.25">
      <c r="B12">
        <v>7</v>
      </c>
      <c r="C12">
        <f t="shared" si="0"/>
        <v>7.8125E-3</v>
      </c>
    </row>
    <row r="13" spans="2:3" x14ac:dyDescent="0.25">
      <c r="B13">
        <v>8</v>
      </c>
      <c r="C13">
        <f t="shared" si="0"/>
        <v>3.90625E-3</v>
      </c>
    </row>
    <row r="14" spans="2:3" x14ac:dyDescent="0.25">
      <c r="B14">
        <v>9</v>
      </c>
      <c r="C14">
        <f t="shared" si="0"/>
        <v>1.953125E-3</v>
      </c>
    </row>
    <row r="15" spans="2:3" x14ac:dyDescent="0.25">
      <c r="B15">
        <v>10</v>
      </c>
      <c r="C15">
        <f t="shared" si="0"/>
        <v>9.765625E-4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sqref="A1:I21"/>
    </sheetView>
  </sheetViews>
  <sheetFormatPr defaultRowHeight="13.2" x14ac:dyDescent="0.25"/>
  <sheetData>
    <row r="1" spans="1:9" x14ac:dyDescent="0.25">
      <c r="A1" t="s">
        <v>13</v>
      </c>
    </row>
    <row r="2" spans="1:9" ht="13.8" thickBot="1" x14ac:dyDescent="0.3"/>
    <row r="3" spans="1:9" x14ac:dyDescent="0.25">
      <c r="A3" s="6" t="s">
        <v>14</v>
      </c>
      <c r="B3" s="6"/>
    </row>
    <row r="4" spans="1:9" x14ac:dyDescent="0.25">
      <c r="A4" t="s">
        <v>15</v>
      </c>
      <c r="B4">
        <v>0.70078873863894109</v>
      </c>
    </row>
    <row r="5" spans="1:9" x14ac:dyDescent="0.25">
      <c r="A5" t="s">
        <v>16</v>
      </c>
      <c r="B5">
        <v>0.49110485620315808</v>
      </c>
    </row>
    <row r="6" spans="1:9" x14ac:dyDescent="0.25">
      <c r="A6" t="s">
        <v>17</v>
      </c>
      <c r="B6">
        <v>0.43456095133684225</v>
      </c>
    </row>
    <row r="7" spans="1:9" x14ac:dyDescent="0.25">
      <c r="A7" t="s">
        <v>18</v>
      </c>
      <c r="B7">
        <v>0.14558678495859459</v>
      </c>
    </row>
    <row r="8" spans="1:9" ht="13.8" thickBot="1" x14ac:dyDescent="0.3">
      <c r="A8" s="4" t="s">
        <v>19</v>
      </c>
      <c r="B8" s="4">
        <v>11</v>
      </c>
    </row>
    <row r="10" spans="1:9" ht="13.8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t="s">
        <v>21</v>
      </c>
      <c r="B12">
        <v>1</v>
      </c>
      <c r="C12">
        <v>0.18409090909473641</v>
      </c>
      <c r="D12">
        <v>0.18409090909473641</v>
      </c>
      <c r="E12">
        <v>8.6853721433681557</v>
      </c>
      <c r="F12">
        <v>1.6297676484302821E-2</v>
      </c>
    </row>
    <row r="13" spans="1:9" x14ac:dyDescent="0.25">
      <c r="A13" t="s">
        <v>22</v>
      </c>
      <c r="B13">
        <v>9</v>
      </c>
      <c r="C13">
        <v>0.19075960759122057</v>
      </c>
      <c r="D13">
        <v>2.1195511954580065E-2</v>
      </c>
    </row>
    <row r="14" spans="1:9" ht="13.8" thickBot="1" x14ac:dyDescent="0.3">
      <c r="A14" s="4" t="s">
        <v>23</v>
      </c>
      <c r="B14" s="4">
        <v>10</v>
      </c>
      <c r="C14" s="4">
        <v>0.37485051668595698</v>
      </c>
      <c r="D14" s="4"/>
      <c r="E14" s="4"/>
      <c r="F14" s="4"/>
    </row>
    <row r="15" spans="1:9" ht="13.8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t="s">
        <v>24</v>
      </c>
      <c r="B17">
        <v>0.29545454545596805</v>
      </c>
      <c r="C17">
        <v>8.212202220478225E-2</v>
      </c>
      <c r="D17">
        <v>3.5977504879167808</v>
      </c>
      <c r="E17">
        <v>5.7685338138475355E-3</v>
      </c>
      <c r="F17">
        <v>0.10968162470194662</v>
      </c>
      <c r="G17">
        <v>0.48122746620998946</v>
      </c>
      <c r="H17">
        <v>0.10968162470194662</v>
      </c>
      <c r="I17">
        <v>0.48122746620998946</v>
      </c>
    </row>
    <row r="18" spans="1:9" ht="13.8" thickBot="1" x14ac:dyDescent="0.3">
      <c r="A18" s="4" t="s">
        <v>37</v>
      </c>
      <c r="B18" s="4">
        <v>-4.0909090909516166E-2</v>
      </c>
      <c r="C18" s="4">
        <v>1.3881155294656286E-2</v>
      </c>
      <c r="D18" s="4">
        <v>-2.9470955436443105</v>
      </c>
      <c r="E18" s="4">
        <v>1.6297676484302838E-2</v>
      </c>
      <c r="F18" s="4">
        <v>-7.231044578723711E-2</v>
      </c>
      <c r="G18" s="4">
        <v>-9.507736031795215E-3</v>
      </c>
      <c r="H18" s="4">
        <v>-7.231044578723711E-2</v>
      </c>
      <c r="I18" s="4">
        <v>-9.507736031795215E-3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5"/>
  <sheetViews>
    <sheetView workbookViewId="0">
      <selection activeCell="O45" sqref="O45"/>
    </sheetView>
  </sheetViews>
  <sheetFormatPr defaultRowHeight="13.2" x14ac:dyDescent="0.25"/>
  <cols>
    <col min="2" max="2" width="12.44140625" bestFit="1" customWidth="1"/>
  </cols>
  <sheetData>
    <row r="4" spans="1:5" x14ac:dyDescent="0.25">
      <c r="A4" s="1" t="s">
        <v>2</v>
      </c>
      <c r="B4">
        <v>0.5</v>
      </c>
      <c r="C4">
        <v>1</v>
      </c>
      <c r="D4">
        <v>5</v>
      </c>
      <c r="E4">
        <v>2</v>
      </c>
    </row>
    <row r="5" spans="1:5" x14ac:dyDescent="0.25">
      <c r="A5" s="1">
        <v>0</v>
      </c>
      <c r="B5">
        <f>POISSON($A5,B$4,FALSE)</f>
        <v>0.60653065971263342</v>
      </c>
      <c r="C5">
        <f>POISSON($A5,C$4,FALSE)</f>
        <v>0.36787944117144233</v>
      </c>
      <c r="D5">
        <f>POISSON($A5,D$4,FALSE)</f>
        <v>6.737946999085467E-3</v>
      </c>
      <c r="E5">
        <f t="shared" ref="E5:E15" si="0">POISSON($A5,E$4,FALSE)</f>
        <v>0.1353352832366127</v>
      </c>
    </row>
    <row r="6" spans="1:5" x14ac:dyDescent="0.25">
      <c r="A6">
        <v>1</v>
      </c>
      <c r="B6">
        <f t="shared" ref="B6:D15" si="1">POISSON($A6,B$4,FALSE)</f>
        <v>0.30326532985631671</v>
      </c>
      <c r="C6">
        <f t="shared" si="1"/>
        <v>0.36787944117144233</v>
      </c>
      <c r="D6">
        <f t="shared" si="1"/>
        <v>3.368973499542733E-2</v>
      </c>
      <c r="E6">
        <f t="shared" si="0"/>
        <v>0.27067056647322535</v>
      </c>
    </row>
    <row r="7" spans="1:5" x14ac:dyDescent="0.25">
      <c r="A7">
        <v>2</v>
      </c>
      <c r="B7">
        <f t="shared" si="1"/>
        <v>7.5816332464079178E-2</v>
      </c>
      <c r="C7">
        <f t="shared" si="1"/>
        <v>0.18393972058572114</v>
      </c>
      <c r="D7">
        <f t="shared" si="1"/>
        <v>8.4224337488568335E-2</v>
      </c>
      <c r="E7">
        <f t="shared" si="0"/>
        <v>0.27067056647322546</v>
      </c>
    </row>
    <row r="8" spans="1:5" x14ac:dyDescent="0.25">
      <c r="A8">
        <v>3</v>
      </c>
      <c r="B8">
        <f t="shared" si="1"/>
        <v>1.2636055410679865E-2</v>
      </c>
      <c r="C8">
        <f t="shared" si="1"/>
        <v>6.1313240195240391E-2</v>
      </c>
      <c r="D8">
        <f t="shared" si="1"/>
        <v>0.14037389581428059</v>
      </c>
      <c r="E8">
        <f t="shared" si="0"/>
        <v>0.18044704431548364</v>
      </c>
    </row>
    <row r="9" spans="1:5" x14ac:dyDescent="0.25">
      <c r="A9">
        <v>4</v>
      </c>
      <c r="B9">
        <f t="shared" si="1"/>
        <v>1.5795069263349827E-3</v>
      </c>
      <c r="C9">
        <f t="shared" si="1"/>
        <v>1.5328310048810094E-2</v>
      </c>
      <c r="D9">
        <f t="shared" si="1"/>
        <v>0.17546736976785074</v>
      </c>
      <c r="E9">
        <f t="shared" si="0"/>
        <v>9.022352215774182E-2</v>
      </c>
    </row>
    <row r="10" spans="1:5" x14ac:dyDescent="0.25">
      <c r="A10">
        <v>5</v>
      </c>
      <c r="B10">
        <f t="shared" si="1"/>
        <v>1.5795069263349832E-4</v>
      </c>
      <c r="C10">
        <f t="shared" si="1"/>
        <v>3.06566200976202E-3</v>
      </c>
      <c r="D10">
        <f t="shared" si="1"/>
        <v>0.17546736976785071</v>
      </c>
      <c r="E10">
        <f t="shared" si="0"/>
        <v>3.6089408863096716E-2</v>
      </c>
    </row>
    <row r="11" spans="1:5" x14ac:dyDescent="0.25">
      <c r="A11">
        <v>6</v>
      </c>
      <c r="B11">
        <f t="shared" si="1"/>
        <v>1.3162557719458192E-5</v>
      </c>
      <c r="C11">
        <f t="shared" si="1"/>
        <v>5.1094366829366978E-4</v>
      </c>
      <c r="D11">
        <f t="shared" si="1"/>
        <v>0.14622280813987559</v>
      </c>
      <c r="E11">
        <f t="shared" si="0"/>
        <v>1.2029802954365572E-2</v>
      </c>
    </row>
    <row r="12" spans="1:5" x14ac:dyDescent="0.25">
      <c r="A12">
        <v>7</v>
      </c>
      <c r="B12">
        <f t="shared" si="1"/>
        <v>9.4018269424701516E-7</v>
      </c>
      <c r="C12">
        <f t="shared" si="1"/>
        <v>7.2991952613381521E-5</v>
      </c>
      <c r="D12">
        <f t="shared" si="1"/>
        <v>0.104444862957054</v>
      </c>
      <c r="E12">
        <f t="shared" si="0"/>
        <v>3.4370865583901629E-3</v>
      </c>
    </row>
    <row r="13" spans="1:5" x14ac:dyDescent="0.25">
      <c r="A13">
        <v>8</v>
      </c>
      <c r="B13">
        <f t="shared" si="1"/>
        <v>5.8761418390438223E-8</v>
      </c>
      <c r="C13">
        <f t="shared" si="1"/>
        <v>9.1239940766726546E-6</v>
      </c>
      <c r="D13">
        <f t="shared" si="1"/>
        <v>6.5278039348158706E-2</v>
      </c>
      <c r="E13">
        <f t="shared" si="0"/>
        <v>8.5927163959754148E-4</v>
      </c>
    </row>
    <row r="14" spans="1:5" x14ac:dyDescent="0.25">
      <c r="A14">
        <v>9</v>
      </c>
      <c r="B14">
        <f t="shared" si="1"/>
        <v>3.2645232439132378E-9</v>
      </c>
      <c r="C14">
        <f t="shared" si="1"/>
        <v>1.0137771196302961E-6</v>
      </c>
      <c r="D14">
        <f t="shared" si="1"/>
        <v>3.6265577415643749E-2</v>
      </c>
      <c r="E14">
        <f t="shared" si="0"/>
        <v>1.9094925324389769E-4</v>
      </c>
    </row>
    <row r="15" spans="1:5" x14ac:dyDescent="0.25">
      <c r="A15">
        <v>10</v>
      </c>
      <c r="B15">
        <f t="shared" si="1"/>
        <v>1.6322616219566172E-10</v>
      </c>
      <c r="C15">
        <f t="shared" si="1"/>
        <v>1.013777119630295E-7</v>
      </c>
      <c r="D15">
        <f t="shared" si="1"/>
        <v>1.8132788707821874E-2</v>
      </c>
      <c r="E15">
        <f t="shared" si="0"/>
        <v>3.8189850648779602E-5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sqref="A1:I21"/>
    </sheetView>
  </sheetViews>
  <sheetFormatPr defaultRowHeight="13.2" x14ac:dyDescent="0.25"/>
  <sheetData>
    <row r="1" spans="1:9" x14ac:dyDescent="0.25">
      <c r="A1" t="s">
        <v>13</v>
      </c>
    </row>
    <row r="2" spans="1:9" ht="13.8" thickBot="1" x14ac:dyDescent="0.3"/>
    <row r="3" spans="1:9" x14ac:dyDescent="0.25">
      <c r="A3" s="6" t="s">
        <v>14</v>
      </c>
      <c r="B3" s="6"/>
    </row>
    <row r="4" spans="1:9" x14ac:dyDescent="0.25">
      <c r="A4" t="s">
        <v>15</v>
      </c>
      <c r="B4">
        <v>0.97072598342516669</v>
      </c>
    </row>
    <row r="5" spans="1:9" x14ac:dyDescent="0.25">
      <c r="A5" t="s">
        <v>16</v>
      </c>
      <c r="B5">
        <v>0.94230893489675693</v>
      </c>
    </row>
    <row r="6" spans="1:9" x14ac:dyDescent="0.25">
      <c r="A6" t="s">
        <v>17</v>
      </c>
      <c r="B6">
        <v>0.92307857986234254</v>
      </c>
    </row>
    <row r="7" spans="1:9" x14ac:dyDescent="0.25">
      <c r="A7" t="s">
        <v>18</v>
      </c>
      <c r="B7">
        <v>0.31622460376025996</v>
      </c>
    </row>
    <row r="8" spans="1:9" ht="13.8" thickBot="1" x14ac:dyDescent="0.3">
      <c r="A8" s="4" t="s">
        <v>19</v>
      </c>
      <c r="B8" s="4">
        <v>5</v>
      </c>
    </row>
    <row r="10" spans="1:9" ht="13.8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t="s">
        <v>21</v>
      </c>
      <c r="B12">
        <v>1</v>
      </c>
      <c r="C12">
        <v>4.9000140000100005</v>
      </c>
      <c r="D12">
        <v>4.9000140000100005</v>
      </c>
      <c r="E12">
        <v>49.001120011066597</v>
      </c>
      <c r="F12">
        <v>5.9860599630380219E-3</v>
      </c>
    </row>
    <row r="13" spans="1:9" x14ac:dyDescent="0.25">
      <c r="A13" t="s">
        <v>22</v>
      </c>
      <c r="B13">
        <v>3</v>
      </c>
      <c r="C13">
        <v>0.29999400007000021</v>
      </c>
      <c r="D13">
        <v>9.9998000023333408E-2</v>
      </c>
    </row>
    <row r="14" spans="1:9" ht="13.8" thickBot="1" x14ac:dyDescent="0.3">
      <c r="A14" s="4" t="s">
        <v>23</v>
      </c>
      <c r="B14" s="4">
        <v>4</v>
      </c>
      <c r="C14" s="4">
        <v>5.2000080000800004</v>
      </c>
      <c r="D14" s="4"/>
      <c r="E14" s="4"/>
      <c r="F14" s="4"/>
    </row>
    <row r="15" spans="1:9" ht="13.8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t="s">
        <v>24</v>
      </c>
      <c r="B17">
        <v>-3.9999999996709334E-6</v>
      </c>
      <c r="C17">
        <v>0.2449465248049052</v>
      </c>
      <c r="D17">
        <v>-1.6330094917071593E-5</v>
      </c>
      <c r="E17">
        <v>0.99998799566241037</v>
      </c>
      <c r="F17">
        <v>-0.77953316285745466</v>
      </c>
      <c r="G17">
        <v>0.77952516285745532</v>
      </c>
      <c r="H17">
        <v>-0.77953316285745466</v>
      </c>
      <c r="I17">
        <v>0.77952516285745532</v>
      </c>
    </row>
    <row r="18" spans="1:9" ht="13.8" thickBot="1" x14ac:dyDescent="0.3">
      <c r="A18" s="4" t="s">
        <v>37</v>
      </c>
      <c r="B18" s="4">
        <v>0.70000099999999987</v>
      </c>
      <c r="C18" s="4">
        <v>9.9999000006666769E-2</v>
      </c>
      <c r="D18" s="4">
        <v>7.0000800003333232</v>
      </c>
      <c r="E18" s="4">
        <v>5.9860599630380219E-3</v>
      </c>
      <c r="F18" s="4">
        <v>0.38175955189671762</v>
      </c>
      <c r="G18" s="4">
        <v>1.0182424481032821</v>
      </c>
      <c r="H18" s="4">
        <v>0.38175955189671762</v>
      </c>
      <c r="I18" s="4">
        <v>1.0182424481032821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M11"/>
  <sheetViews>
    <sheetView workbookViewId="0">
      <selection activeCell="I43" sqref="I43"/>
    </sheetView>
  </sheetViews>
  <sheetFormatPr defaultRowHeight="13.2" x14ac:dyDescent="0.25"/>
  <sheetData>
    <row r="4" spans="1:13" x14ac:dyDescent="0.25">
      <c r="I4" t="s">
        <v>3</v>
      </c>
      <c r="M4" t="s">
        <v>4</v>
      </c>
    </row>
    <row r="5" spans="1:13" x14ac:dyDescent="0.25">
      <c r="A5">
        <v>0</v>
      </c>
      <c r="B5">
        <v>0</v>
      </c>
      <c r="C5">
        <v>0</v>
      </c>
      <c r="G5">
        <v>0</v>
      </c>
      <c r="H5">
        <v>0</v>
      </c>
      <c r="M5">
        <v>0</v>
      </c>
    </row>
    <row r="6" spans="1:13" x14ac:dyDescent="0.25">
      <c r="A6">
        <v>1</v>
      </c>
      <c r="B6" s="2">
        <v>0.99999000000000005</v>
      </c>
      <c r="C6">
        <v>0</v>
      </c>
      <c r="G6" s="3">
        <v>1</v>
      </c>
      <c r="H6">
        <v>0</v>
      </c>
      <c r="I6">
        <v>0.5</v>
      </c>
      <c r="M6">
        <v>0</v>
      </c>
    </row>
    <row r="7" spans="1:13" x14ac:dyDescent="0.25">
      <c r="A7">
        <v>2</v>
      </c>
      <c r="B7" s="3">
        <v>1</v>
      </c>
      <c r="C7">
        <v>0.5</v>
      </c>
      <c r="D7">
        <v>0.5</v>
      </c>
      <c r="G7">
        <v>2</v>
      </c>
      <c r="I7">
        <v>0.5</v>
      </c>
      <c r="M7">
        <v>0.5</v>
      </c>
    </row>
    <row r="8" spans="1:13" x14ac:dyDescent="0.25">
      <c r="A8">
        <v>3</v>
      </c>
      <c r="B8">
        <v>2</v>
      </c>
      <c r="D8">
        <v>0.5</v>
      </c>
      <c r="G8">
        <v>3</v>
      </c>
      <c r="I8">
        <v>0.5</v>
      </c>
      <c r="J8">
        <v>0</v>
      </c>
      <c r="M8">
        <v>1</v>
      </c>
    </row>
    <row r="9" spans="1:13" x14ac:dyDescent="0.25">
      <c r="A9">
        <v>4</v>
      </c>
      <c r="B9">
        <v>3</v>
      </c>
      <c r="D9">
        <v>0.5</v>
      </c>
      <c r="E9">
        <v>0.5</v>
      </c>
      <c r="G9">
        <v>4</v>
      </c>
      <c r="J9">
        <v>0</v>
      </c>
      <c r="M9">
        <v>1</v>
      </c>
    </row>
    <row r="10" spans="1:13" x14ac:dyDescent="0.25">
      <c r="B10">
        <v>3.0000100000000001</v>
      </c>
      <c r="E10">
        <v>0</v>
      </c>
    </row>
    <row r="11" spans="1:13" x14ac:dyDescent="0.25">
      <c r="B11">
        <v>4</v>
      </c>
      <c r="E11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Bin</vt:lpstr>
      <vt:lpstr>Sheet2</vt:lpstr>
      <vt:lpstr>Binomial</vt:lpstr>
      <vt:lpstr>Geo</vt:lpstr>
      <vt:lpstr>Geometric</vt:lpstr>
      <vt:lpstr>Poi</vt:lpstr>
      <vt:lpstr>Poisson</vt:lpstr>
      <vt:lpstr>Uni</vt:lpstr>
      <vt:lpstr>Uniform</vt:lpstr>
      <vt:lpstr>Exponential</vt:lpstr>
      <vt:lpstr>Nor</vt:lpstr>
      <vt:lpstr>Normal</vt:lpstr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</dc:creator>
  <cp:lastModifiedBy>Dhruvi Patel</cp:lastModifiedBy>
  <dcterms:created xsi:type="dcterms:W3CDTF">2007-01-12T19:08:34Z</dcterms:created>
  <dcterms:modified xsi:type="dcterms:W3CDTF">2025-02-17T19:27:27Z</dcterms:modified>
</cp:coreProperties>
</file>