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FAHIRAH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F70" l="1"/>
  <c r="F57"/>
  <c r="F32"/>
  <c r="F17"/>
  <c r="F4"/>
  <c r="F5"/>
  <c r="F3"/>
  <c r="F8" s="1"/>
  <c r="F9" s="1"/>
  <c r="F12" l="1"/>
  <c r="F13" s="1"/>
  <c r="G70" l="1"/>
  <c r="F71" s="1"/>
  <c r="G71" s="1"/>
  <c r="F72" s="1"/>
  <c r="G72" s="1"/>
  <c r="F73" s="1"/>
  <c r="G73" s="1"/>
  <c r="F74" s="1"/>
  <c r="G74" s="1"/>
  <c r="F75" s="1"/>
  <c r="G75" s="1"/>
  <c r="F76" s="1"/>
  <c r="G76" s="1"/>
  <c r="F77" s="1"/>
  <c r="G77" s="1"/>
  <c r="G32"/>
  <c r="I32" s="1"/>
  <c r="G57"/>
  <c r="G17"/>
  <c r="F33" l="1"/>
  <c r="H70" a="1"/>
  <c r="H72" s="1"/>
  <c r="I70" a="1"/>
  <c r="I70" s="1"/>
  <c r="F58"/>
  <c r="G58" s="1"/>
  <c r="F59" s="1"/>
  <c r="G59" s="1"/>
  <c r="F60" s="1"/>
  <c r="G60" s="1"/>
  <c r="F61" s="1"/>
  <c r="G61" s="1"/>
  <c r="F62" s="1"/>
  <c r="G62" s="1"/>
  <c r="F63" s="1"/>
  <c r="G63" s="1"/>
  <c r="F64" s="1"/>
  <c r="G64" s="1"/>
  <c r="G33"/>
  <c r="I17"/>
  <c r="F18"/>
  <c r="G18" s="1"/>
  <c r="H75" l="1"/>
  <c r="H71"/>
  <c r="I71" s="1"/>
  <c r="H74"/>
  <c r="H70"/>
  <c r="H77"/>
  <c r="H73"/>
  <c r="H76"/>
  <c r="H57" a="1"/>
  <c r="I33"/>
  <c r="F34"/>
  <c r="F19"/>
  <c r="G19" s="1"/>
  <c r="I18"/>
  <c r="I72" l="1"/>
  <c r="H78"/>
  <c r="H57"/>
  <c r="H59"/>
  <c r="H61"/>
  <c r="H63"/>
  <c r="H58"/>
  <c r="H60"/>
  <c r="H62"/>
  <c r="H64"/>
  <c r="G34"/>
  <c r="F20"/>
  <c r="G20" s="1"/>
  <c r="I19"/>
  <c r="J70" l="1"/>
  <c r="H83"/>
  <c r="J72"/>
  <c r="I73"/>
  <c r="J73" s="1"/>
  <c r="J71"/>
  <c r="I74"/>
  <c r="J74" s="1"/>
  <c r="H65"/>
  <c r="I34"/>
  <c r="F35"/>
  <c r="F21"/>
  <c r="G21" s="1"/>
  <c r="I20"/>
  <c r="I75" l="1"/>
  <c r="J75" s="1"/>
  <c r="G35"/>
  <c r="F22"/>
  <c r="G22" s="1"/>
  <c r="I21"/>
  <c r="I76" l="1"/>
  <c r="J76" s="1"/>
  <c r="I35"/>
  <c r="F36"/>
  <c r="F23"/>
  <c r="G23" s="1"/>
  <c r="H17" s="1" a="1"/>
  <c r="I22"/>
  <c r="I77" l="1"/>
  <c r="J77" s="1"/>
  <c r="G36"/>
  <c r="I36" s="1"/>
  <c r="H17"/>
  <c r="J17" s="1"/>
  <c r="H19"/>
  <c r="J19" s="1"/>
  <c r="H21"/>
  <c r="J21" s="1"/>
  <c r="H23"/>
  <c r="H18"/>
  <c r="J18" s="1"/>
  <c r="H20"/>
  <c r="J20" s="1"/>
  <c r="H22"/>
  <c r="J22" s="1"/>
  <c r="H24"/>
  <c r="F24"/>
  <c r="G24" s="1"/>
  <c r="I23"/>
  <c r="F37" l="1"/>
  <c r="J23"/>
  <c r="H25"/>
  <c r="I24"/>
  <c r="J24" s="1"/>
  <c r="G37" l="1"/>
  <c r="F38" s="1"/>
  <c r="J25"/>
  <c r="F27" s="1"/>
  <c r="F28" s="1"/>
  <c r="J32" l="1"/>
  <c r="K32" s="1"/>
  <c r="J33"/>
  <c r="K33" s="1"/>
  <c r="J34"/>
  <c r="K34" s="1"/>
  <c r="J35"/>
  <c r="K35" s="1"/>
  <c r="J36"/>
  <c r="K36" s="1"/>
  <c r="I37"/>
  <c r="G38"/>
  <c r="J37" l="1"/>
  <c r="K37" s="1"/>
  <c r="I38"/>
  <c r="H32" a="1"/>
  <c r="F39"/>
  <c r="J38" l="1"/>
  <c r="K38" s="1"/>
  <c r="H32"/>
  <c r="H34"/>
  <c r="H36"/>
  <c r="L36" s="1"/>
  <c r="H38"/>
  <c r="H33"/>
  <c r="L33" s="1"/>
  <c r="H35"/>
  <c r="L35" s="1"/>
  <c r="H37"/>
  <c r="L37" s="1"/>
  <c r="H39"/>
  <c r="G39"/>
  <c r="I39" s="1"/>
  <c r="L34"/>
  <c r="L32"/>
  <c r="J39" l="1"/>
  <c r="K39" s="1"/>
  <c r="L39" s="1"/>
  <c r="L38"/>
  <c r="H40"/>
  <c r="L40" l="1"/>
  <c r="F42" s="1"/>
  <c r="F43" s="1"/>
  <c r="J50" l="1"/>
  <c r="K76" s="1"/>
  <c r="L76" s="1"/>
  <c r="M76" s="1"/>
  <c r="J52"/>
  <c r="K77" s="1"/>
  <c r="L77" s="1"/>
  <c r="M77" s="1"/>
  <c r="J46"/>
  <c r="J48"/>
  <c r="K75" s="1"/>
  <c r="L75" s="1"/>
  <c r="M75" s="1"/>
  <c r="G50"/>
  <c r="K72" s="1"/>
  <c r="L72" s="1"/>
  <c r="M72" s="1"/>
  <c r="G52"/>
  <c r="K73" s="1"/>
  <c r="L73" s="1"/>
  <c r="M73" s="1"/>
  <c r="G46"/>
  <c r="K70" s="1"/>
  <c r="L70" s="1"/>
  <c r="M70" s="1"/>
  <c r="G48"/>
  <c r="K71" s="1"/>
  <c r="L71" s="1"/>
  <c r="M71" s="1"/>
  <c r="I61" l="1"/>
  <c r="J61" s="1"/>
  <c r="K74"/>
  <c r="L74" s="1"/>
  <c r="M74" s="1"/>
  <c r="H81" s="1"/>
  <c r="J47"/>
  <c r="J51"/>
  <c r="I63"/>
  <c r="J63" s="1"/>
  <c r="J53"/>
  <c r="I64"/>
  <c r="J64" s="1"/>
  <c r="J49"/>
  <c r="I62"/>
  <c r="J62" s="1"/>
  <c r="G53"/>
  <c r="I60"/>
  <c r="J60" s="1"/>
  <c r="G51"/>
  <c r="I59"/>
  <c r="J59" s="1"/>
  <c r="G49"/>
  <c r="I58"/>
  <c r="J58" s="1"/>
  <c r="G47"/>
  <c r="I57"/>
  <c r="G87" l="1"/>
  <c r="J57"/>
</calcChain>
</file>

<file path=xl/sharedStrings.xml><?xml version="1.0" encoding="utf-8"?>
<sst xmlns="http://schemas.openxmlformats.org/spreadsheetml/2006/main" count="70" uniqueCount="39">
  <si>
    <t>Minggu</t>
  </si>
  <si>
    <t>Data Produksi</t>
  </si>
  <si>
    <t>n=</t>
  </si>
  <si>
    <t>min=</t>
  </si>
  <si>
    <t>max=</t>
  </si>
  <si>
    <t>1+3.33*(log 100)</t>
  </si>
  <si>
    <t>=</t>
  </si>
  <si>
    <t>(max-min)/k</t>
  </si>
  <si>
    <t>No.</t>
  </si>
  <si>
    <t>Batas Bawah</t>
  </si>
  <si>
    <t>Batas Atas</t>
  </si>
  <si>
    <t>fi*Xi</t>
  </si>
  <si>
    <t>(Xi-XBar)</t>
  </si>
  <si>
    <t>(Xi-XBar)^2</t>
  </si>
  <si>
    <t>fi (Xi-XBar)^2</t>
  </si>
  <si>
    <t>Z1=</t>
  </si>
  <si>
    <t>Z2=</t>
  </si>
  <si>
    <t>Z3=</t>
  </si>
  <si>
    <t>Z4=</t>
  </si>
  <si>
    <t>Z5=</t>
  </si>
  <si>
    <t>Z6=</t>
  </si>
  <si>
    <t>Z7=</t>
  </si>
  <si>
    <t>Z8=</t>
  </si>
  <si>
    <t>Z</t>
  </si>
  <si>
    <t>Normal Distribusi F(x)</t>
  </si>
  <si>
    <t>Frekuensi Kumulatif (Fi)</t>
  </si>
  <si>
    <t>S(x)</t>
  </si>
  <si>
    <t>Normal Distibusi F(x)</t>
  </si>
  <si>
    <t>|F(x)-S(x)|</t>
  </si>
  <si>
    <t>Nilai Terbesar dari hasil |F(x)-S(x)=</t>
  </si>
  <si>
    <t xml:space="preserve">  =</t>
  </si>
  <si>
    <r>
      <t>Frekuensi(f</t>
    </r>
    <r>
      <rPr>
        <sz val="9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</si>
  <si>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Nilai Tengah (X</t>
    </r>
    <r>
      <rPr>
        <sz val="9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</si>
  <si>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 xml:space="preserve"> H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:</t>
    </r>
  </si>
  <si>
    <t>k=</t>
  </si>
  <si>
    <t>h=</t>
  </si>
  <si>
    <t>rata-rata=</t>
  </si>
  <si>
    <t>S=</t>
  </si>
  <si>
    <t>Rumus Kolmogorov-Smirnov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</si>
</sst>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topLeftCell="C58" workbookViewId="0">
      <selection activeCell="I84" sqref="I84"/>
    </sheetView>
  </sheetViews>
  <sheetFormatPr defaultRowHeight="15"/>
  <cols>
    <col min="1" max="1" width="9.140625" style="5"/>
    <col min="2" max="2" width="15.85546875" style="5" customWidth="1"/>
    <col min="3" max="3" width="9.140625" style="5"/>
    <col min="4" max="4" width="9.85546875" style="5" customWidth="1"/>
    <col min="5" max="5" width="18.5703125" style="5" customWidth="1"/>
    <col min="6" max="6" width="27.5703125" style="5" customWidth="1"/>
    <col min="7" max="7" width="11" style="5" customWidth="1"/>
    <col min="8" max="8" width="12.140625" style="5" customWidth="1"/>
    <col min="9" max="9" width="21.5703125" style="5" customWidth="1"/>
    <col min="10" max="10" width="20.42578125" style="5" customWidth="1"/>
    <col min="11" max="11" width="10.42578125" style="5" customWidth="1"/>
    <col min="12" max="12" width="21.5703125" style="5" customWidth="1"/>
    <col min="13" max="13" width="13.140625" style="5" customWidth="1"/>
    <col min="14" max="16384" width="9.140625" style="5"/>
  </cols>
  <sheetData>
    <row r="1" spans="1:10">
      <c r="A1" s="17"/>
      <c r="B1" s="17"/>
      <c r="C1" s="16"/>
    </row>
    <row r="2" spans="1:10">
      <c r="A2" s="11" t="s">
        <v>0</v>
      </c>
      <c r="B2" s="11" t="s">
        <v>1</v>
      </c>
      <c r="C2" s="9"/>
    </row>
    <row r="3" spans="1:10">
      <c r="A3" s="11">
        <v>1</v>
      </c>
      <c r="B3" s="11">
        <f t="shared" ref="B3:B34" ca="1" si="0">RANDBETWEEN(200,350)</f>
        <v>236</v>
      </c>
      <c r="C3" s="9"/>
      <c r="E3" s="12" t="s">
        <v>2</v>
      </c>
      <c r="F3" s="12">
        <f ca="1">COUNT(B3:B102)</f>
        <v>100</v>
      </c>
    </row>
    <row r="4" spans="1:10">
      <c r="A4" s="11">
        <v>2</v>
      </c>
      <c r="B4" s="11">
        <f t="shared" ca="1" si="0"/>
        <v>326</v>
      </c>
      <c r="C4" s="9"/>
      <c r="E4" s="12" t="s">
        <v>3</v>
      </c>
      <c r="F4" s="12">
        <f ca="1">MIN(B3:B102)</f>
        <v>205</v>
      </c>
    </row>
    <row r="5" spans="1:10">
      <c r="A5" s="11">
        <v>3</v>
      </c>
      <c r="B5" s="11">
        <f t="shared" ca="1" si="0"/>
        <v>218</v>
      </c>
      <c r="C5" s="9"/>
      <c r="E5" s="12" t="s">
        <v>4</v>
      </c>
      <c r="F5" s="12">
        <f ca="1">MAX(B3:B102)</f>
        <v>350</v>
      </c>
    </row>
    <row r="6" spans="1:10">
      <c r="A6" s="11">
        <v>4</v>
      </c>
      <c r="B6" s="11">
        <f t="shared" ca="1" si="0"/>
        <v>267</v>
      </c>
      <c r="C6" s="9"/>
    </row>
    <row r="7" spans="1:10">
      <c r="A7" s="11">
        <v>5</v>
      </c>
      <c r="B7" s="11">
        <f t="shared" ca="1" si="0"/>
        <v>216</v>
      </c>
      <c r="C7" s="9"/>
      <c r="E7" s="5" t="s">
        <v>34</v>
      </c>
      <c r="F7" s="5" t="s">
        <v>5</v>
      </c>
    </row>
    <row r="8" spans="1:10">
      <c r="A8" s="11">
        <v>6</v>
      </c>
      <c r="B8" s="11">
        <f t="shared" ca="1" si="0"/>
        <v>305</v>
      </c>
      <c r="C8" s="9"/>
      <c r="E8" s="6" t="s">
        <v>6</v>
      </c>
      <c r="F8" s="7">
        <f ca="1">1+3.33*(LOG(F3))</f>
        <v>7.66</v>
      </c>
    </row>
    <row r="9" spans="1:10">
      <c r="A9" s="11">
        <v>7</v>
      </c>
      <c r="B9" s="11">
        <f t="shared" ca="1" si="0"/>
        <v>336</v>
      </c>
      <c r="C9" s="9"/>
      <c r="E9" s="6" t="s">
        <v>6</v>
      </c>
      <c r="F9" s="7">
        <f ca="1">ROUND(F8,0)</f>
        <v>8</v>
      </c>
    </row>
    <row r="10" spans="1:10">
      <c r="A10" s="11">
        <v>8</v>
      </c>
      <c r="B10" s="11">
        <f t="shared" ca="1" si="0"/>
        <v>245</v>
      </c>
      <c r="C10" s="9"/>
    </row>
    <row r="11" spans="1:10">
      <c r="A11" s="11">
        <v>9</v>
      </c>
      <c r="B11" s="11">
        <f t="shared" ca="1" si="0"/>
        <v>206</v>
      </c>
      <c r="C11" s="9"/>
      <c r="E11" s="5" t="s">
        <v>35</v>
      </c>
      <c r="F11" s="5" t="s">
        <v>7</v>
      </c>
    </row>
    <row r="12" spans="1:10">
      <c r="A12" s="11">
        <v>10</v>
      </c>
      <c r="B12" s="11">
        <f t="shared" ca="1" si="0"/>
        <v>302</v>
      </c>
      <c r="C12" s="9"/>
      <c r="E12" s="6" t="s">
        <v>6</v>
      </c>
      <c r="F12" s="7">
        <f ca="1">(F5-F4)/F9</f>
        <v>18.125</v>
      </c>
    </row>
    <row r="13" spans="1:10">
      <c r="A13" s="11">
        <v>11</v>
      </c>
      <c r="B13" s="11">
        <f t="shared" ca="1" si="0"/>
        <v>321</v>
      </c>
      <c r="C13" s="9"/>
      <c r="E13" s="6" t="s">
        <v>6</v>
      </c>
      <c r="F13" s="7">
        <f ca="1">ROUND(F12,0)</f>
        <v>18</v>
      </c>
    </row>
    <row r="14" spans="1:10">
      <c r="A14" s="11">
        <v>12</v>
      </c>
      <c r="B14" s="11">
        <f t="shared" ca="1" si="0"/>
        <v>215</v>
      </c>
      <c r="C14" s="9"/>
    </row>
    <row r="15" spans="1:10">
      <c r="A15" s="11">
        <v>13</v>
      </c>
      <c r="B15" s="11">
        <f t="shared" ca="1" si="0"/>
        <v>231</v>
      </c>
      <c r="C15" s="9"/>
    </row>
    <row r="16" spans="1:10">
      <c r="A16" s="11">
        <v>14</v>
      </c>
      <c r="B16" s="11">
        <f t="shared" ca="1" si="0"/>
        <v>207</v>
      </c>
      <c r="C16" s="9"/>
      <c r="E16" s="11" t="s">
        <v>8</v>
      </c>
      <c r="F16" s="11" t="s">
        <v>9</v>
      </c>
      <c r="G16" s="11" t="s">
        <v>10</v>
      </c>
      <c r="H16" s="11" t="s">
        <v>31</v>
      </c>
      <c r="I16" s="11" t="s">
        <v>32</v>
      </c>
      <c r="J16" s="11" t="s">
        <v>11</v>
      </c>
    </row>
    <row r="17" spans="1:13">
      <c r="A17" s="11">
        <v>15</v>
      </c>
      <c r="B17" s="11">
        <f t="shared" ca="1" si="0"/>
        <v>205</v>
      </c>
      <c r="C17" s="9"/>
      <c r="E17" s="12">
        <v>1</v>
      </c>
      <c r="F17" s="11">
        <f ca="1">MIN(B3:B102)</f>
        <v>205</v>
      </c>
      <c r="G17" s="11">
        <f t="shared" ref="G17:G24" ca="1" si="1">F17+F$13-1</f>
        <v>222</v>
      </c>
      <c r="H17" s="11">
        <f t="array" aca="1" ref="H17:H24" ca="1">FREQUENCY(B3:B102,G17:G23)</f>
        <v>15</v>
      </c>
      <c r="I17" s="11">
        <f t="shared" ref="I17:I24" ca="1" si="2">MEDIAN(F17:G17)</f>
        <v>213.5</v>
      </c>
      <c r="J17" s="11">
        <f t="shared" ref="J17:J24" ca="1" si="3">H17*I17</f>
        <v>3202.5</v>
      </c>
    </row>
    <row r="18" spans="1:13">
      <c r="A18" s="11">
        <v>16</v>
      </c>
      <c r="B18" s="11">
        <f t="shared" ca="1" si="0"/>
        <v>271</v>
      </c>
      <c r="C18" s="9"/>
      <c r="E18" s="12">
        <v>2</v>
      </c>
      <c r="F18" s="11">
        <f t="shared" ref="F18:F24" ca="1" si="4">G17+1</f>
        <v>223</v>
      </c>
      <c r="G18" s="11">
        <f t="shared" ca="1" si="1"/>
        <v>240</v>
      </c>
      <c r="H18" s="11">
        <f ca="1"/>
        <v>10</v>
      </c>
      <c r="I18" s="11">
        <f t="shared" ca="1" si="2"/>
        <v>231.5</v>
      </c>
      <c r="J18" s="11">
        <f t="shared" ca="1" si="3"/>
        <v>2315</v>
      </c>
    </row>
    <row r="19" spans="1:13">
      <c r="A19" s="11">
        <v>17</v>
      </c>
      <c r="B19" s="11">
        <f t="shared" ca="1" si="0"/>
        <v>231</v>
      </c>
      <c r="C19" s="9"/>
      <c r="E19" s="12">
        <v>3</v>
      </c>
      <c r="F19" s="11">
        <f t="shared" ca="1" si="4"/>
        <v>241</v>
      </c>
      <c r="G19" s="11">
        <f t="shared" ca="1" si="1"/>
        <v>258</v>
      </c>
      <c r="H19" s="11">
        <f ca="1"/>
        <v>9</v>
      </c>
      <c r="I19" s="11">
        <f t="shared" ca="1" si="2"/>
        <v>249.5</v>
      </c>
      <c r="J19" s="11">
        <f t="shared" ca="1" si="3"/>
        <v>2245.5</v>
      </c>
    </row>
    <row r="20" spans="1:13">
      <c r="A20" s="11">
        <v>18</v>
      </c>
      <c r="B20" s="11">
        <f t="shared" ca="1" si="0"/>
        <v>281</v>
      </c>
      <c r="C20" s="9"/>
      <c r="E20" s="12">
        <v>4</v>
      </c>
      <c r="F20" s="11">
        <f t="shared" ca="1" si="4"/>
        <v>259</v>
      </c>
      <c r="G20" s="11">
        <f t="shared" ca="1" si="1"/>
        <v>276</v>
      </c>
      <c r="H20" s="11">
        <f ca="1"/>
        <v>11</v>
      </c>
      <c r="I20" s="11">
        <f t="shared" ca="1" si="2"/>
        <v>267.5</v>
      </c>
      <c r="J20" s="11">
        <f t="shared" ca="1" si="3"/>
        <v>2942.5</v>
      </c>
    </row>
    <row r="21" spans="1:13">
      <c r="A21" s="11">
        <v>19</v>
      </c>
      <c r="B21" s="11">
        <f t="shared" ca="1" si="0"/>
        <v>343</v>
      </c>
      <c r="C21" s="9"/>
      <c r="E21" s="12">
        <v>5</v>
      </c>
      <c r="F21" s="11">
        <f t="shared" ca="1" si="4"/>
        <v>277</v>
      </c>
      <c r="G21" s="11">
        <f t="shared" ca="1" si="1"/>
        <v>294</v>
      </c>
      <c r="H21" s="11">
        <f ca="1"/>
        <v>15</v>
      </c>
      <c r="I21" s="11">
        <f t="shared" ca="1" si="2"/>
        <v>285.5</v>
      </c>
      <c r="J21" s="11">
        <f t="shared" ca="1" si="3"/>
        <v>4282.5</v>
      </c>
    </row>
    <row r="22" spans="1:13">
      <c r="A22" s="11">
        <v>20</v>
      </c>
      <c r="B22" s="11">
        <f t="shared" ca="1" si="0"/>
        <v>241</v>
      </c>
      <c r="C22" s="9"/>
      <c r="E22" s="12">
        <v>6</v>
      </c>
      <c r="F22" s="11">
        <f t="shared" ca="1" si="4"/>
        <v>295</v>
      </c>
      <c r="G22" s="11">
        <f t="shared" ca="1" si="1"/>
        <v>312</v>
      </c>
      <c r="H22" s="11">
        <f ca="1"/>
        <v>14</v>
      </c>
      <c r="I22" s="11">
        <f t="shared" ca="1" si="2"/>
        <v>303.5</v>
      </c>
      <c r="J22" s="11">
        <f t="shared" ca="1" si="3"/>
        <v>4249</v>
      </c>
    </row>
    <row r="23" spans="1:13">
      <c r="A23" s="11">
        <v>21</v>
      </c>
      <c r="B23" s="11">
        <f t="shared" ca="1" si="0"/>
        <v>217</v>
      </c>
      <c r="C23" s="9"/>
      <c r="E23" s="12">
        <v>7</v>
      </c>
      <c r="F23" s="11">
        <f t="shared" ca="1" si="4"/>
        <v>313</v>
      </c>
      <c r="G23" s="11">
        <f t="shared" ca="1" si="1"/>
        <v>330</v>
      </c>
      <c r="H23" s="11">
        <f ca="1"/>
        <v>13</v>
      </c>
      <c r="I23" s="11">
        <f t="shared" ca="1" si="2"/>
        <v>321.5</v>
      </c>
      <c r="J23" s="11">
        <f t="shared" ca="1" si="3"/>
        <v>4179.5</v>
      </c>
    </row>
    <row r="24" spans="1:13">
      <c r="A24" s="11">
        <v>22</v>
      </c>
      <c r="B24" s="11">
        <f t="shared" ca="1" si="0"/>
        <v>252</v>
      </c>
      <c r="C24" s="9"/>
      <c r="E24" s="12">
        <v>8</v>
      </c>
      <c r="F24" s="11">
        <f t="shared" ca="1" si="4"/>
        <v>331</v>
      </c>
      <c r="G24" s="11">
        <f t="shared" ca="1" si="1"/>
        <v>348</v>
      </c>
      <c r="H24" s="11">
        <f ca="1"/>
        <v>13</v>
      </c>
      <c r="I24" s="11">
        <f t="shared" ca="1" si="2"/>
        <v>339.5</v>
      </c>
      <c r="J24" s="11">
        <f t="shared" ca="1" si="3"/>
        <v>4413.5</v>
      </c>
    </row>
    <row r="25" spans="1:13">
      <c r="A25" s="11">
        <v>23</v>
      </c>
      <c r="B25" s="11">
        <f t="shared" ca="1" si="0"/>
        <v>309</v>
      </c>
      <c r="C25" s="9"/>
      <c r="E25" s="12"/>
      <c r="F25" s="11"/>
      <c r="G25" s="11" t="s">
        <v>2</v>
      </c>
      <c r="H25" s="11">
        <f ca="1">SUM(H17:H24)</f>
        <v>100</v>
      </c>
      <c r="I25" s="11"/>
      <c r="J25" s="11">
        <f ca="1">SUM(J17:J24)</f>
        <v>27830</v>
      </c>
      <c r="K25" s="8"/>
      <c r="L25" s="8"/>
      <c r="M25" s="8"/>
    </row>
    <row r="26" spans="1:13">
      <c r="A26" s="11">
        <v>24</v>
      </c>
      <c r="B26" s="11">
        <f t="shared" ca="1" si="0"/>
        <v>332</v>
      </c>
      <c r="C26" s="9"/>
      <c r="F26" s="8"/>
      <c r="G26" s="8"/>
      <c r="H26" s="8"/>
      <c r="I26" s="8"/>
      <c r="J26" s="8"/>
      <c r="K26" s="8"/>
      <c r="L26" s="8"/>
      <c r="M26" s="8"/>
    </row>
    <row r="27" spans="1:13">
      <c r="A27" s="11">
        <v>25</v>
      </c>
      <c r="B27" s="11">
        <f t="shared" ca="1" si="0"/>
        <v>296</v>
      </c>
      <c r="C27" s="9"/>
      <c r="E27" s="6" t="s">
        <v>36</v>
      </c>
      <c r="F27" s="5">
        <f ca="1">J25/H25</f>
        <v>278.3</v>
      </c>
    </row>
    <row r="28" spans="1:13">
      <c r="A28" s="11">
        <v>26</v>
      </c>
      <c r="B28" s="11">
        <f t="shared" ca="1" si="0"/>
        <v>292</v>
      </c>
      <c r="C28" s="9"/>
      <c r="E28" s="6" t="s">
        <v>6</v>
      </c>
      <c r="F28" s="5">
        <f ca="1">ROUND(F27,0)</f>
        <v>278</v>
      </c>
    </row>
    <row r="29" spans="1:13">
      <c r="A29" s="11">
        <v>27</v>
      </c>
      <c r="B29" s="11">
        <f t="shared" ca="1" si="0"/>
        <v>313</v>
      </c>
      <c r="C29" s="9"/>
    </row>
    <row r="30" spans="1:13">
      <c r="A30" s="11">
        <v>28</v>
      </c>
      <c r="B30" s="11">
        <f t="shared" ca="1" si="0"/>
        <v>288</v>
      </c>
      <c r="C30" s="9"/>
    </row>
    <row r="31" spans="1:13">
      <c r="A31" s="11">
        <v>29</v>
      </c>
      <c r="B31" s="11">
        <f t="shared" ca="1" si="0"/>
        <v>212</v>
      </c>
      <c r="C31" s="9"/>
      <c r="E31" s="11" t="s">
        <v>8</v>
      </c>
      <c r="F31" s="11" t="s">
        <v>9</v>
      </c>
      <c r="G31" s="11" t="s">
        <v>10</v>
      </c>
      <c r="H31" s="11" t="s">
        <v>31</v>
      </c>
      <c r="I31" s="11" t="s">
        <v>32</v>
      </c>
      <c r="J31" s="11" t="s">
        <v>12</v>
      </c>
      <c r="K31" s="11" t="s">
        <v>13</v>
      </c>
      <c r="L31" s="11" t="s">
        <v>14</v>
      </c>
    </row>
    <row r="32" spans="1:13">
      <c r="A32" s="11">
        <v>30</v>
      </c>
      <c r="B32" s="11">
        <f t="shared" ca="1" si="0"/>
        <v>265</v>
      </c>
      <c r="C32" s="9"/>
      <c r="E32" s="12">
        <v>1</v>
      </c>
      <c r="F32" s="11">
        <f ca="1">MIN(B18:B117)</f>
        <v>207</v>
      </c>
      <c r="G32" s="11">
        <f t="shared" ref="G32:G39" ca="1" si="5">F32+F$13-1</f>
        <v>224</v>
      </c>
      <c r="H32" s="11">
        <f t="array" aca="1" ref="H32:H39" ca="1">FREQUENCY(B3:B103,G32:G38)</f>
        <v>16</v>
      </c>
      <c r="I32" s="11">
        <f t="shared" ref="I32:I39" ca="1" si="6">MEDIAN(F32:G32)</f>
        <v>215.5</v>
      </c>
      <c r="J32" s="11">
        <f ca="1">I32-F$28</f>
        <v>-62.5</v>
      </c>
      <c r="K32" s="11">
        <f ca="1">J32^2</f>
        <v>3906.25</v>
      </c>
      <c r="L32" s="11">
        <f ca="1">H32*K32</f>
        <v>62500</v>
      </c>
    </row>
    <row r="33" spans="1:12">
      <c r="A33" s="11">
        <v>31</v>
      </c>
      <c r="B33" s="11">
        <f t="shared" ca="1" si="0"/>
        <v>306</v>
      </c>
      <c r="C33" s="9"/>
      <c r="E33" s="12">
        <v>2</v>
      </c>
      <c r="F33" s="11">
        <f t="shared" ref="F33:F39" ca="1" si="7">G32+1</f>
        <v>225</v>
      </c>
      <c r="G33" s="11">
        <f t="shared" ca="1" si="5"/>
        <v>242</v>
      </c>
      <c r="H33" s="11">
        <f ca="1"/>
        <v>10</v>
      </c>
      <c r="I33" s="11">
        <f t="shared" ca="1" si="6"/>
        <v>233.5</v>
      </c>
      <c r="J33" s="11">
        <f t="shared" ref="J33:J39" ca="1" si="8">I33-F$28</f>
        <v>-44.5</v>
      </c>
      <c r="K33" s="11">
        <f t="shared" ref="K33:K39" ca="1" si="9">J33^2</f>
        <v>1980.25</v>
      </c>
      <c r="L33" s="11">
        <f t="shared" ref="L33:L39" ca="1" si="10">H33*K33</f>
        <v>19802.5</v>
      </c>
    </row>
    <row r="34" spans="1:12">
      <c r="A34" s="11">
        <v>32</v>
      </c>
      <c r="B34" s="11">
        <f t="shared" ca="1" si="0"/>
        <v>287</v>
      </c>
      <c r="C34" s="9"/>
      <c r="E34" s="12">
        <v>3</v>
      </c>
      <c r="F34" s="11">
        <f t="shared" ca="1" si="7"/>
        <v>243</v>
      </c>
      <c r="G34" s="11">
        <f t="shared" ca="1" si="5"/>
        <v>260</v>
      </c>
      <c r="H34" s="11">
        <f ca="1"/>
        <v>9</v>
      </c>
      <c r="I34" s="11">
        <f t="shared" ca="1" si="6"/>
        <v>251.5</v>
      </c>
      <c r="J34" s="11">
        <f t="shared" ca="1" si="8"/>
        <v>-26.5</v>
      </c>
      <c r="K34" s="11">
        <f t="shared" ca="1" si="9"/>
        <v>702.25</v>
      </c>
      <c r="L34" s="11">
        <f t="shared" ca="1" si="10"/>
        <v>6320.25</v>
      </c>
    </row>
    <row r="35" spans="1:12">
      <c r="A35" s="11">
        <v>33</v>
      </c>
      <c r="B35" s="11">
        <f t="shared" ref="B35:B66" ca="1" si="11">RANDBETWEEN(200,350)</f>
        <v>337</v>
      </c>
      <c r="C35" s="9"/>
      <c r="E35" s="12">
        <v>4</v>
      </c>
      <c r="F35" s="11">
        <f t="shared" ca="1" si="7"/>
        <v>261</v>
      </c>
      <c r="G35" s="11">
        <f t="shared" ca="1" si="5"/>
        <v>278</v>
      </c>
      <c r="H35" s="11">
        <f ca="1"/>
        <v>10</v>
      </c>
      <c r="I35" s="11">
        <f t="shared" ca="1" si="6"/>
        <v>269.5</v>
      </c>
      <c r="J35" s="11">
        <f t="shared" ca="1" si="8"/>
        <v>-8.5</v>
      </c>
      <c r="K35" s="11">
        <f t="shared" ca="1" si="9"/>
        <v>72.25</v>
      </c>
      <c r="L35" s="11">
        <f t="shared" ca="1" si="10"/>
        <v>722.5</v>
      </c>
    </row>
    <row r="36" spans="1:12">
      <c r="A36" s="11">
        <v>34</v>
      </c>
      <c r="B36" s="11">
        <f t="shared" ca="1" si="11"/>
        <v>288</v>
      </c>
      <c r="C36" s="9"/>
      <c r="E36" s="12">
        <v>5</v>
      </c>
      <c r="F36" s="11">
        <f t="shared" ca="1" si="7"/>
        <v>279</v>
      </c>
      <c r="G36" s="11">
        <f t="shared" ca="1" si="5"/>
        <v>296</v>
      </c>
      <c r="H36" s="11">
        <f ca="1"/>
        <v>20</v>
      </c>
      <c r="I36" s="11">
        <f t="shared" ca="1" si="6"/>
        <v>287.5</v>
      </c>
      <c r="J36" s="11">
        <f t="shared" ca="1" si="8"/>
        <v>9.5</v>
      </c>
      <c r="K36" s="11">
        <f t="shared" ca="1" si="9"/>
        <v>90.25</v>
      </c>
      <c r="L36" s="11">
        <f t="shared" ca="1" si="10"/>
        <v>1805</v>
      </c>
    </row>
    <row r="37" spans="1:12">
      <c r="A37" s="11">
        <v>35</v>
      </c>
      <c r="B37" s="11">
        <f t="shared" ca="1" si="11"/>
        <v>270</v>
      </c>
      <c r="C37" s="9"/>
      <c r="E37" s="12">
        <v>6</v>
      </c>
      <c r="F37" s="11">
        <f t="shared" ca="1" si="7"/>
        <v>297</v>
      </c>
      <c r="G37" s="11">
        <f t="shared" ca="1" si="5"/>
        <v>314</v>
      </c>
      <c r="H37" s="11">
        <f ca="1"/>
        <v>10</v>
      </c>
      <c r="I37" s="11">
        <f t="shared" ca="1" si="6"/>
        <v>305.5</v>
      </c>
      <c r="J37" s="11">
        <f t="shared" ca="1" si="8"/>
        <v>27.5</v>
      </c>
      <c r="K37" s="11">
        <f t="shared" ca="1" si="9"/>
        <v>756.25</v>
      </c>
      <c r="L37" s="11">
        <f t="shared" ca="1" si="10"/>
        <v>7562.5</v>
      </c>
    </row>
    <row r="38" spans="1:12">
      <c r="A38" s="11">
        <v>36</v>
      </c>
      <c r="B38" s="11">
        <f t="shared" ca="1" si="11"/>
        <v>320</v>
      </c>
      <c r="C38" s="9"/>
      <c r="E38" s="12">
        <v>7</v>
      </c>
      <c r="F38" s="11">
        <f t="shared" ca="1" si="7"/>
        <v>315</v>
      </c>
      <c r="G38" s="11">
        <f t="shared" ca="1" si="5"/>
        <v>332</v>
      </c>
      <c r="H38" s="11">
        <f ca="1"/>
        <v>13</v>
      </c>
      <c r="I38" s="11">
        <f t="shared" ca="1" si="6"/>
        <v>323.5</v>
      </c>
      <c r="J38" s="11">
        <f t="shared" ca="1" si="8"/>
        <v>45.5</v>
      </c>
      <c r="K38" s="11">
        <f t="shared" ca="1" si="9"/>
        <v>2070.25</v>
      </c>
      <c r="L38" s="11">
        <f t="shared" ca="1" si="10"/>
        <v>26913.25</v>
      </c>
    </row>
    <row r="39" spans="1:12">
      <c r="A39" s="11">
        <v>37</v>
      </c>
      <c r="B39" s="11">
        <f t="shared" ca="1" si="11"/>
        <v>214</v>
      </c>
      <c r="C39" s="9"/>
      <c r="E39" s="12">
        <v>8</v>
      </c>
      <c r="F39" s="11">
        <f t="shared" ca="1" si="7"/>
        <v>333</v>
      </c>
      <c r="G39" s="11">
        <f t="shared" ca="1" si="5"/>
        <v>350</v>
      </c>
      <c r="H39" s="11">
        <f ca="1"/>
        <v>12</v>
      </c>
      <c r="I39" s="11">
        <f t="shared" ca="1" si="6"/>
        <v>341.5</v>
      </c>
      <c r="J39" s="11">
        <f t="shared" ca="1" si="8"/>
        <v>63.5</v>
      </c>
      <c r="K39" s="11">
        <f t="shared" ca="1" si="9"/>
        <v>4032.25</v>
      </c>
      <c r="L39" s="11">
        <f t="shared" ca="1" si="10"/>
        <v>48387</v>
      </c>
    </row>
    <row r="40" spans="1:12">
      <c r="A40" s="11">
        <v>38</v>
      </c>
      <c r="B40" s="11">
        <f t="shared" ca="1" si="11"/>
        <v>279</v>
      </c>
      <c r="C40" s="9"/>
      <c r="E40" s="12"/>
      <c r="F40" s="12"/>
      <c r="G40" s="11" t="s">
        <v>2</v>
      </c>
      <c r="H40" s="11">
        <f ca="1">SUM(H32:H39)</f>
        <v>100</v>
      </c>
      <c r="I40" s="12"/>
      <c r="J40" s="12"/>
      <c r="K40" s="12"/>
      <c r="L40" s="13">
        <f ca="1">SUM(L32:L39)</f>
        <v>174013</v>
      </c>
    </row>
    <row r="41" spans="1:12">
      <c r="A41" s="11">
        <v>39</v>
      </c>
      <c r="B41" s="11">
        <f t="shared" ca="1" si="11"/>
        <v>261</v>
      </c>
      <c r="C41" s="9"/>
    </row>
    <row r="42" spans="1:12">
      <c r="A42" s="11">
        <v>40</v>
      </c>
      <c r="B42" s="11">
        <f t="shared" ca="1" si="11"/>
        <v>271</v>
      </c>
      <c r="C42" s="9"/>
      <c r="E42" s="6" t="s">
        <v>37</v>
      </c>
      <c r="F42" s="5">
        <f ca="1">SQRT(L40/H40)</f>
        <v>41.714865455853982</v>
      </c>
    </row>
    <row r="43" spans="1:12">
      <c r="A43" s="11">
        <v>41</v>
      </c>
      <c r="B43" s="11">
        <f t="shared" ca="1" si="11"/>
        <v>248</v>
      </c>
      <c r="C43" s="9"/>
      <c r="E43" s="6" t="s">
        <v>6</v>
      </c>
      <c r="F43" s="5">
        <f ca="1">ROUND(F42,0)</f>
        <v>42</v>
      </c>
    </row>
    <row r="44" spans="1:12">
      <c r="A44" s="11">
        <v>42</v>
      </c>
      <c r="B44" s="11">
        <f t="shared" ca="1" si="11"/>
        <v>286</v>
      </c>
      <c r="C44" s="9"/>
    </row>
    <row r="45" spans="1:12">
      <c r="A45" s="11">
        <v>43</v>
      </c>
      <c r="B45" s="11">
        <f t="shared" ca="1" si="11"/>
        <v>233</v>
      </c>
      <c r="C45" s="9"/>
    </row>
    <row r="46" spans="1:12">
      <c r="A46" s="11">
        <v>44</v>
      </c>
      <c r="B46" s="11">
        <f t="shared" ca="1" si="11"/>
        <v>350</v>
      </c>
      <c r="C46" s="9"/>
      <c r="F46" s="14" t="s">
        <v>15</v>
      </c>
      <c r="G46" s="14">
        <f ca="1">(I32-F$28)/F$43</f>
        <v>-1.4880952380952381</v>
      </c>
      <c r="I46" s="14" t="s">
        <v>19</v>
      </c>
      <c r="J46" s="14">
        <f ca="1">(I36-F$28)/F$43</f>
        <v>0.22619047619047619</v>
      </c>
    </row>
    <row r="47" spans="1:12">
      <c r="A47" s="11">
        <v>45</v>
      </c>
      <c r="B47" s="11">
        <f t="shared" ca="1" si="11"/>
        <v>295</v>
      </c>
      <c r="C47" s="9"/>
      <c r="F47" s="14" t="s">
        <v>6</v>
      </c>
      <c r="G47" s="14">
        <f ca="1">ROUND(G46,2)</f>
        <v>-1.49</v>
      </c>
      <c r="I47" s="14" t="s">
        <v>6</v>
      </c>
      <c r="J47" s="14">
        <f ca="1">ROUND(J46,2)</f>
        <v>0.23</v>
      </c>
    </row>
    <row r="48" spans="1:12">
      <c r="A48" s="11">
        <v>46</v>
      </c>
      <c r="B48" s="11">
        <f t="shared" ca="1" si="11"/>
        <v>295</v>
      </c>
      <c r="C48" s="9"/>
      <c r="F48" s="14" t="s">
        <v>16</v>
      </c>
      <c r="G48" s="14">
        <f ca="1">(I33-F$28)/F$43</f>
        <v>-1.0595238095238095</v>
      </c>
      <c r="I48" s="14" t="s">
        <v>20</v>
      </c>
      <c r="J48" s="14">
        <f ca="1">(I37/F$28)/F$43</f>
        <v>2.6164782459746488E-2</v>
      </c>
    </row>
    <row r="49" spans="1:10">
      <c r="A49" s="11">
        <v>47</v>
      </c>
      <c r="B49" s="11">
        <f t="shared" ca="1" si="11"/>
        <v>254</v>
      </c>
      <c r="C49" s="9"/>
      <c r="F49" s="14" t="s">
        <v>6</v>
      </c>
      <c r="G49" s="14">
        <f ca="1">ROUND(G48,2)</f>
        <v>-1.06</v>
      </c>
      <c r="I49" s="14" t="s">
        <v>6</v>
      </c>
      <c r="J49" s="14">
        <f ca="1">ROUND(J48,2)</f>
        <v>0.03</v>
      </c>
    </row>
    <row r="50" spans="1:10">
      <c r="A50" s="11">
        <v>48</v>
      </c>
      <c r="B50" s="11">
        <f t="shared" ca="1" si="11"/>
        <v>323</v>
      </c>
      <c r="C50" s="9"/>
      <c r="F50" s="14" t="s">
        <v>17</v>
      </c>
      <c r="G50" s="14">
        <f ca="1">(I34-F$28)/F$43</f>
        <v>-0.63095238095238093</v>
      </c>
      <c r="I50" s="14" t="s">
        <v>21</v>
      </c>
      <c r="J50" s="14">
        <f ca="1">(I38-F$28)/F$43</f>
        <v>1.0833333333333333</v>
      </c>
    </row>
    <row r="51" spans="1:10">
      <c r="A51" s="11">
        <v>49</v>
      </c>
      <c r="B51" s="11">
        <f t="shared" ca="1" si="11"/>
        <v>281</v>
      </c>
      <c r="C51" s="9"/>
      <c r="F51" s="14" t="s">
        <v>6</v>
      </c>
      <c r="G51" s="14">
        <f ca="1">ROUND(G50,2)</f>
        <v>-0.63</v>
      </c>
      <c r="I51" s="14" t="s">
        <v>6</v>
      </c>
      <c r="J51" s="14">
        <f ca="1">ROUND(J50,2)</f>
        <v>1.08</v>
      </c>
    </row>
    <row r="52" spans="1:10">
      <c r="A52" s="11">
        <v>50</v>
      </c>
      <c r="B52" s="11">
        <f t="shared" ca="1" si="11"/>
        <v>226</v>
      </c>
      <c r="C52" s="9"/>
      <c r="F52" s="14" t="s">
        <v>18</v>
      </c>
      <c r="G52" s="12">
        <f ca="1">(I35-F28)/F43</f>
        <v>-0.20238095238095238</v>
      </c>
      <c r="I52" s="14" t="s">
        <v>22</v>
      </c>
      <c r="J52" s="12">
        <f ca="1">(I39-F$28)/F$43</f>
        <v>1.5119047619047619</v>
      </c>
    </row>
    <row r="53" spans="1:10">
      <c r="A53" s="11">
        <v>51</v>
      </c>
      <c r="B53" s="11">
        <f t="shared" ca="1" si="11"/>
        <v>296</v>
      </c>
      <c r="C53" s="9"/>
      <c r="F53" s="14" t="s">
        <v>6</v>
      </c>
      <c r="G53" s="12">
        <f ca="1">ROUND(G52,2)</f>
        <v>-0.2</v>
      </c>
      <c r="I53" s="14" t="s">
        <v>6</v>
      </c>
      <c r="J53" s="12">
        <f ca="1">ROUND(J52,2)</f>
        <v>1.51</v>
      </c>
    </row>
    <row r="54" spans="1:10">
      <c r="A54" s="11">
        <v>52</v>
      </c>
      <c r="B54" s="11">
        <f t="shared" ca="1" si="11"/>
        <v>211</v>
      </c>
      <c r="C54" s="9"/>
    </row>
    <row r="55" spans="1:10">
      <c r="A55" s="11">
        <v>53</v>
      </c>
      <c r="B55" s="11">
        <f t="shared" ca="1" si="11"/>
        <v>299</v>
      </c>
      <c r="C55" s="9"/>
    </row>
    <row r="56" spans="1:10">
      <c r="A56" s="11">
        <v>54</v>
      </c>
      <c r="B56" s="11">
        <f t="shared" ca="1" si="11"/>
        <v>208</v>
      </c>
      <c r="C56" s="9"/>
      <c r="E56" s="11" t="s">
        <v>8</v>
      </c>
      <c r="F56" s="11" t="s">
        <v>9</v>
      </c>
      <c r="G56" s="11" t="s">
        <v>10</v>
      </c>
      <c r="H56" s="11" t="s">
        <v>31</v>
      </c>
      <c r="I56" s="13" t="s">
        <v>23</v>
      </c>
      <c r="J56" s="13" t="s">
        <v>24</v>
      </c>
    </row>
    <row r="57" spans="1:10">
      <c r="A57" s="11">
        <v>55</v>
      </c>
      <c r="B57" s="11">
        <f t="shared" ca="1" si="11"/>
        <v>318</v>
      </c>
      <c r="C57" s="9"/>
      <c r="E57" s="12">
        <v>1</v>
      </c>
      <c r="F57" s="11">
        <f ca="1">MIN(B43:B142)</f>
        <v>207</v>
      </c>
      <c r="G57" s="11">
        <f t="shared" ref="G57:G64" ca="1" si="12">F57+F$13-1</f>
        <v>224</v>
      </c>
      <c r="H57" s="11">
        <f t="array" aca="1" ref="H57:H64" ca="1">FREQUENCY(B3:B102,G57:G63)</f>
        <v>16</v>
      </c>
      <c r="I57" s="12">
        <f ca="1">ROUND(G46,2)</f>
        <v>-1.49</v>
      </c>
      <c r="J57" s="12">
        <f ca="1">ROUND((NORMSDIST(I57)),2)</f>
        <v>7.0000000000000007E-2</v>
      </c>
    </row>
    <row r="58" spans="1:10">
      <c r="A58" s="11">
        <v>56</v>
      </c>
      <c r="B58" s="11">
        <f t="shared" ca="1" si="11"/>
        <v>316</v>
      </c>
      <c r="C58" s="9"/>
      <c r="E58" s="12">
        <v>2</v>
      </c>
      <c r="F58" s="11">
        <f t="shared" ref="F58:F64" ca="1" si="13">G57+1</f>
        <v>225</v>
      </c>
      <c r="G58" s="11">
        <f t="shared" ca="1" si="12"/>
        <v>242</v>
      </c>
      <c r="H58" s="11">
        <f ca="1"/>
        <v>10</v>
      </c>
      <c r="I58" s="12">
        <f ca="1">ROUND(G48,2)</f>
        <v>-1.06</v>
      </c>
      <c r="J58" s="12">
        <f t="shared" ref="J58:J64" ca="1" si="14">ROUND((NORMSDIST(I58)),2)</f>
        <v>0.14000000000000001</v>
      </c>
    </row>
    <row r="59" spans="1:10">
      <c r="A59" s="11">
        <v>57</v>
      </c>
      <c r="B59" s="11">
        <f t="shared" ca="1" si="11"/>
        <v>322</v>
      </c>
      <c r="C59" s="9"/>
      <c r="E59" s="12">
        <v>3</v>
      </c>
      <c r="F59" s="11">
        <f t="shared" ca="1" si="13"/>
        <v>243</v>
      </c>
      <c r="G59" s="11">
        <f t="shared" ca="1" si="12"/>
        <v>260</v>
      </c>
      <c r="H59" s="11">
        <f ca="1"/>
        <v>9</v>
      </c>
      <c r="I59" s="12">
        <f ca="1">ROUND(G50,2)</f>
        <v>-0.63</v>
      </c>
      <c r="J59" s="12">
        <f t="shared" ca="1" si="14"/>
        <v>0.26</v>
      </c>
    </row>
    <row r="60" spans="1:10">
      <c r="A60" s="11">
        <v>58</v>
      </c>
      <c r="B60" s="11">
        <f t="shared" ca="1" si="11"/>
        <v>247</v>
      </c>
      <c r="C60" s="9"/>
      <c r="E60" s="12">
        <v>4</v>
      </c>
      <c r="F60" s="11">
        <f t="shared" ca="1" si="13"/>
        <v>261</v>
      </c>
      <c r="G60" s="11">
        <f t="shared" ca="1" si="12"/>
        <v>278</v>
      </c>
      <c r="H60" s="11">
        <f ca="1"/>
        <v>10</v>
      </c>
      <c r="I60" s="12">
        <f ca="1">ROUND(G52,2)</f>
        <v>-0.2</v>
      </c>
      <c r="J60" s="12">
        <f t="shared" ca="1" si="14"/>
        <v>0.42</v>
      </c>
    </row>
    <row r="61" spans="1:10">
      <c r="A61" s="11">
        <v>59</v>
      </c>
      <c r="B61" s="11">
        <f t="shared" ca="1" si="11"/>
        <v>221</v>
      </c>
      <c r="C61" s="9"/>
      <c r="E61" s="12">
        <v>5</v>
      </c>
      <c r="F61" s="11">
        <f t="shared" ca="1" si="13"/>
        <v>279</v>
      </c>
      <c r="G61" s="11">
        <f t="shared" ca="1" si="12"/>
        <v>296</v>
      </c>
      <c r="H61" s="11">
        <f ca="1"/>
        <v>20</v>
      </c>
      <c r="I61" s="12">
        <f ca="1">ROUND(J46,2)</f>
        <v>0.23</v>
      </c>
      <c r="J61" s="12">
        <f t="shared" ca="1" si="14"/>
        <v>0.59</v>
      </c>
    </row>
    <row r="62" spans="1:10">
      <c r="A62" s="11">
        <v>60</v>
      </c>
      <c r="B62" s="11">
        <f t="shared" ca="1" si="11"/>
        <v>322</v>
      </c>
      <c r="C62" s="9"/>
      <c r="E62" s="12">
        <v>6</v>
      </c>
      <c r="F62" s="11">
        <f t="shared" ca="1" si="13"/>
        <v>297</v>
      </c>
      <c r="G62" s="11">
        <f t="shared" ca="1" si="12"/>
        <v>314</v>
      </c>
      <c r="H62" s="11">
        <f ca="1"/>
        <v>10</v>
      </c>
      <c r="I62" s="12">
        <f ca="1">ROUND(J48,2)</f>
        <v>0.03</v>
      </c>
      <c r="J62" s="12">
        <f t="shared" ca="1" si="14"/>
        <v>0.51</v>
      </c>
    </row>
    <row r="63" spans="1:10">
      <c r="A63" s="11">
        <v>61</v>
      </c>
      <c r="B63" s="11">
        <f t="shared" ca="1" si="11"/>
        <v>325</v>
      </c>
      <c r="C63" s="9"/>
      <c r="E63" s="12">
        <v>7</v>
      </c>
      <c r="F63" s="11">
        <f t="shared" ca="1" si="13"/>
        <v>315</v>
      </c>
      <c r="G63" s="11">
        <f t="shared" ca="1" si="12"/>
        <v>332</v>
      </c>
      <c r="H63" s="11">
        <f ca="1"/>
        <v>13</v>
      </c>
      <c r="I63" s="12">
        <f ca="1">ROUND(J50,2)</f>
        <v>1.08</v>
      </c>
      <c r="J63" s="12">
        <f t="shared" ca="1" si="14"/>
        <v>0.86</v>
      </c>
    </row>
    <row r="64" spans="1:10">
      <c r="A64" s="11">
        <v>62</v>
      </c>
      <c r="B64" s="11">
        <f t="shared" ca="1" si="11"/>
        <v>301</v>
      </c>
      <c r="C64" s="9"/>
      <c r="E64" s="12">
        <v>8</v>
      </c>
      <c r="F64" s="11">
        <f t="shared" ca="1" si="13"/>
        <v>333</v>
      </c>
      <c r="G64" s="11">
        <f t="shared" ca="1" si="12"/>
        <v>350</v>
      </c>
      <c r="H64" s="11">
        <f ca="1"/>
        <v>12</v>
      </c>
      <c r="I64" s="12">
        <f ca="1">ROUND(J52,2)</f>
        <v>1.51</v>
      </c>
      <c r="J64" s="12">
        <f t="shared" ca="1" si="14"/>
        <v>0.93</v>
      </c>
    </row>
    <row r="65" spans="1:13">
      <c r="A65" s="11">
        <v>63</v>
      </c>
      <c r="B65" s="11">
        <f t="shared" ca="1" si="11"/>
        <v>232</v>
      </c>
      <c r="C65" s="9"/>
      <c r="E65" s="12"/>
      <c r="F65" s="12"/>
      <c r="G65" s="11" t="s">
        <v>2</v>
      </c>
      <c r="H65" s="11">
        <f ca="1">SUM(H57:H64)</f>
        <v>100</v>
      </c>
      <c r="I65" s="12"/>
      <c r="J65" s="12"/>
    </row>
    <row r="66" spans="1:13">
      <c r="A66" s="11">
        <v>64</v>
      </c>
      <c r="B66" s="11">
        <f t="shared" ca="1" si="11"/>
        <v>223</v>
      </c>
      <c r="C66" s="9"/>
    </row>
    <row r="67" spans="1:13">
      <c r="A67" s="11">
        <v>65</v>
      </c>
      <c r="B67" s="11">
        <f t="shared" ref="B67:B102" ca="1" si="15">RANDBETWEEN(200,350)</f>
        <v>252</v>
      </c>
      <c r="C67" s="9"/>
    </row>
    <row r="68" spans="1:13">
      <c r="A68" s="11">
        <v>66</v>
      </c>
      <c r="B68" s="11">
        <f t="shared" ca="1" si="15"/>
        <v>287</v>
      </c>
      <c r="C68" s="9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1">
        <v>67</v>
      </c>
      <c r="B69" s="11">
        <f t="shared" ca="1" si="15"/>
        <v>207</v>
      </c>
      <c r="C69" s="9"/>
      <c r="E69" s="11" t="s">
        <v>8</v>
      </c>
      <c r="F69" s="11" t="s">
        <v>9</v>
      </c>
      <c r="G69" s="11" t="s">
        <v>10</v>
      </c>
      <c r="H69" s="11" t="s">
        <v>31</v>
      </c>
      <c r="I69" s="13" t="s">
        <v>25</v>
      </c>
      <c r="J69" s="13" t="s">
        <v>26</v>
      </c>
      <c r="K69" s="13" t="s">
        <v>23</v>
      </c>
      <c r="L69" s="13" t="s">
        <v>27</v>
      </c>
      <c r="M69" s="13" t="s">
        <v>28</v>
      </c>
    </row>
    <row r="70" spans="1:13">
      <c r="A70" s="11">
        <v>68</v>
      </c>
      <c r="B70" s="11">
        <f t="shared" ca="1" si="15"/>
        <v>306</v>
      </c>
      <c r="C70" s="9"/>
      <c r="E70" s="12">
        <v>1</v>
      </c>
      <c r="F70" s="11">
        <f ca="1">MIN(B55:B154)</f>
        <v>207</v>
      </c>
      <c r="G70" s="11">
        <f t="shared" ref="G70:G77" ca="1" si="16">F70+F$13-1</f>
        <v>224</v>
      </c>
      <c r="H70" s="11">
        <f t="array" aca="1" ref="H70:H77" ca="1">FREQUENCY(B3:B102,G70:G76)</f>
        <v>16</v>
      </c>
      <c r="I70" s="11">
        <f t="array" aca="1" ref="I70" ca="1">FREQUENCY(B3:B102,G70:G76)</f>
        <v>16</v>
      </c>
      <c r="J70" s="11">
        <f ca="1">I70/H$78</f>
        <v>0.16</v>
      </c>
      <c r="K70" s="12">
        <f ca="1">ROUND(G46,2)</f>
        <v>-1.49</v>
      </c>
      <c r="L70" s="12">
        <f ca="1">ROUND((NORMSDIST(K70)),2)</f>
        <v>7.0000000000000007E-2</v>
      </c>
      <c r="M70" s="12">
        <f ca="1">ABS(J70-L70)</f>
        <v>0.09</v>
      </c>
    </row>
    <row r="71" spans="1:13">
      <c r="A71" s="11">
        <v>69</v>
      </c>
      <c r="B71" s="11">
        <f t="shared" ca="1" si="15"/>
        <v>327</v>
      </c>
      <c r="C71" s="9"/>
      <c r="E71" s="12">
        <v>2</v>
      </c>
      <c r="F71" s="11">
        <f t="shared" ref="F71:F77" ca="1" si="17">G70+1</f>
        <v>225</v>
      </c>
      <c r="G71" s="11">
        <f t="shared" ca="1" si="16"/>
        <v>242</v>
      </c>
      <c r="H71" s="11">
        <f ca="1"/>
        <v>10</v>
      </c>
      <c r="I71" s="11">
        <f t="shared" ref="I71:I77" ca="1" si="18">I70+H71</f>
        <v>26</v>
      </c>
      <c r="J71" s="11">
        <f t="shared" ref="J71:J77" ca="1" si="19">I71/H$78</f>
        <v>0.26</v>
      </c>
      <c r="K71" s="12">
        <f ca="1">ROUND(G48,2)</f>
        <v>-1.06</v>
      </c>
      <c r="L71" s="12">
        <f t="shared" ref="L71:L77" ca="1" si="20">ROUND((NORMSDIST(K71)),2)</f>
        <v>0.14000000000000001</v>
      </c>
      <c r="M71" s="12">
        <f ca="1">ABS(J71-L71)</f>
        <v>0.12</v>
      </c>
    </row>
    <row r="72" spans="1:13">
      <c r="A72" s="11">
        <v>70</v>
      </c>
      <c r="B72" s="11">
        <f t="shared" ca="1" si="15"/>
        <v>312</v>
      </c>
      <c r="C72" s="9"/>
      <c r="E72" s="12">
        <v>3</v>
      </c>
      <c r="F72" s="11">
        <f t="shared" ca="1" si="17"/>
        <v>243</v>
      </c>
      <c r="G72" s="11">
        <f t="shared" ca="1" si="16"/>
        <v>260</v>
      </c>
      <c r="H72" s="11">
        <f ca="1"/>
        <v>9</v>
      </c>
      <c r="I72" s="11">
        <f t="shared" ca="1" si="18"/>
        <v>35</v>
      </c>
      <c r="J72" s="11">
        <f t="shared" ca="1" si="19"/>
        <v>0.35</v>
      </c>
      <c r="K72" s="12">
        <f ca="1">ROUND(G50,2)</f>
        <v>-0.63</v>
      </c>
      <c r="L72" s="12">
        <f t="shared" ca="1" si="20"/>
        <v>0.26</v>
      </c>
      <c r="M72" s="12">
        <f t="shared" ref="M72:M77" ca="1" si="21">ABS(J72-L72)</f>
        <v>8.9999999999999969E-2</v>
      </c>
    </row>
    <row r="73" spans="1:13">
      <c r="A73" s="11">
        <v>71</v>
      </c>
      <c r="B73" s="11">
        <f t="shared" ca="1" si="15"/>
        <v>228</v>
      </c>
      <c r="C73" s="9"/>
      <c r="E73" s="12">
        <v>4</v>
      </c>
      <c r="F73" s="11">
        <f t="shared" ca="1" si="17"/>
        <v>261</v>
      </c>
      <c r="G73" s="11">
        <f t="shared" ca="1" si="16"/>
        <v>278</v>
      </c>
      <c r="H73" s="11">
        <f ca="1"/>
        <v>10</v>
      </c>
      <c r="I73" s="11">
        <f t="shared" ca="1" si="18"/>
        <v>45</v>
      </c>
      <c r="J73" s="11">
        <f t="shared" ca="1" si="19"/>
        <v>0.45</v>
      </c>
      <c r="K73" s="12">
        <f ca="1">ROUND(G52,2)</f>
        <v>-0.2</v>
      </c>
      <c r="L73" s="12">
        <f t="shared" ca="1" si="20"/>
        <v>0.42</v>
      </c>
      <c r="M73" s="12">
        <f t="shared" ca="1" si="21"/>
        <v>3.0000000000000027E-2</v>
      </c>
    </row>
    <row r="74" spans="1:13">
      <c r="A74" s="11">
        <v>72</v>
      </c>
      <c r="B74" s="11">
        <f t="shared" ca="1" si="15"/>
        <v>281</v>
      </c>
      <c r="C74" s="9"/>
      <c r="E74" s="12">
        <v>5</v>
      </c>
      <c r="F74" s="11">
        <f t="shared" ca="1" si="17"/>
        <v>279</v>
      </c>
      <c r="G74" s="11">
        <f t="shared" ca="1" si="16"/>
        <v>296</v>
      </c>
      <c r="H74" s="11">
        <f ca="1"/>
        <v>20</v>
      </c>
      <c r="I74" s="11">
        <f t="shared" ca="1" si="18"/>
        <v>65</v>
      </c>
      <c r="J74" s="11">
        <f t="shared" ca="1" si="19"/>
        <v>0.65</v>
      </c>
      <c r="K74" s="12">
        <f ca="1">ROUND(J46,2)</f>
        <v>0.23</v>
      </c>
      <c r="L74" s="12">
        <f t="shared" ca="1" si="20"/>
        <v>0.59</v>
      </c>
      <c r="M74" s="12">
        <f t="shared" ca="1" si="21"/>
        <v>6.0000000000000053E-2</v>
      </c>
    </row>
    <row r="75" spans="1:13">
      <c r="A75" s="11">
        <v>73</v>
      </c>
      <c r="B75" s="11">
        <f t="shared" ca="1" si="15"/>
        <v>249</v>
      </c>
      <c r="C75" s="9"/>
      <c r="E75" s="12">
        <v>6</v>
      </c>
      <c r="F75" s="11">
        <f t="shared" ca="1" si="17"/>
        <v>297</v>
      </c>
      <c r="G75" s="11">
        <f t="shared" ca="1" si="16"/>
        <v>314</v>
      </c>
      <c r="H75" s="11">
        <f ca="1"/>
        <v>10</v>
      </c>
      <c r="I75" s="11">
        <f t="shared" ca="1" si="18"/>
        <v>75</v>
      </c>
      <c r="J75" s="11">
        <f t="shared" ca="1" si="19"/>
        <v>0.75</v>
      </c>
      <c r="K75" s="12">
        <f ca="1">ROUND(J48,2)</f>
        <v>0.03</v>
      </c>
      <c r="L75" s="12">
        <f t="shared" ca="1" si="20"/>
        <v>0.51</v>
      </c>
      <c r="M75" s="12">
        <f t="shared" ca="1" si="21"/>
        <v>0.24</v>
      </c>
    </row>
    <row r="76" spans="1:13">
      <c r="A76" s="11">
        <v>74</v>
      </c>
      <c r="B76" s="11">
        <f t="shared" ca="1" si="15"/>
        <v>232</v>
      </c>
      <c r="C76" s="9"/>
      <c r="E76" s="12">
        <v>7</v>
      </c>
      <c r="F76" s="11">
        <f t="shared" ca="1" si="17"/>
        <v>315</v>
      </c>
      <c r="G76" s="11">
        <f t="shared" ca="1" si="16"/>
        <v>332</v>
      </c>
      <c r="H76" s="11">
        <f ca="1"/>
        <v>13</v>
      </c>
      <c r="I76" s="11">
        <f t="shared" ca="1" si="18"/>
        <v>88</v>
      </c>
      <c r="J76" s="11">
        <f t="shared" ca="1" si="19"/>
        <v>0.88</v>
      </c>
      <c r="K76" s="12">
        <f ca="1">ROUND(J50,2)</f>
        <v>1.08</v>
      </c>
      <c r="L76" s="12">
        <f t="shared" ca="1" si="20"/>
        <v>0.86</v>
      </c>
      <c r="M76" s="12">
        <f t="shared" ca="1" si="21"/>
        <v>2.0000000000000018E-2</v>
      </c>
    </row>
    <row r="77" spans="1:13">
      <c r="A77" s="11">
        <v>75</v>
      </c>
      <c r="B77" s="11">
        <f t="shared" ca="1" si="15"/>
        <v>253</v>
      </c>
      <c r="C77" s="9"/>
      <c r="E77" s="12">
        <v>8</v>
      </c>
      <c r="F77" s="11">
        <f t="shared" ca="1" si="17"/>
        <v>333</v>
      </c>
      <c r="G77" s="11">
        <f t="shared" ca="1" si="16"/>
        <v>350</v>
      </c>
      <c r="H77" s="11">
        <f ca="1"/>
        <v>12</v>
      </c>
      <c r="I77" s="11">
        <f t="shared" ca="1" si="18"/>
        <v>100</v>
      </c>
      <c r="J77" s="11">
        <f t="shared" ca="1" si="19"/>
        <v>1</v>
      </c>
      <c r="K77" s="12">
        <f ca="1">ROUND(J52,2)</f>
        <v>1.51</v>
      </c>
      <c r="L77" s="12">
        <f t="shared" ca="1" si="20"/>
        <v>0.93</v>
      </c>
      <c r="M77" s="12">
        <f t="shared" ca="1" si="21"/>
        <v>6.9999999999999951E-2</v>
      </c>
    </row>
    <row r="78" spans="1:13">
      <c r="A78" s="11">
        <v>76</v>
      </c>
      <c r="B78" s="11">
        <f t="shared" ca="1" si="15"/>
        <v>345</v>
      </c>
      <c r="C78" s="9"/>
      <c r="E78" s="12"/>
      <c r="F78" s="12"/>
      <c r="G78" s="11" t="s">
        <v>2</v>
      </c>
      <c r="H78" s="11">
        <f ca="1">SUM(H70:H77)</f>
        <v>100</v>
      </c>
      <c r="I78" s="12"/>
      <c r="J78" s="12"/>
      <c r="K78" s="12"/>
      <c r="L78" s="12"/>
      <c r="M78" s="12"/>
    </row>
    <row r="79" spans="1:13">
      <c r="A79" s="11">
        <v>77</v>
      </c>
      <c r="B79" s="11">
        <f t="shared" ca="1" si="15"/>
        <v>286</v>
      </c>
      <c r="C79" s="9"/>
    </row>
    <row r="80" spans="1:13">
      <c r="A80" s="11">
        <v>78</v>
      </c>
      <c r="B80" s="11">
        <f t="shared" ca="1" si="15"/>
        <v>232</v>
      </c>
      <c r="C80" s="9"/>
      <c r="F80" s="10"/>
    </row>
    <row r="81" spans="1:11">
      <c r="A81" s="11">
        <v>79</v>
      </c>
      <c r="B81" s="11">
        <f t="shared" ca="1" si="15"/>
        <v>329</v>
      </c>
      <c r="C81" s="9"/>
      <c r="E81" s="11"/>
      <c r="F81" s="12"/>
      <c r="G81" s="6" t="s">
        <v>29</v>
      </c>
      <c r="H81" s="5">
        <f ca="1">MAX(M70:M77)</f>
        <v>0.24</v>
      </c>
      <c r="I81" s="13"/>
    </row>
    <row r="82" spans="1:11">
      <c r="A82" s="11">
        <v>80</v>
      </c>
      <c r="B82" s="11">
        <f t="shared" ca="1" si="15"/>
        <v>339</v>
      </c>
      <c r="C82" s="9"/>
      <c r="E82" s="14"/>
      <c r="F82" s="11"/>
      <c r="G82" s="14"/>
      <c r="H82" s="11"/>
      <c r="I82" s="12"/>
      <c r="K82" s="4"/>
    </row>
    <row r="83" spans="1:11">
      <c r="A83" s="11">
        <v>81</v>
      </c>
      <c r="B83" s="11">
        <f t="shared" ca="1" si="15"/>
        <v>296</v>
      </c>
      <c r="C83" s="9"/>
      <c r="F83" s="5" t="s">
        <v>38</v>
      </c>
      <c r="G83" s="8" t="s">
        <v>30</v>
      </c>
      <c r="H83" s="11">
        <f ca="1">1.36/(SQRT(H78))</f>
        <v>0.13600000000000001</v>
      </c>
      <c r="I83" s="12"/>
    </row>
    <row r="84" spans="1:11">
      <c r="A84" s="11">
        <v>82</v>
      </c>
      <c r="B84" s="11">
        <f t="shared" ca="1" si="15"/>
        <v>309</v>
      </c>
      <c r="C84" s="9"/>
      <c r="E84" s="12"/>
      <c r="F84" s="11"/>
      <c r="G84" s="11"/>
      <c r="H84" s="11"/>
      <c r="I84" s="12"/>
    </row>
    <row r="85" spans="1:11">
      <c r="A85" s="11">
        <v>83</v>
      </c>
      <c r="B85" s="11">
        <f t="shared" ca="1" si="15"/>
        <v>260</v>
      </c>
      <c r="C85" s="9"/>
      <c r="E85" s="12"/>
      <c r="F85" s="12"/>
      <c r="G85" s="12"/>
      <c r="H85" s="11"/>
      <c r="I85" s="12"/>
      <c r="J85" s="12"/>
    </row>
    <row r="86" spans="1:11">
      <c r="A86" s="11">
        <v>84</v>
      </c>
      <c r="B86" s="11">
        <f t="shared" ca="1" si="15"/>
        <v>268</v>
      </c>
      <c r="C86" s="9"/>
      <c r="E86" s="12"/>
      <c r="F86" s="11"/>
      <c r="G86" s="11"/>
      <c r="H86" s="11"/>
      <c r="I86" s="11"/>
      <c r="J86" s="15"/>
    </row>
    <row r="87" spans="1:11">
      <c r="A87" s="11">
        <v>85</v>
      </c>
      <c r="B87" s="11">
        <f t="shared" ca="1" si="15"/>
        <v>292</v>
      </c>
      <c r="C87" s="9"/>
      <c r="E87" s="12"/>
      <c r="F87" s="12" t="s">
        <v>33</v>
      </c>
      <c r="G87" s="11" t="str">
        <f>IF(G86&gt;=J86,"DITOLAK","DITERIMA")</f>
        <v>DITOLAK</v>
      </c>
      <c r="H87" s="11"/>
      <c r="I87" s="12"/>
      <c r="J87" s="12"/>
    </row>
    <row r="88" spans="1:11">
      <c r="A88" s="11">
        <v>86</v>
      </c>
      <c r="B88" s="11">
        <f t="shared" ca="1" si="15"/>
        <v>348</v>
      </c>
      <c r="C88" s="9"/>
      <c r="E88" s="12"/>
      <c r="F88" s="11"/>
      <c r="G88" s="11"/>
      <c r="H88" s="11"/>
      <c r="I88" s="12"/>
      <c r="J88" s="12"/>
    </row>
    <row r="89" spans="1:11">
      <c r="A89" s="11">
        <v>87</v>
      </c>
      <c r="B89" s="11">
        <f t="shared" ca="1" si="15"/>
        <v>338</v>
      </c>
      <c r="C89" s="9"/>
      <c r="E89" s="12"/>
    </row>
    <row r="90" spans="1:11">
      <c r="A90" s="11">
        <v>88</v>
      </c>
      <c r="B90" s="11">
        <f t="shared" ca="1" si="15"/>
        <v>211</v>
      </c>
      <c r="C90" s="9"/>
      <c r="E90" s="12"/>
    </row>
    <row r="91" spans="1:11">
      <c r="A91" s="11">
        <v>89</v>
      </c>
      <c r="B91" s="11">
        <f t="shared" ca="1" si="15"/>
        <v>343</v>
      </c>
      <c r="C91" s="9"/>
    </row>
    <row r="92" spans="1:11">
      <c r="A92" s="11">
        <v>90</v>
      </c>
      <c r="B92" s="11">
        <f t="shared" ca="1" si="15"/>
        <v>280</v>
      </c>
      <c r="C92" s="9"/>
    </row>
    <row r="93" spans="1:11">
      <c r="A93" s="11">
        <v>91</v>
      </c>
      <c r="B93" s="11">
        <f t="shared" ca="1" si="15"/>
        <v>217</v>
      </c>
      <c r="C93" s="9"/>
    </row>
    <row r="94" spans="1:11">
      <c r="A94" s="11">
        <v>92</v>
      </c>
      <c r="B94" s="11">
        <f t="shared" ca="1" si="15"/>
        <v>324</v>
      </c>
      <c r="C94" s="9"/>
    </row>
    <row r="95" spans="1:11">
      <c r="A95" s="11">
        <v>93</v>
      </c>
      <c r="B95" s="11">
        <f t="shared" ca="1" si="15"/>
        <v>350</v>
      </c>
      <c r="C95" s="9"/>
    </row>
    <row r="96" spans="1:11">
      <c r="A96" s="11">
        <v>94</v>
      </c>
      <c r="B96" s="11">
        <f t="shared" ca="1" si="15"/>
        <v>265</v>
      </c>
      <c r="C96" s="9"/>
    </row>
    <row r="97" spans="1:3">
      <c r="A97" s="11">
        <v>95</v>
      </c>
      <c r="B97" s="11">
        <f t="shared" ca="1" si="15"/>
        <v>292</v>
      </c>
      <c r="C97" s="9"/>
    </row>
    <row r="98" spans="1:3">
      <c r="A98" s="11">
        <v>96</v>
      </c>
      <c r="B98" s="11">
        <f t="shared" ca="1" si="15"/>
        <v>261</v>
      </c>
      <c r="C98" s="9"/>
    </row>
    <row r="99" spans="1:3">
      <c r="A99" s="11">
        <v>97</v>
      </c>
      <c r="B99" s="11">
        <f t="shared" ca="1" si="15"/>
        <v>347</v>
      </c>
      <c r="C99" s="9"/>
    </row>
    <row r="100" spans="1:3">
      <c r="A100" s="11">
        <v>98</v>
      </c>
      <c r="B100" s="11">
        <f t="shared" ca="1" si="15"/>
        <v>265</v>
      </c>
      <c r="C100" s="9"/>
    </row>
    <row r="101" spans="1:3">
      <c r="A101" s="11">
        <v>99</v>
      </c>
      <c r="B101" s="11">
        <f t="shared" ca="1" si="15"/>
        <v>283</v>
      </c>
      <c r="C101" s="9"/>
    </row>
    <row r="102" spans="1:3">
      <c r="A102" s="11">
        <v>100</v>
      </c>
      <c r="B102" s="11">
        <f t="shared" ca="1" si="15"/>
        <v>344</v>
      </c>
      <c r="C102" s="9"/>
    </row>
    <row r="103" spans="1:3">
      <c r="A103" s="8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>
      <selection activeCell="F13" sqref="F13"/>
    </sheetView>
  </sheetViews>
  <sheetFormatPr defaultRowHeight="15"/>
  <cols>
    <col min="1" max="16384" width="9.140625" style="1"/>
  </cols>
  <sheetData>
    <row r="1" spans="6:10">
      <c r="F1" s="2"/>
    </row>
    <row r="2" spans="6:10">
      <c r="F2" s="2"/>
    </row>
    <row r="3" spans="6:10">
      <c r="F3" s="2"/>
    </row>
    <row r="4" spans="6:10">
      <c r="F4" s="2"/>
    </row>
    <row r="5" spans="6:10">
      <c r="F5" s="2"/>
    </row>
    <row r="6" spans="6:10">
      <c r="F6" s="2"/>
      <c r="I6"/>
      <c r="J6"/>
    </row>
    <row r="7" spans="6:10">
      <c r="F7" s="2"/>
      <c r="I7"/>
      <c r="J7"/>
    </row>
    <row r="8" spans="6:10">
      <c r="F8" s="2"/>
      <c r="I8"/>
      <c r="J8"/>
    </row>
    <row r="9" spans="6:10">
      <c r="F9" s="2"/>
      <c r="I9"/>
      <c r="J9"/>
    </row>
    <row r="10" spans="6:10">
      <c r="F10" s="2"/>
      <c r="I10"/>
      <c r="J10"/>
    </row>
    <row r="11" spans="6:10">
      <c r="F11" s="2"/>
      <c r="I11"/>
      <c r="J11"/>
    </row>
    <row r="12" spans="6:10">
      <c r="F12" s="2"/>
      <c r="I12"/>
      <c r="J12"/>
    </row>
    <row r="13" spans="6:10">
      <c r="F13" s="2"/>
      <c r="I13"/>
      <c r="J13"/>
    </row>
    <row r="14" spans="6:10">
      <c r="F14" s="2"/>
      <c r="I14"/>
      <c r="J14"/>
    </row>
    <row r="15" spans="6:10">
      <c r="F15" s="2"/>
    </row>
    <row r="16" spans="6:10">
      <c r="F16" s="2"/>
    </row>
    <row r="17" spans="1:6">
      <c r="F17" s="2"/>
    </row>
    <row r="18" spans="1:6">
      <c r="F18" s="2"/>
    </row>
    <row r="19" spans="1:6">
      <c r="F19" s="2"/>
    </row>
    <row r="20" spans="1:6">
      <c r="F20" s="2"/>
    </row>
    <row r="21" spans="1:6">
      <c r="A21" s="3"/>
      <c r="F21" s="2"/>
    </row>
    <row r="22" spans="1:6">
      <c r="F22" s="2"/>
    </row>
    <row r="23" spans="1:6">
      <c r="F23" s="2"/>
    </row>
    <row r="24" spans="1:6">
      <c r="F24" s="2"/>
    </row>
    <row r="25" spans="1:6">
      <c r="F25" s="2"/>
    </row>
    <row r="26" spans="1:6">
      <c r="F26" s="2"/>
    </row>
    <row r="27" spans="1:6">
      <c r="F27" s="2"/>
    </row>
    <row r="28" spans="1:6">
      <c r="F28" s="2"/>
    </row>
    <row r="29" spans="1:6">
      <c r="F29" s="2"/>
    </row>
    <row r="30" spans="1:6">
      <c r="F30" s="2"/>
    </row>
    <row r="31" spans="1:6">
      <c r="F31" s="2"/>
    </row>
    <row r="32" spans="1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FAHIRAH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iraa</dc:creator>
  <cp:lastModifiedBy>iraa</cp:lastModifiedBy>
  <dcterms:created xsi:type="dcterms:W3CDTF">2014-11-21T11:32:24Z</dcterms:created>
  <dcterms:modified xsi:type="dcterms:W3CDTF">2014-11-22T03:57:51Z</dcterms:modified>
</cp:coreProperties>
</file>