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28961F88-E8EB-4EDE-BAF1-3C07494BE09B}" xr6:coauthVersionLast="47" xr6:coauthVersionMax="47" xr10:uidLastSave="{00000000-0000-0000-0000-000000000000}"/>
  <bookViews>
    <workbookView xWindow="28680" yWindow="-120" windowWidth="29040" windowHeight="15720" tabRatio="793" activeTab="3" xr2:uid="{757C07E9-73FD-4EAE-8969-0533CFDE11EA}"/>
  </bookViews>
  <sheets>
    <sheet name="Batch" sheetId="1" r:id="rId1"/>
    <sheet name="Activity" sheetId="2" r:id="rId2"/>
    <sheet name="Approval" sheetId="3" r:id="rId3"/>
    <sheet name="Documentation" sheetId="17" r:id="rId4"/>
    <sheet name="Act Maintenance Rek" sheetId="15" r:id="rId5"/>
    <sheet name="Act Maintenance Info" sheetId="16" r:id="rId6"/>
    <sheet name="Act Restrukturisasi Rek" sheetId="12" r:id="rId7"/>
    <sheet name="Act Pemindahbukuan" sheetId="5" r:id="rId8"/>
    <sheet name="Act Pembukaan Rek" sheetId="8" r:id="rId9"/>
    <sheet name="Act Blokir Rek" sheetId="9" r:id="rId10"/>
    <sheet name="Act Asuransi" sheetId="14" r:id="rId11"/>
    <sheet name="Act Pending Rekening" sheetId="13" r:id="rId12"/>
    <sheet name="Act Penutupan Rek" sheetId="10" r:id="rId13"/>
    <sheet name="Act Bucket Adjusment" sheetId="11" r:id="rId14"/>
    <sheet name="Var" sheetId="4" r:id="rId15"/>
  </sheets>
  <externalReferences>
    <externalReference r:id="rId16"/>
  </externalReferences>
  <definedNames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" i="2" l="1"/>
  <c r="B68" i="2"/>
  <c r="B67" i="2"/>
  <c r="B66" i="2"/>
  <c r="M31" i="1"/>
  <c r="B31" i="1"/>
  <c r="M30" i="1"/>
  <c r="B30" i="1"/>
  <c r="M29" i="1"/>
  <c r="B29" i="1"/>
  <c r="B65" i="2"/>
  <c r="B64" i="2"/>
  <c r="M28" i="1"/>
  <c r="B28" i="1"/>
  <c r="A3" i="15" a="1"/>
  <c r="A3" i="15" s="1"/>
  <c r="B63" i="2"/>
  <c r="B62" i="2"/>
  <c r="B61" i="2"/>
  <c r="M27" i="1"/>
  <c r="B27" i="1"/>
  <c r="M26" i="1"/>
  <c r="B26" i="1"/>
  <c r="B60" i="2"/>
  <c r="M25" i="1"/>
  <c r="B25" i="1"/>
  <c r="M24" i="1"/>
  <c r="B24" i="1"/>
  <c r="B59" i="2"/>
  <c r="B58" i="2"/>
  <c r="B57" i="2"/>
  <c r="B56" i="2"/>
  <c r="M23" i="1"/>
  <c r="B23" i="1"/>
  <c r="B55" i="2"/>
  <c r="B54" i="2"/>
  <c r="B53" i="2"/>
  <c r="B52" i="2"/>
  <c r="B51" i="2"/>
  <c r="M22" i="1"/>
  <c r="B22" i="1"/>
  <c r="B39" i="2"/>
  <c r="B40" i="2"/>
  <c r="B41" i="2"/>
  <c r="B42" i="2"/>
  <c r="B43" i="2"/>
  <c r="B44" i="2"/>
  <c r="B45" i="2"/>
  <c r="B46" i="2"/>
  <c r="B47" i="2"/>
  <c r="B48" i="2"/>
  <c r="B49" i="2"/>
  <c r="B50" i="2"/>
  <c r="M21" i="1" l="1"/>
  <c r="B21" i="1"/>
  <c r="B38" i="2"/>
  <c r="B37" i="2"/>
  <c r="M20" i="1"/>
  <c r="B20" i="1"/>
  <c r="M19" i="1"/>
  <c r="B19" i="1"/>
  <c r="B36" i="2"/>
  <c r="M18" i="1"/>
  <c r="B18" i="1"/>
  <c r="B35" i="2"/>
  <c r="M17" i="1"/>
  <c r="B17" i="1"/>
  <c r="B34" i="2"/>
  <c r="M16" i="1"/>
  <c r="B16" i="1"/>
  <c r="B33" i="2"/>
  <c r="B32" i="2"/>
  <c r="B31" i="2"/>
  <c r="M15" i="1"/>
  <c r="B15" i="1"/>
  <c r="M14" i="1"/>
  <c r="B14" i="1"/>
  <c r="M13" i="1"/>
  <c r="B13" i="1"/>
  <c r="B30" i="2"/>
  <c r="B29" i="2"/>
  <c r="M12" i="1"/>
  <c r="B12" i="1"/>
  <c r="M11" i="1"/>
  <c r="B11" i="1"/>
  <c r="B28" i="2"/>
  <c r="M10" i="1"/>
  <c r="B10" i="1"/>
  <c r="B27" i="2"/>
  <c r="M9" i="1"/>
  <c r="B9" i="1"/>
  <c r="B26" i="2"/>
  <c r="M8" i="1"/>
  <c r="B8" i="1"/>
  <c r="B25" i="2"/>
  <c r="M7" i="1"/>
  <c r="B7" i="1"/>
  <c r="B24" i="2"/>
  <c r="M6" i="1"/>
  <c r="B6" i="1"/>
  <c r="B18" i="2"/>
  <c r="B19" i="2"/>
  <c r="B20" i="2"/>
  <c r="B21" i="2"/>
  <c r="B22" i="2"/>
  <c r="B23" i="2"/>
  <c r="B5" i="1"/>
  <c r="M5" i="1"/>
  <c r="B17" i="2"/>
  <c r="B12" i="2"/>
  <c r="B13" i="2"/>
  <c r="B14" i="2"/>
  <c r="B15" i="2"/>
  <c r="B16" i="2"/>
  <c r="B11" i="2"/>
  <c r="B10" i="2"/>
  <c r="B9" i="2"/>
  <c r="B8" i="2"/>
  <c r="B7" i="2"/>
  <c r="B6" i="2"/>
  <c r="B5" i="2"/>
  <c r="B4" i="2"/>
  <c r="B3" i="2"/>
  <c r="B3" i="15" a="1"/>
  <c r="B3" i="15" s="1"/>
  <c r="B2" i="2"/>
  <c r="M3" i="1" l="1"/>
  <c r="M4" i="1"/>
  <c r="M2" i="1"/>
  <c r="B3" i="16" a="1"/>
  <c r="B3" i="16" s="1"/>
  <c r="A3" i="16" a="1"/>
  <c r="A3" i="16" s="1"/>
  <c r="B3" i="14" a="1"/>
  <c r="B3" i="14" s="1"/>
  <c r="A3" i="14" a="1"/>
  <c r="A3" i="14" s="1"/>
  <c r="B3" i="13" a="1"/>
  <c r="B3" i="13" s="1"/>
  <c r="A3" i="13" a="1"/>
  <c r="A3" i="13" s="1"/>
  <c r="B3" i="12" a="1"/>
  <c r="B3" i="12" s="1"/>
  <c r="A3" i="12" a="1"/>
  <c r="A3" i="12" s="1"/>
  <c r="B3" i="11" a="1"/>
  <c r="B3" i="11" s="1"/>
  <c r="A3" i="11" a="1"/>
  <c r="A3" i="11" s="1"/>
  <c r="B3" i="10" a="1"/>
  <c r="B3" i="10" s="1"/>
  <c r="A3" i="10" a="1"/>
  <c r="A3" i="10" s="1"/>
  <c r="B3" i="9" a="1"/>
  <c r="B3" i="9" s="1"/>
  <c r="A3" i="9" a="1"/>
  <c r="A3" i="9" s="1"/>
  <c r="B3" i="8" a="1"/>
  <c r="B3" i="8" s="1"/>
  <c r="A3" i="8" a="1"/>
  <c r="A3" i="8" s="1"/>
  <c r="B3" i="5" a="1"/>
  <c r="B3" i="5" s="1"/>
  <c r="A3" i="5" a="1"/>
  <c r="A3" i="5" s="1"/>
  <c r="B2" i="1"/>
  <c r="B4" i="1" l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<sst xmlns="http://schemas.openxmlformats.org/spreadsheetml/2006/main" count="1320" uniqueCount="363">
  <si>
    <t>NoTC</t>
  </si>
  <si>
    <t>NoMemo</t>
  </si>
  <si>
    <t>IsRunning</t>
  </si>
  <si>
    <t>UseCase</t>
  </si>
  <si>
    <t>Segmen</t>
  </si>
  <si>
    <t>Pencairan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</si>
  <si>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</si>
  <si>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</si>
  <si>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</si>
  <si>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</si>
  <si>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</si>
  <si>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</si>
  <si>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</si>
  <si>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</si>
  <si>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</si>
  <si>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</si>
  <si>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</si>
  <si>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</si>
  <si>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</si>
  <si>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</si>
  <si>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</si>
  <si>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</si>
  <si>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</si>
  <si>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</si>
  <si>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</si>
  <si>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</si>
  <si>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</si>
  <si>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</si>
  <si>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</si>
  <si>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</si>
  <si>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</si>
  <si>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</si>
  <si>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</si>
  <si>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</si>
  <si>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</si>
  <si>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</si>
  <si>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</si>
  <si>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</si>
  <si>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</si>
  <si>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No</t>
  </si>
  <si>
    <t>Pencairan Pertama</t>
  </si>
  <si>
    <t>Pencairan ke 2 dan seterusnya</t>
  </si>
  <si>
    <t>nominal =&lt; 2T</t>
  </si>
  <si>
    <t>nominal &gt; 2T</t>
  </si>
  <si>
    <t>nominal =&lt; 500M</t>
  </si>
  <si>
    <t>nominal &gt; 500M s.d. 5T</t>
  </si>
  <si>
    <t>nominal &gt; 5T</t>
  </si>
  <si>
    <t>Korporasi &amp; Enterprise</t>
  </si>
  <si>
    <t>bni1234</t>
  </si>
  <si>
    <t>Imran Riyadi</t>
  </si>
  <si>
    <t>Officer Corporate 2 Credit Operations</t>
  </si>
  <si>
    <t>COPCORCK1</t>
  </si>
  <si>
    <t>bnitest123</t>
  </si>
  <si>
    <t>EVI MAYALIANA</t>
  </si>
  <si>
    <t>CORPORATE 1 CREDIT OPERATIONS TEAM LEADER</t>
  </si>
  <si>
    <t>COPCORTL1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</si>
  <si>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</si>
  <si>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</si>
  <si>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</si>
  <si>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</si>
  <si>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</si>
  <si>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</si>
  <si>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ABD. SALAM KADIR</t>
  </si>
  <si>
    <t>COPDIVHEAD</t>
  </si>
  <si>
    <t>DWI JATNO DJOKO SANTOSO V.</t>
  </si>
  <si>
    <t>CORPORATE &amp; ENTERPRISE CREDIT OPS ADVISORY</t>
  </si>
  <si>
    <t>COPCORADVEO</t>
  </si>
  <si>
    <t>Non Pencairan</t>
  </si>
  <si>
    <t>Commercial</t>
  </si>
  <si>
    <t>nominal s.d. Rp.5M</t>
  </si>
  <si>
    <t>nominal Di atas Rp.5 M</t>
  </si>
  <si>
    <t>nominal s.d 20M</t>
  </si>
  <si>
    <t>nominal &gt; 20M s.d 50M</t>
  </si>
  <si>
    <t>nominal &gt; 50M</t>
  </si>
  <si>
    <t>DEDY SUTANTO</t>
  </si>
  <si>
    <t>Commercial Credit Ops 1 Officer</t>
  </si>
  <si>
    <t>COPCOMCK1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</si>
  <si>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</si>
  <si>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</si>
  <si>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</si>
  <si>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</si>
  <si>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</si>
  <si>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</si>
  <si>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ABDI FERMANDA</t>
  </si>
  <si>
    <t>COMMERCIAL CREDIT OPERATIONS DEPARTEMENT HEAD</t>
  </si>
  <si>
    <t>COPCOMDH</t>
  </si>
  <si>
    <t>nominal =&lt; Rp 500jt</t>
  </si>
  <si>
    <t>nominal &gt; Rp 500jt - Rp 1M</t>
  </si>
  <si>
    <t>nominal &gt; Rp 1M - Rp 5M</t>
  </si>
  <si>
    <t>nominal &gt; Rp 5M</t>
  </si>
  <si>
    <t>nominal =&lt; Rp 1M</t>
  </si>
  <si>
    <t>Retail</t>
  </si>
  <si>
    <t>ALFENDRI ABRAR</t>
  </si>
  <si>
    <t>Retail Credit Operations Wilayah 1 Officer</t>
  </si>
  <si>
    <t>COPRETCK1</t>
  </si>
  <si>
    <t>M. FAHREZI WIJAYA</t>
  </si>
  <si>
    <t>RETAIL CREDIT OPERATIONS TEAM LEADER 1</t>
  </si>
  <si>
    <t>COPRETTL1</t>
  </si>
  <si>
    <t>ABDI SIREGAR</t>
  </si>
  <si>
    <t>RETAIL CREDIT OPS REGION HEAD 1</t>
  </si>
  <si>
    <t>COPRETRH1</t>
  </si>
  <si>
    <t>ARIE ARDYANTO</t>
  </si>
  <si>
    <t>RETAIL CREDIT OPERATIONS DEPARTEMENT HEAD 1</t>
  </si>
  <si>
    <t>COPRETDH1</t>
  </si>
  <si>
    <t>Syndikasi as Fasilitas</t>
  </si>
  <si>
    <t>ANDRI ARDIANSYAH</t>
  </si>
  <si>
    <t>Syndication Credit Operations Officer</t>
  </si>
  <si>
    <t>COPCORCK6</t>
  </si>
  <si>
    <t>Rahma Yanti</t>
  </si>
  <si>
    <t>Syndication Credit Operations Team Leader</t>
  </si>
  <si>
    <t>COPCORTL6</t>
  </si>
  <si>
    <t>Pemindahbukuan</t>
  </si>
  <si>
    <t>Y</t>
  </si>
  <si>
    <t>Blokir Rekening</t>
  </si>
  <si>
    <t>Penutupan Rek</t>
  </si>
  <si>
    <t>Bucket Adjusment</t>
  </si>
  <si>
    <t>Restrukturisasi Rek</t>
  </si>
  <si>
    <t>Pending Rekening</t>
  </si>
  <si>
    <t>Pembukaan Rek</t>
  </si>
  <si>
    <t>Asuransi</t>
  </si>
  <si>
    <t>Maintenance Rek</t>
  </si>
  <si>
    <t>Maintenance Info</t>
  </si>
  <si>
    <t>Seq</t>
  </si>
  <si>
    <t>TC-01</t>
  </si>
  <si>
    <t>TC-02</t>
  </si>
  <si>
    <t>RekDebit</t>
  </si>
  <si>
    <t>RekKredit</t>
  </si>
  <si>
    <t>Narasi</t>
  </si>
  <si>
    <t>pinj</t>
  </si>
  <si>
    <t>simp</t>
  </si>
  <si>
    <t>debit</t>
  </si>
  <si>
    <t>kredit</t>
  </si>
  <si>
    <t>antasena bulk</t>
  </si>
  <si>
    <t>SkenarioActivity</t>
  </si>
  <si>
    <t>SkenarioBatch</t>
  </si>
  <si>
    <t>Cif</t>
  </si>
  <si>
    <t>NoRek</t>
  </si>
  <si>
    <t>IsPasang</t>
  </si>
  <si>
    <t>Pasang</t>
  </si>
  <si>
    <t>Lepas</t>
  </si>
  <si>
    <t>BiayaAdminPSJT</t>
  </si>
  <si>
    <t>BebasBiayaTutupRekening</t>
  </si>
  <si>
    <t>NominalOverride</t>
  </si>
  <si>
    <t>RekPembebananSaldoPinjaman</t>
  </si>
  <si>
    <t>RekPembebananBiayaLainnya</t>
  </si>
  <si>
    <t>NarasiTambahan</t>
  </si>
  <si>
    <t>OVERRIDE</t>
  </si>
  <si>
    <t>YA</t>
  </si>
  <si>
    <t>test1</t>
  </si>
  <si>
    <t>test2</t>
  </si>
  <si>
    <t>Bunga</t>
  </si>
  <si>
    <t>Biaya</t>
  </si>
  <si>
    <t>Denda</t>
  </si>
  <si>
    <t>KodeRestruk</t>
  </si>
  <si>
    <t>MetodeRestruk</t>
  </si>
  <si>
    <t>ActionPasang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</si>
  <si>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</si>
  <si>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</si>
  <si>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</si>
  <si>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</si>
  <si>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</si>
  <si>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</si>
  <si>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</si>
  <si>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</si>
  <si>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</si>
  <si>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</si>
  <si>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</si>
  <si>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</si>
  <si>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</si>
  <si>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</si>
  <si>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15,0</t>
  </si>
  <si>
    <t>an komersial</t>
  </si>
  <si>
    <t>12303011</t>
  </si>
  <si>
    <t>01/06/2016</t>
  </si>
  <si>
    <t>01/06/2018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</si>
  <si>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</si>
  <si>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</si>
  <si>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</si>
  <si>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</si>
  <si>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</si>
  <si>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</si>
  <si>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003</t>
  </si>
  <si>
    <t>03/07/2016</t>
  </si>
  <si>
    <t>03/09/2016</t>
  </si>
  <si>
    <t>KodePeruntukan</t>
  </si>
  <si>
    <t>SektorEkonomi</t>
  </si>
  <si>
    <t>FlagKmk</t>
  </si>
  <si>
    <t>011140</t>
  </si>
  <si>
    <t>002</t>
  </si>
  <si>
    <t>011110</t>
  </si>
  <si>
    <t>M.NURUDIN SANTOSO</t>
  </si>
  <si>
    <t>FERRY K.W. TARUMINGI</t>
  </si>
  <si>
    <t>SENIOR OFFICER CORPORATE 1 CREDIT OPERATIONS</t>
  </si>
  <si>
    <t>COPCORMK1</t>
  </si>
  <si>
    <t>SumActivity</t>
  </si>
  <si>
    <t>JatuhTempo_NomorPKAwal</t>
  </si>
  <si>
    <t>JatuhTempo_NomorPKAkhir</t>
  </si>
  <si>
    <t>JatuhTempo_TanggalPKAwal</t>
  </si>
  <si>
    <t>JatuhTempo_TanggalPKAkhir</t>
  </si>
  <si>
    <t>NomorPKAwal</t>
  </si>
  <si>
    <t>NomorPKAkhir</t>
  </si>
  <si>
    <t>TanggalPKAwal</t>
  </si>
  <si>
    <t>TanggalPKAkhir</t>
  </si>
  <si>
    <t>JatuhTempo_PerpanjanganSementara</t>
  </si>
  <si>
    <t>Maksimum_Rekening</t>
  </si>
  <si>
    <t>TanggalRestruk</t>
  </si>
  <si>
    <t>Frekuensi</t>
  </si>
  <si>
    <t>KodeRM</t>
  </si>
  <si>
    <t>Deskripsi</t>
  </si>
  <si>
    <t>KolektabilitasRekening</t>
  </si>
  <si>
    <t>FlagStimulus</t>
  </si>
  <si>
    <t>testing</t>
  </si>
  <si>
    <t>01:PASS</t>
  </si>
  <si>
    <t>02:SPECIAL MENTION</t>
  </si>
  <si>
    <t>03:SUB STANDARD</t>
  </si>
  <si>
    <t>04:DOUBTFUL</t>
  </si>
  <si>
    <t>05:LOST</t>
  </si>
  <si>
    <t>06:NOTION WRITTEN OF</t>
  </si>
  <si>
    <t>0: Normal</t>
  </si>
  <si>
    <t>1: Relaksasi Kredit</t>
  </si>
  <si>
    <t>2: Relaksasi Re-Restrukturisasi</t>
  </si>
  <si>
    <t>3: MPE COVID-19</t>
  </si>
  <si>
    <t>4: Stimulus Bunga COVID-19</t>
  </si>
  <si>
    <t>T : Tidak</t>
  </si>
  <si>
    <t>Y : Ya</t>
  </si>
  <si>
    <t>antasena - all use case</t>
  </si>
  <si>
    <t>beberapa use case</t>
  </si>
  <si>
    <t>NominalAwal</t>
  </si>
  <si>
    <t>NominalAkhir</t>
  </si>
  <si>
    <t>BPMK</t>
  </si>
  <si>
    <t>A0101</t>
  </si>
  <si>
    <t>antasena beberapa use case</t>
  </si>
  <si>
    <t>A0103</t>
  </si>
  <si>
    <t>A0104</t>
  </si>
  <si>
    <t>maintrek rek affiliasi dan pk</t>
  </si>
  <si>
    <t>A0105</t>
  </si>
  <si>
    <t>antasena maintinfo rek</t>
  </si>
  <si>
    <t>A0106</t>
  </si>
  <si>
    <t>maintrek rek affiliasi dan kena validasi pk</t>
  </si>
  <si>
    <t>A0107</t>
  </si>
  <si>
    <t>Restruk antasena</t>
  </si>
  <si>
    <t>A0108</t>
  </si>
  <si>
    <t>kena validasi pk</t>
  </si>
  <si>
    <t>A0109</t>
  </si>
  <si>
    <t>A0110</t>
  </si>
  <si>
    <t>maintinfo pk</t>
  </si>
  <si>
    <t>maintinfo kena validasi pk</t>
  </si>
  <si>
    <t>A0111</t>
  </si>
  <si>
    <t>A0112</t>
  </si>
  <si>
    <t>A0113</t>
  </si>
  <si>
    <t>antasena maint rek</t>
  </si>
  <si>
    <t>antasena maint info</t>
  </si>
  <si>
    <t>antasena restruk</t>
  </si>
  <si>
    <t>A0114</t>
  </si>
  <si>
    <t>Antasena maint rek validasi PK Rules 1</t>
  </si>
  <si>
    <t>A0115</t>
  </si>
  <si>
    <t>Antasena maint rek validasi PK Rules 2</t>
  </si>
  <si>
    <t>A0116</t>
  </si>
  <si>
    <t>Antasena maint info validasi PK Rules 2</t>
  </si>
  <si>
    <t>Antasena maint info validasi PK Rules 1</t>
  </si>
  <si>
    <t>A0117</t>
  </si>
  <si>
    <t>A0118</t>
  </si>
  <si>
    <t>A0119</t>
  </si>
  <si>
    <t>Rekon transaksi 1T</t>
  </si>
  <si>
    <t>A0120</t>
  </si>
  <si>
    <t>A0121</t>
  </si>
  <si>
    <t>Pinjaman ke Simpanan &gt; 1T</t>
  </si>
  <si>
    <t>Pinjaman ke Pinjaman &gt; 1T</t>
  </si>
  <si>
    <t>Pinjaman ke GL &gt; 1T</t>
  </si>
  <si>
    <t>Simpanan ke Simpanan  &gt; 1T</t>
  </si>
  <si>
    <t>Pinjaman ke Pinjaman  &gt; 1T</t>
  </si>
  <si>
    <t>GL ke GL  &gt; 1T</t>
  </si>
  <si>
    <t>Simpanan ke Pinjaman  &gt; 1T</t>
  </si>
  <si>
    <t>Simpanan ke GL  &gt; 1T</t>
  </si>
  <si>
    <t>Pinjaman ke Simpanan  &gt; 1T</t>
  </si>
  <si>
    <t>Pinjaman ke GL  &gt; 1T</t>
  </si>
  <si>
    <t>GL ke Simpanan  &gt; 1T</t>
  </si>
  <si>
    <t>GL ke Pinjaman  &gt; 1T</t>
  </si>
  <si>
    <t>001360209001258</t>
  </si>
  <si>
    <t>760360589999665</t>
  </si>
  <si>
    <t>760360552836001</t>
  </si>
  <si>
    <t>760360550221001</t>
  </si>
  <si>
    <t>259360199551001</t>
  </si>
  <si>
    <t>259360199301005</t>
  </si>
  <si>
    <t>259360199301901</t>
  </si>
  <si>
    <t>760360490559001</t>
  </si>
  <si>
    <t>760360551201001</t>
  </si>
  <si>
    <t>Rekon transaksi 1T Coba lagi</t>
  </si>
  <si>
    <t>maint rek fixed rate date</t>
  </si>
  <si>
    <t>Fix rate date: terisi; Interest rate: terisi</t>
  </si>
  <si>
    <t>Fix rate date: 00; Interest rate: 00</t>
  </si>
  <si>
    <t>Fix rate date: terisi; Interest rate: 00</t>
  </si>
  <si>
    <t>Fix rate date: 00; Interest rate: terisi</t>
  </si>
  <si>
    <t>A0122</t>
  </si>
  <si>
    <t>A0123</t>
  </si>
  <si>
    <t>Rekon transaksi 1T Pembukaan Pinjaman ke Simpanan &gt; 1T</t>
  </si>
  <si>
    <t>A0124</t>
  </si>
  <si>
    <t>Rekon transaksi 1T Pemindahbukuan Pinjaman ke Simpanan &gt; 1T</t>
  </si>
  <si>
    <t>A0125</t>
  </si>
  <si>
    <t>Rekon transaksi 1T Pembukaan dan Pemindahbukuan</t>
  </si>
  <si>
    <t>1. Login sebagai maker</t>
  </si>
  <si>
    <t>2. Akses menu Admin Kredit &gt;&gt; Monitoring Batch Progress &amp; Failed</t>
  </si>
  <si>
    <t>3. Create New Batch</t>
  </si>
  <si>
    <t>4. Input No. Memo, Nama Debitur dan Upload Dokumen Underlying</t>
  </si>
  <si>
    <t>5. Add Activity</t>
  </si>
  <si>
    <t>Akses ASIC : http://192.168.174.45/Login</t>
  </si>
  <si>
    <t>1. Login sebagai Approval</t>
  </si>
  <si>
    <t>2. Akses menu Admin Kredit &gt;&gt; Approval COP</t>
  </si>
  <si>
    <t>3. Klik action pada data yang telah di submit oleh user Maker</t>
  </si>
  <si>
    <t>Output</t>
  </si>
  <si>
    <t>Procedure - Step Maker</t>
  </si>
  <si>
    <t>Procedure - Step Approval</t>
  </si>
  <si>
    <t>Form Activity</t>
  </si>
  <si>
    <t>{proses input form}</t>
  </si>
  <si>
    <t>6. Activity berhasil ditambahkan, status New</t>
  </si>
  <si>
    <t>7. Inquiry pada table List Aktivitas kolom Action atau Inquiry All</t>
  </si>
  <si>
    <t>8. Inquiry berhasil</t>
  </si>
  <si>
    <t>9. Status Inquiring</t>
  </si>
  <si>
    <t>10. Proses Inquiry selesai</t>
  </si>
  <si>
    <t xml:space="preserve">Pilih Use Case {UseCase} </t>
  </si>
  <si>
    <t>Input Form</t>
  </si>
  <si>
    <t>A0126</t>
  </si>
  <si>
    <t>Rekon transaksi 1T Rek Pinjaman</t>
  </si>
  <si>
    <t>Confirm Activity</t>
  </si>
  <si>
    <t>{proses approve form}</t>
  </si>
  <si>
    <t>6. Pilih Next Approver selanjutnya, input Comment dan Submit Batch</t>
  </si>
  <si>
    <t>Klik View pada activity</t>
  </si>
  <si>
    <t>Form Inquiry Incomplete</t>
  </si>
  <si>
    <t>Status Inquiry Incomplete</t>
  </si>
  <si>
    <t>Update Activity Inquiry Incomplete</t>
  </si>
  <si>
    <t>Submit Update Inquiry Incomplete</t>
  </si>
  <si>
    <t>Status Inquired</t>
  </si>
  <si>
    <t>{proses inquiry incomplete}</t>
  </si>
  <si>
    <t>{proses inquired}</t>
  </si>
  <si>
    <t>Update Activity Inquired</t>
  </si>
  <si>
    <t>Berhasil Update Inquired</t>
  </si>
  <si>
    <t xml:space="preserve">Berhasil Update Inquiry Incomplete </t>
  </si>
  <si>
    <t>12. Submit Batch</t>
  </si>
  <si>
    <t>11. Pilih RM Pengelola, Next Approver, input comment</t>
  </si>
  <si>
    <t>14. Status setelah submit batch</t>
  </si>
  <si>
    <t>A0127</t>
  </si>
  <si>
    <t>A0128</t>
  </si>
  <si>
    <t>A0129</t>
  </si>
  <si>
    <t>Simpan</t>
  </si>
  <si>
    <t>Berhasil disimpan</t>
  </si>
  <si>
    <t>Form Inquired Activity</t>
  </si>
  <si>
    <t>Submit Update Inquired</t>
  </si>
  <si>
    <t>13. Sukses Submit Batch</t>
  </si>
  <si>
    <t>Form Approve Activity</t>
  </si>
  <si>
    <t>4. Data batch yang akan di approve</t>
  </si>
  <si>
    <t>Confirm berhasil</t>
  </si>
  <si>
    <t>Approve pada Form Activity pada halaman approval</t>
  </si>
  <si>
    <t>7. Submit Batch berhasil</t>
  </si>
  <si>
    <t>5. Status activity Check atau Approved</t>
  </si>
  <si>
    <t>1. Status Batch Success</t>
  </si>
  <si>
    <t>2. Status Activity Success</t>
  </si>
  <si>
    <t>3. Approval History</t>
  </si>
  <si>
    <t>Result Rekonsiliasi</t>
  </si>
  <si>
    <t>{Result PDF}</t>
  </si>
  <si>
    <t>Result Activity</t>
  </si>
  <si>
    <t>Preparations</t>
  </si>
  <si>
    <t>Exit Acceptance Criteria</t>
  </si>
  <si>
    <t>4. Hasil Report Rekonsiliasi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</si>
</sst>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990D-F751-4EA0-817F-5AB9F99CF85E}">
  <dimension ref="A1:M31"/>
  <sheetViews>
    <sheetView topLeftCell="A16" zoomScale="90" zoomScaleNormal="90" workbookViewId="0">
      <selection activeCell="E36" sqref="E36"/>
    </sheetView>
  </sheetViews>
  <sheetFormatPr defaultRowHeight="14.4" x14ac:dyDescent="0.3"/>
  <cols>
    <col min="1" max="1" width="6.77734375" bestFit="1" customWidth="1"/>
    <col min="2" max="2" width="9" bestFit="1" customWidth="1"/>
    <col min="3" max="3" width="9.33203125" bestFit="1" customWidth="1"/>
    <col min="4" max="4" width="20.77734375" bestFit="1" customWidth="1"/>
    <col min="5" max="5" width="57.6640625" bestFit="1" customWidth="1"/>
    <col min="6" max="6" width="7.44140625" bestFit="1" customWidth="1"/>
    <col min="7" max="7" width="20" bestFit="1" customWidth="1"/>
    <col min="8" max="8" width="10" bestFit="1" customWidth="1"/>
    <col min="9" max="9" width="14.5546875" bestFit="1" customWidth="1"/>
    <col min="10" max="10" width="21" bestFit="1" customWidth="1"/>
    <col min="11" max="11" width="45" bestFit="1" customWidth="1"/>
    <col min="12" max="12" width="11.6640625" bestFit="1" customWidth="1"/>
    <col min="13" max="13" width="1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134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194</v>
      </c>
    </row>
    <row r="2" spans="1:13" x14ac:dyDescent="0.3">
      <c r="A2" s="7" t="s">
        <v>123</v>
      </c>
      <c r="B2" s="7" t="str">
        <f>CONCATENATE(A2,"-","01")</f>
        <v>TC-01-01</v>
      </c>
      <c r="C2" s="20"/>
      <c r="D2" s="7" t="s">
        <v>47</v>
      </c>
      <c r="E2" s="7" t="s">
        <v>225</v>
      </c>
      <c r="F2" s="7">
        <v>11353</v>
      </c>
      <c r="G2" s="7" t="s">
        <v>190</v>
      </c>
      <c r="H2" s="7">
        <v>16001</v>
      </c>
      <c r="I2" s="7" t="s">
        <v>52</v>
      </c>
      <c r="J2" s="7" t="s">
        <v>191</v>
      </c>
      <c r="K2" s="7" t="s">
        <v>192</v>
      </c>
      <c r="L2" s="7" t="s">
        <v>193</v>
      </c>
      <c r="M2" s="20">
        <f>IF(A2&lt;&gt;"",COUNTIF(Activity!A:A,A2),"")</f>
        <v>10</v>
      </c>
    </row>
    <row r="3" spans="1:13" x14ac:dyDescent="0.3">
      <c r="A3" s="7" t="s">
        <v>124</v>
      </c>
      <c r="B3" s="7" t="str">
        <f t="shared" ref="B3:B4" si="0">CONCATENATE(A3,"-","01")</f>
        <v>TC-02-01</v>
      </c>
      <c r="C3" s="20"/>
      <c r="D3" s="7" t="s">
        <v>47</v>
      </c>
      <c r="E3" s="7" t="s">
        <v>132</v>
      </c>
      <c r="F3" s="7">
        <v>11353</v>
      </c>
      <c r="G3" s="7" t="s">
        <v>190</v>
      </c>
      <c r="H3" s="7">
        <v>16001</v>
      </c>
      <c r="I3" s="7" t="s">
        <v>52</v>
      </c>
      <c r="J3" s="7" t="s">
        <v>191</v>
      </c>
      <c r="K3" s="7" t="s">
        <v>192</v>
      </c>
      <c r="L3" s="7" t="s">
        <v>193</v>
      </c>
      <c r="M3" s="20">
        <f>IF(A3&lt;&gt;"",COUNTIF(Activity!A:A,A3),"")</f>
        <v>0</v>
      </c>
    </row>
    <row r="4" spans="1:13" x14ac:dyDescent="0.3">
      <c r="A4" s="7" t="s">
        <v>230</v>
      </c>
      <c r="B4" s="7" t="str">
        <f t="shared" si="0"/>
        <v>A0101-01</v>
      </c>
      <c r="C4" s="20"/>
      <c r="D4" s="7" t="s">
        <v>47</v>
      </c>
      <c r="E4" s="7" t="s">
        <v>226</v>
      </c>
      <c r="F4" s="7">
        <v>11353</v>
      </c>
      <c r="G4" s="7" t="s">
        <v>190</v>
      </c>
      <c r="H4" s="7">
        <v>16001</v>
      </c>
      <c r="I4" s="7" t="s">
        <v>52</v>
      </c>
      <c r="J4" s="7" t="s">
        <v>191</v>
      </c>
      <c r="K4" s="7" t="s">
        <v>192</v>
      </c>
      <c r="L4" s="7" t="s">
        <v>193</v>
      </c>
      <c r="M4" s="20">
        <f>IF(A4&lt;&gt;"",COUNTIF(Activity!A:A,A4),"")</f>
        <v>6</v>
      </c>
    </row>
    <row r="5" spans="1:13" x14ac:dyDescent="0.3">
      <c r="A5" s="7" t="s">
        <v>232</v>
      </c>
      <c r="B5" s="7" t="str">
        <f t="shared" ref="B5:B16" si="1">CONCATENATE(A5,"-","01")</f>
        <v>A0103-01</v>
      </c>
      <c r="C5" s="20"/>
      <c r="D5" s="7" t="s">
        <v>47</v>
      </c>
      <c r="E5" s="7" t="s">
        <v>231</v>
      </c>
      <c r="F5" s="7">
        <v>11353</v>
      </c>
      <c r="G5" s="7" t="s">
        <v>190</v>
      </c>
      <c r="H5" s="7">
        <v>16001</v>
      </c>
      <c r="I5" s="7" t="s">
        <v>52</v>
      </c>
      <c r="J5" s="7" t="s">
        <v>191</v>
      </c>
      <c r="K5" s="7" t="s">
        <v>192</v>
      </c>
      <c r="L5" s="7" t="s">
        <v>193</v>
      </c>
      <c r="M5" s="20">
        <f>IF(A5&lt;&gt;"",COUNTIF(Activity!A:A,A5),"")</f>
        <v>6</v>
      </c>
    </row>
    <row r="6" spans="1:13" x14ac:dyDescent="0.3">
      <c r="A6" s="7" t="s">
        <v>233</v>
      </c>
      <c r="B6" s="7" t="str">
        <f t="shared" si="1"/>
        <v>A0104-01</v>
      </c>
      <c r="C6" s="20"/>
      <c r="D6" s="7" t="s">
        <v>47</v>
      </c>
      <c r="E6" s="7" t="s">
        <v>234</v>
      </c>
      <c r="F6" s="7">
        <v>11353</v>
      </c>
      <c r="G6" s="7" t="s">
        <v>190</v>
      </c>
      <c r="H6" s="7">
        <v>16001</v>
      </c>
      <c r="I6" s="7" t="s">
        <v>52</v>
      </c>
      <c r="J6" s="7" t="s">
        <v>191</v>
      </c>
      <c r="K6" s="7" t="s">
        <v>192</v>
      </c>
      <c r="L6" s="7" t="s">
        <v>193</v>
      </c>
      <c r="M6" s="20">
        <f>IF(A6&lt;&gt;"",COUNTIF(Activity!A:A,A6),"")</f>
        <v>1</v>
      </c>
    </row>
    <row r="7" spans="1:13" x14ac:dyDescent="0.3">
      <c r="A7" s="7" t="s">
        <v>235</v>
      </c>
      <c r="B7" s="7" t="str">
        <f t="shared" si="1"/>
        <v>A0105-01</v>
      </c>
      <c r="C7" s="20"/>
      <c r="D7" s="7" t="s">
        <v>47</v>
      </c>
      <c r="E7" s="7" t="s">
        <v>236</v>
      </c>
      <c r="F7" s="7">
        <v>11353</v>
      </c>
      <c r="G7" s="7" t="s">
        <v>190</v>
      </c>
      <c r="H7" s="7">
        <v>16001</v>
      </c>
      <c r="I7" s="7" t="s">
        <v>52</v>
      </c>
      <c r="J7" s="7" t="s">
        <v>191</v>
      </c>
      <c r="K7" s="7" t="s">
        <v>192</v>
      </c>
      <c r="L7" s="7" t="s">
        <v>193</v>
      </c>
      <c r="M7" s="20">
        <f>IF(A7&lt;&gt;"",COUNTIF(Activity!A:A,A7),"")</f>
        <v>1</v>
      </c>
    </row>
    <row r="8" spans="1:13" x14ac:dyDescent="0.3">
      <c r="A8" s="7" t="s">
        <v>237</v>
      </c>
      <c r="B8" s="7" t="str">
        <f t="shared" si="1"/>
        <v>A0106-01</v>
      </c>
      <c r="C8" s="20"/>
      <c r="D8" s="7" t="s">
        <v>47</v>
      </c>
      <c r="E8" s="7" t="s">
        <v>234</v>
      </c>
      <c r="F8" s="7">
        <v>11353</v>
      </c>
      <c r="G8" s="7" t="s">
        <v>190</v>
      </c>
      <c r="H8" s="7">
        <v>16001</v>
      </c>
      <c r="I8" s="7" t="s">
        <v>52</v>
      </c>
      <c r="J8" s="7" t="s">
        <v>191</v>
      </c>
      <c r="K8" s="7" t="s">
        <v>192</v>
      </c>
      <c r="L8" s="7" t="s">
        <v>193</v>
      </c>
      <c r="M8" s="20">
        <f>IF(A8&lt;&gt;"",COUNTIF(Activity!A:A,A8),"")</f>
        <v>1</v>
      </c>
    </row>
    <row r="9" spans="1:13" x14ac:dyDescent="0.3">
      <c r="A9" s="7" t="s">
        <v>239</v>
      </c>
      <c r="B9" s="7" t="str">
        <f t="shared" si="1"/>
        <v>A0107-01</v>
      </c>
      <c r="C9" s="20"/>
      <c r="D9" s="7" t="s">
        <v>47</v>
      </c>
      <c r="E9" s="7" t="s">
        <v>238</v>
      </c>
      <c r="F9" s="7">
        <v>11353</v>
      </c>
      <c r="G9" s="7" t="s">
        <v>190</v>
      </c>
      <c r="H9" s="7">
        <v>16001</v>
      </c>
      <c r="I9" s="7" t="s">
        <v>52</v>
      </c>
      <c r="J9" s="7" t="s">
        <v>191</v>
      </c>
      <c r="K9" s="7" t="s">
        <v>192</v>
      </c>
      <c r="L9" s="7" t="s">
        <v>193</v>
      </c>
      <c r="M9" s="20">
        <f>IF(A9&lt;&gt;"",COUNTIF(Activity!A:A,A9),"")</f>
        <v>1</v>
      </c>
    </row>
    <row r="10" spans="1:13" x14ac:dyDescent="0.3">
      <c r="A10" s="7" t="s">
        <v>241</v>
      </c>
      <c r="B10" s="7" t="str">
        <f t="shared" si="1"/>
        <v>A0108-01</v>
      </c>
      <c r="C10" s="20"/>
      <c r="D10" s="7" t="s">
        <v>47</v>
      </c>
      <c r="E10" s="7" t="s">
        <v>240</v>
      </c>
      <c r="F10" s="7">
        <v>11353</v>
      </c>
      <c r="G10" s="7" t="s">
        <v>190</v>
      </c>
      <c r="H10" s="7">
        <v>16001</v>
      </c>
      <c r="I10" s="7" t="s">
        <v>52</v>
      </c>
      <c r="J10" s="7" t="s">
        <v>191</v>
      </c>
      <c r="K10" s="7" t="s">
        <v>192</v>
      </c>
      <c r="L10" s="7" t="s">
        <v>193</v>
      </c>
      <c r="M10" s="20">
        <f>IF(A10&lt;&gt;"",COUNTIF(Activity!A:A,A10),"")</f>
        <v>1</v>
      </c>
    </row>
    <row r="11" spans="1:13" x14ac:dyDescent="0.3">
      <c r="A11" s="7" t="s">
        <v>243</v>
      </c>
      <c r="B11" s="7" t="str">
        <f t="shared" si="1"/>
        <v>A0109-01</v>
      </c>
      <c r="C11" s="20"/>
      <c r="D11" s="7" t="s">
        <v>47</v>
      </c>
      <c r="E11" s="7" t="s">
        <v>245</v>
      </c>
      <c r="F11" s="7">
        <v>11353</v>
      </c>
      <c r="G11" s="7" t="s">
        <v>190</v>
      </c>
      <c r="H11" s="7">
        <v>16001</v>
      </c>
      <c r="I11" s="7" t="s">
        <v>52</v>
      </c>
      <c r="J11" s="7" t="s">
        <v>191</v>
      </c>
      <c r="K11" s="7" t="s">
        <v>192</v>
      </c>
      <c r="L11" s="7" t="s">
        <v>193</v>
      </c>
      <c r="M11" s="20">
        <f>IF(A11&lt;&gt;"",COUNTIF(Activity!A:A,A11),"")</f>
        <v>1</v>
      </c>
    </row>
    <row r="12" spans="1:13" x14ac:dyDescent="0.3">
      <c r="A12" s="7" t="s">
        <v>244</v>
      </c>
      <c r="B12" s="7" t="str">
        <f t="shared" si="1"/>
        <v>A0110-01</v>
      </c>
      <c r="C12" s="20"/>
      <c r="D12" s="7" t="s">
        <v>47</v>
      </c>
      <c r="E12" s="7" t="s">
        <v>246</v>
      </c>
      <c r="F12" s="7">
        <v>11353</v>
      </c>
      <c r="G12" s="7" t="s">
        <v>190</v>
      </c>
      <c r="H12" s="7">
        <v>16001</v>
      </c>
      <c r="I12" s="7" t="s">
        <v>52</v>
      </c>
      <c r="J12" s="7" t="s">
        <v>191</v>
      </c>
      <c r="K12" s="7" t="s">
        <v>192</v>
      </c>
      <c r="L12" s="7" t="s">
        <v>193</v>
      </c>
      <c r="M12" s="20">
        <f>IF(A12&lt;&gt;"",COUNTIF(Activity!A:A,A12),"")</f>
        <v>1</v>
      </c>
    </row>
    <row r="13" spans="1:13" x14ac:dyDescent="0.3">
      <c r="A13" s="7" t="s">
        <v>247</v>
      </c>
      <c r="B13" s="7" t="str">
        <f t="shared" si="1"/>
        <v>A0111-01</v>
      </c>
      <c r="C13" s="20"/>
      <c r="D13" s="7" t="s">
        <v>47</v>
      </c>
      <c r="E13" s="7" t="s">
        <v>250</v>
      </c>
      <c r="F13" s="7">
        <v>11353</v>
      </c>
      <c r="G13" s="7" t="s">
        <v>190</v>
      </c>
      <c r="H13" s="7">
        <v>16001</v>
      </c>
      <c r="I13" s="7" t="s">
        <v>52</v>
      </c>
      <c r="J13" s="7" t="s">
        <v>191</v>
      </c>
      <c r="K13" s="7" t="s">
        <v>192</v>
      </c>
      <c r="L13" s="7" t="s">
        <v>193</v>
      </c>
      <c r="M13" s="20">
        <f>IF(A13&lt;&gt;"",COUNTIF(Activity!A:A,A13),"")</f>
        <v>1</v>
      </c>
    </row>
    <row r="14" spans="1:13" x14ac:dyDescent="0.3">
      <c r="A14" s="7" t="s">
        <v>248</v>
      </c>
      <c r="B14" s="7" t="str">
        <f t="shared" si="1"/>
        <v>A0112-01</v>
      </c>
      <c r="C14" s="20"/>
      <c r="D14" s="7" t="s">
        <v>47</v>
      </c>
      <c r="E14" s="7" t="s">
        <v>251</v>
      </c>
      <c r="F14" s="7">
        <v>11353</v>
      </c>
      <c r="G14" s="7" t="s">
        <v>190</v>
      </c>
      <c r="H14" s="7">
        <v>16001</v>
      </c>
      <c r="I14" s="7" t="s">
        <v>52</v>
      </c>
      <c r="J14" s="7" t="s">
        <v>191</v>
      </c>
      <c r="K14" s="7" t="s">
        <v>192</v>
      </c>
      <c r="L14" s="7" t="s">
        <v>193</v>
      </c>
      <c r="M14" s="20">
        <f>IF(A14&lt;&gt;"",COUNTIF(Activity!A:A,A14),"")</f>
        <v>1</v>
      </c>
    </row>
    <row r="15" spans="1:13" x14ac:dyDescent="0.3">
      <c r="A15" s="7" t="s">
        <v>249</v>
      </c>
      <c r="B15" s="7" t="str">
        <f t="shared" si="1"/>
        <v>A0113-01</v>
      </c>
      <c r="C15" s="20"/>
      <c r="D15" s="7" t="s">
        <v>47</v>
      </c>
      <c r="E15" s="7" t="s">
        <v>252</v>
      </c>
      <c r="F15" s="7">
        <v>11353</v>
      </c>
      <c r="G15" s="7" t="s">
        <v>190</v>
      </c>
      <c r="H15" s="7">
        <v>16001</v>
      </c>
      <c r="I15" s="7" t="s">
        <v>52</v>
      </c>
      <c r="J15" s="7" t="s">
        <v>191</v>
      </c>
      <c r="K15" s="7" t="s">
        <v>192</v>
      </c>
      <c r="L15" s="7" t="s">
        <v>193</v>
      </c>
      <c r="M15" s="20">
        <f>IF(A15&lt;&gt;"",COUNTIF(Activity!A:A,A15),"")</f>
        <v>1</v>
      </c>
    </row>
    <row r="16" spans="1:13" x14ac:dyDescent="0.3">
      <c r="A16" s="7" t="s">
        <v>253</v>
      </c>
      <c r="B16" s="7" t="str">
        <f t="shared" si="1"/>
        <v>A0114-01</v>
      </c>
      <c r="C16" s="20"/>
      <c r="D16" s="7" t="s">
        <v>47</v>
      </c>
      <c r="E16" s="7" t="s">
        <v>250</v>
      </c>
      <c r="F16" s="7">
        <v>11353</v>
      </c>
      <c r="G16" s="7" t="s">
        <v>190</v>
      </c>
      <c r="H16" s="7">
        <v>16001</v>
      </c>
      <c r="I16" s="7" t="s">
        <v>52</v>
      </c>
      <c r="J16" s="7" t="s">
        <v>191</v>
      </c>
      <c r="K16" s="7" t="s">
        <v>192</v>
      </c>
      <c r="L16" s="7" t="s">
        <v>193</v>
      </c>
      <c r="M16" s="20">
        <f>IF(A16&lt;&gt;"",COUNTIF(Activity!A:A,A16),"")</f>
        <v>1</v>
      </c>
    </row>
    <row r="17" spans="1:13" x14ac:dyDescent="0.3">
      <c r="A17" s="7" t="s">
        <v>255</v>
      </c>
      <c r="B17" s="7" t="str">
        <f t="shared" ref="B17" si="2">CONCATENATE(A17,"-","01")</f>
        <v>A0115-01</v>
      </c>
      <c r="C17" s="20"/>
      <c r="D17" s="7" t="s">
        <v>47</v>
      </c>
      <c r="E17" s="7" t="s">
        <v>254</v>
      </c>
      <c r="F17" s="7">
        <v>11353</v>
      </c>
      <c r="G17" s="7" t="s">
        <v>190</v>
      </c>
      <c r="H17" s="7">
        <v>16001</v>
      </c>
      <c r="I17" s="7" t="s">
        <v>52</v>
      </c>
      <c r="J17" s="7" t="s">
        <v>191</v>
      </c>
      <c r="K17" s="7" t="s">
        <v>192</v>
      </c>
      <c r="L17" s="7" t="s">
        <v>193</v>
      </c>
      <c r="M17" s="20">
        <f>IF(A17&lt;&gt;"",COUNTIF(Activity!A:A,A17),"")</f>
        <v>1</v>
      </c>
    </row>
    <row r="18" spans="1:13" x14ac:dyDescent="0.3">
      <c r="A18" s="7" t="s">
        <v>257</v>
      </c>
      <c r="B18" s="7" t="str">
        <f t="shared" ref="B18" si="3">CONCATENATE(A18,"-","01")</f>
        <v>A0116-01</v>
      </c>
      <c r="C18" s="20"/>
      <c r="D18" s="7" t="s">
        <v>47</v>
      </c>
      <c r="E18" s="7" t="s">
        <v>256</v>
      </c>
      <c r="F18" s="7">
        <v>11353</v>
      </c>
      <c r="G18" s="7" t="s">
        <v>190</v>
      </c>
      <c r="H18" s="7">
        <v>16001</v>
      </c>
      <c r="I18" s="7" t="s">
        <v>52</v>
      </c>
      <c r="J18" s="7" t="s">
        <v>191</v>
      </c>
      <c r="K18" s="7" t="s">
        <v>192</v>
      </c>
      <c r="L18" s="7" t="s">
        <v>193</v>
      </c>
      <c r="M18" s="20">
        <f>IF(A18&lt;&gt;"",COUNTIF(Activity!A:A,A18),"")</f>
        <v>1</v>
      </c>
    </row>
    <row r="19" spans="1:13" x14ac:dyDescent="0.3">
      <c r="A19" s="7" t="s">
        <v>260</v>
      </c>
      <c r="B19" s="7" t="str">
        <f t="shared" ref="B19:B20" si="4">CONCATENATE(A19,"-","01")</f>
        <v>A0117-01</v>
      </c>
      <c r="C19" s="20"/>
      <c r="D19" s="7" t="s">
        <v>47</v>
      </c>
      <c r="E19" s="7" t="s">
        <v>259</v>
      </c>
      <c r="F19" s="7">
        <v>11353</v>
      </c>
      <c r="G19" s="7" t="s">
        <v>190</v>
      </c>
      <c r="H19" s="7">
        <v>16001</v>
      </c>
      <c r="I19" s="7" t="s">
        <v>52</v>
      </c>
      <c r="J19" s="7" t="s">
        <v>191</v>
      </c>
      <c r="K19" s="7" t="s">
        <v>192</v>
      </c>
      <c r="L19" s="7" t="s">
        <v>193</v>
      </c>
      <c r="M19" s="20">
        <f>IF(A19&lt;&gt;"",COUNTIF(Activity!A:A,A19),"")</f>
        <v>1</v>
      </c>
    </row>
    <row r="20" spans="1:13" x14ac:dyDescent="0.3">
      <c r="A20" s="7" t="s">
        <v>261</v>
      </c>
      <c r="B20" s="7" t="str">
        <f t="shared" si="4"/>
        <v>A0118-01</v>
      </c>
      <c r="C20" s="20"/>
      <c r="D20" s="7" t="s">
        <v>47</v>
      </c>
      <c r="E20" s="7" t="s">
        <v>258</v>
      </c>
      <c r="F20" s="7">
        <v>11353</v>
      </c>
      <c r="G20" s="7" t="s">
        <v>190</v>
      </c>
      <c r="H20" s="7">
        <v>16001</v>
      </c>
      <c r="I20" s="7" t="s">
        <v>52</v>
      </c>
      <c r="J20" s="7" t="s">
        <v>191</v>
      </c>
      <c r="K20" s="7" t="s">
        <v>192</v>
      </c>
      <c r="L20" s="7" t="s">
        <v>193</v>
      </c>
      <c r="M20" s="20">
        <f>IF(A20&lt;&gt;"",COUNTIF(Activity!A:A,A20),"")</f>
        <v>1</v>
      </c>
    </row>
    <row r="21" spans="1:13" x14ac:dyDescent="0.3">
      <c r="A21" s="7" t="s">
        <v>262</v>
      </c>
      <c r="B21" s="7" t="str">
        <f t="shared" ref="B21" si="5">CONCATENATE(A21,"-","01")</f>
        <v>A0119-01</v>
      </c>
      <c r="C21" s="20"/>
      <c r="D21" s="7" t="s">
        <v>47</v>
      </c>
      <c r="E21" s="7" t="s">
        <v>263</v>
      </c>
      <c r="F21" s="7">
        <v>11353</v>
      </c>
      <c r="G21" s="7" t="s">
        <v>190</v>
      </c>
      <c r="H21" s="7">
        <v>16001</v>
      </c>
      <c r="I21" s="7" t="s">
        <v>52</v>
      </c>
      <c r="J21" s="7" t="s">
        <v>191</v>
      </c>
      <c r="K21" s="7" t="s">
        <v>192</v>
      </c>
      <c r="L21" s="7" t="s">
        <v>193</v>
      </c>
      <c r="M21" s="20">
        <f>IF(A21&lt;&gt;"",COUNTIF(Activity!A:A,A21),"")</f>
        <v>12</v>
      </c>
    </row>
    <row r="22" spans="1:13" x14ac:dyDescent="0.3">
      <c r="A22" s="7" t="s">
        <v>264</v>
      </c>
      <c r="B22" s="7" t="str">
        <f t="shared" ref="B22:B23" si="6">CONCATENATE(A22,"-","01")</f>
        <v>A0120-01</v>
      </c>
      <c r="C22" s="20"/>
      <c r="D22" s="7" t="s">
        <v>47</v>
      </c>
      <c r="E22" s="7" t="s">
        <v>287</v>
      </c>
      <c r="F22" s="7">
        <v>11353</v>
      </c>
      <c r="G22" s="7" t="s">
        <v>190</v>
      </c>
      <c r="H22" s="7">
        <v>16001</v>
      </c>
      <c r="I22" s="7" t="s">
        <v>52</v>
      </c>
      <c r="J22" s="7" t="s">
        <v>191</v>
      </c>
      <c r="K22" s="7" t="s">
        <v>192</v>
      </c>
      <c r="L22" s="7" t="s">
        <v>193</v>
      </c>
      <c r="M22" s="20">
        <f>IF(A22&lt;&gt;"",COUNTIF(Activity!A:A,A22),"")</f>
        <v>5</v>
      </c>
    </row>
    <row r="23" spans="1:13" x14ac:dyDescent="0.3">
      <c r="A23" s="7" t="s">
        <v>265</v>
      </c>
      <c r="B23" s="7" t="str">
        <f t="shared" si="6"/>
        <v>A0121-01</v>
      </c>
      <c r="C23" s="20"/>
      <c r="D23" s="7" t="s">
        <v>47</v>
      </c>
      <c r="E23" s="7" t="s">
        <v>288</v>
      </c>
      <c r="F23" s="7">
        <v>11353</v>
      </c>
      <c r="G23" s="7" t="s">
        <v>190</v>
      </c>
      <c r="H23" s="7">
        <v>16001</v>
      </c>
      <c r="I23" s="7" t="s">
        <v>52</v>
      </c>
      <c r="J23" s="7" t="s">
        <v>191</v>
      </c>
      <c r="K23" s="7" t="s">
        <v>192</v>
      </c>
      <c r="L23" s="7" t="s">
        <v>193</v>
      </c>
      <c r="M23" s="20">
        <f>IF(A23&lt;&gt;"",COUNTIF(Activity!A:A,A23),"")</f>
        <v>0</v>
      </c>
    </row>
    <row r="24" spans="1:13" x14ac:dyDescent="0.3">
      <c r="A24" s="7" t="s">
        <v>293</v>
      </c>
      <c r="B24" s="7" t="str">
        <f t="shared" ref="B24:B25" si="7">CONCATENATE(A24,"-","01")</f>
        <v>A0122-01</v>
      </c>
      <c r="C24" s="20"/>
      <c r="D24" s="7" t="s">
        <v>47</v>
      </c>
      <c r="E24" s="7" t="s">
        <v>288</v>
      </c>
      <c r="F24" s="7">
        <v>11353</v>
      </c>
      <c r="G24" s="7" t="s">
        <v>190</v>
      </c>
      <c r="H24" s="7">
        <v>16001</v>
      </c>
      <c r="I24" s="7" t="s">
        <v>52</v>
      </c>
      <c r="J24" s="7" t="s">
        <v>191</v>
      </c>
      <c r="K24" s="7" t="s">
        <v>192</v>
      </c>
      <c r="L24" s="7" t="s">
        <v>193</v>
      </c>
      <c r="M24" s="20">
        <f>IF(A24&lt;&gt;"",COUNTIF(Activity!A:A,A24),"")</f>
        <v>4</v>
      </c>
    </row>
    <row r="25" spans="1:13" x14ac:dyDescent="0.3">
      <c r="A25" s="7" t="s">
        <v>294</v>
      </c>
      <c r="B25" s="7" t="str">
        <f t="shared" si="7"/>
        <v>A0123-01</v>
      </c>
      <c r="C25" s="20"/>
      <c r="D25" s="7" t="s">
        <v>47</v>
      </c>
      <c r="E25" s="7" t="s">
        <v>295</v>
      </c>
      <c r="F25" s="7">
        <v>11353</v>
      </c>
      <c r="G25" s="7" t="s">
        <v>190</v>
      </c>
      <c r="H25" s="7">
        <v>16001</v>
      </c>
      <c r="I25" s="7" t="s">
        <v>52</v>
      </c>
      <c r="J25" s="7" t="s">
        <v>191</v>
      </c>
      <c r="K25" s="7" t="s">
        <v>192</v>
      </c>
      <c r="L25" s="7" t="s">
        <v>193</v>
      </c>
      <c r="M25" s="20">
        <f>IF(A25&lt;&gt;"",COUNTIF(Activity!A:A,A25),"")</f>
        <v>1</v>
      </c>
    </row>
    <row r="26" spans="1:13" x14ac:dyDescent="0.3">
      <c r="A26" s="7" t="s">
        <v>296</v>
      </c>
      <c r="B26" s="7" t="str">
        <f t="shared" ref="B26:B29" si="8">CONCATENATE(A26,"-","01")</f>
        <v>A0124-01</v>
      </c>
      <c r="C26" s="20"/>
      <c r="D26" s="7" t="s">
        <v>47</v>
      </c>
      <c r="E26" s="7" t="s">
        <v>297</v>
      </c>
      <c r="F26" s="7">
        <v>11353</v>
      </c>
      <c r="G26" s="7" t="s">
        <v>190</v>
      </c>
      <c r="H26" s="7">
        <v>16001</v>
      </c>
      <c r="I26" s="7" t="s">
        <v>52</v>
      </c>
      <c r="J26" s="7" t="s">
        <v>191</v>
      </c>
      <c r="K26" s="7" t="s">
        <v>192</v>
      </c>
      <c r="L26" s="7" t="s">
        <v>193</v>
      </c>
      <c r="M26" s="20">
        <f>IF(A26&lt;&gt;"",COUNTIF(Activity!A:A,A26),"")</f>
        <v>1</v>
      </c>
    </row>
    <row r="27" spans="1:13" x14ac:dyDescent="0.3">
      <c r="A27" s="7" t="s">
        <v>298</v>
      </c>
      <c r="B27" s="7" t="str">
        <f t="shared" si="8"/>
        <v>A0125-01</v>
      </c>
      <c r="C27" s="20"/>
      <c r="D27" s="7" t="s">
        <v>47</v>
      </c>
      <c r="E27" s="7" t="s">
        <v>299</v>
      </c>
      <c r="F27" s="7">
        <v>11353</v>
      </c>
      <c r="G27" s="7" t="s">
        <v>190</v>
      </c>
      <c r="H27" s="7">
        <v>16001</v>
      </c>
      <c r="I27" s="7" t="s">
        <v>52</v>
      </c>
      <c r="J27" s="7" t="s">
        <v>191</v>
      </c>
      <c r="K27" s="7" t="s">
        <v>192</v>
      </c>
      <c r="L27" s="7" t="s">
        <v>193</v>
      </c>
      <c r="M27" s="20">
        <f>IF(A27&lt;&gt;"",COUNTIF(Activity!A:A,A27),"")</f>
        <v>2</v>
      </c>
    </row>
    <row r="28" spans="1:13" x14ac:dyDescent="0.3">
      <c r="A28" s="7" t="s">
        <v>321</v>
      </c>
      <c r="B28" s="7" t="str">
        <f t="shared" si="8"/>
        <v>A0126-01</v>
      </c>
      <c r="C28" s="20"/>
      <c r="D28" s="7" t="s">
        <v>47</v>
      </c>
      <c r="E28" s="7" t="s">
        <v>322</v>
      </c>
      <c r="F28" s="7">
        <v>11353</v>
      </c>
      <c r="G28" s="7" t="s">
        <v>190</v>
      </c>
      <c r="H28" s="7">
        <v>16001</v>
      </c>
      <c r="I28" s="7" t="s">
        <v>52</v>
      </c>
      <c r="J28" s="7" t="s">
        <v>191</v>
      </c>
      <c r="K28" s="7" t="s">
        <v>192</v>
      </c>
      <c r="L28" s="7" t="s">
        <v>193</v>
      </c>
      <c r="M28" s="20">
        <f>IF(A28&lt;&gt;"",COUNTIF(Activity!A:A,A28),"")</f>
        <v>2</v>
      </c>
    </row>
    <row r="29" spans="1:13" x14ac:dyDescent="0.3">
      <c r="A29" s="7" t="s">
        <v>340</v>
      </c>
      <c r="B29" s="7" t="str">
        <f t="shared" si="8"/>
        <v>A0127-01</v>
      </c>
      <c r="C29" s="20" t="s">
        <v>112</v>
      </c>
      <c r="D29" s="7" t="s">
        <v>47</v>
      </c>
      <c r="E29" s="7" t="s">
        <v>295</v>
      </c>
      <c r="F29" s="7">
        <v>11353</v>
      </c>
      <c r="G29" s="7" t="s">
        <v>190</v>
      </c>
      <c r="H29" s="7">
        <v>16001</v>
      </c>
      <c r="I29" s="7" t="s">
        <v>52</v>
      </c>
      <c r="J29" s="7" t="s">
        <v>191</v>
      </c>
      <c r="K29" s="7" t="s">
        <v>192</v>
      </c>
      <c r="L29" s="7" t="s">
        <v>193</v>
      </c>
      <c r="M29" s="20">
        <f>IF(A29&lt;&gt;"",COUNTIF(Activity!A:A,A29),"")</f>
        <v>1</v>
      </c>
    </row>
    <row r="30" spans="1:13" x14ac:dyDescent="0.3">
      <c r="A30" s="7" t="s">
        <v>341</v>
      </c>
      <c r="B30" s="7" t="str">
        <f t="shared" ref="B30:B31" si="9">CONCATENATE(A30,"-","01")</f>
        <v>A0128-01</v>
      </c>
      <c r="C30" s="20" t="s">
        <v>112</v>
      </c>
      <c r="D30" s="7" t="s">
        <v>47</v>
      </c>
      <c r="E30" s="7" t="s">
        <v>297</v>
      </c>
      <c r="F30" s="7">
        <v>11353</v>
      </c>
      <c r="G30" s="7" t="s">
        <v>190</v>
      </c>
      <c r="H30" s="7">
        <v>16001</v>
      </c>
      <c r="I30" s="7" t="s">
        <v>52</v>
      </c>
      <c r="J30" s="7" t="s">
        <v>191</v>
      </c>
      <c r="K30" s="7" t="s">
        <v>192</v>
      </c>
      <c r="L30" s="7" t="s">
        <v>193</v>
      </c>
      <c r="M30" s="20">
        <f>IF(A30&lt;&gt;"",COUNTIF(Activity!A:A,A30),"")</f>
        <v>1</v>
      </c>
    </row>
    <row r="31" spans="1:13" x14ac:dyDescent="0.3">
      <c r="A31" s="7" t="s">
        <v>342</v>
      </c>
      <c r="B31" s="7" t="str">
        <f t="shared" si="9"/>
        <v>A0129-01</v>
      </c>
      <c r="C31" s="20" t="s">
        <v>112</v>
      </c>
      <c r="D31" s="7" t="s">
        <v>47</v>
      </c>
      <c r="E31" s="7" t="s">
        <v>299</v>
      </c>
      <c r="F31" s="7">
        <v>11353</v>
      </c>
      <c r="G31" s="7" t="s">
        <v>190</v>
      </c>
      <c r="H31" s="7">
        <v>16001</v>
      </c>
      <c r="I31" s="7" t="s">
        <v>52</v>
      </c>
      <c r="J31" s="7" t="s">
        <v>191</v>
      </c>
      <c r="K31" s="7" t="s">
        <v>192</v>
      </c>
      <c r="L31" s="7" t="s">
        <v>193</v>
      </c>
      <c r="M31" s="20">
        <f>IF(A31&lt;&gt;"",COUNTIF(Activity!A:A,A31),"")</f>
        <v>2</v>
      </c>
    </row>
  </sheetData>
  <dataConsolidate/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061E4-CCE4-43CF-8D0E-F03572AFB053}">
          <x14:formula1>
            <xm:f>Var!$B$2:$B$5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057-5622-4B75-B52E-77EA52D2CA36}">
  <dimension ref="A1:F69"/>
  <sheetViews>
    <sheetView topLeftCell="A37" workbookViewId="0">
      <selection activeCell="B67" sqref="B67:F67"/>
    </sheetView>
  </sheetViews>
  <sheetFormatPr defaultRowHeight="14.4" x14ac:dyDescent="0.3"/>
  <cols>
    <col min="1" max="1" width="5.77734375" bestFit="1" customWidth="1"/>
    <col min="2" max="2" width="57.6640625" bestFit="1" customWidth="1"/>
    <col min="3" max="3" width="4.109375" bestFit="1" customWidth="1"/>
    <col min="4" max="4" width="17.6640625" bestFit="1" customWidth="1"/>
    <col min="5" max="5" width="35" bestFit="1" customWidth="1"/>
    <col min="6" max="6" width="27.33203125" bestFit="1" customWidth="1"/>
  </cols>
  <sheetData>
    <row r="1" spans="1:6" x14ac:dyDescent="0.3">
      <c r="A1" s="1" t="s">
        <v>0</v>
      </c>
      <c r="B1" s="1" t="s">
        <v>134</v>
      </c>
      <c r="C1" s="1" t="s">
        <v>122</v>
      </c>
      <c r="D1" s="1" t="s">
        <v>3</v>
      </c>
      <c r="E1" s="1" t="s">
        <v>133</v>
      </c>
      <c r="F1" s="1" t="s">
        <v>5</v>
      </c>
    </row>
    <row r="2" spans="1:6" x14ac:dyDescent="0.3">
      <c r="A2" s="3" t="s">
        <v>123</v>
      </c>
      <c r="B2" s="3" t="str">
        <f>IF(A2="", "",VLOOKUP(A2,Batch!A:E,5,FALSE))</f>
        <v>antasena - all use case</v>
      </c>
      <c r="C2" s="3">
        <v>1</v>
      </c>
      <c r="D2" s="9" t="s">
        <v>113</v>
      </c>
      <c r="E2" s="3" t="s">
        <v>211</v>
      </c>
      <c r="F2" s="3" t="s">
        <v>67</v>
      </c>
    </row>
    <row r="3" spans="1:6" x14ac:dyDescent="0.3">
      <c r="A3" s="3" t="s">
        <v>123</v>
      </c>
      <c r="B3" s="3" t="str">
        <f>IF(A3="", "",VLOOKUP(A3,Batch!A:E,5,FALSE))</f>
        <v>antasena - all use case</v>
      </c>
      <c r="C3" s="3">
        <v>2</v>
      </c>
      <c r="D3" s="9" t="s">
        <v>111</v>
      </c>
      <c r="E3" s="3" t="s">
        <v>211</v>
      </c>
      <c r="F3" s="3" t="s">
        <v>40</v>
      </c>
    </row>
    <row r="4" spans="1:6" x14ac:dyDescent="0.3">
      <c r="A4" s="3" t="s">
        <v>123</v>
      </c>
      <c r="B4" s="3" t="str">
        <f>IF(A4="", "",VLOOKUP(A4,Batch!A:E,5,FALSE))</f>
        <v>antasena - all use case</v>
      </c>
      <c r="C4" s="3">
        <v>3</v>
      </c>
      <c r="D4" s="9" t="s">
        <v>114</v>
      </c>
      <c r="E4" s="3" t="s">
        <v>211</v>
      </c>
      <c r="F4" s="3" t="s">
        <v>67</v>
      </c>
    </row>
    <row r="5" spans="1:6" x14ac:dyDescent="0.3">
      <c r="A5" s="3" t="s">
        <v>123</v>
      </c>
      <c r="B5" s="3" t="str">
        <f>IF(A5="", "",VLOOKUP(A5,Batch!A:E,5,FALSE))</f>
        <v>antasena - all use case</v>
      </c>
      <c r="C5" s="3">
        <v>4</v>
      </c>
      <c r="D5" s="9" t="s">
        <v>115</v>
      </c>
      <c r="E5" s="3" t="s">
        <v>211</v>
      </c>
      <c r="F5" s="3" t="s">
        <v>67</v>
      </c>
    </row>
    <row r="6" spans="1:6" x14ac:dyDescent="0.3">
      <c r="A6" s="3" t="s">
        <v>123</v>
      </c>
      <c r="B6" s="3" t="str">
        <f>IF(A6="", "",VLOOKUP(A6,Batch!A:E,5,FALSE))</f>
        <v>antasena - all use case</v>
      </c>
      <c r="C6" s="3">
        <v>5</v>
      </c>
      <c r="D6" s="9" t="s">
        <v>116</v>
      </c>
      <c r="E6" s="3" t="s">
        <v>211</v>
      </c>
      <c r="F6" s="3" t="s">
        <v>67</v>
      </c>
    </row>
    <row r="7" spans="1:6" x14ac:dyDescent="0.3">
      <c r="A7" s="3" t="s">
        <v>123</v>
      </c>
      <c r="B7" s="3" t="str">
        <f>IF(A7="", "",VLOOKUP(A7,Batch!A:E,5,FALSE))</f>
        <v>antasena - all use case</v>
      </c>
      <c r="C7" s="3">
        <v>6</v>
      </c>
      <c r="D7" s="9" t="s">
        <v>117</v>
      </c>
      <c r="E7" s="3" t="s">
        <v>211</v>
      </c>
      <c r="F7" s="3" t="s">
        <v>67</v>
      </c>
    </row>
    <row r="8" spans="1:6" x14ac:dyDescent="0.3">
      <c r="A8" s="3" t="s">
        <v>123</v>
      </c>
      <c r="B8" s="3" t="str">
        <f>IF(A8="", "",VLOOKUP(A8,Batch!A:E,5,FALSE))</f>
        <v>antasena - all use case</v>
      </c>
      <c r="C8" s="3">
        <v>7</v>
      </c>
      <c r="D8" s="9" t="s">
        <v>118</v>
      </c>
      <c r="E8" s="3" t="s">
        <v>211</v>
      </c>
      <c r="F8" s="3" t="s">
        <v>67</v>
      </c>
    </row>
    <row r="9" spans="1:6" x14ac:dyDescent="0.3">
      <c r="A9" s="3" t="s">
        <v>123</v>
      </c>
      <c r="B9" s="3" t="str">
        <f>IF(A9="", "",VLOOKUP(A9,Batch!A:E,5,FALSE))</f>
        <v>antasena - all use case</v>
      </c>
      <c r="C9" s="3">
        <v>8</v>
      </c>
      <c r="D9" s="9" t="s">
        <v>119</v>
      </c>
      <c r="E9" s="3" t="s">
        <v>211</v>
      </c>
      <c r="F9" s="3" t="s">
        <v>67</v>
      </c>
    </row>
    <row r="10" spans="1:6" x14ac:dyDescent="0.3">
      <c r="A10" s="3" t="s">
        <v>123</v>
      </c>
      <c r="B10" s="3" t="str">
        <f>IF(A10="", "",VLOOKUP(A10,Batch!A:E,5,FALSE))</f>
        <v>antasena - all use case</v>
      </c>
      <c r="C10" s="3">
        <v>9</v>
      </c>
      <c r="D10" s="9" t="s">
        <v>120</v>
      </c>
      <c r="E10" s="3" t="s">
        <v>211</v>
      </c>
      <c r="F10" s="3" t="s">
        <v>67</v>
      </c>
    </row>
    <row r="11" spans="1:6" x14ac:dyDescent="0.3">
      <c r="A11" s="3" t="s">
        <v>123</v>
      </c>
      <c r="B11" s="3" t="str">
        <f>IF(A11="", "",VLOOKUP(A11,Batch!A:E,5,FALSE))</f>
        <v>antasena - all use case</v>
      </c>
      <c r="C11" s="3">
        <v>10</v>
      </c>
      <c r="D11" s="9" t="s">
        <v>121</v>
      </c>
      <c r="E11" s="3" t="s">
        <v>211</v>
      </c>
      <c r="F11" s="3" t="s">
        <v>67</v>
      </c>
    </row>
    <row r="12" spans="1:6" x14ac:dyDescent="0.3">
      <c r="A12" s="3" t="s">
        <v>230</v>
      </c>
      <c r="B12" s="3" t="str">
        <f>IF(A12="", "",VLOOKUP(A12,Batch!A:E,5,FALSE))</f>
        <v>beberapa use case</v>
      </c>
      <c r="C12" s="3">
        <v>11</v>
      </c>
      <c r="D12" s="9" t="s">
        <v>116</v>
      </c>
      <c r="E12" s="3" t="s">
        <v>211</v>
      </c>
      <c r="F12" s="3" t="s">
        <v>67</v>
      </c>
    </row>
    <row r="13" spans="1:6" x14ac:dyDescent="0.3">
      <c r="A13" s="3" t="s">
        <v>230</v>
      </c>
      <c r="B13" s="3" t="str">
        <f>IF(A13="", "",VLOOKUP(A13,Batch!A:E,5,FALSE))</f>
        <v>beberapa use case</v>
      </c>
      <c r="C13" s="3">
        <v>12</v>
      </c>
      <c r="D13" s="9" t="s">
        <v>111</v>
      </c>
      <c r="E13" s="3" t="s">
        <v>211</v>
      </c>
      <c r="F13" s="3" t="s">
        <v>40</v>
      </c>
    </row>
    <row r="14" spans="1:6" x14ac:dyDescent="0.3">
      <c r="A14" s="3" t="s">
        <v>230</v>
      </c>
      <c r="B14" s="3" t="str">
        <f>IF(A14="", "",VLOOKUP(A14,Batch!A:E,5,FALSE))</f>
        <v>beberapa use case</v>
      </c>
      <c r="C14" s="3">
        <v>14</v>
      </c>
      <c r="D14" s="9" t="s">
        <v>118</v>
      </c>
      <c r="E14" s="3" t="s">
        <v>211</v>
      </c>
      <c r="F14" s="3" t="s">
        <v>67</v>
      </c>
    </row>
    <row r="15" spans="1:6" x14ac:dyDescent="0.3">
      <c r="A15" s="3" t="s">
        <v>230</v>
      </c>
      <c r="B15" s="3" t="str">
        <f>IF(A15="", "",VLOOKUP(A15,Batch!A:E,5,FALSE))</f>
        <v>beberapa use case</v>
      </c>
      <c r="C15" s="3">
        <v>15</v>
      </c>
      <c r="D15" s="9" t="s">
        <v>120</v>
      </c>
      <c r="E15" s="3" t="s">
        <v>211</v>
      </c>
      <c r="F15" s="3" t="s">
        <v>67</v>
      </c>
    </row>
    <row r="16" spans="1:6" x14ac:dyDescent="0.3">
      <c r="A16" s="3" t="s">
        <v>230</v>
      </c>
      <c r="B16" s="3" t="str">
        <f>IF(A16="", "",VLOOKUP(A16,Batch!A:E,5,FALSE))</f>
        <v>beberapa use case</v>
      </c>
      <c r="C16" s="3">
        <v>16</v>
      </c>
      <c r="D16" s="9" t="s">
        <v>121</v>
      </c>
      <c r="E16" s="3" t="s">
        <v>211</v>
      </c>
      <c r="F16" s="3" t="s">
        <v>67</v>
      </c>
    </row>
    <row r="17" spans="1:6" x14ac:dyDescent="0.3">
      <c r="A17" s="3" t="s">
        <v>230</v>
      </c>
      <c r="B17" s="3" t="str">
        <f>IF(A17="", "",VLOOKUP(A17,Batch!A:E,5,FALSE))</f>
        <v>beberapa use case</v>
      </c>
      <c r="C17" s="3">
        <v>17</v>
      </c>
      <c r="D17" s="9" t="s">
        <v>115</v>
      </c>
      <c r="E17" s="3" t="s">
        <v>211</v>
      </c>
      <c r="F17" s="3" t="s">
        <v>67</v>
      </c>
    </row>
    <row r="18" spans="1:6" x14ac:dyDescent="0.3">
      <c r="A18" s="3" t="s">
        <v>232</v>
      </c>
      <c r="B18" s="3" t="str">
        <f>IF(A18="", "",VLOOKUP(A18,Batch!A:E,5,FALSE))</f>
        <v>antasena beberapa use case</v>
      </c>
      <c r="C18" s="3">
        <v>18</v>
      </c>
      <c r="D18" s="9" t="s">
        <v>115</v>
      </c>
      <c r="E18" s="3" t="s">
        <v>211</v>
      </c>
      <c r="F18" s="3" t="s">
        <v>67</v>
      </c>
    </row>
    <row r="19" spans="1:6" x14ac:dyDescent="0.3">
      <c r="A19" s="3" t="s">
        <v>232</v>
      </c>
      <c r="B19" s="3" t="str">
        <f>IF(A19="", "",VLOOKUP(A19,Batch!A:E,5,FALSE))</f>
        <v>antasena beberapa use case</v>
      </c>
      <c r="C19" s="3">
        <v>19</v>
      </c>
      <c r="D19" s="9" t="s">
        <v>111</v>
      </c>
      <c r="E19" s="3" t="s">
        <v>211</v>
      </c>
      <c r="F19" s="3" t="s">
        <v>40</v>
      </c>
    </row>
    <row r="20" spans="1:6" x14ac:dyDescent="0.3">
      <c r="A20" s="3" t="s">
        <v>232</v>
      </c>
      <c r="B20" s="3" t="str">
        <f>IF(A20="", "",VLOOKUP(A20,Batch!A:E,5,FALSE))</f>
        <v>antasena beberapa use case</v>
      </c>
      <c r="C20" s="3">
        <v>20</v>
      </c>
      <c r="D20" s="9" t="s">
        <v>118</v>
      </c>
      <c r="E20" s="3" t="s">
        <v>211</v>
      </c>
      <c r="F20" s="3" t="s">
        <v>67</v>
      </c>
    </row>
    <row r="21" spans="1:6" x14ac:dyDescent="0.3">
      <c r="A21" s="3" t="s">
        <v>232</v>
      </c>
      <c r="B21" s="3" t="str">
        <f>IF(A21="", "",VLOOKUP(A21,Batch!A:E,5,FALSE))</f>
        <v>antasena beberapa use case</v>
      </c>
      <c r="C21" s="3">
        <v>21</v>
      </c>
      <c r="D21" s="9" t="s">
        <v>120</v>
      </c>
      <c r="E21" s="3" t="s">
        <v>211</v>
      </c>
      <c r="F21" s="3" t="s">
        <v>67</v>
      </c>
    </row>
    <row r="22" spans="1:6" x14ac:dyDescent="0.3">
      <c r="A22" s="3" t="s">
        <v>232</v>
      </c>
      <c r="B22" s="3" t="str">
        <f>IF(A22="", "",VLOOKUP(A22,Batch!A:E,5,FALSE))</f>
        <v>antasena beberapa use case</v>
      </c>
      <c r="C22" s="3">
        <v>22</v>
      </c>
      <c r="D22" s="9" t="s">
        <v>121</v>
      </c>
      <c r="E22" s="3" t="s">
        <v>211</v>
      </c>
      <c r="F22" s="3" t="s">
        <v>67</v>
      </c>
    </row>
    <row r="23" spans="1:6" x14ac:dyDescent="0.3">
      <c r="A23" s="3" t="s">
        <v>232</v>
      </c>
      <c r="B23" s="3" t="str">
        <f>IF(A23="", "",VLOOKUP(A23,Batch!A:E,5,FALSE))</f>
        <v>antasena beberapa use case</v>
      </c>
      <c r="C23" s="3">
        <v>23</v>
      </c>
      <c r="D23" s="9" t="s">
        <v>116</v>
      </c>
      <c r="E23" s="3" t="s">
        <v>211</v>
      </c>
      <c r="F23" s="3" t="s">
        <v>67</v>
      </c>
    </row>
    <row r="24" spans="1:6" x14ac:dyDescent="0.3">
      <c r="A24" s="3" t="s">
        <v>233</v>
      </c>
      <c r="B24" s="3" t="str">
        <f>IF(A24="", "",VLOOKUP(A24,Batch!A:E,5,FALSE))</f>
        <v>maintrek rek affiliasi dan pk</v>
      </c>
      <c r="C24" s="3">
        <v>24</v>
      </c>
      <c r="D24" s="9" t="s">
        <v>120</v>
      </c>
      <c r="E24" s="3" t="s">
        <v>211</v>
      </c>
      <c r="F24" s="3" t="s">
        <v>67</v>
      </c>
    </row>
    <row r="25" spans="1:6" x14ac:dyDescent="0.3">
      <c r="A25" s="3" t="s">
        <v>235</v>
      </c>
      <c r="B25" s="3" t="str">
        <f>IF(A25="", "",VLOOKUP(A25,Batch!A:E,5,FALSE))</f>
        <v>antasena maintinfo rek</v>
      </c>
      <c r="C25" s="3">
        <v>25</v>
      </c>
      <c r="D25" s="9" t="s">
        <v>121</v>
      </c>
      <c r="E25" s="3" t="s">
        <v>211</v>
      </c>
      <c r="F25" s="3" t="s">
        <v>67</v>
      </c>
    </row>
    <row r="26" spans="1:6" x14ac:dyDescent="0.3">
      <c r="A26" s="3" t="s">
        <v>237</v>
      </c>
      <c r="B26" s="3" t="str">
        <f>IF(A26="", "",VLOOKUP(A26,Batch!A:E,5,FALSE))</f>
        <v>maintrek rek affiliasi dan pk</v>
      </c>
      <c r="C26" s="3">
        <v>26</v>
      </c>
      <c r="D26" s="9" t="s">
        <v>120</v>
      </c>
      <c r="E26" s="3" t="s">
        <v>211</v>
      </c>
      <c r="F26" s="3" t="s">
        <v>67</v>
      </c>
    </row>
    <row r="27" spans="1:6" x14ac:dyDescent="0.3">
      <c r="A27" s="3" t="s">
        <v>239</v>
      </c>
      <c r="B27" s="3" t="str">
        <f>IF(A27="", "",VLOOKUP(A27,Batch!A:E,5,FALSE))</f>
        <v>maintrek rek affiliasi dan kena validasi pk</v>
      </c>
      <c r="C27" s="3">
        <v>27</v>
      </c>
      <c r="D27" s="9" t="s">
        <v>120</v>
      </c>
      <c r="E27" s="3" t="s">
        <v>242</v>
      </c>
      <c r="F27" s="3" t="s">
        <v>67</v>
      </c>
    </row>
    <row r="28" spans="1:6" x14ac:dyDescent="0.3">
      <c r="A28" s="3" t="s">
        <v>241</v>
      </c>
      <c r="B28" s="3" t="str">
        <f>IF(A28="", "",VLOOKUP(A28,Batch!A:E,5,FALSE))</f>
        <v>Restruk antasena</v>
      </c>
      <c r="C28" s="3">
        <v>28</v>
      </c>
      <c r="D28" s="9" t="s">
        <v>116</v>
      </c>
      <c r="E28" s="3" t="s">
        <v>211</v>
      </c>
      <c r="F28" s="3" t="s">
        <v>67</v>
      </c>
    </row>
    <row r="29" spans="1:6" x14ac:dyDescent="0.3">
      <c r="A29" s="3" t="s">
        <v>243</v>
      </c>
      <c r="B29" s="3" t="str">
        <f>IF(A29="", "",VLOOKUP(A29,Batch!A:E,5,FALSE))</f>
        <v>maintinfo pk</v>
      </c>
      <c r="C29" s="3">
        <v>29</v>
      </c>
      <c r="D29" s="9" t="s">
        <v>121</v>
      </c>
      <c r="E29" s="3" t="s">
        <v>211</v>
      </c>
      <c r="F29" s="3" t="s">
        <v>67</v>
      </c>
    </row>
    <row r="30" spans="1:6" x14ac:dyDescent="0.3">
      <c r="A30" s="3" t="s">
        <v>244</v>
      </c>
      <c r="B30" s="3" t="str">
        <f>IF(A30="", "",VLOOKUP(A30,Batch!A:E,5,FALSE))</f>
        <v>maintinfo kena validasi pk</v>
      </c>
      <c r="C30" s="3">
        <v>30</v>
      </c>
      <c r="D30" s="9" t="s">
        <v>121</v>
      </c>
      <c r="E30" s="3" t="s">
        <v>211</v>
      </c>
      <c r="F30" s="3" t="s">
        <v>67</v>
      </c>
    </row>
    <row r="31" spans="1:6" x14ac:dyDescent="0.3">
      <c r="A31" s="3" t="s">
        <v>247</v>
      </c>
      <c r="B31" s="3" t="str">
        <f>IF(A31="", "",VLOOKUP(A31,Batch!A:E,5,FALSE))</f>
        <v>antasena maint rek</v>
      </c>
      <c r="C31" s="3">
        <v>31</v>
      </c>
      <c r="D31" s="9" t="s">
        <v>120</v>
      </c>
      <c r="E31" s="3" t="s">
        <v>211</v>
      </c>
      <c r="F31" s="3" t="s">
        <v>67</v>
      </c>
    </row>
    <row r="32" spans="1:6" x14ac:dyDescent="0.3">
      <c r="A32" s="3" t="s">
        <v>248</v>
      </c>
      <c r="B32" s="3" t="str">
        <f>IF(A32="", "",VLOOKUP(A32,Batch!A:E,5,FALSE))</f>
        <v>antasena maint info</v>
      </c>
      <c r="C32" s="3">
        <v>32</v>
      </c>
      <c r="D32" s="9" t="s">
        <v>121</v>
      </c>
      <c r="E32" s="3" t="s">
        <v>211</v>
      </c>
      <c r="F32" s="3" t="s">
        <v>67</v>
      </c>
    </row>
    <row r="33" spans="1:6" x14ac:dyDescent="0.3">
      <c r="A33" s="3" t="s">
        <v>249</v>
      </c>
      <c r="B33" s="3" t="str">
        <f>IF(A33="", "",VLOOKUP(A33,Batch!A:E,5,FALSE))</f>
        <v>antasena restruk</v>
      </c>
      <c r="C33" s="3">
        <v>33</v>
      </c>
      <c r="D33" s="9" t="s">
        <v>116</v>
      </c>
      <c r="E33" s="3" t="s">
        <v>211</v>
      </c>
      <c r="F33" s="3" t="s">
        <v>67</v>
      </c>
    </row>
    <row r="34" spans="1:6" x14ac:dyDescent="0.3">
      <c r="A34" s="3" t="s">
        <v>253</v>
      </c>
      <c r="B34" s="3" t="str">
        <f>IF(A34="", "",VLOOKUP(A34,Batch!A:E,5,FALSE))</f>
        <v>antasena maint rek</v>
      </c>
      <c r="C34" s="3">
        <v>34</v>
      </c>
      <c r="D34" s="9" t="s">
        <v>120</v>
      </c>
      <c r="E34" s="3" t="s">
        <v>211</v>
      </c>
      <c r="F34" s="3" t="s">
        <v>67</v>
      </c>
    </row>
    <row r="35" spans="1:6" x14ac:dyDescent="0.3">
      <c r="A35" s="3" t="s">
        <v>255</v>
      </c>
      <c r="B35" s="3" t="str">
        <f>IF(A35="", "",VLOOKUP(A35,Batch!A:E,5,FALSE))</f>
        <v>Antasena maint rek validasi PK Rules 1</v>
      </c>
      <c r="C35" s="3">
        <v>35</v>
      </c>
      <c r="D35" s="9" t="s">
        <v>120</v>
      </c>
      <c r="E35" s="3" t="s">
        <v>211</v>
      </c>
      <c r="F35" s="3" t="s">
        <v>67</v>
      </c>
    </row>
    <row r="36" spans="1:6" x14ac:dyDescent="0.3">
      <c r="A36" s="3" t="s">
        <v>257</v>
      </c>
      <c r="B36" s="3" t="str">
        <f>IF(A36="", "",VLOOKUP(A36,Batch!A:E,5,FALSE))</f>
        <v>Antasena maint rek validasi PK Rules 2</v>
      </c>
      <c r="C36" s="3">
        <v>36</v>
      </c>
      <c r="D36" s="9" t="s">
        <v>120</v>
      </c>
      <c r="E36" s="3" t="s">
        <v>211</v>
      </c>
      <c r="F36" s="3" t="s">
        <v>67</v>
      </c>
    </row>
    <row r="37" spans="1:6" x14ac:dyDescent="0.3">
      <c r="A37" s="3" t="s">
        <v>260</v>
      </c>
      <c r="B37" s="3" t="str">
        <f>IF(A37="", "",VLOOKUP(A37,Batch!A:E,5,FALSE))</f>
        <v>Antasena maint info validasi PK Rules 1</v>
      </c>
      <c r="C37" s="3">
        <v>37</v>
      </c>
      <c r="D37" s="9" t="s">
        <v>121</v>
      </c>
      <c r="E37" s="3" t="s">
        <v>211</v>
      </c>
      <c r="F37" s="3" t="s">
        <v>67</v>
      </c>
    </row>
    <row r="38" spans="1:6" x14ac:dyDescent="0.3">
      <c r="A38" s="3" t="s">
        <v>261</v>
      </c>
      <c r="B38" s="3" t="str">
        <f>IF(A38="", "",VLOOKUP(A38,Batch!A:E,5,FALSE))</f>
        <v>Antasena maint info validasi PK Rules 2</v>
      </c>
      <c r="C38" s="3">
        <v>38</v>
      </c>
      <c r="D38" s="9" t="s">
        <v>121</v>
      </c>
      <c r="E38" s="3" t="s">
        <v>211</v>
      </c>
      <c r="F38" s="3" t="s">
        <v>67</v>
      </c>
    </row>
    <row r="39" spans="1:6" x14ac:dyDescent="0.3">
      <c r="A39" s="3" t="s">
        <v>262</v>
      </c>
      <c r="B39" s="3" t="str">
        <f>IF(A39="", "",VLOOKUP(A39,Batch!A:E,5,FALSE))</f>
        <v>Rekon transaksi 1T</v>
      </c>
      <c r="C39" s="3">
        <v>39</v>
      </c>
      <c r="D39" s="9" t="s">
        <v>118</v>
      </c>
      <c r="E39" s="3" t="s">
        <v>266</v>
      </c>
      <c r="F39" s="3" t="s">
        <v>41</v>
      </c>
    </row>
    <row r="40" spans="1:6" x14ac:dyDescent="0.3">
      <c r="A40" s="3" t="s">
        <v>262</v>
      </c>
      <c r="B40" s="3" t="str">
        <f>IF(A40="", "",VLOOKUP(A40,Batch!A:E,5,FALSE))</f>
        <v>Rekon transaksi 1T</v>
      </c>
      <c r="C40" s="3">
        <v>40</v>
      </c>
      <c r="D40" s="9" t="s">
        <v>118</v>
      </c>
      <c r="E40" s="3" t="s">
        <v>267</v>
      </c>
      <c r="F40" s="3" t="s">
        <v>41</v>
      </c>
    </row>
    <row r="41" spans="1:6" x14ac:dyDescent="0.3">
      <c r="A41" s="3" t="s">
        <v>262</v>
      </c>
      <c r="B41" s="3" t="str">
        <f>IF(A41="", "",VLOOKUP(A41,Batch!A:E,5,FALSE))</f>
        <v>Rekon transaksi 1T</v>
      </c>
      <c r="C41" s="3">
        <v>41</v>
      </c>
      <c r="D41" s="9" t="s">
        <v>118</v>
      </c>
      <c r="E41" s="3" t="s">
        <v>268</v>
      </c>
      <c r="F41" s="3" t="s">
        <v>41</v>
      </c>
    </row>
    <row r="42" spans="1:6" x14ac:dyDescent="0.3">
      <c r="A42" s="3" t="s">
        <v>262</v>
      </c>
      <c r="B42" s="3" t="str">
        <f>IF(A42="", "",VLOOKUP(A42,Batch!A:E,5,FALSE))</f>
        <v>Rekon transaksi 1T</v>
      </c>
      <c r="C42" s="3">
        <v>42</v>
      </c>
      <c r="D42" s="9" t="s">
        <v>111</v>
      </c>
      <c r="E42" s="3" t="s">
        <v>269</v>
      </c>
      <c r="F42" s="3" t="s">
        <v>67</v>
      </c>
    </row>
    <row r="43" spans="1:6" x14ac:dyDescent="0.3">
      <c r="A43" s="3" t="s">
        <v>262</v>
      </c>
      <c r="B43" s="3" t="str">
        <f>IF(A43="", "",VLOOKUP(A43,Batch!A:E,5,FALSE))</f>
        <v>Rekon transaksi 1T</v>
      </c>
      <c r="C43" s="3">
        <v>43</v>
      </c>
      <c r="D43" s="9" t="s">
        <v>111</v>
      </c>
      <c r="E43" s="3" t="s">
        <v>270</v>
      </c>
      <c r="F43" s="3" t="s">
        <v>41</v>
      </c>
    </row>
    <row r="44" spans="1:6" x14ac:dyDescent="0.3">
      <c r="A44" s="3" t="s">
        <v>262</v>
      </c>
      <c r="B44" s="3" t="str">
        <f>IF(A44="", "",VLOOKUP(A44,Batch!A:E,5,FALSE))</f>
        <v>Rekon transaksi 1T</v>
      </c>
      <c r="C44" s="3">
        <v>44</v>
      </c>
      <c r="D44" s="9" t="s">
        <v>111</v>
      </c>
      <c r="E44" s="3" t="s">
        <v>271</v>
      </c>
      <c r="F44" s="3" t="s">
        <v>67</v>
      </c>
    </row>
    <row r="45" spans="1:6" x14ac:dyDescent="0.3">
      <c r="A45" s="3" t="s">
        <v>262</v>
      </c>
      <c r="B45" s="3" t="str">
        <f>IF(A45="", "",VLOOKUP(A45,Batch!A:E,5,FALSE))</f>
        <v>Rekon transaksi 1T</v>
      </c>
      <c r="C45" s="3">
        <v>45</v>
      </c>
      <c r="D45" s="9" t="s">
        <v>111</v>
      </c>
      <c r="E45" s="3" t="s">
        <v>272</v>
      </c>
      <c r="F45" s="3" t="s">
        <v>67</v>
      </c>
    </row>
    <row r="46" spans="1:6" x14ac:dyDescent="0.3">
      <c r="A46" s="3" t="s">
        <v>262</v>
      </c>
      <c r="B46" s="3" t="str">
        <f>IF(A46="", "",VLOOKUP(A46,Batch!A:E,5,FALSE))</f>
        <v>Rekon transaksi 1T</v>
      </c>
      <c r="C46" s="3">
        <v>46</v>
      </c>
      <c r="D46" s="9" t="s">
        <v>111</v>
      </c>
      <c r="E46" s="3" t="s">
        <v>273</v>
      </c>
      <c r="F46" s="3" t="s">
        <v>67</v>
      </c>
    </row>
    <row r="47" spans="1:6" x14ac:dyDescent="0.3">
      <c r="A47" s="3" t="s">
        <v>262</v>
      </c>
      <c r="B47" s="3" t="str">
        <f>IF(A47="", "",VLOOKUP(A47,Batch!A:E,5,FALSE))</f>
        <v>Rekon transaksi 1T</v>
      </c>
      <c r="C47" s="3">
        <v>47</v>
      </c>
      <c r="D47" s="9" t="s">
        <v>111</v>
      </c>
      <c r="E47" s="3" t="s">
        <v>274</v>
      </c>
      <c r="F47" s="3" t="s">
        <v>41</v>
      </c>
    </row>
    <row r="48" spans="1:6" x14ac:dyDescent="0.3">
      <c r="A48" s="3" t="s">
        <v>262</v>
      </c>
      <c r="B48" s="3" t="str">
        <f>IF(A48="", "",VLOOKUP(A48,Batch!A:E,5,FALSE))</f>
        <v>Rekon transaksi 1T</v>
      </c>
      <c r="C48" s="3">
        <v>48</v>
      </c>
      <c r="D48" s="9" t="s">
        <v>111</v>
      </c>
      <c r="E48" s="3" t="s">
        <v>275</v>
      </c>
      <c r="F48" s="3" t="s">
        <v>41</v>
      </c>
    </row>
    <row r="49" spans="1:6" x14ac:dyDescent="0.3">
      <c r="A49" s="3" t="s">
        <v>262</v>
      </c>
      <c r="B49" s="3" t="str">
        <f>IF(A49="", "",VLOOKUP(A49,Batch!A:E,5,FALSE))</f>
        <v>Rekon transaksi 1T</v>
      </c>
      <c r="C49" s="3">
        <v>49</v>
      </c>
      <c r="D49" s="9" t="s">
        <v>111</v>
      </c>
      <c r="E49" s="3" t="s">
        <v>276</v>
      </c>
      <c r="F49" s="3" t="s">
        <v>67</v>
      </c>
    </row>
    <row r="50" spans="1:6" x14ac:dyDescent="0.3">
      <c r="A50" s="3" t="s">
        <v>262</v>
      </c>
      <c r="B50" s="3" t="str">
        <f>IF(A50="", "",VLOOKUP(A50,Batch!A:E,5,FALSE))</f>
        <v>Rekon transaksi 1T</v>
      </c>
      <c r="C50" s="3">
        <v>50</v>
      </c>
      <c r="D50" s="9" t="s">
        <v>111</v>
      </c>
      <c r="E50" s="3" t="s">
        <v>277</v>
      </c>
      <c r="F50" s="3" t="s">
        <v>67</v>
      </c>
    </row>
    <row r="51" spans="1:6" x14ac:dyDescent="0.3">
      <c r="A51" s="3" t="s">
        <v>264</v>
      </c>
      <c r="B51" s="3" t="str">
        <f>IF(A51="", "",VLOOKUP(A51,Batch!A:E,5,FALSE))</f>
        <v>Rekon transaksi 1T Coba lagi</v>
      </c>
      <c r="C51" s="3">
        <v>51</v>
      </c>
      <c r="D51" s="9" t="s">
        <v>118</v>
      </c>
      <c r="E51" s="3" t="s">
        <v>266</v>
      </c>
      <c r="F51" s="3" t="s">
        <v>41</v>
      </c>
    </row>
    <row r="52" spans="1:6" x14ac:dyDescent="0.3">
      <c r="A52" s="3" t="s">
        <v>264</v>
      </c>
      <c r="B52" s="3" t="str">
        <f>IF(A52="", "",VLOOKUP(A52,Batch!A:E,5,FALSE))</f>
        <v>Rekon transaksi 1T Coba lagi</v>
      </c>
      <c r="C52" s="3">
        <v>52</v>
      </c>
      <c r="D52" s="9" t="s">
        <v>118</v>
      </c>
      <c r="E52" s="3" t="s">
        <v>267</v>
      </c>
      <c r="F52" s="3" t="s">
        <v>41</v>
      </c>
    </row>
    <row r="53" spans="1:6" x14ac:dyDescent="0.3">
      <c r="A53" s="3" t="s">
        <v>264</v>
      </c>
      <c r="B53" s="3" t="str">
        <f>IF(A53="", "",VLOOKUP(A53,Batch!A:E,5,FALSE))</f>
        <v>Rekon transaksi 1T Coba lagi</v>
      </c>
      <c r="C53" s="3">
        <v>53</v>
      </c>
      <c r="D53" s="9" t="s">
        <v>118</v>
      </c>
      <c r="E53" s="3" t="s">
        <v>268</v>
      </c>
      <c r="F53" s="3" t="s">
        <v>41</v>
      </c>
    </row>
    <row r="54" spans="1:6" x14ac:dyDescent="0.3">
      <c r="A54" s="3" t="s">
        <v>264</v>
      </c>
      <c r="B54" s="3" t="str">
        <f>IF(A54="", "",VLOOKUP(A54,Batch!A:E,5,FALSE))</f>
        <v>Rekon transaksi 1T Coba lagi</v>
      </c>
      <c r="C54" s="3">
        <v>54</v>
      </c>
      <c r="D54" s="9" t="s">
        <v>111</v>
      </c>
      <c r="E54" s="3" t="s">
        <v>276</v>
      </c>
      <c r="F54" s="3" t="s">
        <v>67</v>
      </c>
    </row>
    <row r="55" spans="1:6" x14ac:dyDescent="0.3">
      <c r="A55" s="3" t="s">
        <v>264</v>
      </c>
      <c r="B55" s="3" t="str">
        <f>IF(A55="", "",VLOOKUP(A55,Batch!A:E,5,FALSE))</f>
        <v>Rekon transaksi 1T Coba lagi</v>
      </c>
      <c r="C55" s="3">
        <v>55</v>
      </c>
      <c r="D55" s="9" t="s">
        <v>111</v>
      </c>
      <c r="E55" s="3" t="s">
        <v>277</v>
      </c>
      <c r="F55" s="3" t="s">
        <v>67</v>
      </c>
    </row>
    <row r="56" spans="1:6" x14ac:dyDescent="0.3">
      <c r="A56" s="3" t="s">
        <v>293</v>
      </c>
      <c r="B56" s="3" t="str">
        <f>IF(A56="", "",VLOOKUP(A56,Batch!A:E,5,FALSE))</f>
        <v>maint rek fixed rate date</v>
      </c>
      <c r="C56" s="3">
        <v>56</v>
      </c>
      <c r="D56" s="9" t="s">
        <v>120</v>
      </c>
      <c r="E56" s="3" t="s">
        <v>289</v>
      </c>
      <c r="F56" s="3" t="s">
        <v>67</v>
      </c>
    </row>
    <row r="57" spans="1:6" x14ac:dyDescent="0.3">
      <c r="A57" s="3" t="s">
        <v>293</v>
      </c>
      <c r="B57" s="3" t="str">
        <f>IF(A57="", "",VLOOKUP(A57,Batch!A:E,5,FALSE))</f>
        <v>maint rek fixed rate date</v>
      </c>
      <c r="C57" s="3">
        <v>57</v>
      </c>
      <c r="D57" s="9" t="s">
        <v>120</v>
      </c>
      <c r="E57" s="3" t="s">
        <v>290</v>
      </c>
      <c r="F57" s="3" t="s">
        <v>67</v>
      </c>
    </row>
    <row r="58" spans="1:6" x14ac:dyDescent="0.3">
      <c r="A58" s="3" t="s">
        <v>293</v>
      </c>
      <c r="B58" s="3" t="str">
        <f>IF(A58="", "",VLOOKUP(A58,Batch!A:E,5,FALSE))</f>
        <v>maint rek fixed rate date</v>
      </c>
      <c r="C58" s="3">
        <v>58</v>
      </c>
      <c r="D58" s="9" t="s">
        <v>120</v>
      </c>
      <c r="E58" s="3" t="s">
        <v>291</v>
      </c>
      <c r="F58" s="3" t="s">
        <v>67</v>
      </c>
    </row>
    <row r="59" spans="1:6" x14ac:dyDescent="0.3">
      <c r="A59" s="3" t="s">
        <v>293</v>
      </c>
      <c r="B59" s="3" t="str">
        <f>IF(A59="", "",VLOOKUP(A59,Batch!A:E,5,FALSE))</f>
        <v>maint rek fixed rate date</v>
      </c>
      <c r="C59" s="3">
        <v>59</v>
      </c>
      <c r="D59" s="9" t="s">
        <v>120</v>
      </c>
      <c r="E59" s="3" t="s">
        <v>292</v>
      </c>
      <c r="F59" s="3" t="s">
        <v>67</v>
      </c>
    </row>
    <row r="60" spans="1:6" x14ac:dyDescent="0.3">
      <c r="A60" s="3" t="s">
        <v>294</v>
      </c>
      <c r="B60" s="3" t="str">
        <f>IF(A60="", "",VLOOKUP(A60,Batch!A:E,5,FALSE))</f>
        <v>Rekon transaksi 1T Pembukaan Pinjaman ke Simpanan &gt; 1T</v>
      </c>
      <c r="C60" s="3">
        <v>60</v>
      </c>
      <c r="D60" s="9" t="s">
        <v>118</v>
      </c>
      <c r="E60" s="3" t="s">
        <v>266</v>
      </c>
      <c r="F60" s="3" t="s">
        <v>41</v>
      </c>
    </row>
    <row r="61" spans="1:6" x14ac:dyDescent="0.3">
      <c r="A61" s="3" t="s">
        <v>296</v>
      </c>
      <c r="B61" s="3" t="str">
        <f>IF(A61="", "",VLOOKUP(A61,Batch!A:E,5,FALSE))</f>
        <v>Rekon transaksi 1T Pemindahbukuan Pinjaman ke Simpanan &gt; 1T</v>
      </c>
      <c r="C61" s="3">
        <v>61</v>
      </c>
      <c r="D61" s="9" t="s">
        <v>111</v>
      </c>
      <c r="E61" s="3" t="s">
        <v>272</v>
      </c>
      <c r="F61" s="3" t="s">
        <v>67</v>
      </c>
    </row>
    <row r="62" spans="1:6" x14ac:dyDescent="0.3">
      <c r="A62" s="3" t="s">
        <v>298</v>
      </c>
      <c r="B62" s="3" t="str">
        <f>IF(A62="", "",VLOOKUP(A62,Batch!A:E,5,FALSE))</f>
        <v>Rekon transaksi 1T Pembukaan dan Pemindahbukuan</v>
      </c>
      <c r="C62" s="3">
        <v>62</v>
      </c>
      <c r="D62" s="9" t="s">
        <v>118</v>
      </c>
      <c r="E62" s="3" t="s">
        <v>267</v>
      </c>
      <c r="F62" s="3" t="s">
        <v>41</v>
      </c>
    </row>
    <row r="63" spans="1:6" x14ac:dyDescent="0.3">
      <c r="A63" s="3" t="s">
        <v>298</v>
      </c>
      <c r="B63" s="3" t="str">
        <f>IF(A63="", "",VLOOKUP(A63,Batch!A:E,5,FALSE))</f>
        <v>Rekon transaksi 1T Pembukaan dan Pemindahbukuan</v>
      </c>
      <c r="C63" s="3">
        <v>63</v>
      </c>
      <c r="D63" s="9" t="s">
        <v>111</v>
      </c>
      <c r="E63" s="3" t="s">
        <v>271</v>
      </c>
      <c r="F63" s="3" t="s">
        <v>67</v>
      </c>
    </row>
    <row r="64" spans="1:6" x14ac:dyDescent="0.3">
      <c r="A64" s="3" t="s">
        <v>321</v>
      </c>
      <c r="B64" s="3" t="str">
        <f>IF(A64="", "",VLOOKUP(A64,Batch!A:E,5,FALSE))</f>
        <v>Rekon transaksi 1T Rek Pinjaman</v>
      </c>
      <c r="C64" s="3">
        <v>64</v>
      </c>
      <c r="D64" s="9" t="s">
        <v>111</v>
      </c>
      <c r="E64" s="3" t="s">
        <v>274</v>
      </c>
      <c r="F64" s="3" t="s">
        <v>41</v>
      </c>
    </row>
    <row r="65" spans="1:6" x14ac:dyDescent="0.3">
      <c r="A65" s="3" t="s">
        <v>321</v>
      </c>
      <c r="B65" s="3" t="str">
        <f>IF(A65="", "",VLOOKUP(A65,Batch!A:E,5,FALSE))</f>
        <v>Rekon transaksi 1T Rek Pinjaman</v>
      </c>
      <c r="C65" s="3">
        <v>65</v>
      </c>
      <c r="D65" s="9" t="s">
        <v>111</v>
      </c>
      <c r="E65" s="3" t="s">
        <v>275</v>
      </c>
      <c r="F65" s="3" t="s">
        <v>41</v>
      </c>
    </row>
    <row r="66" spans="1:6" x14ac:dyDescent="0.3">
      <c r="A66" s="3" t="s">
        <v>340</v>
      </c>
      <c r="B66" s="3" t="str">
        <f>IF(A66="", "",VLOOKUP(A66,Batch!A:E,5,FALSE))</f>
        <v>Rekon transaksi 1T Pembukaan Pinjaman ke Simpanan &gt; 1T</v>
      </c>
      <c r="C66" s="3">
        <v>66</v>
      </c>
      <c r="D66" s="9" t="s">
        <v>118</v>
      </c>
      <c r="E66" s="3" t="s">
        <v>266</v>
      </c>
      <c r="F66" s="3" t="s">
        <v>41</v>
      </c>
    </row>
    <row r="67" spans="1:6" x14ac:dyDescent="0.3">
      <c r="A67" s="3" t="s">
        <v>341</v>
      </c>
      <c r="B67" s="3" t="str">
        <f>IF(A67="", "",VLOOKUP(A67,Batch!A:E,5,FALSE))</f>
        <v>Rekon transaksi 1T Pemindahbukuan Pinjaman ke Simpanan &gt; 1T</v>
      </c>
      <c r="C67" s="3">
        <v>67</v>
      </c>
      <c r="D67" s="9" t="s">
        <v>111</v>
      </c>
      <c r="E67" s="3" t="s">
        <v>272</v>
      </c>
      <c r="F67" s="3" t="s">
        <v>67</v>
      </c>
    </row>
    <row r="68" spans="1:6" x14ac:dyDescent="0.3">
      <c r="A68" s="3" t="s">
        <v>342</v>
      </c>
      <c r="B68" s="3" t="str">
        <f>IF(A68="", "",VLOOKUP(A68,Batch!A:E,5,FALSE))</f>
        <v>Rekon transaksi 1T Pembukaan dan Pemindahbukuan</v>
      </c>
      <c r="C68" s="3">
        <v>68</v>
      </c>
      <c r="D68" s="9" t="s">
        <v>118</v>
      </c>
      <c r="E68" s="3" t="s">
        <v>267</v>
      </c>
      <c r="F68" s="3" t="s">
        <v>41</v>
      </c>
    </row>
    <row r="69" spans="1:6" x14ac:dyDescent="0.3">
      <c r="A69" s="3" t="s">
        <v>342</v>
      </c>
      <c r="B69" s="3" t="str">
        <f>IF(A69="", "",VLOOKUP(A69,Batch!A:E,5,FALSE))</f>
        <v>Rekon transaksi 1T Pembukaan dan Pemindahbukuan</v>
      </c>
      <c r="C69" s="3">
        <v>69</v>
      </c>
      <c r="D69" s="9" t="s">
        <v>111</v>
      </c>
      <c r="E69" s="3" t="s">
        <v>271</v>
      </c>
      <c r="F69" s="3" t="s">
        <v>67</v>
      </c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93B68EA-C046-4643-8C2B-295BCBFD6066}">
          <x14:formula1>
            <xm:f>Var!$B$8:$B$10</xm:f>
          </x14:formula1>
          <xm:sqref>F2:F69</xm:sqref>
        </x14:dataValidation>
        <x14:dataValidation type="list" allowBlank="1" showInputMessage="1" showErrorMessage="1" xr:uid="{FAF5F033-C3D2-4CC6-8DCE-0986036BE00C}">
          <x14:formula1>
            <xm:f>Var!$B$13:$B$22</xm:f>
          </x14:formula1>
          <xm:sqref>D2:D69</xm:sqref>
        </x14:dataValidation>
        <x14:dataValidation type="list" allowBlank="1" showInputMessage="1" showErrorMessage="1" xr:uid="{691E1A8B-4B71-4070-BA0B-083A8025DF5B}">
          <x14:formula1>
            <xm:f>Batch!$A:$A</xm:f>
          </x14:formula1>
          <xm:sqref>A2:A69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A91-83F7-4766-8B3A-6B1F070C7186}">
  <dimension ref="A1:AE27"/>
  <sheetViews>
    <sheetView zoomScaleNormal="100" workbookViewId="0">
      <selection activeCell="N10" sqref="N10"/>
    </sheetView>
  </sheetViews>
  <sheetFormatPr defaultRowHeight="14.4" x14ac:dyDescent="0.3"/>
  <cols>
    <col min="2" max="2" width="20.5546875" bestFit="1" customWidth="1"/>
    <col min="3" max="3" width="27.33203125" bestFit="1" customWidth="1"/>
    <col min="4" max="4" width="27.33203125" customWidth="1"/>
    <col min="5" max="6" width="16" bestFit="1" customWidth="1"/>
    <col min="7" max="7" width="19" bestFit="1" customWidth="1"/>
    <col min="8" max="8" width="23.77734375" bestFit="1" customWidth="1"/>
    <col min="9" max="9" width="20.5546875" bestFit="1" customWidth="1"/>
    <col min="10" max="10" width="27.88671875" bestFit="1" customWidth="1"/>
    <col min="11" max="11" width="19.33203125" bestFit="1" customWidth="1"/>
    <col min="12" max="12" width="19" bestFit="1" customWidth="1"/>
    <col min="13" max="13" width="23.77734375" bestFit="1" customWidth="1"/>
    <col min="14" max="14" width="20.5546875" bestFit="1" customWidth="1"/>
    <col min="15" max="15" width="27.88671875" bestFit="1" customWidth="1"/>
    <col min="16" max="16" width="19.33203125" bestFit="1" customWidth="1"/>
    <col min="17" max="17" width="19" bestFit="1" customWidth="1"/>
    <col min="18" max="18" width="23.77734375" bestFit="1" customWidth="1"/>
    <col min="19" max="19" width="20.5546875" bestFit="1" customWidth="1"/>
    <col min="20" max="20" width="27.88671875" bestFit="1" customWidth="1"/>
    <col min="21" max="21" width="19.33203125" bestFit="1" customWidth="1"/>
    <col min="22" max="22" width="19" bestFit="1" customWidth="1"/>
    <col min="23" max="23" width="23.77734375" bestFit="1" customWidth="1"/>
    <col min="24" max="24" width="20.5546875" bestFit="1" customWidth="1"/>
    <col min="25" max="25" width="27.88671875" bestFit="1" customWidth="1"/>
    <col min="26" max="26" width="19.33203125" bestFit="1" customWidth="1"/>
    <col min="27" max="27" width="19" bestFit="1" customWidth="1"/>
    <col min="28" max="28" width="23.77734375" bestFit="1" customWidth="1"/>
    <col min="29" max="29" width="20.5546875" bestFit="1" customWidth="1"/>
    <col min="30" max="30" width="27.88671875" bestFit="1" customWidth="1"/>
    <col min="31" max="31" width="19.33203125" bestFit="1" customWidth="1"/>
  </cols>
  <sheetData>
    <row r="1" spans="1:31" x14ac:dyDescent="0.3">
      <c r="A1" s="3" t="s">
        <v>39</v>
      </c>
      <c r="B1" s="1" t="s">
        <v>4</v>
      </c>
      <c r="C1" s="1" t="s">
        <v>5</v>
      </c>
      <c r="D1" s="1" t="s">
        <v>6</v>
      </c>
      <c r="E1" s="1" t="s">
        <v>227</v>
      </c>
      <c r="F1" s="1" t="s">
        <v>228</v>
      </c>
      <c r="G1" s="2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20</v>
      </c>
      <c r="N1" s="1" t="s">
        <v>21</v>
      </c>
      <c r="O1" s="1" t="s">
        <v>22</v>
      </c>
      <c r="P1" s="1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2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2" t="s">
        <v>34</v>
      </c>
      <c r="AB1" s="2" t="s">
        <v>35</v>
      </c>
      <c r="AC1" s="1" t="s">
        <v>36</v>
      </c>
      <c r="AD1" s="1" t="s">
        <v>37</v>
      </c>
      <c r="AE1" s="1" t="s">
        <v>38</v>
      </c>
    </row>
    <row r="2" spans="1:31" x14ac:dyDescent="0.3">
      <c r="A2" s="6">
        <v>1</v>
      </c>
      <c r="B2" s="3" t="s">
        <v>47</v>
      </c>
      <c r="C2" s="3" t="s">
        <v>40</v>
      </c>
      <c r="D2" s="3" t="s">
        <v>42</v>
      </c>
      <c r="E2" s="10">
        <v>1</v>
      </c>
      <c r="F2" s="10">
        <v>2000000000000</v>
      </c>
      <c r="G2" s="4">
        <v>76331</v>
      </c>
      <c r="H2" s="3" t="s">
        <v>52</v>
      </c>
      <c r="I2" s="3" t="s">
        <v>49</v>
      </c>
      <c r="J2" s="3" t="s">
        <v>50</v>
      </c>
      <c r="K2" s="3" t="s">
        <v>51</v>
      </c>
      <c r="L2" s="4">
        <v>19784</v>
      </c>
      <c r="M2" s="3" t="s">
        <v>52</v>
      </c>
      <c r="N2" s="3" t="s">
        <v>53</v>
      </c>
      <c r="O2" s="3" t="s">
        <v>54</v>
      </c>
      <c r="P2" s="3" t="s">
        <v>55</v>
      </c>
      <c r="Q2" s="4">
        <v>17067</v>
      </c>
      <c r="R2" s="3" t="s">
        <v>52</v>
      </c>
      <c r="S2" s="3" t="s">
        <v>56</v>
      </c>
      <c r="T2" s="3" t="s">
        <v>57</v>
      </c>
      <c r="U2" s="3" t="s">
        <v>58</v>
      </c>
      <c r="V2" s="4">
        <v>13801</v>
      </c>
      <c r="W2" s="3" t="s">
        <v>52</v>
      </c>
      <c r="X2" s="3" t="s">
        <v>59</v>
      </c>
      <c r="Y2" s="3" t="s">
        <v>60</v>
      </c>
      <c r="Z2" s="3" t="s">
        <v>61</v>
      </c>
      <c r="AA2" s="3"/>
      <c r="AB2" s="3"/>
      <c r="AC2" s="3"/>
      <c r="AD2" s="3"/>
      <c r="AE2" s="3"/>
    </row>
    <row r="3" spans="1:31" x14ac:dyDescent="0.3">
      <c r="A3" s="6">
        <v>2</v>
      </c>
      <c r="B3" s="3" t="s">
        <v>47</v>
      </c>
      <c r="C3" s="3" t="s">
        <v>40</v>
      </c>
      <c r="D3" s="3" t="s">
        <v>43</v>
      </c>
      <c r="E3" s="10">
        <v>2000000000001</v>
      </c>
      <c r="F3" s="10" t="s">
        <v>229</v>
      </c>
      <c r="G3" s="4">
        <v>76331</v>
      </c>
      <c r="H3" s="3" t="s">
        <v>52</v>
      </c>
      <c r="I3" s="3" t="s">
        <v>49</v>
      </c>
      <c r="J3" s="3" t="s">
        <v>50</v>
      </c>
      <c r="K3" s="3" t="s">
        <v>51</v>
      </c>
      <c r="L3" s="4">
        <v>19784</v>
      </c>
      <c r="M3" s="3" t="s">
        <v>52</v>
      </c>
      <c r="N3" s="3" t="s">
        <v>53</v>
      </c>
      <c r="O3" s="3" t="s">
        <v>54</v>
      </c>
      <c r="P3" s="3" t="s">
        <v>55</v>
      </c>
      <c r="Q3" s="4">
        <v>17067</v>
      </c>
      <c r="R3" s="3" t="s">
        <v>52</v>
      </c>
      <c r="S3" s="3" t="s">
        <v>56</v>
      </c>
      <c r="T3" s="3" t="s">
        <v>57</v>
      </c>
      <c r="U3" s="3" t="s">
        <v>58</v>
      </c>
      <c r="V3" s="4">
        <v>13801</v>
      </c>
      <c r="W3" s="3" t="s">
        <v>52</v>
      </c>
      <c r="X3" s="3" t="s">
        <v>59</v>
      </c>
      <c r="Y3" s="3" t="s">
        <v>60</v>
      </c>
      <c r="Z3" s="3" t="s">
        <v>61</v>
      </c>
      <c r="AA3" s="4">
        <v>14584</v>
      </c>
      <c r="AB3" s="3" t="s">
        <v>52</v>
      </c>
      <c r="AC3" s="3" t="s">
        <v>62</v>
      </c>
      <c r="AD3" s="3" t="s">
        <v>60</v>
      </c>
      <c r="AE3" s="3" t="s">
        <v>63</v>
      </c>
    </row>
    <row r="4" spans="1:31" x14ac:dyDescent="0.3">
      <c r="A4" s="6">
        <v>3</v>
      </c>
      <c r="B4" s="3" t="s">
        <v>47</v>
      </c>
      <c r="C4" s="3" t="s">
        <v>41</v>
      </c>
      <c r="D4" s="3" t="s">
        <v>44</v>
      </c>
      <c r="E4" s="10">
        <v>1</v>
      </c>
      <c r="F4" s="10">
        <v>500000000000</v>
      </c>
      <c r="G4" s="4">
        <v>76331</v>
      </c>
      <c r="H4" s="3" t="s">
        <v>52</v>
      </c>
      <c r="I4" s="3" t="s">
        <v>49</v>
      </c>
      <c r="J4" s="3" t="s">
        <v>50</v>
      </c>
      <c r="K4" s="3" t="s">
        <v>51</v>
      </c>
      <c r="L4" s="4">
        <v>19784</v>
      </c>
      <c r="M4" s="3" t="s">
        <v>52</v>
      </c>
      <c r="N4" s="3" t="s">
        <v>53</v>
      </c>
      <c r="O4" s="3" t="s">
        <v>54</v>
      </c>
      <c r="P4" s="3" t="s">
        <v>55</v>
      </c>
      <c r="Q4" s="4">
        <v>13895</v>
      </c>
      <c r="R4" s="3" t="s">
        <v>52</v>
      </c>
      <c r="S4" s="3" t="s">
        <v>64</v>
      </c>
      <c r="T4" s="3" t="s">
        <v>65</v>
      </c>
      <c r="U4" s="3" t="s">
        <v>66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6">
        <v>4</v>
      </c>
      <c r="B5" s="3" t="s">
        <v>47</v>
      </c>
      <c r="C5" s="3" t="s">
        <v>41</v>
      </c>
      <c r="D5" s="3" t="s">
        <v>45</v>
      </c>
      <c r="E5" s="10">
        <v>500000000001</v>
      </c>
      <c r="F5" s="10">
        <v>5000000000000</v>
      </c>
      <c r="G5" s="4">
        <v>76331</v>
      </c>
      <c r="H5" s="3" t="s">
        <v>52</v>
      </c>
      <c r="I5" s="3" t="s">
        <v>49</v>
      </c>
      <c r="J5" s="3" t="s">
        <v>50</v>
      </c>
      <c r="K5" s="3" t="s">
        <v>51</v>
      </c>
      <c r="L5" s="4">
        <v>19784</v>
      </c>
      <c r="M5" s="3" t="s">
        <v>52</v>
      </c>
      <c r="N5" s="3" t="s">
        <v>53</v>
      </c>
      <c r="O5" s="3" t="s">
        <v>54</v>
      </c>
      <c r="P5" s="3" t="s">
        <v>55</v>
      </c>
      <c r="Q5" s="4">
        <v>17067</v>
      </c>
      <c r="R5" s="3" t="s">
        <v>52</v>
      </c>
      <c r="S5" s="3" t="s">
        <v>56</v>
      </c>
      <c r="T5" s="3" t="s">
        <v>57</v>
      </c>
      <c r="U5" s="3" t="s">
        <v>58</v>
      </c>
      <c r="V5" s="4">
        <v>13801</v>
      </c>
      <c r="W5" s="3" t="s">
        <v>52</v>
      </c>
      <c r="X5" s="3" t="s">
        <v>59</v>
      </c>
      <c r="Y5" s="3" t="s">
        <v>60</v>
      </c>
      <c r="Z5" s="3" t="s">
        <v>61</v>
      </c>
      <c r="AA5" s="3"/>
      <c r="AB5" s="3"/>
      <c r="AC5" s="3"/>
      <c r="AD5" s="3"/>
      <c r="AE5" s="3"/>
    </row>
    <row r="6" spans="1:31" x14ac:dyDescent="0.3">
      <c r="A6" s="6">
        <v>5</v>
      </c>
      <c r="B6" s="3" t="s">
        <v>47</v>
      </c>
      <c r="C6" s="3" t="s">
        <v>41</v>
      </c>
      <c r="D6" s="3" t="s">
        <v>46</v>
      </c>
      <c r="E6" s="10">
        <v>5000000000001</v>
      </c>
      <c r="F6" s="10" t="s">
        <v>229</v>
      </c>
      <c r="G6" s="4">
        <v>76331</v>
      </c>
      <c r="H6" s="3" t="s">
        <v>52</v>
      </c>
      <c r="I6" s="3" t="s">
        <v>49</v>
      </c>
      <c r="J6" s="3" t="s">
        <v>50</v>
      </c>
      <c r="K6" s="3" t="s">
        <v>51</v>
      </c>
      <c r="L6" s="4">
        <v>19784</v>
      </c>
      <c r="M6" s="3" t="s">
        <v>52</v>
      </c>
      <c r="N6" s="3" t="s">
        <v>53</v>
      </c>
      <c r="O6" s="3" t="s">
        <v>54</v>
      </c>
      <c r="P6" s="3" t="s">
        <v>55</v>
      </c>
      <c r="Q6" s="4">
        <v>17067</v>
      </c>
      <c r="R6" s="3" t="s">
        <v>52</v>
      </c>
      <c r="S6" s="3" t="s">
        <v>56</v>
      </c>
      <c r="T6" s="3" t="s">
        <v>57</v>
      </c>
      <c r="U6" s="3" t="s">
        <v>58</v>
      </c>
      <c r="V6" s="4">
        <v>13801</v>
      </c>
      <c r="W6" s="3" t="s">
        <v>52</v>
      </c>
      <c r="X6" s="3" t="s">
        <v>59</v>
      </c>
      <c r="Y6" s="3" t="s">
        <v>60</v>
      </c>
      <c r="Z6" s="3" t="s">
        <v>61</v>
      </c>
      <c r="AA6" s="4">
        <v>14584</v>
      </c>
      <c r="AB6" s="3" t="s">
        <v>52</v>
      </c>
      <c r="AC6" s="3" t="s">
        <v>62</v>
      </c>
      <c r="AD6" s="3" t="s">
        <v>60</v>
      </c>
      <c r="AE6" s="3" t="s">
        <v>63</v>
      </c>
    </row>
    <row r="7" spans="1:31" x14ac:dyDescent="0.3">
      <c r="A7" s="6">
        <v>6</v>
      </c>
      <c r="B7" s="3" t="s">
        <v>47</v>
      </c>
      <c r="C7" s="3" t="s">
        <v>67</v>
      </c>
      <c r="D7" s="3"/>
      <c r="E7" s="10">
        <v>0</v>
      </c>
      <c r="F7" s="10">
        <v>0</v>
      </c>
      <c r="G7" s="4">
        <v>76331</v>
      </c>
      <c r="H7" s="3" t="s">
        <v>52</v>
      </c>
      <c r="I7" s="3" t="s">
        <v>49</v>
      </c>
      <c r="J7" s="3" t="s">
        <v>50</v>
      </c>
      <c r="K7" s="3" t="s">
        <v>51</v>
      </c>
      <c r="L7" s="4">
        <v>19784</v>
      </c>
      <c r="M7" s="3" t="s">
        <v>52</v>
      </c>
      <c r="N7" s="3" t="s">
        <v>53</v>
      </c>
      <c r="O7" s="3" t="s">
        <v>54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6">
        <v>7</v>
      </c>
      <c r="B8" s="3" t="s">
        <v>68</v>
      </c>
      <c r="C8" s="3" t="s">
        <v>40</v>
      </c>
      <c r="D8" s="3" t="s">
        <v>69</v>
      </c>
      <c r="E8" s="10">
        <v>1</v>
      </c>
      <c r="F8" s="10">
        <v>5000000000</v>
      </c>
      <c r="G8" s="4">
        <v>79626</v>
      </c>
      <c r="H8" s="3" t="s">
        <v>48</v>
      </c>
      <c r="I8" s="3" t="s">
        <v>74</v>
      </c>
      <c r="J8" s="3" t="s">
        <v>75</v>
      </c>
      <c r="K8" s="3" t="s">
        <v>76</v>
      </c>
      <c r="L8" s="4">
        <v>13538</v>
      </c>
      <c r="M8" s="3" t="s">
        <v>52</v>
      </c>
      <c r="N8" s="3" t="s">
        <v>77</v>
      </c>
      <c r="O8" s="3" t="s">
        <v>78</v>
      </c>
      <c r="P8" s="3" t="s">
        <v>79</v>
      </c>
      <c r="Q8" s="4">
        <v>16902</v>
      </c>
      <c r="R8" s="3" t="s">
        <v>52</v>
      </c>
      <c r="S8" s="3" t="s">
        <v>80</v>
      </c>
      <c r="T8" s="3" t="s">
        <v>81</v>
      </c>
      <c r="U8" s="3" t="s">
        <v>82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6">
        <v>8</v>
      </c>
      <c r="B9" s="3" t="s">
        <v>68</v>
      </c>
      <c r="C9" s="3" t="s">
        <v>40</v>
      </c>
      <c r="D9" s="3" t="s">
        <v>70</v>
      </c>
      <c r="E9" s="10">
        <v>500000000001</v>
      </c>
      <c r="F9" s="10" t="s">
        <v>229</v>
      </c>
      <c r="G9" s="4">
        <v>79626</v>
      </c>
      <c r="H9" s="3" t="s">
        <v>48</v>
      </c>
      <c r="I9" s="3" t="s">
        <v>74</v>
      </c>
      <c r="J9" s="3" t="s">
        <v>75</v>
      </c>
      <c r="K9" s="3" t="s">
        <v>76</v>
      </c>
      <c r="L9" s="4">
        <v>13538</v>
      </c>
      <c r="M9" s="3" t="s">
        <v>52</v>
      </c>
      <c r="N9" s="3" t="s">
        <v>77</v>
      </c>
      <c r="O9" s="3" t="s">
        <v>78</v>
      </c>
      <c r="P9" s="3" t="s">
        <v>79</v>
      </c>
      <c r="Q9" s="4">
        <v>16902</v>
      </c>
      <c r="R9" s="3" t="s">
        <v>52</v>
      </c>
      <c r="S9" s="3" t="s">
        <v>80</v>
      </c>
      <c r="T9" s="3" t="s">
        <v>81</v>
      </c>
      <c r="U9" s="3" t="s">
        <v>82</v>
      </c>
      <c r="V9" s="4">
        <v>28122</v>
      </c>
      <c r="W9" s="3" t="s">
        <v>52</v>
      </c>
      <c r="X9" s="3" t="s">
        <v>83</v>
      </c>
      <c r="Y9" s="3" t="s">
        <v>84</v>
      </c>
      <c r="Z9" s="3" t="s">
        <v>85</v>
      </c>
      <c r="AA9" s="3"/>
      <c r="AB9" s="3"/>
      <c r="AC9" s="3"/>
      <c r="AD9" s="3"/>
      <c r="AE9" s="3"/>
    </row>
    <row r="10" spans="1:31" x14ac:dyDescent="0.3">
      <c r="A10" s="6">
        <v>9</v>
      </c>
      <c r="B10" s="3" t="s">
        <v>68</v>
      </c>
      <c r="C10" s="5" t="s">
        <v>41</v>
      </c>
      <c r="D10" s="5" t="s">
        <v>71</v>
      </c>
      <c r="E10" s="10">
        <v>1</v>
      </c>
      <c r="F10" s="10">
        <v>20000000000</v>
      </c>
      <c r="G10" s="4">
        <v>79626</v>
      </c>
      <c r="H10" s="3" t="s">
        <v>48</v>
      </c>
      <c r="I10" s="3" t="s">
        <v>74</v>
      </c>
      <c r="J10" s="3" t="s">
        <v>75</v>
      </c>
      <c r="K10" s="3" t="s">
        <v>76</v>
      </c>
      <c r="L10" s="4">
        <v>13538</v>
      </c>
      <c r="M10" s="3" t="s">
        <v>52</v>
      </c>
      <c r="N10" s="3" t="s">
        <v>77</v>
      </c>
      <c r="O10" s="3" t="s">
        <v>78</v>
      </c>
      <c r="P10" s="3" t="s">
        <v>79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6">
        <v>10</v>
      </c>
      <c r="B11" s="3" t="s">
        <v>68</v>
      </c>
      <c r="C11" s="5" t="s">
        <v>41</v>
      </c>
      <c r="D11" s="5" t="s">
        <v>72</v>
      </c>
      <c r="E11" s="10">
        <v>20000000001</v>
      </c>
      <c r="F11" s="10">
        <v>50000000000</v>
      </c>
      <c r="G11" s="4">
        <v>79626</v>
      </c>
      <c r="H11" s="3" t="s">
        <v>48</v>
      </c>
      <c r="I11" s="3" t="s">
        <v>74</v>
      </c>
      <c r="J11" s="3" t="s">
        <v>75</v>
      </c>
      <c r="K11" s="3" t="s">
        <v>76</v>
      </c>
      <c r="L11" s="4">
        <v>13538</v>
      </c>
      <c r="M11" s="3" t="s">
        <v>52</v>
      </c>
      <c r="N11" s="3" t="s">
        <v>77</v>
      </c>
      <c r="O11" s="3" t="s">
        <v>78</v>
      </c>
      <c r="P11" s="3" t="s">
        <v>79</v>
      </c>
      <c r="Q11" s="4">
        <v>16902</v>
      </c>
      <c r="R11" s="3" t="s">
        <v>52</v>
      </c>
      <c r="S11" s="3" t="s">
        <v>80</v>
      </c>
      <c r="T11" s="3" t="s">
        <v>81</v>
      </c>
      <c r="U11" s="3" t="s">
        <v>82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6">
        <v>11</v>
      </c>
      <c r="B12" s="3" t="s">
        <v>68</v>
      </c>
      <c r="C12" s="5" t="s">
        <v>41</v>
      </c>
      <c r="D12" s="5" t="s">
        <v>73</v>
      </c>
      <c r="E12" s="10">
        <v>50000000001</v>
      </c>
      <c r="F12" s="10" t="s">
        <v>229</v>
      </c>
      <c r="G12" s="4">
        <v>79626</v>
      </c>
      <c r="H12" s="3" t="s">
        <v>48</v>
      </c>
      <c r="I12" s="3" t="s">
        <v>74</v>
      </c>
      <c r="J12" s="3" t="s">
        <v>75</v>
      </c>
      <c r="K12" s="3" t="s">
        <v>76</v>
      </c>
      <c r="L12" s="4">
        <v>13538</v>
      </c>
      <c r="M12" s="3" t="s">
        <v>52</v>
      </c>
      <c r="N12" s="3" t="s">
        <v>77</v>
      </c>
      <c r="O12" s="3" t="s">
        <v>78</v>
      </c>
      <c r="P12" s="3" t="s">
        <v>79</v>
      </c>
      <c r="Q12" s="4">
        <v>16902</v>
      </c>
      <c r="R12" s="3" t="s">
        <v>52</v>
      </c>
      <c r="S12" s="3" t="s">
        <v>80</v>
      </c>
      <c r="T12" s="3" t="s">
        <v>81</v>
      </c>
      <c r="U12" s="3" t="s">
        <v>82</v>
      </c>
      <c r="V12" s="4">
        <v>28122</v>
      </c>
      <c r="W12" s="3" t="s">
        <v>52</v>
      </c>
      <c r="X12" s="3" t="s">
        <v>83</v>
      </c>
      <c r="Y12" s="3" t="s">
        <v>84</v>
      </c>
      <c r="Z12" s="3" t="s">
        <v>85</v>
      </c>
      <c r="AA12" s="3"/>
      <c r="AB12" s="3"/>
      <c r="AC12" s="3"/>
      <c r="AD12" s="3"/>
      <c r="AE12" s="3"/>
    </row>
    <row r="13" spans="1:31" x14ac:dyDescent="0.3">
      <c r="A13" s="6">
        <v>12</v>
      </c>
      <c r="B13" s="3" t="s">
        <v>68</v>
      </c>
      <c r="C13" s="3" t="s">
        <v>67</v>
      </c>
      <c r="D13" s="3"/>
      <c r="E13" s="10">
        <v>0</v>
      </c>
      <c r="F13" s="10">
        <v>0</v>
      </c>
      <c r="G13" s="4">
        <v>79626</v>
      </c>
      <c r="H13" s="3" t="s">
        <v>48</v>
      </c>
      <c r="I13" s="3" t="s">
        <v>74</v>
      </c>
      <c r="J13" s="3" t="s">
        <v>75</v>
      </c>
      <c r="K13" s="3" t="s">
        <v>76</v>
      </c>
      <c r="L13" s="4">
        <v>13538</v>
      </c>
      <c r="M13" s="3" t="s">
        <v>52</v>
      </c>
      <c r="N13" s="3" t="s">
        <v>77</v>
      </c>
      <c r="O13" s="3" t="s">
        <v>78</v>
      </c>
      <c r="P13" s="3" t="s">
        <v>79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6">
        <v>13</v>
      </c>
      <c r="B14" s="3" t="s">
        <v>91</v>
      </c>
      <c r="C14" s="3" t="s">
        <v>40</v>
      </c>
      <c r="D14" s="3" t="s">
        <v>86</v>
      </c>
      <c r="E14" s="10">
        <v>1</v>
      </c>
      <c r="F14" s="10">
        <v>500000000</v>
      </c>
      <c r="G14" s="4">
        <v>79474</v>
      </c>
      <c r="H14" s="3" t="s">
        <v>48</v>
      </c>
      <c r="I14" s="3" t="s">
        <v>92</v>
      </c>
      <c r="J14" s="3" t="s">
        <v>93</v>
      </c>
      <c r="K14" s="3" t="s">
        <v>94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6">
        <v>14</v>
      </c>
      <c r="B15" s="3" t="s">
        <v>91</v>
      </c>
      <c r="C15" s="3" t="s">
        <v>40</v>
      </c>
      <c r="D15" s="3" t="s">
        <v>87</v>
      </c>
      <c r="E15" s="10">
        <v>500000001</v>
      </c>
      <c r="F15" s="10">
        <v>1000000000</v>
      </c>
      <c r="G15" s="4">
        <v>79474</v>
      </c>
      <c r="H15" s="3" t="s">
        <v>48</v>
      </c>
      <c r="I15" s="3" t="s">
        <v>92</v>
      </c>
      <c r="J15" s="3" t="s">
        <v>93</v>
      </c>
      <c r="K15" s="3" t="s">
        <v>94</v>
      </c>
      <c r="L15" s="4">
        <v>30028</v>
      </c>
      <c r="M15" s="3" t="s">
        <v>52</v>
      </c>
      <c r="N15" s="3" t="s">
        <v>95</v>
      </c>
      <c r="O15" s="3" t="s">
        <v>96</v>
      </c>
      <c r="P15" s="3" t="s">
        <v>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6">
        <v>15</v>
      </c>
      <c r="B16" s="3" t="s">
        <v>91</v>
      </c>
      <c r="C16" s="3" t="s">
        <v>40</v>
      </c>
      <c r="D16" s="3" t="s">
        <v>88</v>
      </c>
      <c r="E16" s="10">
        <v>1000000001</v>
      </c>
      <c r="F16" s="10">
        <v>5000000000</v>
      </c>
      <c r="G16" s="4">
        <v>30028</v>
      </c>
      <c r="H16" s="3" t="s">
        <v>52</v>
      </c>
      <c r="I16" s="3" t="s">
        <v>95</v>
      </c>
      <c r="J16" s="3" t="s">
        <v>96</v>
      </c>
      <c r="K16" s="3" t="s">
        <v>97</v>
      </c>
      <c r="L16" s="4">
        <v>26048</v>
      </c>
      <c r="M16" s="3" t="s">
        <v>52</v>
      </c>
      <c r="N16" s="3" t="s">
        <v>98</v>
      </c>
      <c r="O16" s="3" t="s">
        <v>99</v>
      </c>
      <c r="P16" s="3" t="s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6">
        <v>16</v>
      </c>
      <c r="B17" s="3" t="s">
        <v>91</v>
      </c>
      <c r="C17" s="3" t="s">
        <v>40</v>
      </c>
      <c r="D17" s="3" t="s">
        <v>89</v>
      </c>
      <c r="E17" s="10">
        <v>5000000001</v>
      </c>
      <c r="F17" s="10" t="s">
        <v>229</v>
      </c>
      <c r="G17" s="4">
        <v>30028</v>
      </c>
      <c r="H17" s="3" t="s">
        <v>52</v>
      </c>
      <c r="I17" s="3" t="s">
        <v>95</v>
      </c>
      <c r="J17" s="3" t="s">
        <v>96</v>
      </c>
      <c r="K17" s="3" t="s">
        <v>97</v>
      </c>
      <c r="L17" s="4">
        <v>22208</v>
      </c>
      <c r="M17" s="3" t="s">
        <v>52</v>
      </c>
      <c r="N17" s="3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6">
        <v>17</v>
      </c>
      <c r="B18" s="3" t="s">
        <v>91</v>
      </c>
      <c r="C18" s="3" t="s">
        <v>41</v>
      </c>
      <c r="D18" s="3" t="s">
        <v>90</v>
      </c>
      <c r="E18" s="10">
        <v>1</v>
      </c>
      <c r="F18" s="10">
        <v>1000000000</v>
      </c>
      <c r="G18" s="4">
        <v>79474</v>
      </c>
      <c r="H18" s="3" t="s">
        <v>48</v>
      </c>
      <c r="I18" s="3" t="s">
        <v>92</v>
      </c>
      <c r="J18" s="3" t="s">
        <v>93</v>
      </c>
      <c r="K18" s="3" t="s">
        <v>94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6">
        <v>18</v>
      </c>
      <c r="B19" s="3" t="s">
        <v>91</v>
      </c>
      <c r="C19" s="3" t="s">
        <v>41</v>
      </c>
      <c r="D19" s="3" t="s">
        <v>88</v>
      </c>
      <c r="E19" s="10">
        <v>1000000001</v>
      </c>
      <c r="F19" s="10">
        <v>5000000000</v>
      </c>
      <c r="G19" s="4">
        <v>79474</v>
      </c>
      <c r="H19" s="3" t="s">
        <v>48</v>
      </c>
      <c r="I19" s="3" t="s">
        <v>92</v>
      </c>
      <c r="J19" s="3" t="s">
        <v>93</v>
      </c>
      <c r="K19" s="3" t="s">
        <v>94</v>
      </c>
      <c r="L19" s="4">
        <v>30028</v>
      </c>
      <c r="M19" s="3" t="s">
        <v>52</v>
      </c>
      <c r="N19" s="3" t="s">
        <v>95</v>
      </c>
      <c r="O19" s="3" t="s">
        <v>96</v>
      </c>
      <c r="P19" s="3" t="s">
        <v>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6">
        <v>19</v>
      </c>
      <c r="B20" s="3" t="s">
        <v>91</v>
      </c>
      <c r="C20" s="3" t="s">
        <v>41</v>
      </c>
      <c r="D20" s="3" t="s">
        <v>89</v>
      </c>
      <c r="E20" s="10">
        <v>5000000001</v>
      </c>
      <c r="F20" s="10" t="s">
        <v>229</v>
      </c>
      <c r="G20" s="4">
        <v>30028</v>
      </c>
      <c r="H20" s="3" t="s">
        <v>52</v>
      </c>
      <c r="I20" s="3" t="s">
        <v>95</v>
      </c>
      <c r="J20" s="3" t="s">
        <v>96</v>
      </c>
      <c r="K20" s="3" t="s">
        <v>97</v>
      </c>
      <c r="L20" s="4">
        <v>26048</v>
      </c>
      <c r="M20" s="3" t="s">
        <v>52</v>
      </c>
      <c r="N20" s="3" t="s">
        <v>98</v>
      </c>
      <c r="O20" s="3" t="s">
        <v>99</v>
      </c>
      <c r="P20" s="3" t="s"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6">
        <v>20</v>
      </c>
      <c r="B21" s="3" t="s">
        <v>91</v>
      </c>
      <c r="C21" s="3" t="s">
        <v>67</v>
      </c>
      <c r="D21" s="3"/>
      <c r="E21" s="10"/>
      <c r="F21" s="10"/>
      <c r="G21" s="4">
        <v>79474</v>
      </c>
      <c r="H21" s="3" t="s">
        <v>48</v>
      </c>
      <c r="I21" s="3" t="s">
        <v>92</v>
      </c>
      <c r="J21" s="3" t="s">
        <v>93</v>
      </c>
      <c r="K21" s="3" t="s">
        <v>94</v>
      </c>
      <c r="L21" s="4">
        <v>30028</v>
      </c>
      <c r="M21" s="3" t="s">
        <v>52</v>
      </c>
      <c r="N21" s="3" t="s">
        <v>95</v>
      </c>
      <c r="O21" s="3" t="s">
        <v>96</v>
      </c>
      <c r="P21" s="3" t="s">
        <v>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6">
        <v>21</v>
      </c>
      <c r="B22" s="3" t="s">
        <v>104</v>
      </c>
      <c r="C22" s="3" t="s">
        <v>40</v>
      </c>
      <c r="D22" s="3" t="s">
        <v>42</v>
      </c>
      <c r="E22" s="10">
        <v>1</v>
      </c>
      <c r="F22" s="10">
        <v>2000000000000</v>
      </c>
      <c r="G22" s="4">
        <v>75789</v>
      </c>
      <c r="H22" s="3" t="s">
        <v>48</v>
      </c>
      <c r="I22" s="3" t="s">
        <v>105</v>
      </c>
      <c r="J22" s="3" t="s">
        <v>106</v>
      </c>
      <c r="K22" s="3" t="s">
        <v>107</v>
      </c>
      <c r="L22" s="4">
        <v>101198</v>
      </c>
      <c r="M22" s="3" t="s">
        <v>48</v>
      </c>
      <c r="N22" s="3" t="s">
        <v>108</v>
      </c>
      <c r="O22" s="3" t="s">
        <v>109</v>
      </c>
      <c r="P22" s="3" t="s">
        <v>110</v>
      </c>
      <c r="Q22" s="4">
        <v>17067</v>
      </c>
      <c r="R22" s="3" t="s">
        <v>52</v>
      </c>
      <c r="S22" s="3" t="s">
        <v>56</v>
      </c>
      <c r="T22" s="3" t="s">
        <v>57</v>
      </c>
      <c r="U22" s="3" t="s">
        <v>58</v>
      </c>
      <c r="V22" s="4">
        <v>13801</v>
      </c>
      <c r="W22" s="3" t="s">
        <v>52</v>
      </c>
      <c r="X22" s="3" t="s">
        <v>59</v>
      </c>
      <c r="Y22" s="3" t="s">
        <v>60</v>
      </c>
      <c r="Z22" s="3" t="s">
        <v>61</v>
      </c>
      <c r="AA22" s="3"/>
      <c r="AB22" s="3"/>
      <c r="AC22" s="3"/>
      <c r="AD22" s="3"/>
      <c r="AE22" s="3"/>
    </row>
    <row r="23" spans="1:31" x14ac:dyDescent="0.3">
      <c r="A23" s="6">
        <v>22</v>
      </c>
      <c r="B23" s="3" t="s">
        <v>104</v>
      </c>
      <c r="C23" s="3" t="s">
        <v>40</v>
      </c>
      <c r="D23" s="3" t="s">
        <v>43</v>
      </c>
      <c r="E23" s="10">
        <v>2000000000001</v>
      </c>
      <c r="F23" s="10" t="s">
        <v>229</v>
      </c>
      <c r="G23" s="4">
        <v>75789</v>
      </c>
      <c r="H23" s="3" t="s">
        <v>48</v>
      </c>
      <c r="I23" s="3" t="s">
        <v>105</v>
      </c>
      <c r="J23" s="3" t="s">
        <v>106</v>
      </c>
      <c r="K23" s="3" t="s">
        <v>107</v>
      </c>
      <c r="L23" s="4">
        <v>101198</v>
      </c>
      <c r="M23" s="3" t="s">
        <v>48</v>
      </c>
      <c r="N23" s="3" t="s">
        <v>108</v>
      </c>
      <c r="O23" s="3" t="s">
        <v>109</v>
      </c>
      <c r="P23" s="3" t="s">
        <v>110</v>
      </c>
      <c r="Q23" s="4">
        <v>17067</v>
      </c>
      <c r="R23" s="3" t="s">
        <v>52</v>
      </c>
      <c r="S23" s="3" t="s">
        <v>56</v>
      </c>
      <c r="T23" s="3" t="s">
        <v>57</v>
      </c>
      <c r="U23" s="3" t="s">
        <v>58</v>
      </c>
      <c r="V23" s="4">
        <v>13801</v>
      </c>
      <c r="W23" s="3" t="s">
        <v>52</v>
      </c>
      <c r="X23" s="3" t="s">
        <v>59</v>
      </c>
      <c r="Y23" s="3" t="s">
        <v>60</v>
      </c>
      <c r="Z23" s="3" t="s">
        <v>61</v>
      </c>
      <c r="AA23" s="4">
        <v>14584</v>
      </c>
      <c r="AB23" s="3" t="s">
        <v>52</v>
      </c>
      <c r="AC23" s="3" t="s">
        <v>62</v>
      </c>
      <c r="AD23" s="3" t="s">
        <v>60</v>
      </c>
      <c r="AE23" s="3" t="s">
        <v>63</v>
      </c>
    </row>
    <row r="24" spans="1:31" x14ac:dyDescent="0.3">
      <c r="A24" s="6">
        <v>23</v>
      </c>
      <c r="B24" s="3" t="s">
        <v>104</v>
      </c>
      <c r="C24" s="3" t="s">
        <v>41</v>
      </c>
      <c r="D24" s="3" t="s">
        <v>44</v>
      </c>
      <c r="E24" s="10">
        <v>1</v>
      </c>
      <c r="F24" s="10">
        <v>500000000000</v>
      </c>
      <c r="G24" s="4">
        <v>75789</v>
      </c>
      <c r="H24" s="3" t="s">
        <v>48</v>
      </c>
      <c r="I24" s="3" t="s">
        <v>105</v>
      </c>
      <c r="J24" s="3" t="s">
        <v>106</v>
      </c>
      <c r="K24" s="3" t="s">
        <v>107</v>
      </c>
      <c r="L24" s="4">
        <v>101198</v>
      </c>
      <c r="M24" s="3" t="s">
        <v>48</v>
      </c>
      <c r="N24" s="3" t="s">
        <v>108</v>
      </c>
      <c r="O24" s="3" t="s">
        <v>109</v>
      </c>
      <c r="P24" s="3" t="s">
        <v>110</v>
      </c>
      <c r="Q24" s="4">
        <v>13895</v>
      </c>
      <c r="R24" s="3" t="s">
        <v>52</v>
      </c>
      <c r="S24" s="3" t="s">
        <v>64</v>
      </c>
      <c r="T24" s="3" t="s">
        <v>65</v>
      </c>
      <c r="U24" s="3" t="s">
        <v>66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6">
        <v>24</v>
      </c>
      <c r="B25" s="3" t="s">
        <v>104</v>
      </c>
      <c r="C25" s="3" t="s">
        <v>41</v>
      </c>
      <c r="D25" s="3" t="s">
        <v>45</v>
      </c>
      <c r="E25" s="10">
        <v>500000000001</v>
      </c>
      <c r="F25" s="10">
        <v>5000000000000</v>
      </c>
      <c r="G25" s="4">
        <v>75789</v>
      </c>
      <c r="H25" s="3" t="s">
        <v>48</v>
      </c>
      <c r="I25" s="3" t="s">
        <v>105</v>
      </c>
      <c r="J25" s="3" t="s">
        <v>106</v>
      </c>
      <c r="K25" s="3" t="s">
        <v>107</v>
      </c>
      <c r="L25" s="4">
        <v>101198</v>
      </c>
      <c r="M25" s="3" t="s">
        <v>48</v>
      </c>
      <c r="N25" s="3" t="s">
        <v>108</v>
      </c>
      <c r="O25" s="3" t="s">
        <v>109</v>
      </c>
      <c r="P25" s="3" t="s">
        <v>110</v>
      </c>
      <c r="Q25" s="4">
        <v>17067</v>
      </c>
      <c r="R25" s="3" t="s">
        <v>52</v>
      </c>
      <c r="S25" s="3" t="s">
        <v>56</v>
      </c>
      <c r="T25" s="3" t="s">
        <v>57</v>
      </c>
      <c r="U25" s="3" t="s">
        <v>58</v>
      </c>
      <c r="V25" s="4">
        <v>13801</v>
      </c>
      <c r="W25" s="3" t="s">
        <v>52</v>
      </c>
      <c r="X25" s="3" t="s">
        <v>59</v>
      </c>
      <c r="Y25" s="3" t="s">
        <v>60</v>
      </c>
      <c r="Z25" s="3" t="s">
        <v>61</v>
      </c>
      <c r="AA25" s="3"/>
      <c r="AB25" s="3"/>
      <c r="AC25" s="3"/>
      <c r="AD25" s="3"/>
      <c r="AE25" s="3"/>
    </row>
    <row r="26" spans="1:31" x14ac:dyDescent="0.3">
      <c r="A26" s="6">
        <v>25</v>
      </c>
      <c r="B26" s="3" t="s">
        <v>104</v>
      </c>
      <c r="C26" s="3" t="s">
        <v>41</v>
      </c>
      <c r="D26" s="3" t="s">
        <v>46</v>
      </c>
      <c r="E26" s="10">
        <v>5000000000001</v>
      </c>
      <c r="F26" s="10" t="s">
        <v>229</v>
      </c>
      <c r="G26" s="4">
        <v>75789</v>
      </c>
      <c r="H26" s="3" t="s">
        <v>48</v>
      </c>
      <c r="I26" s="3" t="s">
        <v>105</v>
      </c>
      <c r="J26" s="3" t="s">
        <v>106</v>
      </c>
      <c r="K26" s="3" t="s">
        <v>107</v>
      </c>
      <c r="L26" s="4">
        <v>101198</v>
      </c>
      <c r="M26" s="3" t="s">
        <v>48</v>
      </c>
      <c r="N26" s="3" t="s">
        <v>108</v>
      </c>
      <c r="O26" s="3" t="s">
        <v>109</v>
      </c>
      <c r="P26" s="3" t="s">
        <v>110</v>
      </c>
      <c r="Q26" s="4">
        <v>17067</v>
      </c>
      <c r="R26" s="3" t="s">
        <v>52</v>
      </c>
      <c r="S26" s="3" t="s">
        <v>56</v>
      </c>
      <c r="T26" s="3" t="s">
        <v>57</v>
      </c>
      <c r="U26" s="3" t="s">
        <v>58</v>
      </c>
      <c r="V26" s="4">
        <v>13801</v>
      </c>
      <c r="W26" s="3" t="s">
        <v>52</v>
      </c>
      <c r="X26" s="3" t="s">
        <v>59</v>
      </c>
      <c r="Y26" s="3" t="s">
        <v>60</v>
      </c>
      <c r="Z26" s="3" t="s">
        <v>61</v>
      </c>
      <c r="AA26" s="4">
        <v>14584</v>
      </c>
      <c r="AB26" s="3" t="s">
        <v>52</v>
      </c>
      <c r="AC26" s="3" t="s">
        <v>62</v>
      </c>
      <c r="AD26" s="3" t="s">
        <v>60</v>
      </c>
      <c r="AE26" s="3" t="s">
        <v>63</v>
      </c>
    </row>
    <row r="27" spans="1:31" x14ac:dyDescent="0.3">
      <c r="A27" s="6">
        <v>26</v>
      </c>
      <c r="B27" s="3" t="s">
        <v>104</v>
      </c>
      <c r="C27" s="3" t="s">
        <v>67</v>
      </c>
      <c r="D27" s="3"/>
      <c r="E27" s="10">
        <v>0</v>
      </c>
      <c r="F27" s="10">
        <v>0</v>
      </c>
      <c r="G27" s="4">
        <v>75789</v>
      </c>
      <c r="H27" s="3" t="s">
        <v>48</v>
      </c>
      <c r="I27" s="3" t="s">
        <v>105</v>
      </c>
      <c r="J27" s="3" t="s">
        <v>106</v>
      </c>
      <c r="K27" s="3" t="s">
        <v>107</v>
      </c>
      <c r="L27" s="4">
        <v>101198</v>
      </c>
      <c r="M27" s="3" t="s">
        <v>48</v>
      </c>
      <c r="N27" s="3" t="s">
        <v>108</v>
      </c>
      <c r="O27" s="3" t="s">
        <v>109</v>
      </c>
      <c r="P27" s="3" t="s">
        <v>110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E3-3D96-4805-9FD0-4118322ED41F}">
  <dimension ref="A1:J17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36.109375" bestFit="1" customWidth="1"/>
    <col min="2" max="2" width="26.6640625" bestFit="1" customWidth="1"/>
    <col min="3" max="3" width="65.5546875" bestFit="1" customWidth="1"/>
    <col min="4" max="4" width="61.77734375" bestFit="1" customWidth="1"/>
    <col min="5" max="5" width="33.44140625" bestFit="1" customWidth="1"/>
    <col min="6" max="6" width="22.77734375" bestFit="1" customWidth="1"/>
    <col min="7" max="7" width="32.88671875" bestFit="1" customWidth="1"/>
    <col min="8" max="8" width="25" bestFit="1" customWidth="1"/>
    <col min="9" max="9" width="34.44140625" bestFit="1" customWidth="1"/>
    <col min="10" max="10" width="18.88671875" bestFit="1" customWidth="1"/>
  </cols>
  <sheetData>
    <row r="1" spans="1:10" x14ac:dyDescent="0.3">
      <c r="A1" s="22" t="s">
        <v>360</v>
      </c>
      <c r="B1" s="1" t="s">
        <v>361</v>
      </c>
      <c r="C1" s="1" t="s">
        <v>310</v>
      </c>
      <c r="D1" s="1" t="s">
        <v>311</v>
      </c>
      <c r="E1" s="1" t="s">
        <v>309</v>
      </c>
      <c r="F1" s="1" t="s">
        <v>312</v>
      </c>
      <c r="G1" s="1" t="s">
        <v>348</v>
      </c>
      <c r="H1" s="1" t="s">
        <v>345</v>
      </c>
      <c r="I1" s="1" t="s">
        <v>327</v>
      </c>
      <c r="J1" s="28" t="s">
        <v>359</v>
      </c>
    </row>
    <row r="2" spans="1:10" x14ac:dyDescent="0.3">
      <c r="A2" s="5" t="s">
        <v>305</v>
      </c>
      <c r="B2" s="3" t="s">
        <v>354</v>
      </c>
      <c r="C2" s="23" t="s">
        <v>300</v>
      </c>
      <c r="D2" s="3" t="s">
        <v>306</v>
      </c>
      <c r="E2" s="3" t="s">
        <v>354</v>
      </c>
      <c r="F2" s="3" t="s">
        <v>319</v>
      </c>
      <c r="G2" s="3" t="s">
        <v>351</v>
      </c>
      <c r="H2" s="3" t="s">
        <v>332</v>
      </c>
      <c r="I2" s="3" t="s">
        <v>328</v>
      </c>
      <c r="J2" s="27" t="s">
        <v>357</v>
      </c>
    </row>
    <row r="3" spans="1:10" x14ac:dyDescent="0.3">
      <c r="A3" s="3"/>
      <c r="B3" s="3" t="s">
        <v>355</v>
      </c>
      <c r="C3" s="23" t="s">
        <v>301</v>
      </c>
      <c r="D3" s="3" t="s">
        <v>307</v>
      </c>
      <c r="E3" s="3" t="s">
        <v>355</v>
      </c>
      <c r="F3" s="3" t="s">
        <v>320</v>
      </c>
      <c r="G3" s="3" t="s">
        <v>323</v>
      </c>
      <c r="H3" s="3" t="s">
        <v>331</v>
      </c>
      <c r="I3" s="3" t="s">
        <v>329</v>
      </c>
      <c r="J3" s="3"/>
    </row>
    <row r="4" spans="1:10" x14ac:dyDescent="0.3">
      <c r="A4" s="3"/>
      <c r="B4" s="3" t="s">
        <v>356</v>
      </c>
      <c r="C4" s="23" t="s">
        <v>302</v>
      </c>
      <c r="D4" s="3" t="s">
        <v>308</v>
      </c>
      <c r="E4" s="3" t="s">
        <v>356</v>
      </c>
      <c r="F4" s="3" t="s">
        <v>343</v>
      </c>
      <c r="G4" s="27" t="s">
        <v>350</v>
      </c>
      <c r="H4" s="3" t="s">
        <v>334</v>
      </c>
      <c r="I4" s="3" t="s">
        <v>330</v>
      </c>
      <c r="J4" s="3"/>
    </row>
    <row r="5" spans="1:10" x14ac:dyDescent="0.3">
      <c r="A5" s="3"/>
      <c r="B5" s="3" t="s">
        <v>362</v>
      </c>
      <c r="C5" s="23" t="s">
        <v>303</v>
      </c>
      <c r="D5" s="27" t="s">
        <v>349</v>
      </c>
      <c r="E5" s="3" t="s">
        <v>362</v>
      </c>
      <c r="F5" s="3" t="s">
        <v>344</v>
      </c>
      <c r="G5" s="3"/>
      <c r="H5" s="3" t="s">
        <v>346</v>
      </c>
      <c r="I5" s="3" t="s">
        <v>336</v>
      </c>
      <c r="J5" s="3"/>
    </row>
    <row r="6" spans="1:10" x14ac:dyDescent="0.3">
      <c r="A6" s="3"/>
      <c r="B6" s="3"/>
      <c r="C6" s="23" t="s">
        <v>304</v>
      </c>
      <c r="D6" s="3" t="s">
        <v>326</v>
      </c>
      <c r="E6" s="3" t="s">
        <v>358</v>
      </c>
      <c r="F6" s="3"/>
      <c r="G6" s="3"/>
      <c r="H6" s="3" t="s">
        <v>335</v>
      </c>
      <c r="I6" s="3"/>
      <c r="J6" s="3"/>
    </row>
    <row r="7" spans="1:10" x14ac:dyDescent="0.3">
      <c r="A7" s="3"/>
      <c r="B7" s="3"/>
      <c r="C7" s="23" t="s">
        <v>313</v>
      </c>
      <c r="D7" s="27" t="s">
        <v>324</v>
      </c>
      <c r="E7" s="3"/>
      <c r="F7" s="3"/>
      <c r="G7" s="3"/>
      <c r="H7" s="3"/>
      <c r="I7" s="3"/>
      <c r="J7" s="3"/>
    </row>
    <row r="8" spans="1:10" x14ac:dyDescent="0.3">
      <c r="A8" s="3"/>
      <c r="B8" s="3"/>
      <c r="C8" s="23" t="s">
        <v>314</v>
      </c>
      <c r="D8" s="3" t="s">
        <v>353</v>
      </c>
      <c r="E8" s="3"/>
      <c r="F8" s="3"/>
      <c r="G8" s="3"/>
      <c r="H8" s="3"/>
      <c r="I8" s="3"/>
      <c r="J8" s="3"/>
    </row>
    <row r="9" spans="1:10" x14ac:dyDescent="0.3">
      <c r="A9" s="3"/>
      <c r="B9" s="3"/>
      <c r="C9" s="23" t="s">
        <v>315</v>
      </c>
      <c r="D9" s="3" t="s">
        <v>325</v>
      </c>
      <c r="E9" s="3"/>
      <c r="F9" s="3"/>
      <c r="G9" s="3"/>
      <c r="H9" s="3"/>
      <c r="I9" s="3"/>
      <c r="J9" s="3"/>
    </row>
    <row r="10" spans="1:10" x14ac:dyDescent="0.3">
      <c r="A10" s="3"/>
      <c r="B10" s="3"/>
      <c r="C10" s="23" t="s">
        <v>316</v>
      </c>
      <c r="D10" s="3" t="s">
        <v>352</v>
      </c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23" t="s">
        <v>317</v>
      </c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23" t="s">
        <v>318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23" t="s">
        <v>333</v>
      </c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23" t="s">
        <v>338</v>
      </c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23" t="s">
        <v>337</v>
      </c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23" t="s">
        <v>347</v>
      </c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23" t="s">
        <v>339</v>
      </c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7AA-ADED-4D28-A781-927C1D368780}">
  <dimension ref="A1:AA16"/>
  <sheetViews>
    <sheetView zoomScale="85" zoomScaleNormal="85" workbookViewId="0">
      <selection activeCell="A4" sqref="A4"/>
    </sheetView>
  </sheetViews>
  <sheetFormatPr defaultRowHeight="14.4" x14ac:dyDescent="0.3"/>
  <cols>
    <col min="1" max="2" width="6.88671875" bestFit="1" customWidth="1"/>
    <col min="3" max="3" width="16.77734375" bestFit="1" customWidth="1"/>
    <col min="4" max="4" width="36.77734375" bestFit="1" customWidth="1"/>
    <col min="5" max="5" width="11.21875" bestFit="1" customWidth="1"/>
    <col min="6" max="6" width="16.21875" customWidth="1"/>
    <col min="7" max="7" width="13.44140625" bestFit="1" customWidth="1"/>
    <col min="8" max="8" width="22.21875" customWidth="1"/>
    <col min="9" max="9" width="23.5546875" customWidth="1"/>
    <col min="10" max="10" width="18.6640625" customWidth="1"/>
    <col min="11" max="12" width="23.109375" customWidth="1"/>
    <col min="13" max="17" width="20.33203125" customWidth="1"/>
    <col min="18" max="18" width="12.88671875" bestFit="1" customWidth="1"/>
    <col min="19" max="19" width="10.109375" bestFit="1" customWidth="1"/>
    <col min="20" max="20" width="2" bestFit="1" customWidth="1"/>
    <col min="21" max="21" width="2.109375" bestFit="1" customWidth="1"/>
    <col min="22" max="26" width="17.6640625" customWidth="1"/>
  </cols>
  <sheetData>
    <row r="1" spans="1:27" ht="18" x14ac:dyDescent="0.35">
      <c r="A1" s="25" t="s">
        <v>120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27" s="8" customFormat="1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3" t="s">
        <v>136</v>
      </c>
      <c r="F2" s="13" t="s">
        <v>175</v>
      </c>
      <c r="G2" s="13" t="s">
        <v>176</v>
      </c>
      <c r="H2" s="13" t="s">
        <v>177</v>
      </c>
      <c r="I2" s="13" t="s">
        <v>178</v>
      </c>
      <c r="J2" s="13" t="s">
        <v>179</v>
      </c>
      <c r="K2" s="13" t="s">
        <v>180</v>
      </c>
      <c r="L2" s="13" t="s">
        <v>204</v>
      </c>
      <c r="M2" s="13" t="s">
        <v>195</v>
      </c>
      <c r="N2" s="13" t="s">
        <v>196</v>
      </c>
      <c r="O2" s="13" t="s">
        <v>197</v>
      </c>
      <c r="P2" s="13" t="s">
        <v>198</v>
      </c>
      <c r="Q2" s="13" t="s">
        <v>203</v>
      </c>
      <c r="U2"/>
      <c r="V2" s="17" t="s">
        <v>175</v>
      </c>
      <c r="W2" s="17" t="s">
        <v>176</v>
      </c>
      <c r="X2" s="17" t="s">
        <v>177</v>
      </c>
      <c r="Y2" s="17" t="s">
        <v>178</v>
      </c>
      <c r="Z2" s="17" t="s">
        <v>179</v>
      </c>
      <c r="AA2" s="17" t="s">
        <v>180</v>
      </c>
    </row>
    <row r="3" spans="1:27" x14ac:dyDescent="0.3">
      <c r="A3" s="3" t="str" cm="1">
        <f t="array" ref="A3:A16">_xlfn._xlws.FILTER(Activity!A:A,(Activity!A:A&lt;&gt;"")*(Activity!D:D=A1)*(Activity!C:C&lt;&gt;""""))</f>
        <v>TC-01</v>
      </c>
      <c r="B3" s="3" cm="1">
        <f t="array" ref="B3:D16">_xlfn._xlws.FILTER(Activity!C:E,(Activity!A:A&lt;&gt;"")*(Activity!D:D=A1))</f>
        <v>9</v>
      </c>
      <c r="C3" s="3" t="str">
        <v>Maintenance Rek</v>
      </c>
      <c r="D3" s="3" t="str">
        <v>testing</v>
      </c>
      <c r="E3" s="14">
        <v>20824912</v>
      </c>
      <c r="F3" s="6"/>
      <c r="G3" s="15"/>
      <c r="H3" s="15"/>
      <c r="I3" s="6"/>
      <c r="J3" s="15"/>
      <c r="K3" s="15"/>
      <c r="L3" s="15"/>
      <c r="M3" s="6">
        <v>1133</v>
      </c>
      <c r="N3" s="14">
        <v>1122</v>
      </c>
      <c r="O3" s="19">
        <v>45323</v>
      </c>
      <c r="P3" s="19">
        <v>45689</v>
      </c>
      <c r="Q3" s="15">
        <v>2</v>
      </c>
      <c r="U3" s="24">
        <v>1</v>
      </c>
      <c r="V3" s="6">
        <v>1000555400</v>
      </c>
      <c r="W3" s="6">
        <v>7</v>
      </c>
      <c r="X3" s="6" t="s">
        <v>181</v>
      </c>
      <c r="Y3" s="18" t="s">
        <v>182</v>
      </c>
      <c r="Z3" s="3">
        <v>2</v>
      </c>
      <c r="AA3" s="3">
        <v>1</v>
      </c>
    </row>
    <row r="4" spans="1:27" x14ac:dyDescent="0.3">
      <c r="A4" s="3" t="str">
        <v>A0101</v>
      </c>
      <c r="B4" s="3">
        <v>15</v>
      </c>
      <c r="C4" s="3" t="str">
        <v>Maintenance Rek</v>
      </c>
      <c r="D4" s="3" t="str">
        <v>testing</v>
      </c>
      <c r="E4" s="14">
        <v>24024967</v>
      </c>
      <c r="F4" s="6"/>
      <c r="G4" s="15"/>
      <c r="H4" s="15"/>
      <c r="I4" s="6"/>
      <c r="J4" s="15"/>
      <c r="K4" s="15"/>
      <c r="L4" s="15"/>
      <c r="M4" s="6">
        <v>1133</v>
      </c>
      <c r="N4" s="14">
        <v>1122</v>
      </c>
      <c r="O4" s="19">
        <v>45323</v>
      </c>
      <c r="P4" s="19">
        <v>45689</v>
      </c>
      <c r="Q4" s="3">
        <v>3</v>
      </c>
      <c r="U4" s="24"/>
      <c r="V4" s="6">
        <v>1000555400</v>
      </c>
      <c r="W4" s="6">
        <v>7</v>
      </c>
      <c r="X4" s="6" t="s">
        <v>181</v>
      </c>
      <c r="Y4" s="18" t="s">
        <v>182</v>
      </c>
      <c r="Z4" s="3">
        <v>2</v>
      </c>
      <c r="AA4" s="3">
        <v>1</v>
      </c>
    </row>
    <row r="5" spans="1:27" x14ac:dyDescent="0.3">
      <c r="A5" s="3" t="str">
        <v>A0103</v>
      </c>
      <c r="B5" s="3">
        <v>21</v>
      </c>
      <c r="C5" s="3" t="str">
        <v>Maintenance Rek</v>
      </c>
      <c r="D5" s="3" t="str">
        <v>testing</v>
      </c>
      <c r="E5" s="14">
        <v>24024967</v>
      </c>
      <c r="F5" s="6"/>
      <c r="G5" s="15"/>
      <c r="H5" s="15"/>
      <c r="I5" s="6"/>
      <c r="J5" s="15"/>
      <c r="K5" s="15"/>
      <c r="L5" s="15"/>
      <c r="M5" s="6">
        <v>1133</v>
      </c>
      <c r="N5" s="14">
        <v>1122</v>
      </c>
      <c r="O5" s="19">
        <v>45323</v>
      </c>
      <c r="P5" s="19">
        <v>45689</v>
      </c>
      <c r="Q5" s="3">
        <v>3</v>
      </c>
      <c r="U5" s="24"/>
      <c r="V5" s="6">
        <v>1000555400</v>
      </c>
      <c r="W5" s="6">
        <v>7</v>
      </c>
      <c r="X5" s="6" t="s">
        <v>181</v>
      </c>
      <c r="Y5" s="18" t="s">
        <v>182</v>
      </c>
      <c r="Z5" s="3">
        <v>2</v>
      </c>
      <c r="AA5" s="3">
        <v>1</v>
      </c>
    </row>
    <row r="6" spans="1:27" x14ac:dyDescent="0.3">
      <c r="A6" s="3" t="str">
        <v>A0104</v>
      </c>
      <c r="B6" s="3">
        <v>24</v>
      </c>
      <c r="C6" s="3" t="str">
        <v>Maintenance Rek</v>
      </c>
      <c r="D6" s="3" t="str">
        <v>testing</v>
      </c>
      <c r="E6" s="14">
        <v>24024967</v>
      </c>
      <c r="F6" s="6">
        <v>1000483681</v>
      </c>
      <c r="G6" s="6">
        <v>7</v>
      </c>
      <c r="H6" s="6" t="s">
        <v>181</v>
      </c>
      <c r="I6" s="18" t="s">
        <v>183</v>
      </c>
      <c r="J6" s="3">
        <v>1</v>
      </c>
      <c r="K6" s="3">
        <v>2</v>
      </c>
      <c r="L6" s="3"/>
      <c r="M6" s="6">
        <v>1133</v>
      </c>
      <c r="N6" s="14">
        <v>1122</v>
      </c>
      <c r="O6" s="19">
        <v>45323</v>
      </c>
      <c r="P6" s="19">
        <v>45689</v>
      </c>
      <c r="Q6" s="3">
        <v>3</v>
      </c>
      <c r="U6" s="24"/>
      <c r="V6" s="6">
        <v>1000555400</v>
      </c>
      <c r="W6" s="6">
        <v>7</v>
      </c>
      <c r="X6" s="6" t="s">
        <v>181</v>
      </c>
      <c r="Y6" s="18" t="s">
        <v>182</v>
      </c>
      <c r="Z6" s="3">
        <v>2</v>
      </c>
      <c r="AA6" s="3">
        <v>1</v>
      </c>
    </row>
    <row r="7" spans="1:27" x14ac:dyDescent="0.3">
      <c r="A7" s="3" t="str">
        <v>A0106</v>
      </c>
      <c r="B7" s="3">
        <v>26</v>
      </c>
      <c r="C7" s="3" t="str">
        <v>Maintenance Rek</v>
      </c>
      <c r="D7" s="3" t="str">
        <v>testing</v>
      </c>
      <c r="E7" s="14">
        <v>152148841</v>
      </c>
      <c r="F7" s="6">
        <v>1000483681</v>
      </c>
      <c r="G7" s="6">
        <v>7</v>
      </c>
      <c r="H7" s="6" t="s">
        <v>181</v>
      </c>
      <c r="I7" s="18" t="s">
        <v>183</v>
      </c>
      <c r="J7" s="3">
        <v>1</v>
      </c>
      <c r="K7" s="3">
        <v>2</v>
      </c>
      <c r="L7" s="3"/>
      <c r="M7" s="6">
        <v>1133</v>
      </c>
      <c r="N7" s="14">
        <v>1122</v>
      </c>
      <c r="O7" s="19">
        <v>45323</v>
      </c>
      <c r="P7" s="19">
        <v>45689</v>
      </c>
      <c r="Q7" s="3">
        <v>3</v>
      </c>
      <c r="U7" s="24"/>
      <c r="V7" s="6">
        <v>1000555400</v>
      </c>
      <c r="W7" s="6">
        <v>7</v>
      </c>
      <c r="X7" s="6" t="s">
        <v>181</v>
      </c>
      <c r="Y7" s="18" t="s">
        <v>182</v>
      </c>
      <c r="Z7" s="3">
        <v>2</v>
      </c>
      <c r="AA7" s="3">
        <v>1</v>
      </c>
    </row>
    <row r="8" spans="1:27" x14ac:dyDescent="0.3">
      <c r="A8" s="3" t="str">
        <v>A0107</v>
      </c>
      <c r="B8" s="3">
        <v>27</v>
      </c>
      <c r="C8" s="3" t="str">
        <v>Maintenance Rek</v>
      </c>
      <c r="D8" s="3" t="str">
        <v>kena validasi pk</v>
      </c>
      <c r="E8" s="3">
        <v>147068687</v>
      </c>
      <c r="F8" s="6">
        <v>1000483681</v>
      </c>
      <c r="G8" s="6">
        <v>7</v>
      </c>
      <c r="H8" s="6" t="s">
        <v>181</v>
      </c>
      <c r="I8" s="18" t="s">
        <v>183</v>
      </c>
      <c r="J8" s="3">
        <v>1</v>
      </c>
      <c r="K8" s="3">
        <v>2</v>
      </c>
      <c r="L8" s="3"/>
      <c r="M8" s="6">
        <v>1133</v>
      </c>
      <c r="N8" s="14">
        <v>1122</v>
      </c>
      <c r="O8" s="19">
        <v>45323</v>
      </c>
      <c r="P8" s="19">
        <v>45689</v>
      </c>
      <c r="Q8" s="3">
        <v>3</v>
      </c>
    </row>
    <row r="9" spans="1:27" x14ac:dyDescent="0.3">
      <c r="A9" s="3" t="str">
        <v>A0111</v>
      </c>
      <c r="B9" s="3">
        <v>31</v>
      </c>
      <c r="C9" s="3" t="str">
        <v>Maintenance Rek</v>
      </c>
      <c r="D9" s="3" t="str">
        <v>testing</v>
      </c>
      <c r="E9" s="3">
        <v>147068687</v>
      </c>
      <c r="F9" s="6">
        <v>1000483681</v>
      </c>
      <c r="G9" s="6">
        <v>7</v>
      </c>
      <c r="H9" s="6" t="s">
        <v>181</v>
      </c>
      <c r="I9" s="18" t="s">
        <v>182</v>
      </c>
      <c r="J9" s="3">
        <v>2</v>
      </c>
      <c r="K9" s="3">
        <v>1</v>
      </c>
      <c r="L9" s="3"/>
      <c r="M9" s="6">
        <v>3333</v>
      </c>
      <c r="N9" s="14">
        <v>4444</v>
      </c>
      <c r="O9" s="19">
        <v>44958</v>
      </c>
      <c r="P9" s="19">
        <v>45323</v>
      </c>
      <c r="Q9" s="3">
        <v>4</v>
      </c>
    </row>
    <row r="10" spans="1:27" x14ac:dyDescent="0.3">
      <c r="A10" s="3" t="str">
        <v>A0114</v>
      </c>
      <c r="B10" s="3">
        <v>34</v>
      </c>
      <c r="C10" s="3" t="str">
        <v>Maintenance Rek</v>
      </c>
      <c r="D10" s="3" t="str">
        <v>testing</v>
      </c>
      <c r="E10" s="3">
        <v>317162588</v>
      </c>
      <c r="F10" s="6">
        <v>1000483681</v>
      </c>
      <c r="G10" s="6">
        <v>7</v>
      </c>
      <c r="H10" s="6" t="s">
        <v>181</v>
      </c>
      <c r="I10" s="18" t="s">
        <v>182</v>
      </c>
      <c r="J10" s="3">
        <v>2</v>
      </c>
      <c r="K10" s="3">
        <v>1</v>
      </c>
      <c r="L10" s="3"/>
      <c r="M10" s="6">
        <v>3333</v>
      </c>
      <c r="N10" s="14">
        <v>4444</v>
      </c>
      <c r="O10" s="19">
        <v>44958</v>
      </c>
      <c r="P10" s="19">
        <v>45323</v>
      </c>
      <c r="Q10" s="3">
        <v>4</v>
      </c>
      <c r="U10" s="24">
        <v>2</v>
      </c>
      <c r="V10" s="6">
        <v>1000483681</v>
      </c>
      <c r="W10" s="6">
        <v>7</v>
      </c>
      <c r="X10" s="6" t="s">
        <v>181</v>
      </c>
      <c r="Y10" s="18" t="s">
        <v>183</v>
      </c>
      <c r="Z10" s="3">
        <v>1</v>
      </c>
      <c r="AA10" s="3">
        <v>2</v>
      </c>
    </row>
    <row r="11" spans="1:27" x14ac:dyDescent="0.3">
      <c r="A11" s="3" t="str">
        <v>A0115</v>
      </c>
      <c r="B11" s="3">
        <v>35</v>
      </c>
      <c r="C11" s="3" t="str">
        <v>Maintenance Rek</v>
      </c>
      <c r="D11" s="3" t="str">
        <v>testing</v>
      </c>
      <c r="E11" s="3">
        <v>114493871</v>
      </c>
      <c r="F11" s="3"/>
      <c r="G11" s="3"/>
      <c r="H11" s="3"/>
      <c r="I11" s="3"/>
      <c r="J11" s="3"/>
      <c r="K11" s="3"/>
      <c r="L11" s="3"/>
      <c r="M11" s="6">
        <v>3333</v>
      </c>
      <c r="N11" s="6">
        <v>3333</v>
      </c>
      <c r="O11" s="19">
        <v>44958</v>
      </c>
      <c r="P11" s="19">
        <v>44958</v>
      </c>
      <c r="Q11" s="3">
        <v>4</v>
      </c>
      <c r="U11" s="24"/>
      <c r="V11" s="6">
        <v>1000483681</v>
      </c>
      <c r="W11" s="6">
        <v>7</v>
      </c>
      <c r="X11" s="6" t="s">
        <v>181</v>
      </c>
      <c r="Y11" s="18" t="s">
        <v>183</v>
      </c>
      <c r="Z11" s="3">
        <v>1</v>
      </c>
      <c r="AA11" s="3">
        <v>2</v>
      </c>
    </row>
    <row r="12" spans="1:27" x14ac:dyDescent="0.3">
      <c r="A12" s="3" t="str">
        <v>A0116</v>
      </c>
      <c r="B12" s="3">
        <v>36</v>
      </c>
      <c r="C12" s="3" t="str">
        <v>Maintenance Rek</v>
      </c>
      <c r="D12" s="3" t="str">
        <v>testing</v>
      </c>
      <c r="E12" s="3">
        <v>166898946</v>
      </c>
      <c r="F12" s="3"/>
      <c r="G12" s="3"/>
      <c r="H12" s="3"/>
      <c r="I12" s="3"/>
      <c r="J12" s="3"/>
      <c r="K12" s="3"/>
      <c r="L12" s="3"/>
      <c r="M12" s="6">
        <v>3333</v>
      </c>
      <c r="N12" s="14">
        <v>4444</v>
      </c>
      <c r="O12" s="19">
        <v>44958</v>
      </c>
      <c r="P12" s="19">
        <v>45323</v>
      </c>
      <c r="Q12" s="3">
        <v>4</v>
      </c>
      <c r="U12" s="24"/>
      <c r="V12" s="6">
        <v>1000483681</v>
      </c>
      <c r="W12" s="6">
        <v>7</v>
      </c>
      <c r="X12" s="6" t="s">
        <v>181</v>
      </c>
      <c r="Y12" s="18" t="s">
        <v>183</v>
      </c>
      <c r="Z12" s="3">
        <v>1</v>
      </c>
      <c r="AA12" s="3">
        <v>2</v>
      </c>
    </row>
    <row r="13" spans="1:27" x14ac:dyDescent="0.3">
      <c r="A13" s="3" t="str">
        <v>A0122</v>
      </c>
      <c r="B13" s="3">
        <v>56</v>
      </c>
      <c r="C13" s="3" t="str">
        <v>Maintenance Rek</v>
      </c>
      <c r="D13" s="3" t="str">
        <v>Fix rate date: terisi; Interest rate: terisi</v>
      </c>
      <c r="E13" s="3">
        <v>184185105</v>
      </c>
      <c r="F13" s="3"/>
      <c r="G13" s="3">
        <v>11</v>
      </c>
      <c r="H13" s="3"/>
      <c r="I13" s="3"/>
      <c r="J13" s="3"/>
      <c r="K13" s="3"/>
      <c r="L13" s="3"/>
      <c r="M13" s="6">
        <v>1111</v>
      </c>
      <c r="N13" s="14">
        <v>2222</v>
      </c>
      <c r="O13" s="19">
        <v>44593</v>
      </c>
      <c r="P13" s="19">
        <v>44958</v>
      </c>
      <c r="Q13" s="3">
        <v>2</v>
      </c>
      <c r="U13" s="24"/>
      <c r="V13" s="6">
        <v>1000483681</v>
      </c>
      <c r="W13" s="6">
        <v>7</v>
      </c>
      <c r="X13" s="6" t="s">
        <v>181</v>
      </c>
      <c r="Y13" s="18" t="s">
        <v>183</v>
      </c>
      <c r="Z13" s="3">
        <v>1</v>
      </c>
      <c r="AA13" s="3">
        <v>2</v>
      </c>
    </row>
    <row r="14" spans="1:27" x14ac:dyDescent="0.3">
      <c r="A14" s="3" t="str">
        <v>A0122</v>
      </c>
      <c r="B14" s="3">
        <v>57</v>
      </c>
      <c r="C14" s="3" t="str">
        <v>Maintenance Rek</v>
      </c>
      <c r="D14" s="3" t="str">
        <v>Fix rate date: 00; Interest rate: 00</v>
      </c>
      <c r="E14" s="3">
        <v>126294157</v>
      </c>
      <c r="F14" s="3"/>
      <c r="G14" s="3">
        <v>11</v>
      </c>
      <c r="H14" s="3"/>
      <c r="I14" s="3"/>
      <c r="J14" s="3"/>
      <c r="K14" s="3"/>
      <c r="L14" s="3"/>
      <c r="M14" s="6">
        <v>1111</v>
      </c>
      <c r="N14" s="14">
        <v>2222</v>
      </c>
      <c r="O14" s="19">
        <v>44593</v>
      </c>
      <c r="P14" s="19">
        <v>44958</v>
      </c>
      <c r="Q14" s="3">
        <v>2</v>
      </c>
      <c r="U14" s="24"/>
      <c r="V14" s="6">
        <v>1000483681</v>
      </c>
      <c r="W14" s="6">
        <v>7</v>
      </c>
      <c r="X14" s="6" t="s">
        <v>181</v>
      </c>
      <c r="Y14" s="18" t="s">
        <v>183</v>
      </c>
      <c r="Z14" s="3">
        <v>1</v>
      </c>
      <c r="AA14" s="3">
        <v>2</v>
      </c>
    </row>
    <row r="15" spans="1:27" x14ac:dyDescent="0.3">
      <c r="A15" s="3" t="str">
        <v>A0122</v>
      </c>
      <c r="B15" s="3">
        <v>58</v>
      </c>
      <c r="C15" s="3" t="str">
        <v>Maintenance Rek</v>
      </c>
      <c r="D15" s="3" t="str">
        <v>Fix rate date: terisi; Interest rate: 00</v>
      </c>
      <c r="E15" s="3">
        <v>227484267</v>
      </c>
      <c r="F15" s="3"/>
      <c r="G15" s="3">
        <v>11</v>
      </c>
      <c r="H15" s="3"/>
      <c r="I15" s="3"/>
      <c r="J15" s="3"/>
      <c r="K15" s="3"/>
      <c r="L15" s="3"/>
      <c r="M15" s="6">
        <v>1111</v>
      </c>
      <c r="N15" s="14">
        <v>2222</v>
      </c>
      <c r="O15" s="19">
        <v>44593</v>
      </c>
      <c r="P15" s="19">
        <v>44958</v>
      </c>
      <c r="Q15" s="3">
        <v>2</v>
      </c>
    </row>
    <row r="16" spans="1:27" x14ac:dyDescent="0.3">
      <c r="A16" s="3" t="str">
        <v>A0122</v>
      </c>
      <c r="B16" s="3">
        <v>59</v>
      </c>
      <c r="C16" s="3" t="str">
        <v>Maintenance Rek</v>
      </c>
      <c r="D16" s="3" t="str">
        <v>Fix rate date: 00; Interest rate: terisi</v>
      </c>
      <c r="E16" s="3">
        <v>1000677905</v>
      </c>
      <c r="F16" s="3"/>
      <c r="G16" s="3">
        <v>11</v>
      </c>
      <c r="H16" s="3"/>
      <c r="I16" s="3"/>
      <c r="J16" s="3"/>
      <c r="K16" s="3"/>
      <c r="L16" s="3"/>
      <c r="M16" s="6">
        <v>1111</v>
      </c>
      <c r="N16" s="14">
        <v>2222</v>
      </c>
      <c r="O16" s="19">
        <v>44593</v>
      </c>
      <c r="P16" s="19">
        <v>44958</v>
      </c>
      <c r="Q16" s="3">
        <v>2</v>
      </c>
    </row>
  </sheetData>
  <mergeCells count="3">
    <mergeCell ref="U3:U7"/>
    <mergeCell ref="U10:U14"/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E147A-F152-429D-8F99-3F894E332BED}">
          <x14:formula1>
            <xm:f>Var!$B$13:$B$22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590-27BE-46D2-84BE-E2B128CC7D3D}">
  <dimension ref="A1:Q16"/>
  <sheetViews>
    <sheetView zoomScaleNormal="100" workbookViewId="0">
      <selection activeCell="I22" sqref="I22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" bestFit="1" customWidth="1"/>
    <col min="4" max="4" width="17.77734375" bestFit="1" customWidth="1"/>
    <col min="5" max="5" width="11.21875" bestFit="1" customWidth="1"/>
    <col min="6" max="6" width="15.5546875" bestFit="1" customWidth="1"/>
    <col min="7" max="7" width="14.109375" bestFit="1" customWidth="1"/>
    <col min="8" max="8" width="8.21875" bestFit="1" customWidth="1"/>
    <col min="11" max="12" width="10.554687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ht="18" x14ac:dyDescent="0.35">
      <c r="A1" s="25" t="s">
        <v>121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7" s="8" customFormat="1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3" t="s">
        <v>136</v>
      </c>
      <c r="F2" s="13" t="s">
        <v>184</v>
      </c>
      <c r="G2" s="13" t="s">
        <v>185</v>
      </c>
      <c r="H2" s="13" t="s">
        <v>186</v>
      </c>
      <c r="I2" s="13" t="s">
        <v>199</v>
      </c>
      <c r="J2" s="13" t="s">
        <v>200</v>
      </c>
      <c r="K2" s="13" t="s">
        <v>201</v>
      </c>
      <c r="L2" s="13" t="s">
        <v>202</v>
      </c>
      <c r="O2" s="1" t="s">
        <v>184</v>
      </c>
      <c r="P2" s="1" t="s">
        <v>185</v>
      </c>
      <c r="Q2" s="1" t="s">
        <v>186</v>
      </c>
    </row>
    <row r="3" spans="1:17" x14ac:dyDescent="0.3">
      <c r="A3" s="3" t="str" cm="1">
        <f t="array" ref="A3:A11">_xlfn._xlws.FILTER(Activity!A:A,(Activity!A:A&lt;&gt;"")*(Activity!D:D=A1)*(Activity!C:C&lt;&gt;""""))</f>
        <v>TC-01</v>
      </c>
      <c r="B3" s="3" cm="1">
        <f t="array" ref="B3:D11">_xlfn._xlws.FILTER(Activity!C:E,(Activity!A:A&lt;&gt;"")*(Activity!D:D=A1))</f>
        <v>10</v>
      </c>
      <c r="C3" s="3" t="str">
        <v>Maintenance Info</v>
      </c>
      <c r="D3" s="3" t="str">
        <v>testing</v>
      </c>
      <c r="E3" s="14">
        <v>13418605</v>
      </c>
      <c r="F3" s="14" t="s">
        <v>181</v>
      </c>
      <c r="G3" s="15" t="s">
        <v>187</v>
      </c>
      <c r="H3" s="15">
        <v>2</v>
      </c>
      <c r="I3" s="6">
        <v>2213</v>
      </c>
      <c r="J3" s="6">
        <v>2233</v>
      </c>
      <c r="K3" s="19">
        <v>45323</v>
      </c>
      <c r="L3" s="19">
        <v>45689</v>
      </c>
      <c r="O3" s="6" t="s">
        <v>181</v>
      </c>
      <c r="P3" s="6" t="s">
        <v>187</v>
      </c>
      <c r="Q3" s="3">
        <v>2</v>
      </c>
    </row>
    <row r="4" spans="1:17" x14ac:dyDescent="0.3">
      <c r="A4" s="3" t="str">
        <v>A0101</v>
      </c>
      <c r="B4" s="3">
        <v>16</v>
      </c>
      <c r="C4" s="3" t="str">
        <v>Maintenance Info</v>
      </c>
      <c r="D4" s="3" t="str">
        <v>testing</v>
      </c>
      <c r="E4" s="14">
        <v>13418605</v>
      </c>
      <c r="F4" s="14" t="s">
        <v>181</v>
      </c>
      <c r="G4" s="15" t="s">
        <v>187</v>
      </c>
      <c r="H4" s="15">
        <v>2</v>
      </c>
      <c r="I4" s="6">
        <v>2233</v>
      </c>
      <c r="J4" s="6">
        <v>2233</v>
      </c>
      <c r="K4" s="19">
        <v>45323</v>
      </c>
      <c r="L4" s="19">
        <v>45689</v>
      </c>
      <c r="O4" s="6" t="s">
        <v>181</v>
      </c>
      <c r="P4" s="6" t="s">
        <v>187</v>
      </c>
      <c r="Q4" s="3">
        <v>2</v>
      </c>
    </row>
    <row r="5" spans="1:17" x14ac:dyDescent="0.3">
      <c r="A5" s="3" t="str">
        <v>A0103</v>
      </c>
      <c r="B5" s="3">
        <v>22</v>
      </c>
      <c r="C5" s="3" t="str">
        <v>Maintenance Info</v>
      </c>
      <c r="D5" s="3" t="str">
        <v>testing</v>
      </c>
      <c r="E5" s="14">
        <v>13418605</v>
      </c>
      <c r="F5" s="14" t="s">
        <v>181</v>
      </c>
      <c r="G5" s="15" t="s">
        <v>187</v>
      </c>
      <c r="H5" s="15">
        <v>2</v>
      </c>
      <c r="I5" s="6">
        <v>2213</v>
      </c>
      <c r="J5" s="6">
        <v>2233</v>
      </c>
      <c r="K5" s="19">
        <v>45323</v>
      </c>
      <c r="L5" s="19">
        <v>45689</v>
      </c>
      <c r="O5" s="6" t="s">
        <v>181</v>
      </c>
      <c r="P5" s="6" t="s">
        <v>187</v>
      </c>
      <c r="Q5" s="3">
        <v>2</v>
      </c>
    </row>
    <row r="6" spans="1:17" x14ac:dyDescent="0.3">
      <c r="A6" s="3" t="str">
        <v>A0105</v>
      </c>
      <c r="B6" s="3">
        <v>25</v>
      </c>
      <c r="C6" s="3" t="str">
        <v>Maintenance Info</v>
      </c>
      <c r="D6" s="3" t="str">
        <v>testing</v>
      </c>
      <c r="E6" s="14">
        <v>13418605</v>
      </c>
      <c r="F6" s="14" t="s">
        <v>181</v>
      </c>
      <c r="G6" s="15" t="s">
        <v>187</v>
      </c>
      <c r="H6" s="15">
        <v>2</v>
      </c>
      <c r="I6" s="6">
        <v>2213</v>
      </c>
      <c r="J6" s="6">
        <v>2233</v>
      </c>
      <c r="K6" s="19">
        <v>45323</v>
      </c>
      <c r="L6" s="19">
        <v>45689</v>
      </c>
      <c r="O6" s="6" t="s">
        <v>181</v>
      </c>
      <c r="P6" s="6" t="s">
        <v>187</v>
      </c>
      <c r="Q6" s="3">
        <v>2</v>
      </c>
    </row>
    <row r="7" spans="1:17" x14ac:dyDescent="0.3">
      <c r="A7" s="3" t="str">
        <v>A0109</v>
      </c>
      <c r="B7" s="3">
        <v>29</v>
      </c>
      <c r="C7" s="3" t="str">
        <v>Maintenance Info</v>
      </c>
      <c r="D7" s="3" t="str">
        <v>testing</v>
      </c>
      <c r="E7" s="3">
        <v>147068687</v>
      </c>
      <c r="F7" s="14" t="s">
        <v>181</v>
      </c>
      <c r="G7" s="15" t="s">
        <v>187</v>
      </c>
      <c r="H7" s="15">
        <v>2</v>
      </c>
      <c r="I7" s="6">
        <v>1111</v>
      </c>
      <c r="J7" s="6">
        <v>1111</v>
      </c>
      <c r="K7" s="19">
        <v>45323</v>
      </c>
      <c r="L7" s="19">
        <v>45323</v>
      </c>
      <c r="O7" s="6" t="s">
        <v>181</v>
      </c>
      <c r="P7" s="6" t="s">
        <v>187</v>
      </c>
      <c r="Q7" s="3">
        <v>2</v>
      </c>
    </row>
    <row r="8" spans="1:17" x14ac:dyDescent="0.3">
      <c r="A8" s="3" t="str">
        <v>A0110</v>
      </c>
      <c r="B8" s="3">
        <v>30</v>
      </c>
      <c r="C8" s="3" t="str">
        <v>Maintenance Info</v>
      </c>
      <c r="D8" s="3" t="str">
        <v>testing</v>
      </c>
      <c r="E8" s="3">
        <v>151415468</v>
      </c>
      <c r="F8" s="14" t="s">
        <v>181</v>
      </c>
      <c r="G8" s="15" t="s">
        <v>187</v>
      </c>
      <c r="H8" s="15">
        <v>2</v>
      </c>
      <c r="I8" s="6">
        <v>2222</v>
      </c>
      <c r="J8" s="6">
        <v>3333</v>
      </c>
      <c r="K8" s="19">
        <v>45323</v>
      </c>
      <c r="L8" s="19">
        <v>45689</v>
      </c>
    </row>
    <row r="9" spans="1:17" x14ac:dyDescent="0.3">
      <c r="A9" s="3" t="str">
        <v>A0112</v>
      </c>
      <c r="B9" s="3">
        <v>32</v>
      </c>
      <c r="C9" s="3" t="str">
        <v>Maintenance Info</v>
      </c>
      <c r="D9" s="3" t="str">
        <v>testing</v>
      </c>
      <c r="E9" s="3">
        <v>147068687</v>
      </c>
      <c r="F9" s="21" t="s">
        <v>188</v>
      </c>
      <c r="G9" s="6" t="s">
        <v>189</v>
      </c>
      <c r="H9" s="15">
        <v>6</v>
      </c>
      <c r="I9" s="6">
        <v>3333</v>
      </c>
      <c r="J9" s="6">
        <v>4444</v>
      </c>
      <c r="K9" s="19">
        <v>45323</v>
      </c>
      <c r="L9" s="19">
        <v>45689</v>
      </c>
    </row>
    <row r="10" spans="1:17" x14ac:dyDescent="0.3">
      <c r="A10" s="3" t="str">
        <v>A0117</v>
      </c>
      <c r="B10" s="3">
        <v>37</v>
      </c>
      <c r="C10" s="3" t="str">
        <v>Maintenance Info</v>
      </c>
      <c r="D10" s="3" t="str">
        <v>testing</v>
      </c>
      <c r="E10" s="3">
        <v>172146498</v>
      </c>
      <c r="F10" s="3"/>
      <c r="G10" s="3"/>
      <c r="H10" s="3"/>
      <c r="I10" s="6">
        <v>3333</v>
      </c>
      <c r="J10" s="6">
        <v>3333</v>
      </c>
      <c r="K10" s="19">
        <v>45323</v>
      </c>
      <c r="L10" s="19">
        <v>45323</v>
      </c>
    </row>
    <row r="11" spans="1:17" x14ac:dyDescent="0.3">
      <c r="A11" s="3" t="str">
        <v>A0118</v>
      </c>
      <c r="B11" s="3">
        <v>38</v>
      </c>
      <c r="C11" s="3" t="str">
        <v>Maintenance Info</v>
      </c>
      <c r="D11" s="3" t="str">
        <v>testing</v>
      </c>
      <c r="E11" s="3">
        <v>168950315</v>
      </c>
      <c r="F11" s="3"/>
      <c r="G11" s="3"/>
      <c r="H11" s="3"/>
      <c r="I11" s="6">
        <v>3333</v>
      </c>
      <c r="J11" s="6">
        <v>4444</v>
      </c>
      <c r="K11" s="19">
        <v>45323</v>
      </c>
      <c r="L11" s="19">
        <v>45689</v>
      </c>
      <c r="O11" s="1" t="s">
        <v>184</v>
      </c>
      <c r="P11" s="1" t="s">
        <v>185</v>
      </c>
      <c r="Q11" s="1" t="s">
        <v>186</v>
      </c>
    </row>
    <row r="12" spans="1:17" x14ac:dyDescent="0.3">
      <c r="O12" s="6" t="s">
        <v>188</v>
      </c>
      <c r="P12" s="6" t="s">
        <v>189</v>
      </c>
      <c r="Q12" s="3">
        <v>6</v>
      </c>
    </row>
    <row r="13" spans="1:17" x14ac:dyDescent="0.3">
      <c r="O13" s="6" t="s">
        <v>188</v>
      </c>
      <c r="P13" s="6" t="s">
        <v>189</v>
      </c>
      <c r="Q13" s="3">
        <v>6</v>
      </c>
    </row>
    <row r="14" spans="1:17" x14ac:dyDescent="0.3">
      <c r="O14" s="6" t="s">
        <v>188</v>
      </c>
      <c r="P14" s="6" t="s">
        <v>189</v>
      </c>
      <c r="Q14" s="3">
        <v>6</v>
      </c>
    </row>
    <row r="15" spans="1:17" x14ac:dyDescent="0.3">
      <c r="O15" s="6" t="s">
        <v>188</v>
      </c>
      <c r="P15" s="6" t="s">
        <v>189</v>
      </c>
      <c r="Q15" s="3">
        <v>6</v>
      </c>
    </row>
    <row r="16" spans="1:17" x14ac:dyDescent="0.3">
      <c r="O16" s="6" t="s">
        <v>188</v>
      </c>
      <c r="P16" s="6" t="s">
        <v>189</v>
      </c>
      <c r="Q16" s="3">
        <v>6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8237B-9413-4A55-B6E4-D44CD08A5131}">
          <x14:formula1>
            <xm:f>Var!$B$13:$B$22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653-5A3D-4C31-A9C8-843719706B5C}">
  <dimension ref="A1:X16"/>
  <sheetViews>
    <sheetView zoomScale="85" zoomScaleNormal="85" workbookViewId="0">
      <selection activeCell="L24" sqref="L2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8.77734375" bestFit="1" customWidth="1"/>
    <col min="4" max="4" width="17.77734375" bestFit="1" customWidth="1"/>
    <col min="5" max="5" width="12" bestFit="1" customWidth="1"/>
    <col min="6" max="9" width="12" customWidth="1"/>
    <col min="10" max="10" width="10" bestFit="1" customWidth="1"/>
    <col min="11" max="11" width="16" bestFit="1" customWidth="1"/>
    <col min="12" max="12" width="19" bestFit="1" customWidth="1"/>
    <col min="13" max="13" width="29.6640625" bestFit="1" customWidth="1"/>
    <col min="14" max="14" width="15.21875" customWidth="1"/>
    <col min="20" max="20" width="11.88671875" bestFit="1" customWidth="1"/>
    <col min="21" max="21" width="14.5546875" bestFit="1" customWidth="1"/>
  </cols>
  <sheetData>
    <row r="1" spans="1:24" ht="18" x14ac:dyDescent="0.35">
      <c r="A1" s="25" t="s">
        <v>116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3"/>
      <c r="M1" s="3"/>
    </row>
    <row r="2" spans="1:24" s="8" customFormat="1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3" t="s">
        <v>205</v>
      </c>
      <c r="F2" s="13" t="s">
        <v>206</v>
      </c>
      <c r="G2" s="13" t="s">
        <v>207</v>
      </c>
      <c r="H2" s="13" t="s">
        <v>208</v>
      </c>
      <c r="I2" s="13" t="s">
        <v>136</v>
      </c>
      <c r="J2" s="13" t="s">
        <v>153</v>
      </c>
      <c r="K2" s="13" t="s">
        <v>154</v>
      </c>
      <c r="L2" s="13" t="s">
        <v>209</v>
      </c>
      <c r="M2" s="13" t="s">
        <v>210</v>
      </c>
    </row>
    <row r="3" spans="1:24" x14ac:dyDescent="0.3">
      <c r="A3" s="3" t="str" cm="1">
        <f t="array" ref="A3:A7">_xlfn._xlws.FILTER(Activity!A:A,(Activity!A:A&lt;&gt;"")*(Activity!D:D=A1)*(Activity!C:C&lt;&gt;""""))</f>
        <v>TC-01</v>
      </c>
      <c r="B3" s="3" cm="1">
        <f t="array" ref="B3:D7">_xlfn._xlws.FILTER(Activity!C:E,(Activity!A:A&lt;&gt;"")*(Activity!D:D=A1))</f>
        <v>5</v>
      </c>
      <c r="C3" s="3" t="str">
        <v>Restrukturisasi Rek</v>
      </c>
      <c r="D3" s="3" t="str">
        <v>testing</v>
      </c>
      <c r="E3" s="19">
        <v>45323</v>
      </c>
      <c r="F3" s="3">
        <v>122</v>
      </c>
      <c r="G3" s="3">
        <v>11222</v>
      </c>
      <c r="H3" s="3" t="s">
        <v>211</v>
      </c>
      <c r="I3" s="3">
        <v>167971381</v>
      </c>
      <c r="J3" s="3">
        <v>7</v>
      </c>
      <c r="K3" s="3">
        <v>3</v>
      </c>
      <c r="L3" s="3" t="s">
        <v>213</v>
      </c>
      <c r="M3" s="3" t="s">
        <v>220</v>
      </c>
      <c r="T3" s="1" t="s">
        <v>153</v>
      </c>
      <c r="U3" s="1" t="s">
        <v>154</v>
      </c>
      <c r="W3" t="s">
        <v>212</v>
      </c>
      <c r="X3" t="s">
        <v>218</v>
      </c>
    </row>
    <row r="4" spans="1:24" x14ac:dyDescent="0.3">
      <c r="A4" s="3" t="str">
        <v>A0101</v>
      </c>
      <c r="B4" s="3">
        <v>11</v>
      </c>
      <c r="C4" s="3" t="str">
        <v>Restrukturisasi Rek</v>
      </c>
      <c r="D4" s="3" t="str">
        <v>testing</v>
      </c>
      <c r="E4" s="19">
        <v>45323</v>
      </c>
      <c r="F4" s="3">
        <v>122</v>
      </c>
      <c r="G4" s="3">
        <v>11222</v>
      </c>
      <c r="H4" s="3" t="s">
        <v>211</v>
      </c>
      <c r="I4" s="3">
        <v>167971381</v>
      </c>
      <c r="J4" s="3">
        <v>7</v>
      </c>
      <c r="K4" s="3">
        <v>3</v>
      </c>
      <c r="L4" s="3" t="s">
        <v>213</v>
      </c>
      <c r="M4" s="3" t="s">
        <v>220</v>
      </c>
      <c r="T4" s="3">
        <v>7</v>
      </c>
      <c r="U4" s="3">
        <v>2</v>
      </c>
      <c r="W4" t="s">
        <v>213</v>
      </c>
      <c r="X4" t="s">
        <v>219</v>
      </c>
    </row>
    <row r="5" spans="1:24" x14ac:dyDescent="0.3">
      <c r="A5" s="3" t="str">
        <v>A0103</v>
      </c>
      <c r="B5" s="3">
        <v>23</v>
      </c>
      <c r="C5" s="3" t="str">
        <v>Restrukturisasi Rek</v>
      </c>
      <c r="D5" s="3" t="str">
        <v>testing</v>
      </c>
      <c r="E5" s="19">
        <v>44958</v>
      </c>
      <c r="F5" s="3">
        <v>133</v>
      </c>
      <c r="G5" s="3">
        <v>144</v>
      </c>
      <c r="H5" s="3" t="s">
        <v>211</v>
      </c>
      <c r="I5" s="3">
        <v>167971381</v>
      </c>
      <c r="J5" s="3">
        <v>7</v>
      </c>
      <c r="K5" s="3">
        <v>1</v>
      </c>
      <c r="L5" s="3"/>
      <c r="M5" s="3" t="s">
        <v>219</v>
      </c>
      <c r="T5" s="3">
        <v>7</v>
      </c>
      <c r="U5" s="3">
        <v>2</v>
      </c>
      <c r="W5" t="s">
        <v>214</v>
      </c>
      <c r="X5" t="s">
        <v>220</v>
      </c>
    </row>
    <row r="6" spans="1:24" x14ac:dyDescent="0.3">
      <c r="A6" s="3" t="str">
        <v>A0108</v>
      </c>
      <c r="B6" s="3">
        <v>28</v>
      </c>
      <c r="C6" s="3" t="str">
        <v>Restrukturisasi Rek</v>
      </c>
      <c r="D6" s="3" t="str">
        <v>testing</v>
      </c>
      <c r="E6" s="19">
        <v>44958</v>
      </c>
      <c r="F6" s="3">
        <v>133</v>
      </c>
      <c r="G6" s="3">
        <v>11222</v>
      </c>
      <c r="H6" s="3" t="s">
        <v>211</v>
      </c>
      <c r="I6" s="3">
        <v>317120922</v>
      </c>
      <c r="J6" s="3">
        <v>7</v>
      </c>
      <c r="K6" s="3">
        <v>2</v>
      </c>
      <c r="L6" s="3" t="s">
        <v>213</v>
      </c>
      <c r="M6" s="3" t="s">
        <v>220</v>
      </c>
      <c r="T6" s="3">
        <v>7</v>
      </c>
      <c r="U6" s="3">
        <v>2</v>
      </c>
      <c r="W6" t="s">
        <v>215</v>
      </c>
      <c r="X6" t="s">
        <v>221</v>
      </c>
    </row>
    <row r="7" spans="1:24" x14ac:dyDescent="0.3">
      <c r="A7" t="str">
        <v>A0113</v>
      </c>
      <c r="B7">
        <v>33</v>
      </c>
      <c r="C7" t="str">
        <v>Restrukturisasi Rek</v>
      </c>
      <c r="D7" t="str">
        <v>testing</v>
      </c>
      <c r="E7" s="19">
        <v>45323</v>
      </c>
      <c r="F7" s="3">
        <v>222</v>
      </c>
      <c r="G7" s="3">
        <v>33333</v>
      </c>
      <c r="H7" s="3" t="s">
        <v>211</v>
      </c>
      <c r="I7" s="3">
        <v>317120922</v>
      </c>
      <c r="J7" s="3">
        <v>7</v>
      </c>
      <c r="K7" s="3">
        <v>1</v>
      </c>
      <c r="L7" s="3" t="s">
        <v>212</v>
      </c>
      <c r="M7" s="3" t="s">
        <v>219</v>
      </c>
      <c r="T7" s="3">
        <v>7</v>
      </c>
      <c r="U7" s="3">
        <v>2</v>
      </c>
      <c r="W7" t="s">
        <v>216</v>
      </c>
      <c r="X7" t="s">
        <v>222</v>
      </c>
    </row>
    <row r="8" spans="1:24" x14ac:dyDescent="0.3">
      <c r="T8" s="3">
        <v>7</v>
      </c>
      <c r="U8" s="3">
        <v>2</v>
      </c>
      <c r="W8" t="s">
        <v>217</v>
      </c>
      <c r="X8" t="s">
        <v>223</v>
      </c>
    </row>
    <row r="9" spans="1:24" x14ac:dyDescent="0.3">
      <c r="X9" t="s">
        <v>224</v>
      </c>
    </row>
    <row r="11" spans="1:24" x14ac:dyDescent="0.3">
      <c r="T11" s="1" t="s">
        <v>153</v>
      </c>
      <c r="U11" s="1" t="s">
        <v>154</v>
      </c>
    </row>
    <row r="12" spans="1:24" x14ac:dyDescent="0.3">
      <c r="T12" s="3">
        <v>7</v>
      </c>
      <c r="U12" s="3">
        <v>3</v>
      </c>
    </row>
    <row r="13" spans="1:24" x14ac:dyDescent="0.3">
      <c r="T13" s="3">
        <v>7</v>
      </c>
      <c r="U13" s="3">
        <v>3</v>
      </c>
    </row>
    <row r="14" spans="1:24" x14ac:dyDescent="0.3">
      <c r="T14" s="3">
        <v>7</v>
      </c>
      <c r="U14" s="3">
        <v>3</v>
      </c>
    </row>
    <row r="15" spans="1:24" x14ac:dyDescent="0.3">
      <c r="T15" s="3">
        <v>7</v>
      </c>
      <c r="U15" s="3">
        <v>3</v>
      </c>
    </row>
    <row r="16" spans="1:24" x14ac:dyDescent="0.3">
      <c r="T16" s="3">
        <v>7</v>
      </c>
      <c r="U16" s="3">
        <v>3</v>
      </c>
    </row>
  </sheetData>
  <mergeCells count="1">
    <mergeCell ref="A1:K1"/>
  </mergeCells>
  <dataValidations count="2">
    <dataValidation type="list" allowBlank="1" showInputMessage="1" showErrorMessage="1" sqref="L3:L7" xr:uid="{2CFE5422-0593-4EF6-A007-26CDCD55D970}">
      <formula1>$W$3:$W$8</formula1>
    </dataValidation>
    <dataValidation type="list" allowBlank="1" showInputMessage="1" showErrorMessage="1" sqref="M3:M7" xr:uid="{8D1F34CC-EF84-4493-9DED-9E4CB330FD31}">
      <formula1>$X$3:$X$9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6AD9A-3288-45F4-B274-495895623B2E}">
          <x14:formula1>
            <xm:f>Var!$B$13:$B$22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E7E-6CCB-49CF-B9BE-26D9732D6A27}">
  <dimension ref="A1:P22"/>
  <sheetViews>
    <sheetView zoomScaleNormal="100" workbookViewId="0">
      <selection activeCell="G20" sqref="A1:G22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25.5546875" bestFit="1" customWidth="1"/>
    <col min="5" max="6" width="16.109375" bestFit="1" customWidth="1"/>
    <col min="7" max="7" width="16.88671875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0.88671875" customWidth="1"/>
    <col min="15" max="15" width="11" bestFit="1" customWidth="1"/>
    <col min="16" max="16" width="16.109375" bestFit="1" customWidth="1"/>
    <col min="17" max="17" width="19.109375" bestFit="1" customWidth="1"/>
    <col min="18" max="18" width="15.21875" customWidth="1"/>
  </cols>
  <sheetData>
    <row r="1" spans="1:16" ht="18" x14ac:dyDescent="0.35">
      <c r="A1" s="25" t="s">
        <v>111</v>
      </c>
      <c r="B1" s="25"/>
      <c r="C1" s="25"/>
      <c r="D1" s="25"/>
      <c r="E1" s="25"/>
      <c r="F1" s="25"/>
      <c r="G1" s="25"/>
    </row>
    <row r="2" spans="1:16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2" t="s">
        <v>125</v>
      </c>
      <c r="F2" s="12" t="s">
        <v>126</v>
      </c>
      <c r="G2" s="12" t="s">
        <v>6</v>
      </c>
    </row>
    <row r="3" spans="1:16" x14ac:dyDescent="0.3">
      <c r="A3" s="3" t="str" cm="1">
        <f t="array" ref="A3:A22">_xlfn._xlws.FILTER(Activity!A:A,(Activity!A:A&lt;&gt;"")*(Activity!D:D=A1)*(Activity!C:C&lt;&gt;""""))</f>
        <v>TC-01</v>
      </c>
      <c r="B3" s="3" cm="1">
        <f t="array" ref="B3:D22">_xlfn._xlws.FILTER(Activity!C:E,(Activity!A:A&lt;&gt;"")*(Activity!D:D=A1))</f>
        <v>2</v>
      </c>
      <c r="C3" s="3" t="str">
        <v>Pemindahbukuan</v>
      </c>
      <c r="D3" s="3" t="str">
        <v>testing</v>
      </c>
      <c r="E3" s="4">
        <v>1000810133</v>
      </c>
      <c r="F3" s="3">
        <v>1000007939</v>
      </c>
      <c r="G3" s="10">
        <v>1100000000000</v>
      </c>
      <c r="N3" s="3" t="s">
        <v>128</v>
      </c>
      <c r="O3" s="3" t="s">
        <v>129</v>
      </c>
      <c r="P3" s="3"/>
    </row>
    <row r="4" spans="1:16" x14ac:dyDescent="0.3">
      <c r="A4" s="3" t="str">
        <v>A0101</v>
      </c>
      <c r="B4" s="3">
        <v>12</v>
      </c>
      <c r="C4" s="3" t="str">
        <v>Pemindahbukuan</v>
      </c>
      <c r="D4" s="3" t="str">
        <v>testing</v>
      </c>
      <c r="E4" s="4">
        <v>1000810348</v>
      </c>
      <c r="F4" s="4">
        <v>200084449</v>
      </c>
      <c r="G4" s="10">
        <v>1100000000000</v>
      </c>
      <c r="N4" s="3" t="s">
        <v>130</v>
      </c>
      <c r="O4" s="3"/>
      <c r="P4" s="3"/>
    </row>
    <row r="5" spans="1:16" x14ac:dyDescent="0.3">
      <c r="A5" s="3" t="str">
        <v>A0103</v>
      </c>
      <c r="B5" s="3">
        <v>19</v>
      </c>
      <c r="C5" s="3" t="str">
        <v>Pemindahbukuan</v>
      </c>
      <c r="D5" s="3" t="str">
        <v>testing</v>
      </c>
      <c r="E5" s="3">
        <v>1000810144</v>
      </c>
      <c r="F5" s="4">
        <v>200084449</v>
      </c>
      <c r="G5" s="10">
        <v>1100000000000</v>
      </c>
      <c r="N5" s="4">
        <v>1000810133</v>
      </c>
      <c r="O5" s="3">
        <v>1000007939</v>
      </c>
      <c r="P5" s="6" t="s">
        <v>279</v>
      </c>
    </row>
    <row r="6" spans="1:16" x14ac:dyDescent="0.3">
      <c r="A6" s="3" t="str">
        <v>A0119</v>
      </c>
      <c r="B6" s="3">
        <v>42</v>
      </c>
      <c r="C6" s="3" t="str">
        <v>Pemindahbukuan</v>
      </c>
      <c r="D6" s="3" t="str">
        <v>Simpanan ke Simpanan  &gt; 1T</v>
      </c>
      <c r="E6" s="3">
        <v>1000007939</v>
      </c>
      <c r="F6" s="4">
        <v>200084449</v>
      </c>
      <c r="G6" s="10">
        <v>1100000000000</v>
      </c>
      <c r="N6" s="4">
        <v>1000810348</v>
      </c>
      <c r="O6" s="4">
        <v>1000007928</v>
      </c>
      <c r="P6" s="6" t="s">
        <v>280</v>
      </c>
    </row>
    <row r="7" spans="1:16" x14ac:dyDescent="0.3">
      <c r="A7" s="3" t="str">
        <v>A0119</v>
      </c>
      <c r="B7" s="3">
        <v>43</v>
      </c>
      <c r="C7" s="3" t="str">
        <v>Pemindahbukuan</v>
      </c>
      <c r="D7" s="3" t="str">
        <v>Pinjaman ke Pinjaman  &gt; 1T</v>
      </c>
      <c r="E7" s="4">
        <v>1000810348</v>
      </c>
      <c r="F7" s="4">
        <v>1000810199</v>
      </c>
      <c r="G7" s="10">
        <v>1200000000000</v>
      </c>
      <c r="N7" s="3">
        <v>1000810144</v>
      </c>
      <c r="O7" s="3">
        <v>1000613690</v>
      </c>
      <c r="P7" s="6" t="s">
        <v>281</v>
      </c>
    </row>
    <row r="8" spans="1:16" x14ac:dyDescent="0.3">
      <c r="A8" s="3" t="str">
        <v>A0119</v>
      </c>
      <c r="B8" s="3">
        <v>44</v>
      </c>
      <c r="C8" s="3" t="str">
        <v>Pemindahbukuan</v>
      </c>
      <c r="D8" s="3" t="str">
        <v>GL ke GL  &gt; 1T</v>
      </c>
      <c r="E8" s="6" t="s">
        <v>279</v>
      </c>
      <c r="F8" s="6" t="s">
        <v>282</v>
      </c>
      <c r="G8" s="10">
        <v>1300000000000</v>
      </c>
      <c r="N8" s="4">
        <v>1000810155</v>
      </c>
      <c r="O8" s="3"/>
      <c r="P8" s="6"/>
    </row>
    <row r="9" spans="1:16" x14ac:dyDescent="0.3">
      <c r="A9" s="3" t="str">
        <v>A0119</v>
      </c>
      <c r="B9" s="3">
        <v>45</v>
      </c>
      <c r="C9" s="3" t="str">
        <v>Pemindahbukuan</v>
      </c>
      <c r="D9" s="3" t="str">
        <v>Simpanan ke Pinjaman  &gt; 1T</v>
      </c>
      <c r="E9" s="4">
        <v>1000007928</v>
      </c>
      <c r="F9" s="4">
        <v>1000810166</v>
      </c>
      <c r="G9" s="10">
        <v>1400000000000</v>
      </c>
    </row>
    <row r="10" spans="1:16" x14ac:dyDescent="0.3">
      <c r="A10" s="3" t="str">
        <v>A0119</v>
      </c>
      <c r="B10" s="3">
        <v>46</v>
      </c>
      <c r="C10" s="3" t="str">
        <v>Pemindahbukuan</v>
      </c>
      <c r="D10" s="3" t="str">
        <v>Simpanan ke GL  &gt; 1T</v>
      </c>
      <c r="E10" s="3">
        <v>1000613690</v>
      </c>
      <c r="F10" s="6" t="s">
        <v>283</v>
      </c>
      <c r="G10" s="10">
        <v>1500000000000</v>
      </c>
      <c r="N10" s="3" t="s">
        <v>131</v>
      </c>
      <c r="O10" s="3"/>
      <c r="P10" s="3"/>
    </row>
    <row r="11" spans="1:16" x14ac:dyDescent="0.3">
      <c r="A11" s="3" t="str">
        <v>A0119</v>
      </c>
      <c r="B11" s="3">
        <v>47</v>
      </c>
      <c r="C11" s="3" t="str">
        <v>Pemindahbukuan</v>
      </c>
      <c r="D11" s="3" t="str">
        <v>Pinjaman ke Simpanan  &gt; 1T</v>
      </c>
      <c r="E11" s="3">
        <v>1000810144</v>
      </c>
      <c r="F11" s="3">
        <v>200078491</v>
      </c>
      <c r="G11" s="10">
        <v>1600000000000</v>
      </c>
      <c r="N11" s="3">
        <v>1000810199</v>
      </c>
      <c r="O11" s="4">
        <v>200080295</v>
      </c>
      <c r="P11" s="6" t="s">
        <v>282</v>
      </c>
    </row>
    <row r="12" spans="1:16" x14ac:dyDescent="0.3">
      <c r="A12" s="3" t="str">
        <v>A0119</v>
      </c>
      <c r="B12" s="3">
        <v>48</v>
      </c>
      <c r="C12" s="3" t="str">
        <v>Pemindahbukuan</v>
      </c>
      <c r="D12" s="3" t="str">
        <v>Pinjaman ke GL  &gt; 1T</v>
      </c>
      <c r="E12" s="3">
        <v>1000810155</v>
      </c>
      <c r="F12" s="6" t="s">
        <v>284</v>
      </c>
      <c r="G12" s="10">
        <v>1700000000000</v>
      </c>
      <c r="N12" s="4">
        <v>1000810166</v>
      </c>
      <c r="O12" s="3">
        <v>200084449</v>
      </c>
      <c r="P12" s="6" t="s">
        <v>283</v>
      </c>
    </row>
    <row r="13" spans="1:16" x14ac:dyDescent="0.3">
      <c r="A13" s="3" t="str">
        <v>A0119</v>
      </c>
      <c r="B13" s="3">
        <v>49</v>
      </c>
      <c r="C13" s="3" t="str">
        <v>Pemindahbukuan</v>
      </c>
      <c r="D13" s="3" t="str">
        <v>GL ke Simpanan  &gt; 1T</v>
      </c>
      <c r="E13" s="6" t="s">
        <v>285</v>
      </c>
      <c r="F13" s="3">
        <v>225281702</v>
      </c>
      <c r="G13" s="10">
        <v>1800000000000</v>
      </c>
      <c r="N13" s="3">
        <v>1000810202</v>
      </c>
      <c r="O13" s="3">
        <v>200078491</v>
      </c>
      <c r="P13" s="6" t="s">
        <v>284</v>
      </c>
    </row>
    <row r="14" spans="1:16" x14ac:dyDescent="0.3">
      <c r="A14" s="3" t="str">
        <v>A0119</v>
      </c>
      <c r="B14" s="3">
        <v>50</v>
      </c>
      <c r="C14" s="3" t="str">
        <v>Pemindahbukuan</v>
      </c>
      <c r="D14" s="3" t="str">
        <v>GL ke Pinjaman  &gt; 1T</v>
      </c>
      <c r="E14" s="6" t="s">
        <v>286</v>
      </c>
      <c r="F14" s="3">
        <v>1000810202</v>
      </c>
      <c r="G14" s="10">
        <v>1900000000000</v>
      </c>
      <c r="N14" s="3"/>
      <c r="O14" s="3">
        <v>225281702</v>
      </c>
      <c r="P14" s="3"/>
    </row>
    <row r="15" spans="1:16" x14ac:dyDescent="0.3">
      <c r="A15" s="3" t="str">
        <v>A0120</v>
      </c>
      <c r="B15" s="3">
        <v>54</v>
      </c>
      <c r="C15" s="3" t="str">
        <v>Pemindahbukuan</v>
      </c>
      <c r="D15" s="3" t="str">
        <v>GL ke Simpanan  &gt; 1T</v>
      </c>
      <c r="E15" s="6" t="s">
        <v>285</v>
      </c>
      <c r="F15" s="3">
        <v>225281702</v>
      </c>
      <c r="G15" s="10">
        <v>1800000000000</v>
      </c>
    </row>
    <row r="16" spans="1:16" x14ac:dyDescent="0.3">
      <c r="A16" s="3" t="str">
        <v>A0120</v>
      </c>
      <c r="B16" s="3">
        <v>55</v>
      </c>
      <c r="C16" s="3" t="str">
        <v>Pemindahbukuan</v>
      </c>
      <c r="D16" s="3" t="str">
        <v>GL ke Pinjaman  &gt; 1T</v>
      </c>
      <c r="E16" s="6" t="s">
        <v>286</v>
      </c>
      <c r="F16" s="3">
        <v>1000810202</v>
      </c>
      <c r="G16" s="10">
        <v>1900000000000</v>
      </c>
    </row>
    <row r="17" spans="1:7" x14ac:dyDescent="0.3">
      <c r="A17" s="3" t="str">
        <v>A0124</v>
      </c>
      <c r="B17" s="3">
        <v>61</v>
      </c>
      <c r="C17" s="3" t="str">
        <v>Pemindahbukuan</v>
      </c>
      <c r="D17" s="3" t="str">
        <v>Simpanan ke Pinjaman  &gt; 1T</v>
      </c>
      <c r="E17" s="4">
        <v>1000007928</v>
      </c>
      <c r="F17" s="4">
        <v>1000810166</v>
      </c>
      <c r="G17" s="10">
        <v>1400000000000</v>
      </c>
    </row>
    <row r="18" spans="1:7" x14ac:dyDescent="0.3">
      <c r="A18" s="3" t="str">
        <v>A0125</v>
      </c>
      <c r="B18" s="3">
        <v>63</v>
      </c>
      <c r="C18" s="3" t="str">
        <v>Pemindahbukuan</v>
      </c>
      <c r="D18" s="3" t="str">
        <v>GL ke GL  &gt; 1T</v>
      </c>
      <c r="E18" s="6" t="s">
        <v>279</v>
      </c>
      <c r="F18" s="6" t="s">
        <v>282</v>
      </c>
      <c r="G18" s="10">
        <v>1300000000000</v>
      </c>
    </row>
    <row r="19" spans="1:7" x14ac:dyDescent="0.3">
      <c r="A19" s="3" t="str">
        <v>A0126</v>
      </c>
      <c r="B19" s="3">
        <v>64</v>
      </c>
      <c r="C19" s="3" t="str">
        <v>Pemindahbukuan</v>
      </c>
      <c r="D19" s="3" t="str">
        <v>Pinjaman ke Simpanan  &gt; 1T</v>
      </c>
      <c r="E19" s="3">
        <v>1000810144</v>
      </c>
      <c r="F19" s="3">
        <v>200078491</v>
      </c>
      <c r="G19" s="10">
        <v>1100000000000</v>
      </c>
    </row>
    <row r="20" spans="1:7" x14ac:dyDescent="0.3">
      <c r="A20" s="3" t="str">
        <v>A0126</v>
      </c>
      <c r="B20" s="3">
        <v>65</v>
      </c>
      <c r="C20" s="3" t="str">
        <v>Pemindahbukuan</v>
      </c>
      <c r="D20" s="3" t="str">
        <v>Pinjaman ke GL  &gt; 1T</v>
      </c>
      <c r="E20" s="3">
        <v>1000810155</v>
      </c>
      <c r="F20" s="6" t="s">
        <v>284</v>
      </c>
      <c r="G20" s="10">
        <v>1200000000000</v>
      </c>
    </row>
    <row r="21" spans="1:7" x14ac:dyDescent="0.3">
      <c r="A21" s="3" t="str">
        <v>A0128</v>
      </c>
      <c r="B21" s="3">
        <v>67</v>
      </c>
      <c r="C21" s="3" t="str">
        <v>Pemindahbukuan</v>
      </c>
      <c r="D21" s="3" t="str">
        <v>Simpanan ke Pinjaman  &gt; 1T</v>
      </c>
      <c r="E21" s="4">
        <v>1000007928</v>
      </c>
      <c r="F21" s="4">
        <v>1000810166</v>
      </c>
      <c r="G21" s="10">
        <v>1400000000000</v>
      </c>
    </row>
    <row r="22" spans="1:7" x14ac:dyDescent="0.3">
      <c r="A22" s="3" t="str">
        <v>A0129</v>
      </c>
      <c r="B22" s="3">
        <v>69</v>
      </c>
      <c r="C22" s="3" t="str">
        <v>Pemindahbukuan</v>
      </c>
      <c r="D22" s="3" t="str">
        <v>GL ke GL  &gt; 1T</v>
      </c>
      <c r="E22" s="6" t="s">
        <v>279</v>
      </c>
      <c r="F22" s="6" t="s">
        <v>282</v>
      </c>
      <c r="G22" s="10">
        <v>1300000000000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28B80F-2914-4662-B83F-8304FA6E5AA1}">
          <x14:formula1>
            <xm:f>Var!$B$13:$B$22</xm:f>
          </x14:formula1>
          <xm:sqref>A1:G1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01-C853-4210-B6F2-D96E9B3CD0E5}">
  <dimension ref="A1:G15"/>
  <sheetViews>
    <sheetView zoomScaleNormal="100" workbookViewId="0">
      <selection activeCell="H20" sqref="H20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24.5546875" bestFit="1" customWidth="1"/>
    <col min="5" max="5" width="12" bestFit="1" customWidth="1"/>
    <col min="6" max="6" width="16.109375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25" t="s">
        <v>118</v>
      </c>
      <c r="B1" s="25"/>
      <c r="C1" s="25"/>
      <c r="D1" s="25"/>
      <c r="E1" s="25"/>
      <c r="F1" s="25"/>
      <c r="G1" s="25"/>
    </row>
    <row r="2" spans="1:7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2" t="s">
        <v>135</v>
      </c>
      <c r="F2" s="12" t="s">
        <v>126</v>
      </c>
      <c r="G2" s="12" t="s">
        <v>6</v>
      </c>
    </row>
    <row r="3" spans="1:7" x14ac:dyDescent="0.3">
      <c r="A3" s="3" t="str" cm="1">
        <f t="array" ref="A3:A15">_xlfn._xlws.FILTER(Activity!A:A,(Activity!A:A&lt;&gt;"")*(Activity!D:D=A1)*(Activity!C:C&lt;&gt;""""))</f>
        <v>TC-01</v>
      </c>
      <c r="B3" s="3" cm="1">
        <f t="array" ref="B3:D15">_xlfn._xlws.FILTER(Activity!C:E,(Activity!A:A&lt;&gt;"")*(Activity!D:D=A1))</f>
        <v>7</v>
      </c>
      <c r="C3" s="3" t="str">
        <v>Pembukaan Rek</v>
      </c>
      <c r="D3" s="3" t="str">
        <v>testing</v>
      </c>
      <c r="E3" s="3">
        <v>10001032630</v>
      </c>
      <c r="F3" s="4">
        <v>225824897</v>
      </c>
      <c r="G3" s="10">
        <v>1100000000000</v>
      </c>
    </row>
    <row r="4" spans="1:7" x14ac:dyDescent="0.3">
      <c r="A4" s="3" t="str">
        <v>A0101</v>
      </c>
      <c r="B4" s="3">
        <v>14</v>
      </c>
      <c r="C4" s="3" t="str">
        <v>Pembukaan Rek</v>
      </c>
      <c r="D4" s="3" t="str">
        <v>testing</v>
      </c>
      <c r="E4" s="3">
        <v>10001032630</v>
      </c>
      <c r="F4" s="4">
        <v>225824897</v>
      </c>
      <c r="G4" s="10">
        <v>1100000000000</v>
      </c>
    </row>
    <row r="5" spans="1:7" x14ac:dyDescent="0.3">
      <c r="A5" s="3" t="str">
        <v>A0103</v>
      </c>
      <c r="B5" s="3">
        <v>20</v>
      </c>
      <c r="C5" s="3" t="str">
        <v>Pembukaan Rek</v>
      </c>
      <c r="D5" s="3" t="str">
        <v>testing</v>
      </c>
      <c r="E5" s="3">
        <v>10001032630</v>
      </c>
      <c r="F5" s="4">
        <v>225824897</v>
      </c>
      <c r="G5" s="10">
        <v>1100000000000</v>
      </c>
    </row>
    <row r="6" spans="1:7" x14ac:dyDescent="0.3">
      <c r="A6" s="3" t="str">
        <v>A0119</v>
      </c>
      <c r="B6" s="3">
        <v>39</v>
      </c>
      <c r="C6" s="3" t="str">
        <v>Pembukaan Rek</v>
      </c>
      <c r="D6" s="3" t="str">
        <v>Pinjaman ke Simpanan &gt; 1T</v>
      </c>
      <c r="E6" s="3">
        <v>10001032630</v>
      </c>
      <c r="F6" s="4">
        <v>225824897</v>
      </c>
      <c r="G6" s="10">
        <v>1100000000000</v>
      </c>
    </row>
    <row r="7" spans="1:7" x14ac:dyDescent="0.3">
      <c r="A7" s="3" t="str">
        <v>A0119</v>
      </c>
      <c r="B7" s="3">
        <v>40</v>
      </c>
      <c r="C7" s="3" t="str">
        <v>Pembukaan Rek</v>
      </c>
      <c r="D7" s="3" t="str">
        <v>Pinjaman ke Pinjaman &gt; 1T</v>
      </c>
      <c r="E7" s="3">
        <v>10001032630</v>
      </c>
      <c r="F7" s="3">
        <v>1000810246</v>
      </c>
      <c r="G7" s="10">
        <v>1200000000000</v>
      </c>
    </row>
    <row r="8" spans="1:7" x14ac:dyDescent="0.3">
      <c r="A8" s="3" t="str">
        <v>A0119</v>
      </c>
      <c r="B8" s="3">
        <v>41</v>
      </c>
      <c r="C8" s="3" t="str">
        <v>Pembukaan Rek</v>
      </c>
      <c r="D8" s="3" t="str">
        <v>Pinjaman ke GL &gt; 1T</v>
      </c>
      <c r="E8" s="3">
        <v>10001032630</v>
      </c>
      <c r="F8" s="6" t="s">
        <v>278</v>
      </c>
      <c r="G8" s="10">
        <v>1300000000000</v>
      </c>
    </row>
    <row r="9" spans="1:7" x14ac:dyDescent="0.3">
      <c r="A9" s="3" t="str">
        <v>A0120</v>
      </c>
      <c r="B9" s="3">
        <v>51</v>
      </c>
      <c r="C9" s="3" t="str">
        <v>Pembukaan Rek</v>
      </c>
      <c r="D9" s="3" t="str">
        <v>Pinjaman ke Simpanan &gt; 1T</v>
      </c>
      <c r="E9" s="3">
        <v>10001032630</v>
      </c>
      <c r="F9" s="4">
        <v>225824897</v>
      </c>
      <c r="G9" s="10">
        <v>1100000000000</v>
      </c>
    </row>
    <row r="10" spans="1:7" x14ac:dyDescent="0.3">
      <c r="A10" s="3" t="str">
        <v>A0120</v>
      </c>
      <c r="B10" s="3">
        <v>52</v>
      </c>
      <c r="C10" s="3" t="str">
        <v>Pembukaan Rek</v>
      </c>
      <c r="D10" s="3" t="str">
        <v>Pinjaman ke Pinjaman &gt; 1T</v>
      </c>
      <c r="E10" s="3">
        <v>10001032630</v>
      </c>
      <c r="F10" s="3">
        <v>1000810246</v>
      </c>
      <c r="G10" s="10">
        <v>1200000000000</v>
      </c>
    </row>
    <row r="11" spans="1:7" x14ac:dyDescent="0.3">
      <c r="A11" s="3" t="str">
        <v>A0120</v>
      </c>
      <c r="B11" s="3">
        <v>53</v>
      </c>
      <c r="C11" s="3" t="str">
        <v>Pembukaan Rek</v>
      </c>
      <c r="D11" s="3" t="str">
        <v>Pinjaman ke GL &gt; 1T</v>
      </c>
      <c r="E11" s="3">
        <v>10001032630</v>
      </c>
      <c r="F11" s="6" t="s">
        <v>278</v>
      </c>
      <c r="G11" s="10">
        <v>1300000000000</v>
      </c>
    </row>
    <row r="12" spans="1:7" x14ac:dyDescent="0.3">
      <c r="A12" s="3" t="str">
        <v>A0123</v>
      </c>
      <c r="B12" s="3">
        <v>60</v>
      </c>
      <c r="C12" s="3" t="str">
        <v>Pembukaan Rek</v>
      </c>
      <c r="D12" s="3" t="str">
        <v>Pinjaman ke Simpanan &gt; 1T</v>
      </c>
      <c r="E12" s="3">
        <v>10001032630</v>
      </c>
      <c r="F12" s="4">
        <v>225824897</v>
      </c>
      <c r="G12" s="10">
        <v>1100000000000</v>
      </c>
    </row>
    <row r="13" spans="1:7" x14ac:dyDescent="0.3">
      <c r="A13" s="3" t="str">
        <v>A0125</v>
      </c>
      <c r="B13" s="3">
        <v>62</v>
      </c>
      <c r="C13" s="3" t="str">
        <v>Pembukaan Rek</v>
      </c>
      <c r="D13" s="3" t="str">
        <v>Pinjaman ke Pinjaman &gt; 1T</v>
      </c>
      <c r="E13" s="3">
        <v>10001032630</v>
      </c>
      <c r="F13" s="3">
        <v>1000810246</v>
      </c>
      <c r="G13" s="10">
        <v>1200000000000</v>
      </c>
    </row>
    <row r="14" spans="1:7" x14ac:dyDescent="0.3">
      <c r="A14" s="3" t="str">
        <v>A0127</v>
      </c>
      <c r="B14" s="3">
        <v>66</v>
      </c>
      <c r="C14" s="3" t="str">
        <v>Pembukaan Rek</v>
      </c>
      <c r="D14" s="3" t="str">
        <v>Pinjaman ke Simpanan &gt; 1T</v>
      </c>
      <c r="E14" s="3">
        <v>10001032630</v>
      </c>
      <c r="F14" s="4">
        <v>225824897</v>
      </c>
      <c r="G14" s="10">
        <v>1100000000000</v>
      </c>
    </row>
    <row r="15" spans="1:7" x14ac:dyDescent="0.3">
      <c r="A15" s="3" t="str">
        <v>A0129</v>
      </c>
      <c r="B15" s="3">
        <v>68</v>
      </c>
      <c r="C15" s="3" t="str">
        <v>Pembukaan Rek</v>
      </c>
      <c r="D15" s="3" t="str">
        <v>Pinjaman ke Pinjaman &gt; 1T</v>
      </c>
      <c r="E15" s="3">
        <v>10001032630</v>
      </c>
      <c r="F15" s="3">
        <v>1000810246</v>
      </c>
      <c r="G15" s="10">
        <v>1200000000000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1115D-FA7F-48C9-88A1-3C4E44E0FBFC}">
          <x14:formula1>
            <xm:f>Var!$B$13:$B$22</xm:f>
          </x14:formula1>
          <xm:sqref>A1:G1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52-EAAA-4A3D-9319-73B65C754D34}">
  <dimension ref="A1:G4"/>
  <sheetViews>
    <sheetView zoomScaleNormal="100" workbookViewId="0">
      <selection activeCell="A3" sqref="A3:B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26" t="s">
        <v>113</v>
      </c>
      <c r="B1" s="26"/>
      <c r="C1" s="26"/>
      <c r="D1" s="26"/>
      <c r="E1" s="26"/>
      <c r="F1" s="26"/>
      <c r="G1" s="26"/>
    </row>
    <row r="2" spans="1:7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2" t="s">
        <v>136</v>
      </c>
      <c r="F2" s="12" t="s">
        <v>137</v>
      </c>
      <c r="G2" s="12" t="s">
        <v>6</v>
      </c>
    </row>
    <row r="3" spans="1:7" x14ac:dyDescent="0.3">
      <c r="A3" s="3" t="str" cm="1">
        <f t="array" ref="A3">_xlfn._xlws.FILTER(Activity!A:A,(Activity!A:A&lt;&gt;"")*(Activity!D:D=A1)*(Activity!C:C&lt;&gt;""""))</f>
        <v>TC-01</v>
      </c>
      <c r="B3" s="3" cm="1">
        <f t="array" ref="B3:D3">_xlfn._xlws.FILTER(Activity!C:E,(Activity!A:A&lt;&gt;"")*(Activity!D:D=A1))</f>
        <v>1</v>
      </c>
      <c r="C3" s="3" t="str">
        <v>Blokir Rekening</v>
      </c>
      <c r="D3" s="3" t="str">
        <v>testing</v>
      </c>
      <c r="E3" s="3">
        <v>10001032630</v>
      </c>
      <c r="F3" s="4" t="s">
        <v>138</v>
      </c>
      <c r="G3" s="10">
        <v>200000</v>
      </c>
    </row>
    <row r="4" spans="1:7" x14ac:dyDescent="0.3">
      <c r="A4" s="3"/>
      <c r="B4" s="3"/>
      <c r="C4" s="3"/>
      <c r="D4" s="3"/>
      <c r="E4" s="3">
        <v>10001032630</v>
      </c>
      <c r="F4" s="4" t="s">
        <v>139</v>
      </c>
      <c r="G4" s="10">
        <v>1100000000000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ADA532-F3F1-413C-BFCD-6DC3B3A729B2}">
          <x14:formula1>
            <xm:f>Var!$B$25:$B$26</xm:f>
          </x14:formula1>
          <xm:sqref>F3:F4</xm:sqref>
        </x14:dataValidation>
        <x14:dataValidation type="list" allowBlank="1" showInputMessage="1" showErrorMessage="1" xr:uid="{3BCC029D-7AC7-4869-A97A-8A307D5FCC3D}">
          <x14:formula1>
            <xm:f>Var!$B$13:$B$22</xm:f>
          </x14:formula1>
          <xm:sqref>A1:G1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AC-65BB-400B-8328-46C49E04DC52}">
  <dimension ref="A1:Q4"/>
  <sheetViews>
    <sheetView zoomScaleNormal="100" workbookViewId="0">
      <selection activeCell="O3" sqref="O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8.33203125" bestFit="1" customWidth="1"/>
    <col min="4" max="4" width="17.77734375" bestFit="1" customWidth="1"/>
    <col min="5" max="5" width="11.21875" bestFit="1" customWidth="1"/>
    <col min="6" max="6" width="11.33203125" bestFit="1" customWidth="1"/>
    <col min="7" max="7" width="13.44140625" bestFit="1" customWidth="1"/>
    <col min="8" max="8" width="13.5546875" bestFit="1" customWidth="1"/>
    <col min="9" max="9" width="9.33203125" bestFit="1" customWidth="1"/>
    <col min="11" max="11" width="8.33203125" bestFit="1" customWidth="1"/>
    <col min="12" max="12" width="11.88671875" bestFit="1" customWidth="1"/>
    <col min="13" max="13" width="11.33203125" bestFit="1" customWidth="1"/>
    <col min="14" max="14" width="9" bestFit="1" customWidth="1"/>
    <col min="15" max="16" width="10.5546875" bestFit="1" customWidth="1"/>
    <col min="17" max="17" width="11" bestFit="1" customWidth="1"/>
  </cols>
  <sheetData>
    <row r="1" spans="1:17" ht="18" x14ac:dyDescent="0.35">
      <c r="A1" s="26" t="s">
        <v>119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s="8" customFormat="1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3" t="s">
        <v>156</v>
      </c>
      <c r="F2" s="13" t="s">
        <v>157</v>
      </c>
      <c r="G2" s="13" t="s">
        <v>158</v>
      </c>
      <c r="H2" s="13" t="s">
        <v>159</v>
      </c>
      <c r="I2" s="13" t="s">
        <v>160</v>
      </c>
      <c r="J2" s="13" t="s">
        <v>161</v>
      </c>
      <c r="K2" s="13" t="s">
        <v>162</v>
      </c>
      <c r="L2" s="13" t="s">
        <v>163</v>
      </c>
      <c r="M2" s="13" t="s">
        <v>164</v>
      </c>
      <c r="N2" s="13" t="s">
        <v>165</v>
      </c>
      <c r="O2" s="13" t="s">
        <v>166</v>
      </c>
      <c r="P2" s="13" t="s">
        <v>167</v>
      </c>
      <c r="Q2" s="13" t="s">
        <v>168</v>
      </c>
    </row>
    <row r="3" spans="1:17" x14ac:dyDescent="0.3">
      <c r="A3" s="3" t="str" cm="1">
        <f t="array" ref="A3">_xlfn._xlws.FILTER(Activity!A:A,(Activity!A:A&lt;&gt;"")*(Activity!D:D=A1)*(Activity!C:C&lt;&gt;""""))</f>
        <v>TC-01</v>
      </c>
      <c r="B3" s="3" cm="1">
        <f t="array" ref="B3:D3">_xlfn._xlws.FILTER(Activity!C:E,(Activity!A:A&lt;&gt;"")*(Activity!D:D=A1))</f>
        <v>8</v>
      </c>
      <c r="C3" s="3" t="str">
        <v>Asuransi</v>
      </c>
      <c r="D3" s="3" t="str">
        <v>testing</v>
      </c>
      <c r="E3" s="14">
        <v>1000809820</v>
      </c>
      <c r="F3" s="14" t="s">
        <v>169</v>
      </c>
      <c r="G3" s="15">
        <v>1000000000</v>
      </c>
      <c r="H3" s="15">
        <v>100000</v>
      </c>
      <c r="I3" s="6" t="s">
        <v>170</v>
      </c>
      <c r="J3" s="15">
        <v>50000</v>
      </c>
      <c r="K3" s="15">
        <v>10000</v>
      </c>
      <c r="L3" s="14" t="s">
        <v>171</v>
      </c>
      <c r="M3" s="14">
        <v>228356776</v>
      </c>
      <c r="N3" s="16" t="s">
        <v>172</v>
      </c>
      <c r="O3" s="16" t="s">
        <v>173</v>
      </c>
      <c r="P3" s="16" t="s">
        <v>174</v>
      </c>
      <c r="Q3" s="14">
        <v>1000103587</v>
      </c>
    </row>
    <row r="4" spans="1:17" x14ac:dyDescent="0.3">
      <c r="A4" s="3"/>
      <c r="B4" s="3"/>
      <c r="C4" s="3"/>
      <c r="D4" s="3"/>
      <c r="E4" s="14">
        <v>1000809820</v>
      </c>
      <c r="F4" s="14" t="s">
        <v>169</v>
      </c>
      <c r="G4" s="15">
        <v>1000000000</v>
      </c>
      <c r="H4" s="15">
        <v>100000</v>
      </c>
      <c r="I4" s="6" t="s">
        <v>170</v>
      </c>
      <c r="J4" s="15">
        <v>50000</v>
      </c>
      <c r="K4" s="15">
        <v>10000</v>
      </c>
      <c r="L4" s="14" t="s">
        <v>171</v>
      </c>
      <c r="M4" s="14">
        <v>228356776</v>
      </c>
      <c r="N4" s="16" t="s">
        <v>172</v>
      </c>
      <c r="O4" s="16" t="s">
        <v>173</v>
      </c>
      <c r="P4" s="16" t="s">
        <v>174</v>
      </c>
      <c r="Q4" s="14">
        <v>1000103587</v>
      </c>
    </row>
  </sheetData>
  <mergeCells count="1"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79E74-18EC-4CA1-A0A2-FBFBFAE96C09}">
          <x14:formula1>
            <xm:f>Var!$B$13:$B$22</xm:f>
          </x14:formula1>
          <xm:sqref>A1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0EE-0642-4665-91B6-82837366E096}">
  <dimension ref="A1:F4"/>
  <sheetViews>
    <sheetView zoomScaleNormal="100"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7.6640625" bestFit="1" customWidth="1"/>
    <col min="4" max="4" width="17.77734375" bestFit="1" customWidth="1"/>
    <col min="5" max="5" width="12" bestFit="1" customWidth="1"/>
    <col min="6" max="6" width="10" bestFit="1" customWidth="1"/>
    <col min="7" max="7" width="11.77734375" bestFit="1" customWidth="1"/>
    <col min="8" max="8" width="19.109375" bestFit="1" customWidth="1"/>
    <col min="9" max="9" width="15.21875" customWidth="1"/>
  </cols>
  <sheetData>
    <row r="1" spans="1:6" ht="18" x14ac:dyDescent="0.35">
      <c r="A1" s="26" t="s">
        <v>117</v>
      </c>
      <c r="B1" s="26"/>
      <c r="C1" s="26"/>
      <c r="D1" s="26"/>
      <c r="E1" s="26"/>
      <c r="F1" s="26"/>
    </row>
    <row r="2" spans="1:6" s="8" customFormat="1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3" t="s">
        <v>136</v>
      </c>
      <c r="F2" s="13" t="s">
        <v>137</v>
      </c>
    </row>
    <row r="3" spans="1:6" x14ac:dyDescent="0.3">
      <c r="A3" s="3" t="str" cm="1">
        <f t="array" ref="A3">_xlfn._xlws.FILTER(Activity!A:A,(Activity!A:A&lt;&gt;"")*(Activity!D:D=A1)*(Activity!C:C&lt;&gt;""""))</f>
        <v>TC-01</v>
      </c>
      <c r="B3" s="3" cm="1">
        <f t="array" ref="B3:D3">_xlfn._xlws.FILTER(Activity!C:E,(Activity!A:A&lt;&gt;"")*(Activity!D:D=A1))</f>
        <v>6</v>
      </c>
      <c r="C3" s="3" t="str">
        <v>Pending Rekening</v>
      </c>
      <c r="D3" s="3" t="str">
        <v>testing</v>
      </c>
      <c r="E3" s="3">
        <v>189485080</v>
      </c>
      <c r="F3" s="4" t="s">
        <v>139</v>
      </c>
    </row>
    <row r="4" spans="1:6" x14ac:dyDescent="0.3">
      <c r="A4" s="3"/>
      <c r="B4" s="3"/>
      <c r="C4" s="3"/>
      <c r="D4" s="3"/>
      <c r="E4" s="3">
        <v>189485080</v>
      </c>
      <c r="F4" s="4" t="s">
        <v>139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7551C4-F710-44B4-AD29-0937F7FB5490}">
          <x14:formula1>
            <xm:f>Var!$B$13:$B$22</xm:f>
          </x14:formula1>
          <xm:sqref>A1</xm:sqref>
        </x14:dataValidation>
        <x14:dataValidation type="list" allowBlank="1" showInputMessage="1" showErrorMessage="1" xr:uid="{7115570E-BB17-4DD2-B603-90D8424B46F6}">
          <x14:formula1>
            <xm:f>Var!$B$25:$B$26</xm:f>
          </x14:formula1>
          <xm:sqref>F3:F4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9D75-4068-4D01-9B07-5BEA1E3081E8}">
  <dimension ref="A1:L4"/>
  <sheetViews>
    <sheetView zoomScaleNormal="100" workbookViewId="0">
      <selection activeCell="B16" sqref="B16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6.109375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12" ht="18" x14ac:dyDescent="0.35">
      <c r="A1" s="26" t="s">
        <v>114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8" customFormat="1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3" t="s">
        <v>136</v>
      </c>
      <c r="F2" s="13" t="s">
        <v>140</v>
      </c>
      <c r="G2" s="13" t="s">
        <v>141</v>
      </c>
      <c r="H2" s="13" t="s">
        <v>142</v>
      </c>
      <c r="I2" s="13" t="s">
        <v>143</v>
      </c>
      <c r="J2" s="13" t="s">
        <v>144</v>
      </c>
      <c r="K2" s="13" t="s">
        <v>127</v>
      </c>
      <c r="L2" s="13" t="s">
        <v>145</v>
      </c>
    </row>
    <row r="3" spans="1:12" x14ac:dyDescent="0.3">
      <c r="A3" s="3" t="str" cm="1">
        <f t="array" ref="A3">_xlfn._xlws.FILTER(Activity!A:A,(Activity!A:A&lt;&gt;"")*(Activity!D:D=A1)*(Activity!C:C&lt;&gt;""""))</f>
        <v>TC-01</v>
      </c>
      <c r="B3" s="3" cm="1">
        <f t="array" ref="B3:D3">_xlfn._xlws.FILTER(Activity!C:E,(Activity!A:A&lt;&gt;"")*(Activity!D:D=A1))</f>
        <v>3</v>
      </c>
      <c r="C3" s="3" t="str">
        <v>Penutupan Rek</v>
      </c>
      <c r="D3" s="3" t="str">
        <v>testing</v>
      </c>
      <c r="E3" s="3">
        <v>102360117</v>
      </c>
      <c r="F3" s="3" t="s">
        <v>146</v>
      </c>
      <c r="G3" s="3" t="s">
        <v>147</v>
      </c>
      <c r="H3" s="10">
        <v>1000000</v>
      </c>
      <c r="I3" s="3">
        <v>1000138929</v>
      </c>
      <c r="J3" s="3">
        <v>225020487</v>
      </c>
      <c r="K3" s="3" t="s">
        <v>148</v>
      </c>
      <c r="L3" s="3" t="s">
        <v>149</v>
      </c>
    </row>
    <row r="4" spans="1:12" x14ac:dyDescent="0.3">
      <c r="A4" s="3"/>
      <c r="B4" s="3"/>
      <c r="C4" s="3"/>
      <c r="D4" s="3"/>
      <c r="E4" s="3">
        <v>102360117</v>
      </c>
      <c r="F4" s="3" t="s">
        <v>146</v>
      </c>
      <c r="G4" s="3" t="s">
        <v>147</v>
      </c>
      <c r="H4" s="10">
        <v>1000000</v>
      </c>
      <c r="I4" s="3">
        <v>1000138929</v>
      </c>
      <c r="J4" s="3">
        <v>225020487</v>
      </c>
      <c r="K4" s="3" t="s">
        <v>148</v>
      </c>
      <c r="L4" s="3" t="s">
        <v>149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D7CEC1-4C13-4876-8C78-8C452AD72DAA}">
          <x14:formula1>
            <xm:f>Var!$B$13:$B$22</xm:f>
          </x14:formula1>
          <xm:sqref>A1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889-46AF-4808-B06F-ACED5C6C53AF}">
  <dimension ref="A1:H5"/>
  <sheetViews>
    <sheetView zoomScaleNormal="100" workbookViewId="0">
      <selection activeCell="G23" sqref="G23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8867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1.77734375" bestFit="1" customWidth="1"/>
    <col min="10" max="10" width="19.109375" bestFit="1" customWidth="1"/>
    <col min="11" max="11" width="15.21875" customWidth="1"/>
  </cols>
  <sheetData>
    <row r="1" spans="1:8" ht="18" x14ac:dyDescent="0.35">
      <c r="A1" s="25" t="s">
        <v>115</v>
      </c>
      <c r="B1" s="25"/>
      <c r="C1" s="25"/>
      <c r="D1" s="25"/>
      <c r="E1" s="25"/>
      <c r="F1" s="25"/>
      <c r="G1" s="25"/>
      <c r="H1" s="25"/>
    </row>
    <row r="2" spans="1:8" s="8" customFormat="1" ht="30" customHeight="1" x14ac:dyDescent="0.3">
      <c r="A2" s="11" t="s">
        <v>0</v>
      </c>
      <c r="B2" s="11" t="s">
        <v>122</v>
      </c>
      <c r="C2" s="11" t="s">
        <v>3</v>
      </c>
      <c r="D2" s="11" t="s">
        <v>133</v>
      </c>
      <c r="E2" s="13" t="s">
        <v>136</v>
      </c>
      <c r="F2" s="13" t="s">
        <v>150</v>
      </c>
      <c r="G2" s="13" t="s">
        <v>151</v>
      </c>
      <c r="H2" s="13" t="s">
        <v>152</v>
      </c>
    </row>
    <row r="3" spans="1:8" x14ac:dyDescent="0.3">
      <c r="A3" s="3" t="str" cm="1">
        <f t="array" ref="A3:A5">_xlfn._xlws.FILTER(Activity!A:A,(Activity!A:A&lt;&gt;"")*(Activity!D:D=A1)*(Activity!C:C&lt;&gt;""""))</f>
        <v>TC-01</v>
      </c>
      <c r="B3" s="3" cm="1">
        <f t="array" ref="B3:D5">_xlfn._xlws.FILTER(Activity!C:E,(Activity!A:A&lt;&gt;"")*(Activity!D:D=A1))</f>
        <v>4</v>
      </c>
      <c r="C3" s="3" t="str">
        <v>Bucket Adjusment</v>
      </c>
      <c r="D3" s="3" t="str">
        <v>testing</v>
      </c>
      <c r="E3" s="3">
        <v>226209814</v>
      </c>
      <c r="F3" s="10">
        <v>200000</v>
      </c>
      <c r="G3" s="10">
        <v>200000</v>
      </c>
      <c r="H3" s="10">
        <v>200000</v>
      </c>
    </row>
    <row r="4" spans="1:8" x14ac:dyDescent="0.3">
      <c r="A4" s="3" t="str">
        <v>A0101</v>
      </c>
      <c r="B4" s="3">
        <v>17</v>
      </c>
      <c r="C4" s="3" t="str">
        <v>Bucket Adjusment</v>
      </c>
      <c r="D4" s="3" t="str">
        <v>testing</v>
      </c>
      <c r="E4" s="3">
        <v>226209814</v>
      </c>
      <c r="F4" s="10">
        <v>200000</v>
      </c>
      <c r="G4" s="10">
        <v>200000</v>
      </c>
      <c r="H4" s="10">
        <v>200000</v>
      </c>
    </row>
    <row r="5" spans="1:8" x14ac:dyDescent="0.3">
      <c r="A5" s="3" t="str">
        <v>A0103</v>
      </c>
      <c r="B5" s="3">
        <v>18</v>
      </c>
      <c r="C5" s="3" t="str">
        <v>Bucket Adjusment</v>
      </c>
      <c r="D5" s="3" t="str">
        <v>testing</v>
      </c>
      <c r="E5" s="3">
        <v>226209814</v>
      </c>
      <c r="F5" s="10">
        <v>200000</v>
      </c>
      <c r="G5" s="10">
        <v>200000</v>
      </c>
      <c r="H5" s="10">
        <v>200000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68C1F8-ABFC-40E1-A4B5-14A9F0EF6A32}">
          <x14:formula1>
            <xm:f>Var!$B$13:$B$22</xm:f>
          </x14:formula1>
          <xm:sqref>A1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9AB-F0E8-430C-A7E8-C811E2A909E6}">
  <dimension ref="A1:B26"/>
  <sheetViews>
    <sheetView workbookViewId="0">
      <selection activeCell="B13" sqref="B13:B22"/>
    </sheetView>
  </sheetViews>
  <sheetFormatPr defaultRowHeight="14.4" x14ac:dyDescent="0.3"/>
  <cols>
    <col min="2" max="2" width="27.33203125" bestFit="1" customWidth="1"/>
  </cols>
  <sheetData>
    <row r="1" spans="1:2" x14ac:dyDescent="0.3">
      <c r="A1" s="1" t="s">
        <v>39</v>
      </c>
      <c r="B1" s="1" t="s">
        <v>4</v>
      </c>
    </row>
    <row r="2" spans="1:2" x14ac:dyDescent="0.3">
      <c r="A2" s="1">
        <v>1</v>
      </c>
      <c r="B2" s="3" t="s">
        <v>47</v>
      </c>
    </row>
    <row r="3" spans="1:2" x14ac:dyDescent="0.3">
      <c r="A3" s="1">
        <v>2</v>
      </c>
      <c r="B3" s="5" t="s">
        <v>68</v>
      </c>
    </row>
    <row r="4" spans="1:2" x14ac:dyDescent="0.3">
      <c r="A4" s="1">
        <v>3</v>
      </c>
      <c r="B4" s="3" t="s">
        <v>91</v>
      </c>
    </row>
    <row r="5" spans="1:2" x14ac:dyDescent="0.3">
      <c r="A5" s="1">
        <v>4</v>
      </c>
      <c r="B5" s="3" t="s">
        <v>104</v>
      </c>
    </row>
    <row r="7" spans="1:2" x14ac:dyDescent="0.3">
      <c r="A7" s="1" t="s">
        <v>39</v>
      </c>
      <c r="B7" s="1" t="s">
        <v>5</v>
      </c>
    </row>
    <row r="8" spans="1:2" x14ac:dyDescent="0.3">
      <c r="A8" s="1">
        <v>1</v>
      </c>
      <c r="B8" s="3" t="s">
        <v>40</v>
      </c>
    </row>
    <row r="9" spans="1:2" x14ac:dyDescent="0.3">
      <c r="A9" s="1">
        <v>2</v>
      </c>
      <c r="B9" s="3" t="s">
        <v>41</v>
      </c>
    </row>
    <row r="10" spans="1:2" x14ac:dyDescent="0.3">
      <c r="A10" s="1">
        <v>3</v>
      </c>
      <c r="B10" s="3" t="s">
        <v>67</v>
      </c>
    </row>
    <row r="12" spans="1:2" x14ac:dyDescent="0.3">
      <c r="A12" s="1" t="s">
        <v>39</v>
      </c>
      <c r="B12" s="1" t="s">
        <v>3</v>
      </c>
    </row>
    <row r="13" spans="1:2" x14ac:dyDescent="0.3">
      <c r="A13" s="1">
        <v>1</v>
      </c>
      <c r="B13" s="7" t="s">
        <v>113</v>
      </c>
    </row>
    <row r="14" spans="1:2" x14ac:dyDescent="0.3">
      <c r="A14" s="1">
        <v>2</v>
      </c>
      <c r="B14" s="7" t="s">
        <v>111</v>
      </c>
    </row>
    <row r="15" spans="1:2" x14ac:dyDescent="0.3">
      <c r="A15" s="1">
        <v>3</v>
      </c>
      <c r="B15" s="7" t="s">
        <v>114</v>
      </c>
    </row>
    <row r="16" spans="1:2" x14ac:dyDescent="0.3">
      <c r="A16" s="1">
        <v>4</v>
      </c>
      <c r="B16" s="7" t="s">
        <v>115</v>
      </c>
    </row>
    <row r="17" spans="1:2" x14ac:dyDescent="0.3">
      <c r="A17" s="1">
        <v>5</v>
      </c>
      <c r="B17" s="7" t="s">
        <v>116</v>
      </c>
    </row>
    <row r="18" spans="1:2" x14ac:dyDescent="0.3">
      <c r="A18" s="1">
        <v>6</v>
      </c>
      <c r="B18" s="7" t="s">
        <v>117</v>
      </c>
    </row>
    <row r="19" spans="1:2" x14ac:dyDescent="0.3">
      <c r="A19" s="1">
        <v>7</v>
      </c>
      <c r="B19" s="7" t="s">
        <v>118</v>
      </c>
    </row>
    <row r="20" spans="1:2" x14ac:dyDescent="0.3">
      <c r="A20" s="1">
        <v>8</v>
      </c>
      <c r="B20" s="7" t="s">
        <v>119</v>
      </c>
    </row>
    <row r="21" spans="1:2" x14ac:dyDescent="0.3">
      <c r="A21" s="1">
        <v>9</v>
      </c>
      <c r="B21" s="7" t="s">
        <v>120</v>
      </c>
    </row>
    <row r="22" spans="1:2" x14ac:dyDescent="0.3">
      <c r="A22" s="1">
        <v>10</v>
      </c>
      <c r="B22" s="7" t="s">
        <v>121</v>
      </c>
    </row>
    <row r="24" spans="1:2" x14ac:dyDescent="0.3">
      <c r="A24" s="1" t="s">
        <v>39</v>
      </c>
      <c r="B24" s="1" t="s">
        <v>155</v>
      </c>
    </row>
    <row r="25" spans="1:2" x14ac:dyDescent="0.3">
      <c r="A25" s="1">
        <v>1</v>
      </c>
      <c r="B25" s="7" t="s">
        <v>138</v>
      </c>
    </row>
    <row r="26" spans="1:2" x14ac:dyDescent="0.3">
      <c r="A26" s="1">
        <v>2</v>
      </c>
      <c r="B26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Activity</vt:lpstr>
      <vt:lpstr>Approval</vt:lpstr>
      <vt:lpstr>Documentation</vt:lpstr>
      <vt:lpstr>Act Maintenance Rek</vt:lpstr>
      <vt:lpstr>Act Maintenance Info</vt:lpstr>
      <vt:lpstr>Act Restrukturisasi Rek</vt:lpstr>
      <vt:lpstr>Act Pemindahbukuan</vt:lpstr>
      <vt:lpstr>Act Pembukaan Rek</vt:lpstr>
      <vt:lpstr>Act Blokir Rek</vt:lpstr>
      <vt:lpstr>Act Asuransi</vt:lpstr>
      <vt:lpstr>Act Pending Rekening</vt:lpstr>
      <vt:lpstr>Act Penutupan Rek</vt:lpstr>
      <vt:lpstr>Act Bucket Adjusment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2025-04-30T18:27:29Z</dcterms:created>
  <dcterms:modified xsi:type="dcterms:W3CDTF">2025-05-17T21:36:58Z</dcterms:modified>
</cp:coreProperties>
</file>