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DCAD0579-01F0-4E9A-9C12-5FBCEDF84BD0}" xr6:coauthVersionLast="47" xr6:coauthVersionMax="47" xr10:uidLastSave="{00000000-0000-0000-0000-000000000000}"/>
  <bookViews>
    <workbookView xWindow="-108" yWindow="-108" windowWidth="23256" windowHeight="12456" tabRatio="791" firstSheet="5" activeTab="11" xr2:uid="{0101C60C-C51C-40B6-BB53-D30078202E03}"/>
  </bookViews>
  <sheets>
    <sheet name="Batch" sheetId="6" r:id="rId1"/>
    <sheet name="AlurApproval" sheetId="24" r:id="rId2"/>
    <sheet name="BurekPenc" sheetId="25" r:id="rId3"/>
    <sheet name="Pemindahbukuan" sheetId="21" r:id="rId4"/>
    <sheet name="Detail Pemindahbukuan" sheetId="9" r:id="rId5"/>
    <sheet name="MaintenanceRek" sheetId="16" r:id="rId6"/>
    <sheet name="RestrukturisasiRek" sheetId="14" r:id="rId7"/>
    <sheet name="PendingRek" sheetId="13" r:id="rId8"/>
    <sheet name="MaintenanceInfo" sheetId="15" r:id="rId9"/>
    <sheet name="BlokirRek" sheetId="12" r:id="rId10"/>
    <sheet name="BucketAdjusment" sheetId="19" r:id="rId11"/>
    <sheet name="PenutupanRek" sheetId="18" r:id="rId12"/>
    <sheet name="Asuransi" sheetId="17" r:id="rId13"/>
    <sheet name="Detail Pembukaan Rek" sheetId="10" r:id="rId14"/>
    <sheet name="all user asic" sheetId="3" r:id="rId15"/>
    <sheet name="Sheet3" sheetId="22" r:id="rId16"/>
    <sheet name="Sheet4" sheetId="23" r:id="rId17"/>
  </sheets>
  <externalReferences>
    <externalReference r:id="rId18"/>
  </externalReferences>
  <definedNames>
    <definedName name="_xlnm._FilterDatabase" localSheetId="1" hidden="1">AlurApproval!$A$1:$G$93</definedName>
    <definedName name="_xlnm._FilterDatabase" localSheetId="0" hidden="1">Batch!$A$1:$AN$10</definedName>
    <definedName name="_xlnm._FilterDatabase" localSheetId="16" hidden="1">Sheet4!$A$1:$AN$51</definedName>
    <definedName name="ExternalData_1" localSheetId="14" hidden="1">'all user asic'!$A$1:$F$184</definedName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1" l="1" a="1"/>
  <c r="A2" i="21" s="1"/>
  <c r="A5" i="6" l="1"/>
  <c r="A4" i="6"/>
  <c r="A3" i="6"/>
  <c r="A13" i="6"/>
  <c r="A12" i="6"/>
  <c r="A11" i="6"/>
  <c r="A9" i="6"/>
  <c r="A7" i="6"/>
  <c r="A14" i="6"/>
  <c r="A10" i="6"/>
  <c r="A8" i="6"/>
  <c r="A6" i="6"/>
  <c r="A2" i="6"/>
  <c r="I2" i="25" l="1" a="1"/>
  <c r="I2" i="25" s="1"/>
  <c r="J2" i="21" a="1"/>
  <c r="J2" i="21" s="1"/>
  <c r="I2" i="21" a="1"/>
  <c r="I2" i="21" s="1"/>
  <c r="A2" i="25" a="1"/>
  <c r="A2" i="25" s="1"/>
  <c r="A3" i="22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6" i="23"/>
  <c r="A5" i="23"/>
  <c r="A4" i="23"/>
  <c r="A3" i="23"/>
  <c r="A2" i="23"/>
  <c r="A11" i="23"/>
  <c r="A10" i="23"/>
  <c r="A9" i="23"/>
  <c r="A8" i="23"/>
  <c r="A7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4" i="23"/>
  <c r="A23" i="23"/>
  <c r="A22" i="23"/>
  <c r="A21" i="23"/>
  <c r="A20" i="23"/>
  <c r="A19" i="23"/>
  <c r="A18" i="23"/>
  <c r="A17" i="23"/>
  <c r="A16" i="23"/>
  <c r="A15" i="23"/>
  <c r="A14" i="23"/>
  <c r="A13" i="23"/>
  <c r="A12" i="23"/>
  <c r="A2" i="22"/>
  <c r="A2" i="14" l="1" a="1"/>
  <c r="A2" i="14" s="1"/>
  <c r="A1" i="24" a="1"/>
  <c r="A1" i="24" s="1"/>
  <c r="A2" i="19" a="1"/>
  <c r="A2" i="19" s="1"/>
  <c r="A2" i="12" a="1"/>
  <c r="A2" i="12" s="1"/>
  <c r="A2" i="16" a="1"/>
  <c r="A2" i="16" s="1"/>
  <c r="A2" i="18" a="1"/>
  <c r="A2" i="18" s="1"/>
  <c r="A2" i="15" a="1"/>
  <c r="A2" i="15" s="1"/>
  <c r="A2" i="13" a="1"/>
  <c r="A2" i="13" s="1"/>
  <c r="A2" i="17" a="1"/>
  <c r="A2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E1EB09-AC53-4C18-8761-1924BC749BC2}" keepAlive="1" name="Query - all user asic" description="Connection to the 'all user asic' query in the workbook." type="5" refreshedVersion="8" background="1" saveData="1">
    <dbPr connection="Provider=Microsoft.Mashup.OleDb.1;Data Source=$Workbook$;Location=&quot;all user asic&quot;;Extended Properties=&quot;&quot;" command="SELECT * FROM [all user asic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<sst xmlns="http://schemas.openxmlformats.org/spreadsheetml/2006/main" count="4698" uniqueCount="931">
  <si>
    <t>Segmen</t>
  </si>
  <si>
    <t>Pencairan</t>
  </si>
  <si>
    <t>Skenario</t>
  </si>
  <si>
    <t>Retail</t>
  </si>
  <si>
    <t>Pencairan Pertama</t>
  </si>
  <si>
    <t>Pencairan ke 2 dan seterusnya</t>
  </si>
  <si>
    <t>Nominal</t>
  </si>
  <si>
    <t>Pemindahbukuan</t>
  </si>
  <si>
    <t>MakerName</t>
  </si>
  <si>
    <t>RMName</t>
  </si>
  <si>
    <t>NextApproverName_1</t>
  </si>
  <si>
    <t>ABDIANI</t>
  </si>
  <si>
    <t>DIKDIK SUPRIADI</t>
  </si>
  <si>
    <t>RMNpp</t>
  </si>
  <si>
    <t>NextApproverNpp_1</t>
  </si>
  <si>
    <t>MakerNpp</t>
  </si>
  <si>
    <t>Oliver</t>
  </si>
  <si>
    <t>User_Oliver</t>
  </si>
  <si>
    <t>NextApproverNpp_2</t>
  </si>
  <si>
    <t>NextApproverName_2</t>
  </si>
  <si>
    <t>NextApproverNpp_3</t>
  </si>
  <si>
    <t>NextApproverName_3</t>
  </si>
  <si>
    <t>NextApproverNpp_4</t>
  </si>
  <si>
    <t>NextApproverName_4</t>
  </si>
  <si>
    <t>NextApproverNpp_5</t>
  </si>
  <si>
    <t>NextApproverName_5</t>
  </si>
  <si>
    <t>M. FAHREZI WIJAYA</t>
  </si>
  <si>
    <t>ABDI SIREGAR</t>
  </si>
  <si>
    <t>ARIE ARDYANTO</t>
  </si>
  <si>
    <t>ANAK AGUNG MAS PUTRA ASTUTI</t>
  </si>
  <si>
    <t>Commercial</t>
  </si>
  <si>
    <t>ENDANG SOLEH HAERUDDIN</t>
  </si>
  <si>
    <t>YOEHARSON.</t>
  </si>
  <si>
    <t>User_Ryan</t>
  </si>
  <si>
    <t>Ryan</t>
  </si>
  <si>
    <t>USDEKY HERBERT NUSA</t>
  </si>
  <si>
    <t>TONNY RUMPAIDUS</t>
  </si>
  <si>
    <t>ABDI FERMANDA</t>
  </si>
  <si>
    <t>Syndikasi as Fasilitas</t>
  </si>
  <si>
    <t>SYAFRIZAL</t>
  </si>
  <si>
    <t>SUGENG PRIYATMOKO</t>
  </si>
  <si>
    <t>EEP MULYANA</t>
  </si>
  <si>
    <t>ANOM SURYONO</t>
  </si>
  <si>
    <t>ABD. SALAM KADIR</t>
  </si>
  <si>
    <t>DWI JATNO DJOKO SANTOSO V.</t>
  </si>
  <si>
    <t>M.NURUDIN SANTOSO</t>
  </si>
  <si>
    <t>Asisten Test01</t>
  </si>
  <si>
    <t>Assistant</t>
  </si>
  <si>
    <t>ALL</t>
  </si>
  <si>
    <t>ASSADC</t>
  </si>
  <si>
    <t>ASSKIT</t>
  </si>
  <si>
    <t>ADMPBYMERCH</t>
  </si>
  <si>
    <t>Supervisor Test02</t>
  </si>
  <si>
    <t>Supervisor</t>
  </si>
  <si>
    <t>SPVPBYMERCH</t>
  </si>
  <si>
    <t>PNYADC</t>
  </si>
  <si>
    <t>MGRKIT</t>
  </si>
  <si>
    <t>Manager Test03</t>
  </si>
  <si>
    <t>Manager</t>
  </si>
  <si>
    <t>MGRADC</t>
  </si>
  <si>
    <t>usergb1</t>
  </si>
  <si>
    <t>Asisten Garansi Bank</t>
  </si>
  <si>
    <t>OPR</t>
  </si>
  <si>
    <t>ASSGB</t>
  </si>
  <si>
    <t>usergb2</t>
  </si>
  <si>
    <t>Supervisor Garansi Bank</t>
  </si>
  <si>
    <t>PNYGB</t>
  </si>
  <si>
    <t>usergb3</t>
  </si>
  <si>
    <t>Manager Garansi Bank</t>
  </si>
  <si>
    <t>PNGGB</t>
  </si>
  <si>
    <t>admin</t>
  </si>
  <si>
    <t>Administrator</t>
  </si>
  <si>
    <t>MGRPBYMERCH</t>
  </si>
  <si>
    <t>ADMASIK</t>
  </si>
  <si>
    <t>Admin Test04</t>
  </si>
  <si>
    <t>Admin DGO</t>
  </si>
  <si>
    <t>DGO</t>
  </si>
  <si>
    <t>APRILIA NURHADIAH</t>
  </si>
  <si>
    <t>RTR-0-PEMIMPIN BAGIAN KOMUNIKASI</t>
  </si>
  <si>
    <t>DIVISI OPERASIONAL</t>
  </si>
  <si>
    <t>LUCKSY DWILARAS</t>
  </si>
  <si>
    <t>STAFF OF BOOKING OFFICE CREDIT</t>
  </si>
  <si>
    <t>DIVISI BANKING OPERATIONS</t>
  </si>
  <si>
    <t>MOH TAUFAN ADIDAYA</t>
  </si>
  <si>
    <t>SECTION HEAD OF BOOKING OFFICE CREDIT</t>
  </si>
  <si>
    <t>DODY SETIYADI</t>
  </si>
  <si>
    <t>SUPERVISOR OF BOOKING OFFICE CREDIT</t>
  </si>
  <si>
    <t>NAZARUDIN FAHMI</t>
  </si>
  <si>
    <t>PBY-0-ASISTEN PEMBAYARAN I (FTE)</t>
  </si>
  <si>
    <t>DIVISI OPERASIONAL DIGITAL</t>
  </si>
  <si>
    <t>Gita Rachma</t>
  </si>
  <si>
    <t>PBY-0-ASISTEN PEMBAYARAN I (OS)</t>
  </si>
  <si>
    <t>WIDYA WARDHANI</t>
  </si>
  <si>
    <t>PBY-0-PENYELIA PEMBAYARAN II</t>
  </si>
  <si>
    <t>PRAMUDYA EL NAMARA</t>
  </si>
  <si>
    <t>PBY-0-PENGELOLA PEMBAYARAN I</t>
  </si>
  <si>
    <t>PEDY BINAWAN</t>
  </si>
  <si>
    <t>JAKARTA OPERATIONS DEPARTMENT HEAD</t>
  </si>
  <si>
    <t>AVPOJR</t>
  </si>
  <si>
    <t>ALAM PANUTURI SIMATUPANG</t>
  </si>
  <si>
    <t>SUPERVISOR OF TRANSACTION CONTROL &amp; COMMUNICATION</t>
  </si>
  <si>
    <t>NURIANGI TARIGAN</t>
  </si>
  <si>
    <t>RTR-0-ASISTEN OPERASIONAL BAGIAN KOMUNIKASI</t>
  </si>
  <si>
    <t>SYULINDA TOWANDA</t>
  </si>
  <si>
    <t>SUPERVISOR OF BANK GUARANTEE</t>
  </si>
  <si>
    <t>Eni Nurmiyati</t>
  </si>
  <si>
    <t>SECTION HEAD OF BANK GUARANTEE</t>
  </si>
  <si>
    <t>Pimkel ADC</t>
  </si>
  <si>
    <t>Pemimpin Kelompok</t>
  </si>
  <si>
    <t>DGM1 ADC</t>
  </si>
  <si>
    <t>DGM Admin Kredit</t>
  </si>
  <si>
    <t>DGM1OPR</t>
  </si>
  <si>
    <t>GM ADC</t>
  </si>
  <si>
    <t>General Manager Admin Kredit</t>
  </si>
  <si>
    <t>GMOPR</t>
  </si>
  <si>
    <t>SRI HARYANI NOVILIA</t>
  </si>
  <si>
    <t>TRANSACTION OPERATION DEPUTY DIVISION HEAD</t>
  </si>
  <si>
    <t>Adiv Rama Salvayer</t>
  </si>
  <si>
    <t xml:space="preserve">AMGR DIGITAL OPERATION </t>
  </si>
  <si>
    <t>DIVISI PENGEMBANGAN TEKNOLOGI DIGITAL</t>
  </si>
  <si>
    <t>RBTASIC</t>
  </si>
  <si>
    <t>rmt01</t>
  </si>
  <si>
    <t>Asisten PNR</t>
  </si>
  <si>
    <t>PNR-0-ASISTEN</t>
  </si>
  <si>
    <t>ASSPNR</t>
  </si>
  <si>
    <t>rmt02</t>
  </si>
  <si>
    <t>Penyelia PNR</t>
  </si>
  <si>
    <t>PNR-1-PENYELIA</t>
  </si>
  <si>
    <t>PNYPNR</t>
  </si>
  <si>
    <t>rmt03</t>
  </si>
  <si>
    <t>Pengelola PNR</t>
  </si>
  <si>
    <t>PNR-2-PENGELOLA</t>
  </si>
  <si>
    <t>PNGPNR</t>
  </si>
  <si>
    <t>merch01</t>
  </si>
  <si>
    <t>Asisten Pembayaran Merchant</t>
  </si>
  <si>
    <t>Asisten</t>
  </si>
  <si>
    <t>merch02</t>
  </si>
  <si>
    <t>Supervisor Pembayaran Merchant</t>
  </si>
  <si>
    <t>merch03</t>
  </si>
  <si>
    <t>Manager Pembayaran Merchant</t>
  </si>
  <si>
    <t>robot</t>
  </si>
  <si>
    <t>Robot</t>
  </si>
  <si>
    <t>HERU ANDRIANTO</t>
  </si>
  <si>
    <t>OJK-0-SUPERVISOR OF BOOKING OFFICE CREDIT</t>
  </si>
  <si>
    <t>DOLA VANI</t>
  </si>
  <si>
    <t>RKDB-0-PENGELOLA REKONSILIASI MERCHANT</t>
  </si>
  <si>
    <t>PESTA GITA SITOMPUL</t>
  </si>
  <si>
    <t>RKD-0-SUPERVISOR OF SETTLEMENT MERCHANT TEAM</t>
  </si>
  <si>
    <t>ANCELLA FRANSISCA YUNISTY</t>
  </si>
  <si>
    <t>RKD-0-STAFF OF SETTLEMENT MERCHANT TEAM</t>
  </si>
  <si>
    <t>IRWAN RIZQI</t>
  </si>
  <si>
    <t>RPA PBY MERCHANT</t>
  </si>
  <si>
    <t>NOVI SETIAWATI</t>
  </si>
  <si>
    <t>RKDB-0-ASISTEN REKONSILIASI MERCHANT (OS)</t>
  </si>
  <si>
    <t>DESVIAN MAHYUZAR</t>
  </si>
  <si>
    <t>OJK-0-TEAM LEADER OF BOOKING OFFICE CREDIT</t>
  </si>
  <si>
    <t>AHMAD NAZMIDIN</t>
  </si>
  <si>
    <t>OJK-0-ASISTEN OPERASIONAL ADMINISTRASI KREDIT &amp; PELAPORAN</t>
  </si>
  <si>
    <t>ISKANDARSYAH</t>
  </si>
  <si>
    <t>SARI RAHMADONA</t>
  </si>
  <si>
    <t>OPS-0-STAFF OF ITR &amp; INTERBANK TRANSACTION</t>
  </si>
  <si>
    <t>HARI APRYANDI</t>
  </si>
  <si>
    <t>MADUMA MASTA SILALAHI</t>
  </si>
  <si>
    <t>OJK-0-STAFF OF BOOKING OFFICE CREDIT</t>
  </si>
  <si>
    <t>RIDWAN AFANDI</t>
  </si>
  <si>
    <t>OJK-0-PENGELOLA SVS &amp; ADMINISTRASI KREDIT</t>
  </si>
  <si>
    <t>ZULFIKAR</t>
  </si>
  <si>
    <t>RPA REMITANCE</t>
  </si>
  <si>
    <t>ISMI DETRISYA RUPENDI</t>
  </si>
  <si>
    <t>HENDRO WALUYO</t>
  </si>
  <si>
    <t>user01</t>
  </si>
  <si>
    <t>RM Corporate</t>
  </si>
  <si>
    <t>RM</t>
  </si>
  <si>
    <t>DIVISI OPERASIONAL KREDIT</t>
  </si>
  <si>
    <t>RMCOR</t>
  </si>
  <si>
    <t>Maker Comercial</t>
  </si>
  <si>
    <t>Commercial Credit Ops Officer - Cluster 1</t>
  </si>
  <si>
    <t>COPCOMMK1</t>
  </si>
  <si>
    <t>Commercial Credit Ops Team Leader - Cluster 1</t>
  </si>
  <si>
    <t xml:space="preserve">Commercial Credit Operations Team Leader   </t>
  </si>
  <si>
    <t>COPCOMTL1</t>
  </si>
  <si>
    <t>Cluster 1 Commercial Credit Ops Head</t>
  </si>
  <si>
    <t xml:space="preserve">Cluster Commercial Credit Operation Head   </t>
  </si>
  <si>
    <t>COPCOMCH1</t>
  </si>
  <si>
    <t>Commercial Credit Operations Department Head</t>
  </si>
  <si>
    <t>COPCOMDH</t>
  </si>
  <si>
    <t>RM Comercial</t>
  </si>
  <si>
    <t>RMCOM</t>
  </si>
  <si>
    <t>Syndication Credit Operations  Officer</t>
  </si>
  <si>
    <t>COPSYNMK</t>
  </si>
  <si>
    <t>Syndication Credit Operations Team Leader</t>
  </si>
  <si>
    <t>COPSYNTL</t>
  </si>
  <si>
    <t xml:space="preserve">Retail Credit Operations 1 Staff </t>
  </si>
  <si>
    <t>COPRETMK1</t>
  </si>
  <si>
    <t>Retail Credit Operations 1 Team Leader</t>
  </si>
  <si>
    <t>COPRETTL1</t>
  </si>
  <si>
    <t>Retail Credit Operations 1 Region 1 Head</t>
  </si>
  <si>
    <t>COPRETRH1</t>
  </si>
  <si>
    <t>Retail Credit Operations Department Head 1</t>
  </si>
  <si>
    <t>COPRETDH1</t>
  </si>
  <si>
    <t>Consumer Credit Operations Staff</t>
  </si>
  <si>
    <t>COPCONMK</t>
  </si>
  <si>
    <t>Consumer Credit Operations Team Leader</t>
  </si>
  <si>
    <t>COPCONTL</t>
  </si>
  <si>
    <t>Consumer Jakarta Credit Operations Head</t>
  </si>
  <si>
    <t>COPCONJH</t>
  </si>
  <si>
    <t>Retail Credit Operations Department Head 4</t>
  </si>
  <si>
    <t>COPRETDH4</t>
  </si>
  <si>
    <t>CREDIT OPERATIONS DIVISION HEAD</t>
  </si>
  <si>
    <t>DIVISI CREDIT OPERATIONS</t>
  </si>
  <si>
    <t>COPDIVHEAD</t>
  </si>
  <si>
    <t>JAMILAH</t>
  </si>
  <si>
    <t>CORPORATE 3 CREDIT OPERATIONS TEAM LEADER</t>
  </si>
  <si>
    <t>COPCORTL3</t>
  </si>
  <si>
    <t>Dwitya Adistyawan Pranata</t>
  </si>
  <si>
    <t>CONSUMER CREDIT OPERATIONS 4 STAFF</t>
  </si>
  <si>
    <t>GATOT SUDJATMIKO</t>
  </si>
  <si>
    <t>OFFICER CORPORATE 1 CREDIT OPERATIONS</t>
  </si>
  <si>
    <t>COPCORCK5</t>
  </si>
  <si>
    <t>FLORA ARDIANTI WARDANI</t>
  </si>
  <si>
    <t>DIVISION HEAD</t>
  </si>
  <si>
    <t>FERRY K.W. TARUMINGI</t>
  </si>
  <si>
    <t>SENIOR OFFICER CORPORATE 1 CREDIT OPERATIONS</t>
  </si>
  <si>
    <t>COPCORMK1</t>
  </si>
  <si>
    <t>EVI MAYALIANA</t>
  </si>
  <si>
    <t>CORPORATE 1 CREDIT OPERATIONS TEAM LEADER</t>
  </si>
  <si>
    <t>COPCORTL1</t>
  </si>
  <si>
    <t>CORPORATE &amp; ENTERPRISE CREDIT OPERATIONS DEPARTEMENT HEAD</t>
  </si>
  <si>
    <t>COPCORDH</t>
  </si>
  <si>
    <t>CREDIT OPERATIONS ADVISORY DEPARTEMENT HEAD</t>
  </si>
  <si>
    <t>COPCORADVDH</t>
  </si>
  <si>
    <t>HERRY AFRIANTO</t>
  </si>
  <si>
    <t>SENIOR OFFICER CORPORATE 2 CREDIT OPERATIONS</t>
  </si>
  <si>
    <t>COPCORMK2</t>
  </si>
  <si>
    <t>HARTONO</t>
  </si>
  <si>
    <t>CORPORATE 2 CREDIT OPERATIONS TEAM LEADER</t>
  </si>
  <si>
    <t>COPCORTL2</t>
  </si>
  <si>
    <t>CREDIT OPERATIONS DEPUTY DIVISION HEAD</t>
  </si>
  <si>
    <t>COPDEPDIVHEAD</t>
  </si>
  <si>
    <t>CORPORATE BANKING RELATIONSHIP MANAGER</t>
  </si>
  <si>
    <t>MARTONO</t>
  </si>
  <si>
    <t>OFFICER CORPORATE 3 CREDIT OPERATIONS</t>
  </si>
  <si>
    <t>COPCORMK3</t>
  </si>
  <si>
    <t>COMMERCIAL CREDIT OPS 1 OFFICER</t>
  </si>
  <si>
    <t>DARMAWATY MALLA AMIR</t>
  </si>
  <si>
    <t>COMMERCIAL CREDIT OPS 2 OFFICER</t>
  </si>
  <si>
    <t>COPCOMMK2</t>
  </si>
  <si>
    <t>YASSIN</t>
  </si>
  <si>
    <t>COMMERCIAL CREDIT OPS 4 TEAM LEADER</t>
  </si>
  <si>
    <t>COPCOMTL4</t>
  </si>
  <si>
    <t>LYDIA WULANSARI WILLMAN</t>
  </si>
  <si>
    <t>COMMERCIAL CREDIT OPS 3 OFFICER</t>
  </si>
  <si>
    <t>COPCOMMK3</t>
  </si>
  <si>
    <t>ANITA YUSTINA</t>
  </si>
  <si>
    <t>RETAIL CREDIT OPERATIONS WILAYAH 1 OFFICER</t>
  </si>
  <si>
    <t>NIRWANSAH TJIKOE</t>
  </si>
  <si>
    <t>OFFICER CORPORATE 4 CREDIT OPERATIONS</t>
  </si>
  <si>
    <t>COPCORMK4</t>
  </si>
  <si>
    <t>MUHAMAD TAUFIK</t>
  </si>
  <si>
    <t>SENIOR OFFICER CORPORATE 4 CREDIT OPERATIONS</t>
  </si>
  <si>
    <t>ARDI KURNIAWAN</t>
  </si>
  <si>
    <t>COMMERCIAL CREDIT OPS 2 TEAM LEADER</t>
  </si>
  <si>
    <t>COPCOMTL2</t>
  </si>
  <si>
    <t>ARNOLDUS EDISON N.</t>
  </si>
  <si>
    <t>CLUSTER 2 COMMERCIAL CREDIT OPERATIONS HEAD</t>
  </si>
  <si>
    <t>COPCOMCH2</t>
  </si>
  <si>
    <t>THEODORUS RIZAD TRIPURNAMA</t>
  </si>
  <si>
    <t>RETAIL CREDIT OPERATIONS WILAYAH 4 STAFF</t>
  </si>
  <si>
    <t>COPRETMK4</t>
  </si>
  <si>
    <t>RAMLAN</t>
  </si>
  <si>
    <t>RETAIL CREDIT OPERATIONS WILAYAH 3 STAFF</t>
  </si>
  <si>
    <t>COPRETMK3</t>
  </si>
  <si>
    <t>ZAKIAH NOOR</t>
  </si>
  <si>
    <t>COMMERCIAL CREDIT OPS 4 OFFICER</t>
  </si>
  <si>
    <t>COPCOMCK</t>
  </si>
  <si>
    <t>JIDIN NAPITUPULU</t>
  </si>
  <si>
    <t>COMMERCIAL CREDIT OPS 3 TEAM LEADER</t>
  </si>
  <si>
    <t>COPCOMTL3</t>
  </si>
  <si>
    <t>ISKANDAR TRI KUMOROHADI</t>
  </si>
  <si>
    <t>CLUSTER 3 COMMERCIAL CREDIT OPERATIONS HEAD</t>
  </si>
  <si>
    <t>COPCOMCH3</t>
  </si>
  <si>
    <t>MASRIL M.</t>
  </si>
  <si>
    <t>CORPORATE 4 CREDIT OPERATIONS TEAM LEADER</t>
  </si>
  <si>
    <t>COPCORTL4</t>
  </si>
  <si>
    <t>M. RUSDHYANTO NITIHARDJO</t>
  </si>
  <si>
    <t>SENIOR OFFICER CORPORATE 3 CREDIT OPERATIONS</t>
  </si>
  <si>
    <t>COPCORCK6</t>
  </si>
  <si>
    <t>ARIEF RAHMAN DURUSI</t>
  </si>
  <si>
    <t>ANALIS PEMASARAN BISNIS SME</t>
  </si>
  <si>
    <t>RMRET</t>
  </si>
  <si>
    <t>RETAIL PRODUCTIVE RELATIONSHIP MANAGER</t>
  </si>
  <si>
    <t>ILYAS PILIANG</t>
  </si>
  <si>
    <t>OFFICER CORPORATE 2 CREDIT OPERATIONS</t>
  </si>
  <si>
    <t>CORPORATE &amp; ENTERPRISE CREDIT OPS ADVISORY</t>
  </si>
  <si>
    <t>COPCORADVEO</t>
  </si>
  <si>
    <t>RIZKA KARINA WAHYUDI</t>
  </si>
  <si>
    <t>RETAIL CREDIT OPERATIONS WILAYAH 3 OFFICER</t>
  </si>
  <si>
    <t>COMMERCIAL CREDIT OPS 1 TEAM LEADER</t>
  </si>
  <si>
    <t>RETAIL CREDIT OPERATIONS TEAM LEADER 1</t>
  </si>
  <si>
    <t>TONY SUMARTONO</t>
  </si>
  <si>
    <t>RETAIL CREDIT OPERATIONS WILAYAH 2 OFFICER</t>
  </si>
  <si>
    <t>COPRETMK2</t>
  </si>
  <si>
    <t>ALVIN RAYINDA PRAMASHA</t>
  </si>
  <si>
    <t>RETAIL CREDIT OPERATIONS WILAYAH 4 OFFICER</t>
  </si>
  <si>
    <t>HERI IRMANSYAH</t>
  </si>
  <si>
    <t>CONSUMER JAKARTA CREDIT OPERATIONS HEAD 4</t>
  </si>
  <si>
    <t>I Gusti Agung Made Rai Cahyadi</t>
  </si>
  <si>
    <t>CONSUMER CREDIT OPERATIONS 4 SENIOR STAFF</t>
  </si>
  <si>
    <t>PRADONO SULAKSONO</t>
  </si>
  <si>
    <t>RETAIL CREDIT OPERATIONS TEAM LEADER 2</t>
  </si>
  <si>
    <t>COPRETTL2</t>
  </si>
  <si>
    <t>ADHI NUGROHO</t>
  </si>
  <si>
    <t>RETAIL CREDIT OPS REGION HEAD 2</t>
  </si>
  <si>
    <t>COPRETRH2</t>
  </si>
  <si>
    <t>YUDDI YUSTIAN</t>
  </si>
  <si>
    <t>RETAIL CREDIT OPERATIONS DEPARTEMENT HEAD 2</t>
  </si>
  <si>
    <t>COPRETDH2</t>
  </si>
  <si>
    <t>SOETARMO</t>
  </si>
  <si>
    <t>OFFICER ENTERPRISE CREDIT OPERATIONS</t>
  </si>
  <si>
    <t>COPCORMK5</t>
  </si>
  <si>
    <t>BISMO RAHARDJO</t>
  </si>
  <si>
    <t>RETAIL CREDIT OPERATIONS TEAM LEADER 3</t>
  </si>
  <si>
    <t>COPRETTL3</t>
  </si>
  <si>
    <t>CLUSTER 1 COMMERCIAL CREDIT OPERATIONS HEAD</t>
  </si>
  <si>
    <t>ARIEF NOVIANDI</t>
  </si>
  <si>
    <t>RETAIL CREDIT OPERATIONS TEAM LEADER 4</t>
  </si>
  <si>
    <t>COPRETTL4</t>
  </si>
  <si>
    <t>OFFICER SYNDICATION CREDIT OPERATIONS</t>
  </si>
  <si>
    <t>SLAMET RIADI</t>
  </si>
  <si>
    <t>SENIOR OFFICER ENTERPRISE CREDIT OPERATIONS</t>
  </si>
  <si>
    <t>SUPRIYO PRAMONO</t>
  </si>
  <si>
    <t>SENIOR OFFICER SYNDICATION CREDIT OPERATIONS</t>
  </si>
  <si>
    <t>INDRIA NUURIZA</t>
  </si>
  <si>
    <t>RETAIL CREDIT OPS REGION HEAD 4</t>
  </si>
  <si>
    <t>COPRETRH4</t>
  </si>
  <si>
    <t>FEBRIYANTI BARASA</t>
  </si>
  <si>
    <t>RETAIL CREDIT OPS REGION HEAD 3</t>
  </si>
  <si>
    <t>COPRETRH3</t>
  </si>
  <si>
    <t>ONESIMUS WAMAFMA</t>
  </si>
  <si>
    <t>ENTERPRISE CREDIT OPERATIONS TEAM LEADER</t>
  </si>
  <si>
    <t>COPCORTL5</t>
  </si>
  <si>
    <t>SYNDICATION CREDIT OPERATIONS TEAM LEADER</t>
  </si>
  <si>
    <t>COMMERCIAL BANKING RELATIONSHIP MANAGER</t>
  </si>
  <si>
    <t>MOH. JUDIPRAMANA</t>
  </si>
  <si>
    <t>CLUSTER 4 COMMERCIAL CREDIT OPERATIONS HEAD</t>
  </si>
  <si>
    <t>COPCOMCH4</t>
  </si>
  <si>
    <t>RETAIL CREDIT OPERATIONS DEPARTEMENT HEAD 1</t>
  </si>
  <si>
    <t>NYOMAN TRIDANA MULYAWAN</t>
  </si>
  <si>
    <t>RETAIL CREDIT OPERATIONS WILAYAH 2 STAFF</t>
  </si>
  <si>
    <t>RISKI MELIANI</t>
  </si>
  <si>
    <t>RETAIL CREDIT OPERATIONS DEPARTEMENT HEAD 4</t>
  </si>
  <si>
    <t>ACHMAD ZAENAL ARFIAN</t>
  </si>
  <si>
    <t>OFFICER IT SECURITY OPERASIONAL IDENTITY ACCESS MANAGEMENT</t>
  </si>
  <si>
    <t>COPSYNETL</t>
  </si>
  <si>
    <t>ACHMAD SYAIFUL RACHMAN</t>
  </si>
  <si>
    <t>SECTION HEAD OF TRANSACTION CONTROL &amp; COMMUNICATION</t>
  </si>
  <si>
    <t>COPSYNEMK</t>
  </si>
  <si>
    <t>A. HARI PURWANTO</t>
  </si>
  <si>
    <t>DIVISI CHIEF INFORMATION SECURITY OFFICER</t>
  </si>
  <si>
    <t>ADMIN</t>
  </si>
  <si>
    <t>COMMERCIAL CREDIT OPERATIONS DEPARTEMENT HEAD</t>
  </si>
  <si>
    <t>RETAIL CREDIT OPS REGION HEAD 1</t>
  </si>
  <si>
    <t>ABDILLAH CHOIR</t>
  </si>
  <si>
    <t>RETAIL CREDIT OPERATIONS DEPARTEMENT HEAD 3</t>
  </si>
  <si>
    <t>COPRETDH3</t>
  </si>
  <si>
    <t>DIAN PURNAMAYANTI</t>
  </si>
  <si>
    <t>STAFF OF BANK GUARANTEE</t>
  </si>
  <si>
    <t>AAN SURYANA</t>
  </si>
  <si>
    <t>PENYELIA RM</t>
  </si>
  <si>
    <t>RMCON</t>
  </si>
  <si>
    <t>TRI HANDAYANI</t>
  </si>
  <si>
    <t>RETAIL CREDIT OPERATIONS WILAYAH 1 STAFF</t>
  </si>
  <si>
    <t>Vita Andriany</t>
  </si>
  <si>
    <t>SCR-0-ANALIS OPERASIONAL KEAMANAN</t>
  </si>
  <si>
    <t>DIVISI CISO</t>
  </si>
  <si>
    <t>ANDHIKA PUTRI DEWI</t>
  </si>
  <si>
    <t>COC-0-OFFICER ENTERPRISE CREDIT OPERATIONS</t>
  </si>
  <si>
    <t>Michele Lee</t>
  </si>
  <si>
    <t>OFFICER CORPORATE 5 CREDIT OPERATIONS</t>
  </si>
  <si>
    <t>Annette Baker</t>
  </si>
  <si>
    <t>OFFICER CORPORATE 6 CREDIT OPERATIONS</t>
  </si>
  <si>
    <t>COPCORMK6</t>
  </si>
  <si>
    <t>Carlos Garza</t>
  </si>
  <si>
    <t>CORPORATE 5 CREDIT OPERATIONS TEAM LEADER</t>
  </si>
  <si>
    <t>Dustin Franklin</t>
  </si>
  <si>
    <t>CORPORATE 6 CREDIT OPERATIONS TEAM LEADER</t>
  </si>
  <si>
    <t>COPCORTL6</t>
  </si>
  <si>
    <t>User_John</t>
  </si>
  <si>
    <t>John</t>
  </si>
  <si>
    <t>COPCORCK1</t>
  </si>
  <si>
    <t>User_Susan</t>
  </si>
  <si>
    <t>Susan</t>
  </si>
  <si>
    <t>COPCORCK2</t>
  </si>
  <si>
    <t>User_Mike</t>
  </si>
  <si>
    <t>Mike</t>
  </si>
  <si>
    <t>COPCORCK3</t>
  </si>
  <si>
    <t>User_Alice</t>
  </si>
  <si>
    <t>Alice</t>
  </si>
  <si>
    <t>COPCORCK4</t>
  </si>
  <si>
    <t>User_Chris</t>
  </si>
  <si>
    <t>Chris</t>
  </si>
  <si>
    <t>User_Jane</t>
  </si>
  <si>
    <t>Jane</t>
  </si>
  <si>
    <t>COPCOMCK1</t>
  </si>
  <si>
    <t>User_Nina</t>
  </si>
  <si>
    <t>Nina</t>
  </si>
  <si>
    <t>COPCOMCK2</t>
  </si>
  <si>
    <t>User_Tom</t>
  </si>
  <si>
    <t>Tom</t>
  </si>
  <si>
    <t>COPCOMCK3</t>
  </si>
  <si>
    <t>User_Emma</t>
  </si>
  <si>
    <t>Emma</t>
  </si>
  <si>
    <t>COPCOMCK4</t>
  </si>
  <si>
    <t>COPRETCK1</t>
  </si>
  <si>
    <t>User_Chloe</t>
  </si>
  <si>
    <t>Chloe</t>
  </si>
  <si>
    <t>COPRETCK2</t>
  </si>
  <si>
    <t>User_Brian</t>
  </si>
  <si>
    <t>Brian</t>
  </si>
  <si>
    <t>Retail Credit Operation Officer</t>
  </si>
  <si>
    <t>COPRETCK3</t>
  </si>
  <si>
    <t>User_Diane</t>
  </si>
  <si>
    <t>Diane</t>
  </si>
  <si>
    <t>COPRETCK4</t>
  </si>
  <si>
    <t>user_evaluator</t>
  </si>
  <si>
    <t>Evaluator 1</t>
  </si>
  <si>
    <t>Evaluator Dummy</t>
  </si>
  <si>
    <t>EVALUATOR</t>
  </si>
  <si>
    <t>ADI SUBIYANTORO</t>
  </si>
  <si>
    <t>Commercial Credit Ops 2 Staff</t>
  </si>
  <si>
    <t>CREDIT OPERATIONS DIVISION</t>
  </si>
  <si>
    <t>ARIF CAHYONO</t>
  </si>
  <si>
    <t>Commercial Credit Ops 4 Staff</t>
  </si>
  <si>
    <t>ALFENDRI ABRAR</t>
  </si>
  <si>
    <t>Retail Credit Operations Wilayah 1 Officer</t>
  </si>
  <si>
    <t>Imran Riyadi</t>
  </si>
  <si>
    <t>Officer Corporate 2 Credit Operations</t>
  </si>
  <si>
    <t>Ahmad Adi</t>
  </si>
  <si>
    <t>BOBBY EFENDI</t>
  </si>
  <si>
    <t>Senior Officer Corporate 4 Credit Operations</t>
  </si>
  <si>
    <t>ERWINA DWI K</t>
  </si>
  <si>
    <t>Officer Enterprise Credit Operations</t>
  </si>
  <si>
    <t>ANDRI ARDIANSYAH</t>
  </si>
  <si>
    <t>DEDY SUTANTO</t>
  </si>
  <si>
    <t>Commercial Credit Ops 1 Officer</t>
  </si>
  <si>
    <t>FANNY WENDRA JAYA</t>
  </si>
  <si>
    <t>Commercial Credit Ops 3 Officer</t>
  </si>
  <si>
    <t>FEBRIANTO DWI W</t>
  </si>
  <si>
    <t>Retail Credit Operations Cabang 2 Officer</t>
  </si>
  <si>
    <t>Annisa Tiara</t>
  </si>
  <si>
    <t>Retail Credit Operations Wilayah 3 Officer</t>
  </si>
  <si>
    <t>HASANUDDIN ATONG</t>
  </si>
  <si>
    <t>Retail Credit Operations Wilayah 4 Officer</t>
  </si>
  <si>
    <t>Username</t>
  </si>
  <si>
    <t>Name</t>
  </si>
  <si>
    <t>PositionName</t>
  </si>
  <si>
    <t>OrgUnit</t>
  </si>
  <si>
    <t>UserGroupCode</t>
  </si>
  <si>
    <t>001</t>
  </si>
  <si>
    <t>002</t>
  </si>
  <si>
    <t>003</t>
  </si>
  <si>
    <t>004</t>
  </si>
  <si>
    <t>43407</t>
  </si>
  <si>
    <t>51981</t>
  </si>
  <si>
    <t>43523</t>
  </si>
  <si>
    <t>46581</t>
  </si>
  <si>
    <t>32382</t>
  </si>
  <si>
    <t>91777</t>
  </si>
  <si>
    <t>37164</t>
  </si>
  <si>
    <t>28773</t>
  </si>
  <si>
    <t>27174</t>
  </si>
  <si>
    <t>46513</t>
  </si>
  <si>
    <t>51982</t>
  </si>
  <si>
    <t>43425</t>
  </si>
  <si>
    <t>53404</t>
  </si>
  <si>
    <t>101</t>
  </si>
  <si>
    <t>102</t>
  </si>
  <si>
    <t>103</t>
  </si>
  <si>
    <t>23055</t>
  </si>
  <si>
    <t>61492</t>
  </si>
  <si>
    <t>31264</t>
  </si>
  <si>
    <t>34911</t>
  </si>
  <si>
    <t>53468</t>
  </si>
  <si>
    <t>41000</t>
  </si>
  <si>
    <t>27318</t>
  </si>
  <si>
    <t>00100</t>
  </si>
  <si>
    <t/>
  </si>
  <si>
    <t>91982</t>
  </si>
  <si>
    <t>31546</t>
  </si>
  <si>
    <t>58516</t>
  </si>
  <si>
    <t>28713</t>
  </si>
  <si>
    <t>36439</t>
  </si>
  <si>
    <t>24952</t>
  </si>
  <si>
    <t>37128</t>
  </si>
  <si>
    <t>27482</t>
  </si>
  <si>
    <t>58496</t>
  </si>
  <si>
    <t>00101</t>
  </si>
  <si>
    <t>62556</t>
  </si>
  <si>
    <t>31596</t>
  </si>
  <si>
    <t>9898</t>
  </si>
  <si>
    <t>2001</t>
  </si>
  <si>
    <t>2002</t>
  </si>
  <si>
    <t>2003</t>
  </si>
  <si>
    <t>2004</t>
  </si>
  <si>
    <t>2010</t>
  </si>
  <si>
    <t>3001</t>
  </si>
  <si>
    <t>3002</t>
  </si>
  <si>
    <t>4001</t>
  </si>
  <si>
    <t>4002</t>
  </si>
  <si>
    <t>4003</t>
  </si>
  <si>
    <t>4004</t>
  </si>
  <si>
    <t>5001</t>
  </si>
  <si>
    <t>5002</t>
  </si>
  <si>
    <t>5003</t>
  </si>
  <si>
    <t>5004</t>
  </si>
  <si>
    <t>14584</t>
  </si>
  <si>
    <t>17078</t>
  </si>
  <si>
    <t>36018</t>
  </si>
  <si>
    <t>12797</t>
  </si>
  <si>
    <t>18159</t>
  </si>
  <si>
    <t>16001</t>
  </si>
  <si>
    <t>19784</t>
  </si>
  <si>
    <t>17067</t>
  </si>
  <si>
    <t>13801</t>
  </si>
  <si>
    <t>15548</t>
  </si>
  <si>
    <t>12954</t>
  </si>
  <si>
    <t>17173</t>
  </si>
  <si>
    <t>11353</t>
  </si>
  <si>
    <t>16331</t>
  </si>
  <si>
    <t>15485</t>
  </si>
  <si>
    <t>20733</t>
  </si>
  <si>
    <t>25191</t>
  </si>
  <si>
    <t>29684</t>
  </si>
  <si>
    <t>36015</t>
  </si>
  <si>
    <t>17569</t>
  </si>
  <si>
    <t>14370</t>
  </si>
  <si>
    <t>28626</t>
  </si>
  <si>
    <t>19649</t>
  </si>
  <si>
    <t>19140</t>
  </si>
  <si>
    <t>50165</t>
  </si>
  <si>
    <t>24144</t>
  </si>
  <si>
    <t xml:space="preserve">20513 </t>
  </si>
  <si>
    <t xml:space="preserve">28178 </t>
  </si>
  <si>
    <t>14789</t>
  </si>
  <si>
    <t>15193</t>
  </si>
  <si>
    <t>13940</t>
  </si>
  <si>
    <t>14046</t>
  </si>
  <si>
    <t>15889</t>
  </si>
  <si>
    <t>13895</t>
  </si>
  <si>
    <t>49767</t>
  </si>
  <si>
    <t>13538</t>
  </si>
  <si>
    <t>30028</t>
  </si>
  <si>
    <t>38454</t>
  </si>
  <si>
    <t>54844</t>
  </si>
  <si>
    <t>32784</t>
  </si>
  <si>
    <t>42511</t>
  </si>
  <si>
    <t>37192</t>
  </si>
  <si>
    <t>37431</t>
  </si>
  <si>
    <t>36022</t>
  </si>
  <si>
    <t>13001</t>
  </si>
  <si>
    <t>42507</t>
  </si>
  <si>
    <t>16902</t>
  </si>
  <si>
    <t>54659</t>
  </si>
  <si>
    <t>15937</t>
  </si>
  <si>
    <t>13155</t>
  </si>
  <si>
    <t>14422</t>
  </si>
  <si>
    <t>52434</t>
  </si>
  <si>
    <t>40693</t>
  </si>
  <si>
    <t>16912</t>
  </si>
  <si>
    <t>14063</t>
  </si>
  <si>
    <t>15613</t>
  </si>
  <si>
    <t>21596</t>
  </si>
  <si>
    <t>22208</t>
  </si>
  <si>
    <t>35992</t>
  </si>
  <si>
    <t>50709</t>
  </si>
  <si>
    <t>25921</t>
  </si>
  <si>
    <t>28905</t>
  </si>
  <si>
    <t>27993</t>
  </si>
  <si>
    <t>28122</t>
  </si>
  <si>
    <t>26048</t>
  </si>
  <si>
    <t>22273</t>
  </si>
  <si>
    <t>31880</t>
  </si>
  <si>
    <t>15462</t>
  </si>
  <si>
    <t>32058</t>
  </si>
  <si>
    <t>22892</t>
  </si>
  <si>
    <t xml:space="preserve">51981	</t>
  </si>
  <si>
    <t xml:space="preserve">15485	</t>
  </si>
  <si>
    <t xml:space="preserve">27993	</t>
  </si>
  <si>
    <t>60100</t>
  </si>
  <si>
    <t>56234</t>
  </si>
  <si>
    <t>6005</t>
  </si>
  <si>
    <t>6001</t>
  </si>
  <si>
    <t>74880</t>
  </si>
  <si>
    <t>74931</t>
  </si>
  <si>
    <t>79474</t>
  </si>
  <si>
    <t>76331</t>
  </si>
  <si>
    <t>75703</t>
  </si>
  <si>
    <t>75172</t>
  </si>
  <si>
    <t>75173</t>
  </si>
  <si>
    <t>75789</t>
  </si>
  <si>
    <t>79626</t>
  </si>
  <si>
    <t>74943</t>
  </si>
  <si>
    <t>74204</t>
  </si>
  <si>
    <t>76594</t>
  </si>
  <si>
    <t>75902</t>
  </si>
  <si>
    <t>Korporasi &amp; Enterprise</t>
  </si>
  <si>
    <t>Syndikasi Escrow</t>
  </si>
  <si>
    <t>MakerPositionName</t>
  </si>
  <si>
    <t>MakerRole</t>
  </si>
  <si>
    <t>NextApproverPositionName_1</t>
  </si>
  <si>
    <t>NextApproverRole_1</t>
  </si>
  <si>
    <t>NextApproverPositionName_2</t>
  </si>
  <si>
    <t>NextApproverRole_2</t>
  </si>
  <si>
    <t>NextApproverPositionName_3</t>
  </si>
  <si>
    <t>NextApproverRole_3</t>
  </si>
  <si>
    <t>NextApproverPositionName_4</t>
  </si>
  <si>
    <t>NextApproverRole_4</t>
  </si>
  <si>
    <t>NextApproverPositionName_5</t>
  </si>
  <si>
    <t>NextApproverRole_5</t>
  </si>
  <si>
    <t>Pembukaan Rek</t>
  </si>
  <si>
    <t>Cif</t>
  </si>
  <si>
    <t>NoMemo</t>
  </si>
  <si>
    <t>UseCase</t>
  </si>
  <si>
    <t>NoTC</t>
  </si>
  <si>
    <t>RekDebit</t>
  </si>
  <si>
    <t>RekKredit</t>
  </si>
  <si>
    <t>MakerPassword</t>
  </si>
  <si>
    <t>Password</t>
  </si>
  <si>
    <t>bnitest123</t>
  </si>
  <si>
    <t>bni1234</t>
  </si>
  <si>
    <t>NextApproverPassword_1</t>
  </si>
  <si>
    <t>NextApproverPassword_2</t>
  </si>
  <si>
    <t>NextApproverPassword_3</t>
  </si>
  <si>
    <t>NextApproverPassword_4</t>
  </si>
  <si>
    <t>NextApproverPassword_5</t>
  </si>
  <si>
    <t>nominal =&lt; 2T</t>
  </si>
  <si>
    <t>nominal &gt; 2T</t>
  </si>
  <si>
    <t>nominal =&lt; 500M</t>
  </si>
  <si>
    <t>nominal &gt; 500M s.d. 5T</t>
  </si>
  <si>
    <t>nominal &gt; 5T</t>
  </si>
  <si>
    <t>nominal &gt; 500M</t>
  </si>
  <si>
    <t>nominal s.d. Rp.5M</t>
  </si>
  <si>
    <t>nominal Di atas Rp.5 M</t>
  </si>
  <si>
    <t>nominal s.d 20M</t>
  </si>
  <si>
    <t>nominal &gt; 20M s.d 50M</t>
  </si>
  <si>
    <t>nominal &gt; 50M</t>
  </si>
  <si>
    <t>nominal =&lt; Rp 500jt</t>
  </si>
  <si>
    <t>nominal &gt; Rp 500jt - Rp 1M</t>
  </si>
  <si>
    <t>nominal &gt; Rp 1M - Rp 5M</t>
  </si>
  <si>
    <t>nominal &gt; Rp 5M</t>
  </si>
  <si>
    <t>nominal =&lt; Rp 1M</t>
  </si>
  <si>
    <t>IsRunning</t>
  </si>
  <si>
    <t>Y</t>
  </si>
  <si>
    <t>Blokir Rekening</t>
  </si>
  <si>
    <t>NoRek</t>
  </si>
  <si>
    <t>IsPasang</t>
  </si>
  <si>
    <t>Pending Rekening</t>
  </si>
  <si>
    <t>KodeRestruk</t>
  </si>
  <si>
    <t>MetodeRestruk</t>
  </si>
  <si>
    <t>Restrukturisasi Rek</t>
  </si>
  <si>
    <t>Maintenance Info</t>
  </si>
  <si>
    <t>KodePeruntukan</t>
  </si>
  <si>
    <t>SektorEkonomi</t>
  </si>
  <si>
    <t>FlagKmk</t>
  </si>
  <si>
    <t>PosisiRek_RekeningAfiliasi</t>
  </si>
  <si>
    <t>PosisiRek_RateBunga</t>
  </si>
  <si>
    <t>KapitalisasiBunga_PeriodeKapitalisasi</t>
  </si>
  <si>
    <t>KapitalisasiBunga_TanggalMulaiKapitalisasi</t>
  </si>
  <si>
    <t>KapitalisasiBunga_HariPembayaran</t>
  </si>
  <si>
    <t>KapitalisasiBunga_TanggalKapitalisasi</t>
  </si>
  <si>
    <t>Maintenance Rek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</si>
  <si>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</si>
  <si>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</si>
  <si>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</si>
  <si>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</si>
  <si>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</si>
  <si>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</si>
  <si>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</si>
  <si>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</si>
  <si>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</si>
  <si>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</si>
  <si>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</si>
  <si>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</si>
  <si>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</si>
  <si>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</si>
  <si>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an komersial</t>
  </si>
  <si>
    <t>01/06/2016</t>
  </si>
  <si>
    <t>01/06/2018</t>
  </si>
  <si>
    <t>Asuransi</t>
  </si>
  <si>
    <t>15,0</t>
  </si>
  <si>
    <t>Penutupan Rek</t>
  </si>
  <si>
    <t>BiayaAdminPSJT</t>
  </si>
  <si>
    <t>BebasBiayaTutupRekening</t>
  </si>
  <si>
    <t>NominalOverride</t>
  </si>
  <si>
    <t>RekPembebananSaldoPinjaman</t>
  </si>
  <si>
    <t>RekPembebananBiayaLainnya</t>
  </si>
  <si>
    <t>Narasi</t>
  </si>
  <si>
    <t>NarasiTambahan</t>
  </si>
  <si>
    <t>OVERRIDE</t>
  </si>
  <si>
    <t>YA</t>
  </si>
  <si>
    <t>test1</t>
  </si>
  <si>
    <t>test2</t>
  </si>
  <si>
    <t>Bucket Adjusment</t>
  </si>
  <si>
    <t>Bunga</t>
  </si>
  <si>
    <t>Biaya</t>
  </si>
  <si>
    <t>Denda</t>
  </si>
  <si>
    <t>011110</t>
  </si>
  <si>
    <t>03/09/2016</t>
  </si>
  <si>
    <t>TEST-001</t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</si>
  <si>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</si>
  <si>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</si>
  <si>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</si>
  <si>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</si>
  <si>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</si>
  <si>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</si>
  <si>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</si>
  <si>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</si>
  <si>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</si>
  <si>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TEST-011</t>
  </si>
  <si>
    <t>TEST-012</t>
  </si>
  <si>
    <t>TEST-013</t>
  </si>
  <si>
    <t>TEST-014</t>
  </si>
  <si>
    <t>TEST-015</t>
  </si>
  <si>
    <t>TEST-016</t>
  </si>
  <si>
    <t>TEST-017</t>
  </si>
  <si>
    <t>TEST-018</t>
  </si>
  <si>
    <t>TEST-019</t>
  </si>
  <si>
    <t>TEST-020</t>
  </si>
  <si>
    <t>TEST-021</t>
  </si>
  <si>
    <t>TEST-022</t>
  </si>
  <si>
    <t>TEST-023</t>
  </si>
  <si>
    <t>TEST-024</t>
  </si>
  <si>
    <t>TEST-025</t>
  </si>
  <si>
    <t>TEST-026</t>
  </si>
  <si>
    <t>TEST-027</t>
  </si>
  <si>
    <t>TEST-028</t>
  </si>
  <si>
    <t>TEST-029</t>
  </si>
  <si>
    <t>TEST-030</t>
  </si>
  <si>
    <t>TEST-031</t>
  </si>
  <si>
    <t>TEST-032</t>
  </si>
  <si>
    <t>TEST-033</t>
  </si>
  <si>
    <t>TEST-034</t>
  </si>
  <si>
    <t>TEST-035</t>
  </si>
  <si>
    <t>TEST-036</t>
  </si>
  <si>
    <t>TEST-037</t>
  </si>
  <si>
    <t>TEST-038</t>
  </si>
  <si>
    <t>TEST-039</t>
  </si>
  <si>
    <t>TEST-040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</si>
  <si>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</si>
  <si>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</si>
  <si>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</si>
  <si>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</si>
  <si>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</si>
  <si>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</si>
  <si>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</si>
  <si>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</si>
  <si>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</si>
  <si>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</si>
  <si>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</si>
  <si>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</si>
  <si>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</si>
  <si>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</si>
  <si>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</si>
  <si>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</si>
  <si>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</si>
  <si>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</si>
  <si>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</si>
  <si>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</si>
  <si>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</si>
  <si>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</si>
  <si>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</si>
  <si>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</si>
  <si>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</si>
  <si>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</si>
  <si>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</si>
  <si>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</si>
  <si>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</si>
  <si>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</si>
  <si>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</si>
  <si>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</si>
  <si>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</si>
  <si>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</si>
  <si>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</si>
  <si>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</si>
  <si>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</si>
  <si>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</si>
  <si>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</si>
  <si>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</si>
  <si>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</si>
  <si>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</si>
  <si>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</si>
  <si>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</si>
  <si>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</si>
  <si>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</si>
  <si>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</si>
  <si>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</si>
  <si>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Non Pencairan</t>
  </si>
  <si>
    <t>TEST-041</t>
  </si>
  <si>
    <t>TEST-042</t>
  </si>
  <si>
    <t>TEST-043</t>
  </si>
  <si>
    <t>TEST-044</t>
  </si>
  <si>
    <t>TEST-045</t>
  </si>
  <si>
    <t>TEST-046</t>
  </si>
  <si>
    <t>TEST-047</t>
  </si>
  <si>
    <t>TEST-048</t>
  </si>
  <si>
    <t>TEST-049</t>
  </si>
  <si>
    <t>TEST-050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</si>
  <si>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</si>
  <si>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</si>
  <si>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</si>
  <si>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</si>
  <si>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</si>
  <si>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</si>
  <si>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</si>
  <si>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</si>
  <si>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</si>
  <si>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</si>
  <si>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</si>
  <si>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</si>
  <si>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TC-061</t>
  </si>
  <si>
    <t>TC-062</t>
  </si>
  <si>
    <t>TC-063</t>
  </si>
  <si>
    <t>TC-064</t>
  </si>
  <si>
    <t>TC-065</t>
  </si>
  <si>
    <t>TC-066</t>
  </si>
  <si>
    <t>TC-067</t>
  </si>
  <si>
    <t>TC-068</t>
  </si>
  <si>
    <t>TC-069</t>
  </si>
  <si>
    <t>TC-070</t>
  </si>
  <si>
    <t>TC-071</t>
  </si>
  <si>
    <t>TC-072</t>
  </si>
  <si>
    <t>TC-073</t>
  </si>
  <si>
    <t>TC-074</t>
  </si>
  <si>
    <t>TC-075</t>
  </si>
  <si>
    <t>TC-076</t>
  </si>
  <si>
    <t>TC-077</t>
  </si>
  <si>
    <t>TC-078</t>
  </si>
  <si>
    <t>TC-079</t>
  </si>
  <si>
    <t>TC-080</t>
  </si>
  <si>
    <t>TC-081</t>
  </si>
  <si>
    <t>TC-082</t>
  </si>
  <si>
    <t>TC-083</t>
  </si>
  <si>
    <t>TC-084</t>
  </si>
  <si>
    <t>TC-085</t>
  </si>
  <si>
    <t>TC-086</t>
  </si>
  <si>
    <t>TC-087</t>
  </si>
  <si>
    <t>TC-088</t>
  </si>
  <si>
    <t>TC-089</t>
  </si>
  <si>
    <t>TC-090</t>
  </si>
  <si>
    <t>TC-091</t>
  </si>
  <si>
    <t>TC-092</t>
  </si>
  <si>
    <t>TC-093</t>
  </si>
  <si>
    <t>TC-094</t>
  </si>
  <si>
    <t>TC-095</t>
  </si>
  <si>
    <t>TC-096</t>
  </si>
  <si>
    <t>TC-097</t>
  </si>
  <si>
    <t>TC-098</t>
  </si>
  <si>
    <t>Pasang</t>
  </si>
  <si>
    <t>Lepas</t>
  </si>
  <si>
    <t>011140</t>
  </si>
  <si>
    <t>03/07/2016</t>
  </si>
  <si>
    <t>Maker</t>
  </si>
  <si>
    <t>Approver1</t>
  </si>
  <si>
    <t>Approver2</t>
  </si>
  <si>
    <t>Approver3</t>
  </si>
  <si>
    <t>Approver4</t>
  </si>
  <si>
    <t>Approver5</t>
  </si>
  <si>
    <t>Credit Operations Supervision &amp; Solution (COS) Staff</t>
  </si>
  <si>
    <t>Coorporate/Enterprise Credit Operations Officer/Senior Officer</t>
  </si>
  <si>
    <t>Corp &amp; Ent Credit Operations Team Leader</t>
  </si>
  <si>
    <t>Corp &amp; Ent Credit Operations Department Head</t>
  </si>
  <si>
    <t>Credit Operations Advisory Department Head</t>
  </si>
  <si>
    <t>Corp &amp; Ent Credit Operations Team leader</t>
  </si>
  <si>
    <t>Credit Operations Division Head</t>
  </si>
  <si>
    <t>Corporate &amp; enterprise Credit Operations Advisory Executive Officer</t>
  </si>
  <si>
    <t>Syndication Credit Operations Officer/Senior Officer</t>
  </si>
  <si>
    <t>Corporate &amp; Enterprise Credit Operations Advisory Executive</t>
  </si>
  <si>
    <t>Credit Credit Operations Advisory Department Head</t>
  </si>
  <si>
    <t>Credit Operation Division Head</t>
  </si>
  <si>
    <t>Commercial Credit Operations Staff</t>
  </si>
  <si>
    <t>Commercial Credit Operations Officer</t>
  </si>
  <si>
    <t>Commercial Credit Operations Team Leader</t>
  </si>
  <si>
    <t>Cluster Commercial Credit Operations Head</t>
  </si>
  <si>
    <t>Cluster Commercial Credit Operation Head</t>
  </si>
  <si>
    <t>Retail Credit Operations Staff</t>
  </si>
  <si>
    <t>Retail Credit Operations Officer</t>
  </si>
  <si>
    <t>Retail Credit Operations Team Leader</t>
  </si>
  <si>
    <t>Retail Credit Operations Region Head</t>
  </si>
  <si>
    <t>Retail Credit Operations Departemen Head</t>
  </si>
  <si>
    <t>12303011</t>
  </si>
  <si>
    <t>12303012</t>
  </si>
  <si>
    <t>12303013</t>
  </si>
  <si>
    <t>12303014</t>
  </si>
  <si>
    <t>12303015</t>
  </si>
  <si>
    <t>Maksimum_Rekening</t>
  </si>
  <si>
    <t>pinj</t>
  </si>
  <si>
    <t>simp</t>
  </si>
  <si>
    <t>001360589999665</t>
  </si>
  <si>
    <t>001360149030001</t>
  </si>
  <si>
    <t>001360180001001</t>
  </si>
  <si>
    <t>debit</t>
  </si>
  <si>
    <t>kredit</t>
  </si>
  <si>
    <t>001360184201001</t>
  </si>
  <si>
    <t>001360182202001</t>
  </si>
  <si>
    <t>001360183902001</t>
  </si>
  <si>
    <t>Simpanan ke Simpanan  &gt; 1T</t>
  </si>
  <si>
    <t>Pinjaman ke Pinjaman  &gt; 1T</t>
  </si>
  <si>
    <t>GL ke GL  &gt; 1T</t>
  </si>
  <si>
    <t>Simpanan ke Pinjaman  &gt; 1T</t>
  </si>
  <si>
    <t>Simpanan ke GL  &gt; 1T</t>
  </si>
  <si>
    <t>Pinjaman ke Simpanan  &gt; 1T</t>
  </si>
  <si>
    <t>Pinjaman ke GL  &gt; 1T</t>
  </si>
  <si>
    <t>GL ke Simpanan  &gt; 1T</t>
  </si>
  <si>
    <t>GL ke Pinjaman  &gt; 1T</t>
  </si>
  <si>
    <t>Pinjaman ke Simpanan &gt; 1T</t>
  </si>
  <si>
    <t>Pinjaman ke Pinjaman &gt; 1T</t>
  </si>
  <si>
    <t>Pinjaman ke GL &gt; 1T</t>
  </si>
  <si>
    <t>001360209001258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</si>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</sst>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1" xfId="0" quotePrefix="1" applyNumberFormat="1" applyBorder="1"/>
    <xf numFmtId="0" fontId="3" fillId="0" borderId="1" xfId="0" applyFont="1" applyBorder="1"/>
    <xf numFmtId="49" fontId="3" fillId="0" borderId="1" xfId="0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4129B4-1421-4736-8F53-AC61CD5213C7}" autoFormatId="16" applyNumberFormats="0" applyBorderFormats="0" applyFontFormats="0" applyPatternFormats="0" applyAlignmentFormats="0" applyWidthHeightFormats="0">
  <queryTableRefresh nextId="7">
    <queryTableFields count="6">
      <queryTableField id="1" name="Username" tableColumnId="1"/>
      <queryTableField id="6" dataBound="0" tableColumnId="6"/>
      <queryTableField id="2" name="Name" tableColumnId="2"/>
      <queryTableField id="3" name="PositionName" tableColumnId="3"/>
      <queryTableField id="4" name="OrgUnit" tableColumnId="4"/>
      <queryTableField id="5" name="UserGroupCod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1F2F1-CE4F-4F46-B9E2-442661554DFD}" name="all_user_asic" displayName="all_user_asic" ref="A1:F184" tableType="queryTable" totalsRowShown="0">
  <autoFilter ref="A1:F184" xr:uid="{96C1F2F1-CE4F-4F46-B9E2-442661554DFD}"/>
  <tableColumns count="6">
    <tableColumn id="1" xr3:uid="{C27E99BF-7204-4EEC-B800-A32A11F19FCE}" uniqueName="1" name="Username" queryTableFieldId="1" dataDxfId="4"/>
    <tableColumn id="6" xr3:uid="{A70335CF-49D0-40E9-8A22-782E87BCCF00}" uniqueName="6" name="Password" queryTableFieldId="6"/>
    <tableColumn id="2" xr3:uid="{3687F573-4002-4F25-8002-84D6C70F52EB}" uniqueName="2" name="Name" queryTableFieldId="2" dataDxfId="3"/>
    <tableColumn id="3" xr3:uid="{C13E652C-B2BE-455B-B2F2-CC40663062EE}" uniqueName="3" name="PositionName" queryTableFieldId="3" dataDxfId="2"/>
    <tableColumn id="4" xr3:uid="{30A4D3BD-BBD1-4348-B08B-AB7A33A8BED1}" uniqueName="4" name="OrgUnit" queryTableFieldId="4" dataDxfId="1"/>
    <tableColumn id="5" xr3:uid="{2E84E17F-B4F6-425F-B054-1AD6C956493F}" uniqueName="5" name="UserGroupCod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C261-DA03-4F2A-B627-51AF145AF31F}">
  <sheetPr codeName="Sheet1"/>
  <dimension ref="A1:AN14"/>
  <sheetViews>
    <sheetView zoomScale="80" zoomScaleNormal="80" workbookViewId="0">
      <pane xSplit="1" topLeftCell="AG1" activePane="topRight" state="frozen"/>
      <selection pane="topRight" activeCell="P1" sqref="P1:AN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5" bestFit="1" customWidth="1"/>
    <col min="4" max="4" width="20" bestFit="1" customWidth="1"/>
    <col min="5" max="5" width="22.88671875" bestFit="1" customWidth="1"/>
    <col min="6" max="6" width="30.6640625" bestFit="1" customWidth="1"/>
    <col min="7" max="7" width="40.21875" bestFit="1" customWidth="1"/>
    <col min="8" max="8" width="19.33203125" bestFit="1" customWidth="1"/>
    <col min="9" max="9" width="13.21875" bestFit="1" customWidth="1"/>
    <col min="10" max="10" width="27.6640625" bestFit="1" customWidth="1"/>
    <col min="11" max="11" width="15.77734375" bestFit="1" customWidth="1"/>
    <col min="12" max="12" width="20.6640625" bestFit="1" customWidth="1"/>
    <col min="13" max="13" width="23" bestFit="1" customWidth="1"/>
    <col min="14" max="14" width="49.109375" bestFit="1" customWidth="1"/>
    <col min="15" max="15" width="16.109375" bestFit="1" customWidth="1"/>
    <col min="16" max="16" width="24.5546875" bestFit="1" customWidth="1"/>
    <col min="17" max="17" width="29.44140625" bestFit="1" customWidth="1"/>
    <col min="18" max="18" width="26.33203125" bestFit="1" customWidth="1"/>
    <col min="19" max="19" width="43.21875" bestFit="1" customWidth="1"/>
    <col min="20" max="20" width="25" bestFit="1" customWidth="1"/>
    <col min="21" max="21" width="24.5546875" bestFit="1" customWidth="1"/>
    <col min="22" max="22" width="29.44140625" bestFit="1" customWidth="1"/>
    <col min="23" max="23" width="26.33203125" bestFit="1" customWidth="1"/>
    <col min="24" max="24" width="48.88671875" bestFit="1" customWidth="1"/>
    <col min="25" max="25" width="25" bestFit="1" customWidth="1"/>
    <col min="26" max="26" width="24.5546875" bestFit="1" customWidth="1"/>
    <col min="27" max="27" width="29.44140625" bestFit="1" customWidth="1"/>
    <col min="28" max="28" width="29.88671875" bestFit="1" customWidth="1"/>
    <col min="29" max="29" width="65.21875" bestFit="1" customWidth="1"/>
    <col min="30" max="30" width="25" bestFit="1" customWidth="1"/>
    <col min="31" max="31" width="24.5546875" bestFit="1" customWidth="1"/>
    <col min="32" max="32" width="29.44140625" bestFit="1" customWidth="1"/>
    <col min="33" max="33" width="26.33203125" bestFit="1" customWidth="1"/>
    <col min="34" max="34" width="33.44140625" bestFit="1" customWidth="1"/>
    <col min="35" max="35" width="25" bestFit="1" customWidth="1"/>
    <col min="36" max="36" width="24.5546875" bestFit="1" customWidth="1"/>
    <col min="37" max="37" width="29.44140625" bestFit="1" customWidth="1"/>
    <col min="38" max="38" width="26.33203125" bestFit="1" customWidth="1"/>
    <col min="39" max="39" width="33.44140625" bestFit="1" customWidth="1"/>
    <col min="40" max="40" width="25" bestFit="1" customWidth="1"/>
  </cols>
  <sheetData>
    <row r="1" spans="1:40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1</v>
      </c>
      <c r="G1" s="3" t="s">
        <v>2</v>
      </c>
      <c r="H1" s="3" t="s">
        <v>6</v>
      </c>
      <c r="I1" s="3" t="s">
        <v>13</v>
      </c>
      <c r="J1" s="3" t="s">
        <v>9</v>
      </c>
      <c r="K1" s="6" t="s">
        <v>15</v>
      </c>
      <c r="L1" s="3" t="s">
        <v>626</v>
      </c>
      <c r="M1" s="3" t="s">
        <v>8</v>
      </c>
      <c r="N1" s="3" t="s">
        <v>607</v>
      </c>
      <c r="O1" s="3" t="s">
        <v>608</v>
      </c>
      <c r="P1" s="6" t="s">
        <v>14</v>
      </c>
      <c r="Q1" s="6" t="s">
        <v>630</v>
      </c>
      <c r="R1" s="3" t="s">
        <v>10</v>
      </c>
      <c r="S1" s="3" t="s">
        <v>609</v>
      </c>
      <c r="T1" s="3" t="s">
        <v>610</v>
      </c>
      <c r="U1" s="6" t="s">
        <v>18</v>
      </c>
      <c r="V1" s="6" t="s">
        <v>631</v>
      </c>
      <c r="W1" s="3" t="s">
        <v>19</v>
      </c>
      <c r="X1" s="3" t="s">
        <v>611</v>
      </c>
      <c r="Y1" s="3" t="s">
        <v>612</v>
      </c>
      <c r="Z1" s="6" t="s">
        <v>20</v>
      </c>
      <c r="AA1" s="6" t="s">
        <v>632</v>
      </c>
      <c r="AB1" s="3" t="s">
        <v>21</v>
      </c>
      <c r="AC1" s="3" t="s">
        <v>613</v>
      </c>
      <c r="AD1" s="3" t="s">
        <v>614</v>
      </c>
      <c r="AE1" s="6" t="s">
        <v>22</v>
      </c>
      <c r="AF1" s="6" t="s">
        <v>633</v>
      </c>
      <c r="AG1" s="3" t="s">
        <v>23</v>
      </c>
      <c r="AH1" s="3" t="s">
        <v>615</v>
      </c>
      <c r="AI1" s="3" t="s">
        <v>616</v>
      </c>
      <c r="AJ1" s="6" t="s">
        <v>24</v>
      </c>
      <c r="AK1" s="6" t="s">
        <v>634</v>
      </c>
      <c r="AL1" s="3" t="s">
        <v>25</v>
      </c>
      <c r="AM1" s="3" t="s">
        <v>617</v>
      </c>
      <c r="AN1" s="3" t="s">
        <v>618</v>
      </c>
    </row>
    <row r="2" spans="1:40" x14ac:dyDescent="0.3">
      <c r="A2" s="1" t="str">
        <f t="shared" ref="A2:A14" si="0">CONCATENATE(B2,"")</f>
        <v>A301</v>
      </c>
      <c r="B2" s="1" t="s">
        <v>918</v>
      </c>
      <c r="C2" s="7" t="s">
        <v>652</v>
      </c>
      <c r="D2" s="7" t="s">
        <v>619</v>
      </c>
      <c r="E2" s="1" t="s">
        <v>605</v>
      </c>
      <c r="F2" s="1" t="s">
        <v>5</v>
      </c>
      <c r="G2" s="1" t="s">
        <v>914</v>
      </c>
      <c r="H2" s="8"/>
      <c r="I2" s="9">
        <v>11353</v>
      </c>
      <c r="J2" s="1" t="s">
        <v>45</v>
      </c>
      <c r="K2" s="9">
        <v>16001</v>
      </c>
      <c r="L2" s="1" t="s">
        <v>628</v>
      </c>
      <c r="M2" s="1" t="s">
        <v>221</v>
      </c>
      <c r="N2" s="1" t="s">
        <v>222</v>
      </c>
      <c r="O2" s="1" t="s">
        <v>223</v>
      </c>
      <c r="P2" s="9">
        <v>76331</v>
      </c>
      <c r="Q2" s="1" t="s">
        <v>629</v>
      </c>
      <c r="R2" s="1" t="s">
        <v>435</v>
      </c>
      <c r="S2" s="1" t="s">
        <v>436</v>
      </c>
      <c r="T2" s="1" t="s">
        <v>389</v>
      </c>
      <c r="U2" s="9">
        <v>19784</v>
      </c>
      <c r="V2" s="1" t="s">
        <v>628</v>
      </c>
      <c r="W2" s="1" t="s">
        <v>224</v>
      </c>
      <c r="X2" s="1" t="s">
        <v>225</v>
      </c>
      <c r="Y2" s="1" t="s">
        <v>226</v>
      </c>
      <c r="Z2" s="9">
        <v>17067</v>
      </c>
      <c r="AA2" s="1" t="s">
        <v>628</v>
      </c>
      <c r="AB2" s="1" t="s">
        <v>41</v>
      </c>
      <c r="AC2" s="1" t="s">
        <v>227</v>
      </c>
      <c r="AD2" s="1" t="s">
        <v>228</v>
      </c>
      <c r="AE2" s="9">
        <v>13801</v>
      </c>
      <c r="AF2" s="1" t="s">
        <v>628</v>
      </c>
      <c r="AG2" s="1" t="s">
        <v>42</v>
      </c>
      <c r="AH2" s="1" t="s">
        <v>209</v>
      </c>
      <c r="AI2" s="1" t="s">
        <v>230</v>
      </c>
      <c r="AJ2" s="9"/>
      <c r="AK2" s="1"/>
      <c r="AL2" s="1"/>
      <c r="AM2" s="1"/>
      <c r="AN2" s="1"/>
    </row>
    <row r="3" spans="1:40" x14ac:dyDescent="0.3">
      <c r="A3" s="1" t="str">
        <f t="shared" si="0"/>
        <v>A302</v>
      </c>
      <c r="B3" s="1" t="s">
        <v>919</v>
      </c>
      <c r="C3" s="7" t="s">
        <v>652</v>
      </c>
      <c r="D3" s="7" t="s">
        <v>619</v>
      </c>
      <c r="E3" s="1" t="s">
        <v>605</v>
      </c>
      <c r="F3" s="1" t="s">
        <v>5</v>
      </c>
      <c r="G3" s="1" t="s">
        <v>915</v>
      </c>
      <c r="H3" s="8"/>
      <c r="I3" s="9">
        <v>11353</v>
      </c>
      <c r="J3" s="1" t="s">
        <v>45</v>
      </c>
      <c r="K3" s="9">
        <v>16001</v>
      </c>
      <c r="L3" s="1" t="s">
        <v>628</v>
      </c>
      <c r="M3" s="1" t="s">
        <v>221</v>
      </c>
      <c r="N3" s="1" t="s">
        <v>222</v>
      </c>
      <c r="O3" s="1" t="s">
        <v>223</v>
      </c>
      <c r="P3" s="9">
        <v>76331</v>
      </c>
      <c r="Q3" s="1" t="s">
        <v>629</v>
      </c>
      <c r="R3" s="1" t="s">
        <v>435</v>
      </c>
      <c r="S3" s="1" t="s">
        <v>436</v>
      </c>
      <c r="T3" s="1" t="s">
        <v>389</v>
      </c>
      <c r="U3" s="9">
        <v>19784</v>
      </c>
      <c r="V3" s="1" t="s">
        <v>628</v>
      </c>
      <c r="W3" s="1" t="s">
        <v>224</v>
      </c>
      <c r="X3" s="1" t="s">
        <v>225</v>
      </c>
      <c r="Y3" s="1" t="s">
        <v>226</v>
      </c>
      <c r="Z3" s="9">
        <v>17067</v>
      </c>
      <c r="AA3" s="1" t="s">
        <v>628</v>
      </c>
      <c r="AB3" s="1" t="s">
        <v>41</v>
      </c>
      <c r="AC3" s="1" t="s">
        <v>227</v>
      </c>
      <c r="AD3" s="1" t="s">
        <v>228</v>
      </c>
      <c r="AE3" s="9">
        <v>13801</v>
      </c>
      <c r="AF3" s="1" t="s">
        <v>628</v>
      </c>
      <c r="AG3" s="1" t="s">
        <v>42</v>
      </c>
      <c r="AH3" s="1" t="s">
        <v>209</v>
      </c>
      <c r="AI3" s="1" t="s">
        <v>230</v>
      </c>
      <c r="AJ3" s="9"/>
      <c r="AK3" s="1"/>
      <c r="AL3" s="1"/>
      <c r="AM3" s="1"/>
      <c r="AN3" s="1"/>
    </row>
    <row r="4" spans="1:40" x14ac:dyDescent="0.3">
      <c r="A4" s="1" t="str">
        <f t="shared" si="0"/>
        <v>A303</v>
      </c>
      <c r="B4" s="1" t="s">
        <v>920</v>
      </c>
      <c r="C4" s="7" t="s">
        <v>652</v>
      </c>
      <c r="D4" s="7" t="s">
        <v>619</v>
      </c>
      <c r="E4" s="1" t="s">
        <v>605</v>
      </c>
      <c r="F4" s="1" t="s">
        <v>5</v>
      </c>
      <c r="G4" s="1" t="s">
        <v>916</v>
      </c>
      <c r="H4" s="8"/>
      <c r="I4" s="9">
        <v>11353</v>
      </c>
      <c r="J4" s="1" t="s">
        <v>45</v>
      </c>
      <c r="K4" s="9">
        <v>16001</v>
      </c>
      <c r="L4" s="1" t="s">
        <v>628</v>
      </c>
      <c r="M4" s="1" t="s">
        <v>221</v>
      </c>
      <c r="N4" s="1" t="s">
        <v>222</v>
      </c>
      <c r="O4" s="1" t="s">
        <v>223</v>
      </c>
      <c r="P4" s="9">
        <v>76331</v>
      </c>
      <c r="Q4" s="1" t="s">
        <v>629</v>
      </c>
      <c r="R4" s="1" t="s">
        <v>435</v>
      </c>
      <c r="S4" s="1" t="s">
        <v>436</v>
      </c>
      <c r="T4" s="1" t="s">
        <v>389</v>
      </c>
      <c r="U4" s="9">
        <v>19784</v>
      </c>
      <c r="V4" s="1" t="s">
        <v>628</v>
      </c>
      <c r="W4" s="1" t="s">
        <v>224</v>
      </c>
      <c r="X4" s="1" t="s">
        <v>225</v>
      </c>
      <c r="Y4" s="1" t="s">
        <v>226</v>
      </c>
      <c r="Z4" s="9">
        <v>17067</v>
      </c>
      <c r="AA4" s="1" t="s">
        <v>628</v>
      </c>
      <c r="AB4" s="1" t="s">
        <v>41</v>
      </c>
      <c r="AC4" s="1" t="s">
        <v>227</v>
      </c>
      <c r="AD4" s="1" t="s">
        <v>228</v>
      </c>
      <c r="AE4" s="9">
        <v>13801</v>
      </c>
      <c r="AF4" s="1" t="s">
        <v>628</v>
      </c>
      <c r="AG4" s="1" t="s">
        <v>42</v>
      </c>
      <c r="AH4" s="1" t="s">
        <v>209</v>
      </c>
      <c r="AI4" s="1" t="s">
        <v>230</v>
      </c>
      <c r="AJ4" s="9"/>
      <c r="AK4" s="1"/>
      <c r="AL4" s="1"/>
      <c r="AM4" s="1"/>
      <c r="AN4" s="1"/>
    </row>
    <row r="5" spans="1:40" x14ac:dyDescent="0.3">
      <c r="A5" s="1" t="str">
        <f t="shared" si="0"/>
        <v>A304</v>
      </c>
      <c r="B5" s="1" t="s">
        <v>921</v>
      </c>
      <c r="C5" s="7" t="s">
        <v>652</v>
      </c>
      <c r="D5" s="7" t="s">
        <v>7</v>
      </c>
      <c r="E5" s="1" t="s">
        <v>605</v>
      </c>
      <c r="F5" s="1" t="s">
        <v>796</v>
      </c>
      <c r="G5" s="1" t="s">
        <v>905</v>
      </c>
      <c r="H5" s="8"/>
      <c r="I5" s="9">
        <v>11353</v>
      </c>
      <c r="J5" s="1" t="s">
        <v>45</v>
      </c>
      <c r="K5" s="9">
        <v>16001</v>
      </c>
      <c r="L5" s="1" t="s">
        <v>628</v>
      </c>
      <c r="M5" s="1" t="s">
        <v>221</v>
      </c>
      <c r="N5" s="1" t="s">
        <v>222</v>
      </c>
      <c r="O5" s="1" t="s">
        <v>223</v>
      </c>
      <c r="P5" s="9">
        <v>76331</v>
      </c>
      <c r="Q5" s="1" t="s">
        <v>629</v>
      </c>
      <c r="R5" s="1" t="s">
        <v>435</v>
      </c>
      <c r="S5" s="1" t="s">
        <v>436</v>
      </c>
      <c r="T5" s="1" t="s">
        <v>389</v>
      </c>
      <c r="U5" s="9">
        <v>19784</v>
      </c>
      <c r="V5" s="1" t="s">
        <v>628</v>
      </c>
      <c r="W5" s="1" t="s">
        <v>224</v>
      </c>
      <c r="X5" s="1" t="s">
        <v>225</v>
      </c>
      <c r="Y5" s="1" t="s">
        <v>226</v>
      </c>
      <c r="Z5" s="9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1" t="str">
        <f t="shared" si="0"/>
        <v>A305</v>
      </c>
      <c r="B6" s="1" t="s">
        <v>922</v>
      </c>
      <c r="C6" s="7"/>
      <c r="D6" s="7" t="s">
        <v>7</v>
      </c>
      <c r="E6" s="1" t="s">
        <v>605</v>
      </c>
      <c r="F6" s="1" t="s">
        <v>5</v>
      </c>
      <c r="G6" s="1" t="s">
        <v>906</v>
      </c>
      <c r="H6" s="8"/>
      <c r="I6" s="9">
        <v>11353</v>
      </c>
      <c r="J6" s="1" t="s">
        <v>45</v>
      </c>
      <c r="K6" s="9">
        <v>16001</v>
      </c>
      <c r="L6" s="1" t="s">
        <v>628</v>
      </c>
      <c r="M6" s="1" t="s">
        <v>221</v>
      </c>
      <c r="N6" s="1" t="s">
        <v>222</v>
      </c>
      <c r="O6" s="1" t="s">
        <v>223</v>
      </c>
      <c r="P6" s="9">
        <v>76331</v>
      </c>
      <c r="Q6" s="1" t="s">
        <v>629</v>
      </c>
      <c r="R6" s="1" t="s">
        <v>435</v>
      </c>
      <c r="S6" s="1" t="s">
        <v>436</v>
      </c>
      <c r="T6" s="1" t="s">
        <v>389</v>
      </c>
      <c r="U6" s="9">
        <v>19784</v>
      </c>
      <c r="V6" s="1" t="s">
        <v>628</v>
      </c>
      <c r="W6" s="1" t="s">
        <v>224</v>
      </c>
      <c r="X6" s="1" t="s">
        <v>225</v>
      </c>
      <c r="Y6" s="1" t="s">
        <v>226</v>
      </c>
      <c r="Z6" s="9">
        <v>17067</v>
      </c>
      <c r="AA6" s="1" t="s">
        <v>628</v>
      </c>
      <c r="AB6" s="1" t="s">
        <v>41</v>
      </c>
      <c r="AC6" s="1" t="s">
        <v>227</v>
      </c>
      <c r="AD6" s="1" t="s">
        <v>228</v>
      </c>
      <c r="AE6" s="9">
        <v>13801</v>
      </c>
      <c r="AF6" s="1" t="s">
        <v>628</v>
      </c>
      <c r="AG6" s="1" t="s">
        <v>42</v>
      </c>
      <c r="AH6" s="1" t="s">
        <v>209</v>
      </c>
      <c r="AI6" s="1" t="s">
        <v>230</v>
      </c>
      <c r="AJ6" s="1"/>
      <c r="AK6" s="1"/>
      <c r="AL6" s="1"/>
      <c r="AM6" s="1"/>
      <c r="AN6" s="1"/>
    </row>
    <row r="7" spans="1:40" x14ac:dyDescent="0.3">
      <c r="A7" s="1" t="str">
        <f t="shared" si="0"/>
        <v>A306</v>
      </c>
      <c r="B7" s="1" t="s">
        <v>923</v>
      </c>
      <c r="C7" s="7"/>
      <c r="D7" s="7" t="s">
        <v>7</v>
      </c>
      <c r="E7" s="1" t="s">
        <v>605</v>
      </c>
      <c r="F7" s="1" t="s">
        <v>796</v>
      </c>
      <c r="G7" s="1" t="s">
        <v>907</v>
      </c>
      <c r="H7" s="8"/>
      <c r="I7" s="9">
        <v>11353</v>
      </c>
      <c r="J7" s="1" t="s">
        <v>45</v>
      </c>
      <c r="K7" s="9">
        <v>16001</v>
      </c>
      <c r="L7" s="1" t="s">
        <v>628</v>
      </c>
      <c r="M7" s="1" t="s">
        <v>221</v>
      </c>
      <c r="N7" s="1" t="s">
        <v>222</v>
      </c>
      <c r="O7" s="1" t="s">
        <v>223</v>
      </c>
      <c r="P7" s="9">
        <v>76331</v>
      </c>
      <c r="Q7" s="1" t="s">
        <v>629</v>
      </c>
      <c r="R7" s="1" t="s">
        <v>435</v>
      </c>
      <c r="S7" s="1" t="s">
        <v>436</v>
      </c>
      <c r="T7" s="1" t="s">
        <v>389</v>
      </c>
      <c r="U7" s="9">
        <v>19784</v>
      </c>
      <c r="V7" s="1" t="s">
        <v>628</v>
      </c>
      <c r="W7" s="1" t="s">
        <v>224</v>
      </c>
      <c r="X7" s="1" t="s">
        <v>225</v>
      </c>
      <c r="Y7" s="1" t="s">
        <v>226</v>
      </c>
      <c r="Z7" s="9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1" t="str">
        <f t="shared" si="0"/>
        <v>A307</v>
      </c>
      <c r="B8" s="1" t="s">
        <v>924</v>
      </c>
      <c r="C8" s="7"/>
      <c r="D8" s="7" t="s">
        <v>7</v>
      </c>
      <c r="E8" s="1" t="s">
        <v>605</v>
      </c>
      <c r="F8" s="1" t="s">
        <v>796</v>
      </c>
      <c r="G8" s="1" t="s">
        <v>908</v>
      </c>
      <c r="H8" s="8"/>
      <c r="I8" s="9">
        <v>11353</v>
      </c>
      <c r="J8" s="1" t="s">
        <v>45</v>
      </c>
      <c r="K8" s="9">
        <v>16001</v>
      </c>
      <c r="L8" s="1" t="s">
        <v>628</v>
      </c>
      <c r="M8" s="1" t="s">
        <v>221</v>
      </c>
      <c r="N8" s="1" t="s">
        <v>222</v>
      </c>
      <c r="O8" s="1" t="s">
        <v>223</v>
      </c>
      <c r="P8" s="9">
        <v>76331</v>
      </c>
      <c r="Q8" s="1" t="s">
        <v>629</v>
      </c>
      <c r="R8" s="1" t="s">
        <v>435</v>
      </c>
      <c r="S8" s="1" t="s">
        <v>436</v>
      </c>
      <c r="T8" s="1" t="s">
        <v>389</v>
      </c>
      <c r="U8" s="9">
        <v>19784</v>
      </c>
      <c r="V8" s="1" t="s">
        <v>628</v>
      </c>
      <c r="W8" s="1" t="s">
        <v>224</v>
      </c>
      <c r="X8" s="1" t="s">
        <v>225</v>
      </c>
      <c r="Y8" s="1" t="s">
        <v>226</v>
      </c>
      <c r="Z8" s="9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3">
      <c r="A9" s="1" t="str">
        <f t="shared" si="0"/>
        <v>A308</v>
      </c>
      <c r="B9" s="1" t="s">
        <v>925</v>
      </c>
      <c r="C9" s="7"/>
      <c r="D9" s="7" t="s">
        <v>7</v>
      </c>
      <c r="E9" s="1" t="s">
        <v>605</v>
      </c>
      <c r="F9" s="1" t="s">
        <v>796</v>
      </c>
      <c r="G9" s="1" t="s">
        <v>909</v>
      </c>
      <c r="H9" s="8"/>
      <c r="I9" s="9">
        <v>11353</v>
      </c>
      <c r="J9" s="1" t="s">
        <v>45</v>
      </c>
      <c r="K9" s="9">
        <v>16001</v>
      </c>
      <c r="L9" s="1" t="s">
        <v>628</v>
      </c>
      <c r="M9" s="1" t="s">
        <v>221</v>
      </c>
      <c r="N9" s="1" t="s">
        <v>222</v>
      </c>
      <c r="O9" s="1" t="s">
        <v>223</v>
      </c>
      <c r="P9" s="9">
        <v>76331</v>
      </c>
      <c r="Q9" s="1" t="s">
        <v>629</v>
      </c>
      <c r="R9" s="1" t="s">
        <v>435</v>
      </c>
      <c r="S9" s="1" t="s">
        <v>436</v>
      </c>
      <c r="T9" s="1" t="s">
        <v>389</v>
      </c>
      <c r="U9" s="9">
        <v>19784</v>
      </c>
      <c r="V9" s="1" t="s">
        <v>628</v>
      </c>
      <c r="W9" s="1" t="s">
        <v>224</v>
      </c>
      <c r="X9" s="1" t="s">
        <v>225</v>
      </c>
      <c r="Y9" s="1" t="s">
        <v>226</v>
      </c>
      <c r="Z9" s="9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 t="str">
        <f t="shared" si="0"/>
        <v>A309</v>
      </c>
      <c r="B10" s="1" t="s">
        <v>926</v>
      </c>
      <c r="C10" s="7"/>
      <c r="D10" s="7" t="s">
        <v>7</v>
      </c>
      <c r="E10" s="1" t="s">
        <v>605</v>
      </c>
      <c r="F10" s="1" t="s">
        <v>5</v>
      </c>
      <c r="G10" s="1" t="s">
        <v>910</v>
      </c>
      <c r="H10" s="8"/>
      <c r="I10" s="9">
        <v>11353</v>
      </c>
      <c r="J10" s="1" t="s">
        <v>45</v>
      </c>
      <c r="K10" s="9">
        <v>16001</v>
      </c>
      <c r="L10" s="1" t="s">
        <v>628</v>
      </c>
      <c r="M10" s="1" t="s">
        <v>221</v>
      </c>
      <c r="N10" s="1" t="s">
        <v>222</v>
      </c>
      <c r="O10" s="1" t="s">
        <v>223</v>
      </c>
      <c r="P10" s="9">
        <v>76331</v>
      </c>
      <c r="Q10" s="1" t="s">
        <v>629</v>
      </c>
      <c r="R10" s="1" t="s">
        <v>435</v>
      </c>
      <c r="S10" s="1" t="s">
        <v>436</v>
      </c>
      <c r="T10" s="1" t="s">
        <v>389</v>
      </c>
      <c r="U10" s="9">
        <v>19784</v>
      </c>
      <c r="V10" s="1" t="s">
        <v>628</v>
      </c>
      <c r="W10" s="1" t="s">
        <v>224</v>
      </c>
      <c r="X10" s="1" t="s">
        <v>225</v>
      </c>
      <c r="Y10" s="1" t="s">
        <v>226</v>
      </c>
      <c r="Z10" s="9">
        <v>17067</v>
      </c>
      <c r="AA10" s="1" t="s">
        <v>628</v>
      </c>
      <c r="AB10" s="1" t="s">
        <v>41</v>
      </c>
      <c r="AC10" s="1" t="s">
        <v>227</v>
      </c>
      <c r="AD10" s="1" t="s">
        <v>228</v>
      </c>
      <c r="AE10" s="9">
        <v>13801</v>
      </c>
      <c r="AF10" s="1" t="s">
        <v>628</v>
      </c>
      <c r="AG10" s="1" t="s">
        <v>42</v>
      </c>
      <c r="AH10" s="1" t="s">
        <v>209</v>
      </c>
      <c r="AI10" s="1" t="s">
        <v>230</v>
      </c>
      <c r="AJ10" s="1"/>
      <c r="AK10" s="1"/>
      <c r="AL10" s="1"/>
      <c r="AM10" s="1"/>
      <c r="AN10" s="1"/>
    </row>
    <row r="11" spans="1:40" x14ac:dyDescent="0.3">
      <c r="A11" s="1" t="str">
        <f t="shared" si="0"/>
        <v>A310</v>
      </c>
      <c r="B11" s="1" t="s">
        <v>927</v>
      </c>
      <c r="C11" s="7"/>
      <c r="D11" s="7" t="s">
        <v>7</v>
      </c>
      <c r="E11" s="1" t="s">
        <v>605</v>
      </c>
      <c r="F11" s="1" t="s">
        <v>5</v>
      </c>
      <c r="G11" s="1" t="s">
        <v>911</v>
      </c>
      <c r="H11" s="8"/>
      <c r="I11" s="9">
        <v>11353</v>
      </c>
      <c r="J11" s="1" t="s">
        <v>45</v>
      </c>
      <c r="K11" s="9">
        <v>16001</v>
      </c>
      <c r="L11" s="1" t="s">
        <v>628</v>
      </c>
      <c r="M11" s="1" t="s">
        <v>221</v>
      </c>
      <c r="N11" s="1" t="s">
        <v>222</v>
      </c>
      <c r="O11" s="1" t="s">
        <v>223</v>
      </c>
      <c r="P11" s="9">
        <v>76331</v>
      </c>
      <c r="Q11" s="1" t="s">
        <v>629</v>
      </c>
      <c r="R11" s="1" t="s">
        <v>435</v>
      </c>
      <c r="S11" s="1" t="s">
        <v>436</v>
      </c>
      <c r="T11" s="1" t="s">
        <v>389</v>
      </c>
      <c r="U11" s="9">
        <v>19784</v>
      </c>
      <c r="V11" s="1" t="s">
        <v>628</v>
      </c>
      <c r="W11" s="1" t="s">
        <v>224</v>
      </c>
      <c r="X11" s="1" t="s">
        <v>225</v>
      </c>
      <c r="Y11" s="1" t="s">
        <v>226</v>
      </c>
      <c r="Z11" s="9">
        <v>17067</v>
      </c>
      <c r="AA11" s="1" t="s">
        <v>628</v>
      </c>
      <c r="AB11" s="1" t="s">
        <v>41</v>
      </c>
      <c r="AC11" s="1" t="s">
        <v>227</v>
      </c>
      <c r="AD11" s="1" t="s">
        <v>228</v>
      </c>
      <c r="AE11" s="9">
        <v>13801</v>
      </c>
      <c r="AF11" s="1" t="s">
        <v>628</v>
      </c>
      <c r="AG11" s="1" t="s">
        <v>42</v>
      </c>
      <c r="AH11" s="1" t="s">
        <v>209</v>
      </c>
      <c r="AI11" s="1" t="s">
        <v>230</v>
      </c>
      <c r="AJ11" s="1"/>
      <c r="AK11" s="1"/>
      <c r="AL11" s="1"/>
      <c r="AM11" s="1"/>
      <c r="AN11" s="1"/>
    </row>
    <row r="12" spans="1:40" x14ac:dyDescent="0.3">
      <c r="A12" s="1" t="str">
        <f t="shared" si="0"/>
        <v>A311</v>
      </c>
      <c r="B12" s="1" t="s">
        <v>928</v>
      </c>
      <c r="C12" s="7"/>
      <c r="D12" s="7" t="s">
        <v>7</v>
      </c>
      <c r="E12" s="1" t="s">
        <v>605</v>
      </c>
      <c r="F12" s="1" t="s">
        <v>796</v>
      </c>
      <c r="G12" s="1" t="s">
        <v>912</v>
      </c>
      <c r="H12" s="8"/>
      <c r="I12" s="9">
        <v>11353</v>
      </c>
      <c r="J12" s="1" t="s">
        <v>45</v>
      </c>
      <c r="K12" s="9">
        <v>16001</v>
      </c>
      <c r="L12" s="1" t="s">
        <v>628</v>
      </c>
      <c r="M12" s="1" t="s">
        <v>221</v>
      </c>
      <c r="N12" s="1" t="s">
        <v>222</v>
      </c>
      <c r="O12" s="1" t="s">
        <v>223</v>
      </c>
      <c r="P12" s="9">
        <v>76331</v>
      </c>
      <c r="Q12" s="1" t="s">
        <v>629</v>
      </c>
      <c r="R12" s="1" t="s">
        <v>435</v>
      </c>
      <c r="S12" s="1" t="s">
        <v>436</v>
      </c>
      <c r="T12" s="1" t="s">
        <v>389</v>
      </c>
      <c r="U12" s="9">
        <v>19784</v>
      </c>
      <c r="V12" s="1" t="s">
        <v>628</v>
      </c>
      <c r="W12" s="1" t="s">
        <v>224</v>
      </c>
      <c r="X12" s="1" t="s">
        <v>225</v>
      </c>
      <c r="Y12" s="1" t="s">
        <v>226</v>
      </c>
      <c r="Z12" s="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 t="str">
        <f t="shared" si="0"/>
        <v>A312</v>
      </c>
      <c r="B13" s="1" t="s">
        <v>929</v>
      </c>
      <c r="C13" s="7"/>
      <c r="D13" s="7" t="s">
        <v>7</v>
      </c>
      <c r="E13" s="1" t="s">
        <v>605</v>
      </c>
      <c r="F13" s="1" t="s">
        <v>796</v>
      </c>
      <c r="G13" s="1" t="s">
        <v>913</v>
      </c>
      <c r="H13" s="8"/>
      <c r="I13" s="9">
        <v>11353</v>
      </c>
      <c r="J13" s="1" t="s">
        <v>45</v>
      </c>
      <c r="K13" s="9">
        <v>16001</v>
      </c>
      <c r="L13" s="1" t="s">
        <v>628</v>
      </c>
      <c r="M13" s="1" t="s">
        <v>221</v>
      </c>
      <c r="N13" s="1" t="s">
        <v>222</v>
      </c>
      <c r="O13" s="1" t="s">
        <v>223</v>
      </c>
      <c r="P13" s="9">
        <v>76331</v>
      </c>
      <c r="Q13" s="1" t="s">
        <v>629</v>
      </c>
      <c r="R13" s="1" t="s">
        <v>435</v>
      </c>
      <c r="S13" s="1" t="s">
        <v>436</v>
      </c>
      <c r="T13" s="1" t="s">
        <v>389</v>
      </c>
      <c r="U13" s="9">
        <v>19784</v>
      </c>
      <c r="V13" s="1" t="s">
        <v>628</v>
      </c>
      <c r="W13" s="1" t="s">
        <v>224</v>
      </c>
      <c r="X13" s="1" t="s">
        <v>225</v>
      </c>
      <c r="Y13" s="1" t="s">
        <v>226</v>
      </c>
      <c r="Z13" s="9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 t="str">
        <f t="shared" si="0"/>
        <v>A313</v>
      </c>
      <c r="B14" s="1" t="s">
        <v>930</v>
      </c>
      <c r="C14" s="20"/>
      <c r="D14" s="7" t="s">
        <v>670</v>
      </c>
      <c r="E14" s="1" t="s">
        <v>605</v>
      </c>
      <c r="F14" s="1"/>
      <c r="G14" s="1"/>
      <c r="H14" s="1"/>
      <c r="I14" s="9">
        <v>11353</v>
      </c>
      <c r="J14" s="1" t="s">
        <v>45</v>
      </c>
      <c r="K14" s="9">
        <v>16001</v>
      </c>
      <c r="L14" s="1" t="s">
        <v>628</v>
      </c>
      <c r="M14" s="1" t="s">
        <v>221</v>
      </c>
      <c r="N14" s="1" t="s">
        <v>222</v>
      </c>
      <c r="O14" s="1" t="s">
        <v>223</v>
      </c>
      <c r="P14" s="9">
        <v>76331</v>
      </c>
      <c r="Q14" s="1" t="s">
        <v>629</v>
      </c>
      <c r="R14" s="1" t="s">
        <v>435</v>
      </c>
      <c r="S14" s="1" t="s">
        <v>436</v>
      </c>
      <c r="T14" s="1" t="s">
        <v>389</v>
      </c>
      <c r="U14" s="9">
        <v>19784</v>
      </c>
      <c r="V14" s="1" t="s">
        <v>628</v>
      </c>
      <c r="W14" s="1" t="s">
        <v>224</v>
      </c>
      <c r="X14" s="1" t="s">
        <v>225</v>
      </c>
      <c r="Y14" s="1" t="s">
        <v>226</v>
      </c>
      <c r="Z14" s="9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</sheetData>
  <autoFilter ref="A1:AN10" xr:uid="{7DCCC261-DA03-4F2A-B627-51AF145AF31F}"/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1C4E-241A-473F-8A2A-9C9747CF9CCA}">
  <sheetPr codeName="Sheet2" filterMode="1"/>
  <dimension ref="A1:M93"/>
  <sheetViews>
    <sheetView topLeftCell="A48" zoomScale="70" zoomScaleNormal="70" workbookViewId="0">
      <selection activeCell="D109" sqref="D109"/>
    </sheetView>
  </sheetViews>
  <sheetFormatPr defaultRowHeight="14.4" x14ac:dyDescent="0.3"/>
  <cols>
    <col min="1" max="1" width="5.5546875" bestFit="1" customWidth="1"/>
    <col min="3" max="3" width="9.77734375" bestFit="1" customWidth="1"/>
    <col min="4" max="4" width="18" bestFit="1" customWidth="1"/>
    <col min="5" max="5" width="21.33203125" bestFit="1" customWidth="1"/>
    <col min="6" max="6" width="28.33203125" bestFit="1" customWidth="1"/>
    <col min="7" max="7" width="38.88671875" bestFit="1" customWidth="1"/>
    <col min="8" max="8" width="48" bestFit="1" customWidth="1"/>
    <col min="9" max="9" width="57.5546875" bestFit="1" customWidth="1"/>
    <col min="10" max="10" width="39.77734375" bestFit="1" customWidth="1"/>
    <col min="11" max="11" width="62" bestFit="1" customWidth="1"/>
    <col min="12" max="12" width="47.21875" bestFit="1" customWidth="1"/>
    <col min="13" max="13" width="30" bestFit="1" customWidth="1"/>
  </cols>
  <sheetData>
    <row r="1" spans="1:13" x14ac:dyDescent="0.3">
      <c r="A1" s="3" t="str" cm="1">
        <f t="array" ref="A1:G14">_xlfn._xlws.FILTER(Batch!A:G,(Batch!A:A&lt;&gt;""))</f>
        <v>NoTC</v>
      </c>
      <c r="B1" s="3" t="str">
        <v>NoMemo</v>
      </c>
      <c r="C1" s="3" t="str">
        <v>IsRunning</v>
      </c>
      <c r="D1" s="3" t="str">
        <v>UseCase</v>
      </c>
      <c r="E1" s="3" t="str">
        <v>Segmen</v>
      </c>
      <c r="F1" s="3" t="str">
        <v>Pencairan</v>
      </c>
      <c r="G1" s="3" t="str">
        <v>Skenario</v>
      </c>
      <c r="H1" s="3" t="s">
        <v>861</v>
      </c>
      <c r="I1" s="3" t="s">
        <v>862</v>
      </c>
      <c r="J1" s="3" t="s">
        <v>863</v>
      </c>
      <c r="K1" s="3" t="s">
        <v>864</v>
      </c>
      <c r="L1" s="3" t="s">
        <v>865</v>
      </c>
      <c r="M1" s="3" t="s">
        <v>866</v>
      </c>
    </row>
    <row r="2" spans="1:13" x14ac:dyDescent="0.3">
      <c r="A2" s="1" t="str">
        <v>A301</v>
      </c>
      <c r="B2" s="1" t="str">
        <v>A301</v>
      </c>
      <c r="C2" s="1" t="str">
        <v>Y</v>
      </c>
      <c r="D2" s="1" t="str">
        <v>Pembukaan Rek</v>
      </c>
      <c r="E2" s="1" t="str">
        <v>Korporasi &amp; Enterprise</v>
      </c>
      <c r="F2" s="1" t="str">
        <v>Pencairan ke 2 dan seterusnya</v>
      </c>
      <c r="G2" s="1" t="str">
        <v>Pinjaman ke Simpanan &gt; 1T</v>
      </c>
      <c r="H2" s="1" t="s">
        <v>867</v>
      </c>
      <c r="I2" s="1" t="s">
        <v>868</v>
      </c>
      <c r="J2" s="1" t="s">
        <v>869</v>
      </c>
      <c r="K2" s="1" t="s">
        <v>870</v>
      </c>
      <c r="L2" s="1" t="s">
        <v>871</v>
      </c>
      <c r="M2" s="1"/>
    </row>
    <row r="3" spans="1:13" x14ac:dyDescent="0.3">
      <c r="A3" s="1" t="str">
        <v>A302</v>
      </c>
      <c r="B3" s="1" t="str">
        <v>A302</v>
      </c>
      <c r="C3" s="1" t="str">
        <v>Y</v>
      </c>
      <c r="D3" s="1" t="str">
        <v>Pembukaan Rek</v>
      </c>
      <c r="E3" s="1" t="str">
        <v>Korporasi &amp; Enterprise</v>
      </c>
      <c r="F3" s="1" t="str">
        <v>Pencairan ke 2 dan seterusnya</v>
      </c>
      <c r="G3" s="1" t="str">
        <v>Pinjaman ke Pinjaman &gt; 1T</v>
      </c>
      <c r="H3" s="1" t="s">
        <v>867</v>
      </c>
      <c r="I3" s="1" t="s">
        <v>868</v>
      </c>
      <c r="J3" s="1" t="s">
        <v>872</v>
      </c>
      <c r="K3" s="1" t="s">
        <v>870</v>
      </c>
      <c r="L3" s="1" t="s">
        <v>871</v>
      </c>
      <c r="M3" s="1" t="s">
        <v>873</v>
      </c>
    </row>
    <row r="4" spans="1:13" x14ac:dyDescent="0.3">
      <c r="A4" s="1" t="str">
        <v>A303</v>
      </c>
      <c r="B4" s="1" t="str">
        <v>A303</v>
      </c>
      <c r="C4" s="1" t="str">
        <v>Y</v>
      </c>
      <c r="D4" s="1" t="str">
        <v>Pembukaan Rek</v>
      </c>
      <c r="E4" s="1" t="str">
        <v>Korporasi &amp; Enterprise</v>
      </c>
      <c r="F4" s="1" t="str">
        <v>Pencairan ke 2 dan seterusnya</v>
      </c>
      <c r="G4" s="1" t="str">
        <v>Pinjaman ke GL &gt; 1T</v>
      </c>
      <c r="H4" s="1" t="s">
        <v>867</v>
      </c>
      <c r="I4" s="1" t="s">
        <v>868</v>
      </c>
      <c r="J4" s="1" t="s">
        <v>872</v>
      </c>
      <c r="K4" s="1" t="s">
        <v>874</v>
      </c>
      <c r="L4" s="1"/>
      <c r="M4" s="1"/>
    </row>
    <row r="5" spans="1:13" x14ac:dyDescent="0.3">
      <c r="A5" s="1" t="str">
        <v>A304</v>
      </c>
      <c r="B5" s="1" t="str">
        <v>A304</v>
      </c>
      <c r="C5" s="1" t="str">
        <v>Y</v>
      </c>
      <c r="D5" s="1" t="str">
        <v>Pemindahbukuan</v>
      </c>
      <c r="E5" s="1" t="str">
        <v>Korporasi &amp; Enterprise</v>
      </c>
      <c r="F5" s="1" t="str">
        <v>Non Pencairan</v>
      </c>
      <c r="G5" s="1" t="str">
        <v>Simpanan ke Simpanan  &gt; 1T</v>
      </c>
      <c r="H5" s="1" t="s">
        <v>867</v>
      </c>
      <c r="I5" s="1" t="s">
        <v>868</v>
      </c>
      <c r="J5" s="1" t="s">
        <v>869</v>
      </c>
      <c r="K5" s="1" t="s">
        <v>870</v>
      </c>
      <c r="L5" s="1" t="s">
        <v>871</v>
      </c>
      <c r="M5" s="1"/>
    </row>
    <row r="6" spans="1:13" x14ac:dyDescent="0.3">
      <c r="A6" s="1" t="str">
        <v>A305</v>
      </c>
      <c r="B6" s="1" t="str">
        <v>A305</v>
      </c>
      <c r="C6" s="1">
        <v>0</v>
      </c>
      <c r="D6" s="1" t="str">
        <v>Pemindahbukuan</v>
      </c>
      <c r="E6" s="1" t="str">
        <v>Korporasi &amp; Enterprise</v>
      </c>
      <c r="F6" s="1" t="str">
        <v>Pencairan ke 2 dan seterusnya</v>
      </c>
      <c r="G6" s="1" t="str">
        <v>Pinjaman ke Pinjaman  &gt; 1T</v>
      </c>
      <c r="H6" s="1" t="s">
        <v>867</v>
      </c>
      <c r="I6" s="1" t="s">
        <v>868</v>
      </c>
      <c r="J6" s="1" t="s">
        <v>869</v>
      </c>
      <c r="K6" s="1" t="s">
        <v>870</v>
      </c>
      <c r="L6" s="1" t="s">
        <v>871</v>
      </c>
      <c r="M6" s="1" t="s">
        <v>873</v>
      </c>
    </row>
    <row r="7" spans="1:13" x14ac:dyDescent="0.3">
      <c r="A7" s="1" t="str">
        <v>A306</v>
      </c>
      <c r="B7" s="1" t="str">
        <v>A306</v>
      </c>
      <c r="C7" s="1">
        <v>0</v>
      </c>
      <c r="D7" s="1" t="str">
        <v>Pemindahbukuan</v>
      </c>
      <c r="E7" s="1" t="str">
        <v>Korporasi &amp; Enterprise</v>
      </c>
      <c r="F7" s="1" t="str">
        <v>Non Pencairan</v>
      </c>
      <c r="G7" s="1" t="str">
        <v>GL ke GL  &gt; 1T</v>
      </c>
      <c r="H7" s="1" t="s">
        <v>867</v>
      </c>
      <c r="I7" s="1" t="s">
        <v>868</v>
      </c>
      <c r="J7" s="1" t="s">
        <v>869</v>
      </c>
      <c r="K7" s="1" t="s">
        <v>870</v>
      </c>
      <c r="L7" s="1" t="s">
        <v>871</v>
      </c>
      <c r="M7" s="1"/>
    </row>
    <row r="8" spans="1:13" x14ac:dyDescent="0.3">
      <c r="A8" s="1" t="str">
        <v>A307</v>
      </c>
      <c r="B8" s="1" t="str">
        <v>A307</v>
      </c>
      <c r="C8" s="1">
        <v>0</v>
      </c>
      <c r="D8" s="1" t="str">
        <v>Pemindahbukuan</v>
      </c>
      <c r="E8" s="1" t="str">
        <v>Korporasi &amp; Enterprise</v>
      </c>
      <c r="F8" s="1" t="str">
        <v>Non Pencairan</v>
      </c>
      <c r="G8" s="1" t="str">
        <v>Simpanan ke Pinjaman  &gt; 1T</v>
      </c>
      <c r="H8" s="1" t="s">
        <v>867</v>
      </c>
      <c r="I8" s="1" t="s">
        <v>868</v>
      </c>
      <c r="J8" s="1" t="s">
        <v>872</v>
      </c>
      <c r="K8" s="1" t="s">
        <v>870</v>
      </c>
      <c r="L8" s="1" t="s">
        <v>871</v>
      </c>
      <c r="M8" s="1" t="s">
        <v>873</v>
      </c>
    </row>
    <row r="9" spans="1:13" x14ac:dyDescent="0.3">
      <c r="A9" s="1" t="str">
        <v>A308</v>
      </c>
      <c r="B9" s="1" t="str">
        <v>A308</v>
      </c>
      <c r="C9" s="1">
        <v>0</v>
      </c>
      <c r="D9" s="1" t="str">
        <v>Pemindahbukuan</v>
      </c>
      <c r="E9" s="1" t="str">
        <v>Korporasi &amp; Enterprise</v>
      </c>
      <c r="F9" s="1" t="str">
        <v>Non Pencairan</v>
      </c>
      <c r="G9" s="1" t="str">
        <v>Simpanan ke GL  &gt; 1T</v>
      </c>
      <c r="H9" s="1" t="s">
        <v>867</v>
      </c>
      <c r="I9" s="1" t="s">
        <v>868</v>
      </c>
      <c r="J9" s="1" t="s">
        <v>872</v>
      </c>
      <c r="K9" s="1" t="s">
        <v>874</v>
      </c>
      <c r="L9" s="1"/>
      <c r="M9" s="1"/>
    </row>
    <row r="10" spans="1:13" x14ac:dyDescent="0.3">
      <c r="A10" s="1" t="str">
        <v>A309</v>
      </c>
      <c r="B10" s="1" t="str">
        <v>A309</v>
      </c>
      <c r="C10" s="1">
        <v>0</v>
      </c>
      <c r="D10" s="1" t="str">
        <v>Pemindahbukuan</v>
      </c>
      <c r="E10" s="1" t="str">
        <v>Korporasi &amp; Enterprise</v>
      </c>
      <c r="F10" s="1" t="str">
        <v>Pencairan ke 2 dan seterusnya</v>
      </c>
      <c r="G10" s="1" t="str">
        <v>Pinjaman ke Simpanan  &gt; 1T</v>
      </c>
      <c r="H10" s="1" t="s">
        <v>867</v>
      </c>
      <c r="I10" s="1" t="s">
        <v>868</v>
      </c>
      <c r="J10" s="1" t="s">
        <v>869</v>
      </c>
      <c r="K10" s="1" t="s">
        <v>870</v>
      </c>
      <c r="L10" s="1" t="s">
        <v>871</v>
      </c>
      <c r="M10" s="1"/>
    </row>
    <row r="11" spans="1:13" x14ac:dyDescent="0.3">
      <c r="A11" s="1" t="str">
        <v>A310</v>
      </c>
      <c r="B11" s="1" t="str">
        <v>A310</v>
      </c>
      <c r="C11" s="1">
        <v>0</v>
      </c>
      <c r="D11" s="1" t="str">
        <v>Pemindahbukuan</v>
      </c>
      <c r="E11" s="1" t="str">
        <v>Korporasi &amp; Enterprise</v>
      </c>
      <c r="F11" s="1" t="str">
        <v>Pencairan ke 2 dan seterusnya</v>
      </c>
      <c r="G11" s="1" t="str">
        <v>Pinjaman ke GL  &gt; 1T</v>
      </c>
      <c r="H11" s="1" t="s">
        <v>867</v>
      </c>
      <c r="I11" s="1" t="s">
        <v>868</v>
      </c>
      <c r="J11" s="1" t="s">
        <v>869</v>
      </c>
      <c r="K11" s="1" t="s">
        <v>870</v>
      </c>
      <c r="L11" s="1" t="s">
        <v>871</v>
      </c>
      <c r="M11" s="1" t="s">
        <v>873</v>
      </c>
    </row>
    <row r="12" spans="1:13" hidden="1" x14ac:dyDescent="0.3">
      <c r="A12" s="1" t="str">
        <v>A311</v>
      </c>
      <c r="B12" s="1" t="str">
        <v>A311</v>
      </c>
      <c r="C12" s="1">
        <v>0</v>
      </c>
      <c r="D12" s="1" t="str">
        <v>Pemindahbukuan</v>
      </c>
      <c r="E12" s="1" t="str">
        <v>Korporasi &amp; Enterprise</v>
      </c>
      <c r="F12" s="1" t="str">
        <v>Non Pencairan</v>
      </c>
      <c r="G12" s="1" t="str">
        <v>GL ke Simpanan  &gt; 1T</v>
      </c>
      <c r="H12" s="1" t="s">
        <v>867</v>
      </c>
      <c r="I12" s="1" t="s">
        <v>868</v>
      </c>
      <c r="J12" s="1" t="s">
        <v>869</v>
      </c>
      <c r="K12" s="1"/>
      <c r="L12" s="1"/>
      <c r="M12" s="1"/>
    </row>
    <row r="13" spans="1:13" x14ac:dyDescent="0.3">
      <c r="A13" s="1" t="str">
        <v>A312</v>
      </c>
      <c r="B13" s="1" t="str">
        <v>A312</v>
      </c>
      <c r="C13" s="1">
        <v>0</v>
      </c>
      <c r="D13" s="1" t="str">
        <v>Pemindahbukuan</v>
      </c>
      <c r="E13" s="1" t="str">
        <v>Korporasi &amp; Enterprise</v>
      </c>
      <c r="F13" s="1" t="str">
        <v>Non Pencairan</v>
      </c>
      <c r="G13" s="1" t="str">
        <v>GL ke Pinjaman  &gt; 1T</v>
      </c>
      <c r="H13" s="1" t="s">
        <v>867</v>
      </c>
      <c r="I13" s="1" t="s">
        <v>868</v>
      </c>
      <c r="J13" s="1" t="s">
        <v>869</v>
      </c>
      <c r="K13" s="1"/>
      <c r="L13" s="1"/>
      <c r="M13" s="1"/>
    </row>
    <row r="14" spans="1:13" hidden="1" x14ac:dyDescent="0.3">
      <c r="A14" s="1" t="str">
        <v>A313</v>
      </c>
      <c r="B14" s="1" t="str">
        <v>A313</v>
      </c>
      <c r="C14" s="1">
        <v>0</v>
      </c>
      <c r="D14" s="1" t="str">
        <v>Maintenance Rek</v>
      </c>
      <c r="E14" s="1" t="str">
        <v>Korporasi &amp; Enterprise</v>
      </c>
      <c r="F14" s="1">
        <v>0</v>
      </c>
      <c r="G14" s="1">
        <v>0</v>
      </c>
      <c r="H14" s="1" t="s">
        <v>867</v>
      </c>
      <c r="I14" s="1" t="s">
        <v>868</v>
      </c>
      <c r="J14" s="1" t="s">
        <v>869</v>
      </c>
      <c r="K14" s="1"/>
      <c r="L14" s="1"/>
      <c r="M14" s="1"/>
    </row>
    <row r="15" spans="1:13" hidden="1" x14ac:dyDescent="0.3">
      <c r="A15" s="1"/>
      <c r="B15" s="1"/>
      <c r="C15" s="1"/>
      <c r="D15" s="1"/>
      <c r="E15" s="1"/>
      <c r="F15" s="1"/>
      <c r="G15" s="1"/>
      <c r="H15" s="1" t="s">
        <v>867</v>
      </c>
      <c r="I15" s="1" t="s">
        <v>868</v>
      </c>
      <c r="J15" s="1" t="s">
        <v>869</v>
      </c>
      <c r="K15" s="1"/>
      <c r="L15" s="1"/>
      <c r="M15" s="1"/>
    </row>
    <row r="16" spans="1:13" hidden="1" x14ac:dyDescent="0.3">
      <c r="A16" s="1"/>
      <c r="B16" s="1"/>
      <c r="C16" s="1"/>
      <c r="D16" s="1"/>
      <c r="E16" s="1"/>
      <c r="F16" s="1"/>
      <c r="G16" s="1"/>
      <c r="H16" s="1" t="s">
        <v>867</v>
      </c>
      <c r="I16" s="1" t="s">
        <v>868</v>
      </c>
      <c r="J16" s="1" t="s">
        <v>869</v>
      </c>
      <c r="K16" s="1"/>
      <c r="L16" s="1"/>
      <c r="M16" s="1"/>
    </row>
    <row r="17" spans="1:13" hidden="1" x14ac:dyDescent="0.3">
      <c r="A17" s="1"/>
      <c r="B17" s="1"/>
      <c r="C17" s="1"/>
      <c r="D17" s="1"/>
      <c r="E17" s="1"/>
      <c r="F17" s="1"/>
      <c r="G17" s="1"/>
      <c r="H17" s="1" t="s">
        <v>867</v>
      </c>
      <c r="I17" s="1" t="s">
        <v>868</v>
      </c>
      <c r="J17" s="1" t="s">
        <v>869</v>
      </c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 t="s">
        <v>867</v>
      </c>
      <c r="I18" s="1" t="s">
        <v>868</v>
      </c>
      <c r="J18" s="1" t="s">
        <v>869</v>
      </c>
      <c r="K18" s="1"/>
      <c r="L18" s="1"/>
      <c r="M18" s="1"/>
    </row>
    <row r="19" spans="1:13" hidden="1" x14ac:dyDescent="0.3">
      <c r="A19" s="1"/>
      <c r="B19" s="1"/>
      <c r="C19" s="1"/>
      <c r="D19" s="1"/>
      <c r="E19" s="1"/>
      <c r="F19" s="1"/>
      <c r="G19" s="1"/>
      <c r="H19" s="1" t="s">
        <v>867</v>
      </c>
      <c r="I19" s="1" t="s">
        <v>868</v>
      </c>
      <c r="J19" s="1" t="s">
        <v>869</v>
      </c>
      <c r="K19" s="1"/>
      <c r="L19" s="1"/>
      <c r="M19" s="1"/>
    </row>
    <row r="20" spans="1:13" hidden="1" x14ac:dyDescent="0.3">
      <c r="A20" s="1"/>
      <c r="B20" s="1"/>
      <c r="C20" s="1"/>
      <c r="D20" s="1"/>
      <c r="E20" s="1"/>
      <c r="F20" s="1"/>
      <c r="G20" s="1"/>
      <c r="H20" s="1" t="s">
        <v>867</v>
      </c>
      <c r="I20" s="1" t="s">
        <v>868</v>
      </c>
      <c r="J20" s="1" t="s">
        <v>869</v>
      </c>
      <c r="K20" s="1"/>
      <c r="L20" s="1"/>
      <c r="M20" s="1"/>
    </row>
    <row r="21" spans="1:13" hidden="1" x14ac:dyDescent="0.3">
      <c r="A21" s="1"/>
      <c r="B21" s="1"/>
      <c r="C21" s="1"/>
      <c r="D21" s="1"/>
      <c r="E21" s="1"/>
      <c r="F21" s="1"/>
      <c r="G21" s="1"/>
      <c r="H21" s="1" t="s">
        <v>867</v>
      </c>
      <c r="I21" s="1" t="s">
        <v>868</v>
      </c>
      <c r="J21" s="1" t="s">
        <v>869</v>
      </c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 t="s">
        <v>867</v>
      </c>
      <c r="I22" s="1" t="s">
        <v>869</v>
      </c>
      <c r="J22" s="1" t="s">
        <v>870</v>
      </c>
      <c r="K22" s="1" t="s">
        <v>871</v>
      </c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 t="s">
        <v>867</v>
      </c>
      <c r="I23" s="1" t="s">
        <v>868</v>
      </c>
      <c r="J23" s="1" t="s">
        <v>869</v>
      </c>
      <c r="K23" s="1" t="s">
        <v>870</v>
      </c>
      <c r="L23" s="1" t="s">
        <v>871</v>
      </c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 t="s">
        <v>867</v>
      </c>
      <c r="I24" s="1" t="s">
        <v>875</v>
      </c>
      <c r="J24" s="1" t="s">
        <v>190</v>
      </c>
      <c r="K24" s="1" t="s">
        <v>870</v>
      </c>
      <c r="L24" s="1" t="s">
        <v>871</v>
      </c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 t="s">
        <v>867</v>
      </c>
      <c r="I25" s="1" t="s">
        <v>875</v>
      </c>
      <c r="J25" s="1" t="s">
        <v>190</v>
      </c>
      <c r="K25" s="1" t="s">
        <v>870</v>
      </c>
      <c r="L25" s="1" t="s">
        <v>871</v>
      </c>
      <c r="M25" s="1" t="s">
        <v>873</v>
      </c>
    </row>
    <row r="26" spans="1:13" x14ac:dyDescent="0.3">
      <c r="A26" s="1"/>
      <c r="B26" s="1"/>
      <c r="C26" s="1"/>
      <c r="D26" s="1"/>
      <c r="E26" s="1"/>
      <c r="F26" s="1"/>
      <c r="G26" s="1"/>
      <c r="H26" s="1" t="s">
        <v>867</v>
      </c>
      <c r="I26" s="1" t="s">
        <v>875</v>
      </c>
      <c r="J26" s="1" t="s">
        <v>190</v>
      </c>
      <c r="K26" s="1" t="s">
        <v>876</v>
      </c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 t="s">
        <v>867</v>
      </c>
      <c r="I27" s="1" t="s">
        <v>875</v>
      </c>
      <c r="J27" s="1" t="s">
        <v>190</v>
      </c>
      <c r="K27" s="1" t="s">
        <v>870</v>
      </c>
      <c r="L27" s="1" t="s">
        <v>877</v>
      </c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 t="s">
        <v>867</v>
      </c>
      <c r="I28" s="1" t="s">
        <v>875</v>
      </c>
      <c r="J28" s="1" t="s">
        <v>190</v>
      </c>
      <c r="K28" s="1" t="s">
        <v>870</v>
      </c>
      <c r="L28" s="1" t="s">
        <v>877</v>
      </c>
      <c r="M28" s="1" t="s">
        <v>878</v>
      </c>
    </row>
    <row r="29" spans="1:13" x14ac:dyDescent="0.3">
      <c r="A29" s="1"/>
      <c r="B29" s="1"/>
      <c r="C29" s="1"/>
      <c r="D29" s="1"/>
      <c r="E29" s="1"/>
      <c r="F29" s="1"/>
      <c r="G29" s="1"/>
      <c r="H29" s="1" t="s">
        <v>867</v>
      </c>
      <c r="I29" s="1" t="s">
        <v>875</v>
      </c>
      <c r="J29" s="1" t="s">
        <v>190</v>
      </c>
      <c r="K29" s="1" t="s">
        <v>870</v>
      </c>
      <c r="L29" s="1" t="s">
        <v>871</v>
      </c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 t="s">
        <v>867</v>
      </c>
      <c r="I30" s="1" t="s">
        <v>875</v>
      </c>
      <c r="J30" s="1" t="s">
        <v>190</v>
      </c>
      <c r="K30" s="1" t="s">
        <v>870</v>
      </c>
      <c r="L30" s="1" t="s">
        <v>871</v>
      </c>
      <c r="M30" s="1" t="s">
        <v>873</v>
      </c>
    </row>
    <row r="31" spans="1:13" x14ac:dyDescent="0.3">
      <c r="A31" s="1"/>
      <c r="B31" s="1"/>
      <c r="C31" s="1"/>
      <c r="D31" s="1"/>
      <c r="E31" s="1"/>
      <c r="F31" s="1"/>
      <c r="G31" s="1"/>
      <c r="H31" s="1" t="s">
        <v>867</v>
      </c>
      <c r="I31" s="1" t="s">
        <v>875</v>
      </c>
      <c r="J31" s="1" t="s">
        <v>190</v>
      </c>
      <c r="K31" s="1" t="s">
        <v>876</v>
      </c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 t="s">
        <v>867</v>
      </c>
      <c r="I32" s="1" t="s">
        <v>875</v>
      </c>
      <c r="J32" s="1" t="s">
        <v>190</v>
      </c>
      <c r="K32" s="1" t="s">
        <v>870</v>
      </c>
      <c r="L32" s="1" t="s">
        <v>877</v>
      </c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 t="s">
        <v>867</v>
      </c>
      <c r="I33" s="1" t="s">
        <v>875</v>
      </c>
      <c r="J33" s="1" t="s">
        <v>190</v>
      </c>
      <c r="K33" s="1" t="s">
        <v>870</v>
      </c>
      <c r="L33" s="1" t="s">
        <v>877</v>
      </c>
      <c r="M33" s="1" t="s">
        <v>878</v>
      </c>
    </row>
    <row r="34" spans="1:13" hidden="1" x14ac:dyDescent="0.3">
      <c r="A34" s="1"/>
      <c r="B34" s="1"/>
      <c r="C34" s="1"/>
      <c r="D34" s="1"/>
      <c r="E34" s="1"/>
      <c r="F34" s="1"/>
      <c r="G34" s="1"/>
      <c r="H34" s="1" t="s">
        <v>867</v>
      </c>
      <c r="I34" s="1" t="s">
        <v>875</v>
      </c>
      <c r="J34" s="1" t="s">
        <v>190</v>
      </c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 t="s">
        <v>867</v>
      </c>
      <c r="I35" s="1" t="s">
        <v>875</v>
      </c>
      <c r="J35" s="1" t="s">
        <v>190</v>
      </c>
      <c r="K35" s="1"/>
      <c r="L35" s="1"/>
      <c r="M35" s="1"/>
    </row>
    <row r="36" spans="1:13" hidden="1" x14ac:dyDescent="0.3">
      <c r="A36" s="1"/>
      <c r="B36" s="1"/>
      <c r="C36" s="1"/>
      <c r="D36" s="1"/>
      <c r="E36" s="1"/>
      <c r="F36" s="1"/>
      <c r="G36" s="1"/>
      <c r="H36" s="1" t="s">
        <v>867</v>
      </c>
      <c r="I36" s="1" t="s">
        <v>875</v>
      </c>
      <c r="J36" s="1" t="s">
        <v>190</v>
      </c>
      <c r="K36" s="1"/>
      <c r="L36" s="1"/>
      <c r="M36" s="1"/>
    </row>
    <row r="37" spans="1:13" hidden="1" x14ac:dyDescent="0.3">
      <c r="A37" s="1"/>
      <c r="B37" s="1"/>
      <c r="C37" s="1"/>
      <c r="D37" s="1"/>
      <c r="E37" s="1"/>
      <c r="F37" s="1"/>
      <c r="G37" s="1"/>
      <c r="H37" s="1" t="s">
        <v>867</v>
      </c>
      <c r="I37" s="1" t="s">
        <v>875</v>
      </c>
      <c r="J37" s="1" t="s">
        <v>190</v>
      </c>
      <c r="K37" s="1"/>
      <c r="L37" s="1"/>
      <c r="M37" s="1"/>
    </row>
    <row r="38" spans="1:13" hidden="1" x14ac:dyDescent="0.3">
      <c r="A38" s="1"/>
      <c r="B38" s="1"/>
      <c r="C38" s="1"/>
      <c r="D38" s="1"/>
      <c r="E38" s="1"/>
      <c r="F38" s="1"/>
      <c r="G38" s="1"/>
      <c r="H38" s="1" t="s">
        <v>867</v>
      </c>
      <c r="I38" s="1" t="s">
        <v>875</v>
      </c>
      <c r="J38" s="1" t="s">
        <v>190</v>
      </c>
      <c r="K38" s="1"/>
      <c r="L38" s="1"/>
      <c r="M38" s="1"/>
    </row>
    <row r="39" spans="1:13" hidden="1" x14ac:dyDescent="0.3">
      <c r="A39" s="1"/>
      <c r="B39" s="1"/>
      <c r="C39" s="1"/>
      <c r="D39" s="1"/>
      <c r="E39" s="1"/>
      <c r="F39" s="1"/>
      <c r="G39" s="1"/>
      <c r="H39" s="1" t="s">
        <v>867</v>
      </c>
      <c r="I39" s="1" t="s">
        <v>875</v>
      </c>
      <c r="J39" s="1" t="s">
        <v>190</v>
      </c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 t="s">
        <v>867</v>
      </c>
      <c r="I40" s="1" t="s">
        <v>875</v>
      </c>
      <c r="J40" s="1" t="s">
        <v>190</v>
      </c>
      <c r="K40" s="1"/>
      <c r="L40" s="1"/>
      <c r="M40" s="1"/>
    </row>
    <row r="41" spans="1:13" hidden="1" x14ac:dyDescent="0.3">
      <c r="A41" s="1"/>
      <c r="B41" s="1"/>
      <c r="C41" s="1"/>
      <c r="D41" s="1"/>
      <c r="E41" s="1"/>
      <c r="F41" s="1"/>
      <c r="G41" s="1"/>
      <c r="H41" s="1" t="s">
        <v>867</v>
      </c>
      <c r="I41" s="1" t="s">
        <v>875</v>
      </c>
      <c r="J41" s="1" t="s">
        <v>190</v>
      </c>
      <c r="K41" s="1"/>
      <c r="L41" s="1"/>
      <c r="M41" s="1"/>
    </row>
    <row r="42" spans="1:13" hidden="1" x14ac:dyDescent="0.3">
      <c r="A42" s="1"/>
      <c r="B42" s="1"/>
      <c r="C42" s="1"/>
      <c r="D42" s="1"/>
      <c r="E42" s="1"/>
      <c r="F42" s="1"/>
      <c r="G42" s="1"/>
      <c r="H42" s="1" t="s">
        <v>867</v>
      </c>
      <c r="I42" s="1" t="s">
        <v>875</v>
      </c>
      <c r="J42" s="1" t="s">
        <v>190</v>
      </c>
      <c r="K42" s="1"/>
      <c r="L42" s="1"/>
      <c r="M42" s="1"/>
    </row>
    <row r="43" spans="1:13" hidden="1" x14ac:dyDescent="0.3">
      <c r="A43" s="1"/>
      <c r="B43" s="1"/>
      <c r="C43" s="1"/>
      <c r="D43" s="1"/>
      <c r="E43" s="1"/>
      <c r="F43" s="1"/>
      <c r="G43" s="1"/>
      <c r="H43" s="1" t="s">
        <v>867</v>
      </c>
      <c r="I43" s="1" t="s">
        <v>875</v>
      </c>
      <c r="J43" s="1" t="s">
        <v>190</v>
      </c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 t="s">
        <v>867</v>
      </c>
      <c r="I44" s="1" t="s">
        <v>190</v>
      </c>
      <c r="J44" s="1" t="s">
        <v>870</v>
      </c>
      <c r="K44" s="1" t="s">
        <v>871</v>
      </c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 t="s">
        <v>867</v>
      </c>
      <c r="I45" s="1" t="s">
        <v>875</v>
      </c>
      <c r="J45" s="1" t="s">
        <v>190</v>
      </c>
      <c r="K45" s="1" t="s">
        <v>870</v>
      </c>
      <c r="L45" s="1" t="s">
        <v>871</v>
      </c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 t="s">
        <v>879</v>
      </c>
      <c r="I46" s="1" t="s">
        <v>880</v>
      </c>
      <c r="J46" s="1" t="s">
        <v>881</v>
      </c>
      <c r="K46" s="1" t="s">
        <v>882</v>
      </c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 t="s">
        <v>879</v>
      </c>
      <c r="I47" s="1" t="s">
        <v>880</v>
      </c>
      <c r="J47" s="1" t="s">
        <v>881</v>
      </c>
      <c r="K47" s="1" t="s">
        <v>882</v>
      </c>
      <c r="L47" s="1" t="s">
        <v>184</v>
      </c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 t="s">
        <v>879</v>
      </c>
      <c r="I48" s="1" t="s">
        <v>880</v>
      </c>
      <c r="J48" s="1" t="s">
        <v>881</v>
      </c>
      <c r="K48" s="1" t="s">
        <v>881</v>
      </c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 t="s">
        <v>879</v>
      </c>
      <c r="I49" s="1" t="s">
        <v>880</v>
      </c>
      <c r="J49" s="1" t="s">
        <v>881</v>
      </c>
      <c r="K49" s="1" t="s">
        <v>883</v>
      </c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 t="s">
        <v>879</v>
      </c>
      <c r="I50" s="1" t="s">
        <v>880</v>
      </c>
      <c r="J50" s="1" t="s">
        <v>881</v>
      </c>
      <c r="K50" s="1" t="s">
        <v>883</v>
      </c>
      <c r="L50" s="1" t="s">
        <v>184</v>
      </c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 t="s">
        <v>879</v>
      </c>
      <c r="I51" s="1" t="s">
        <v>880</v>
      </c>
      <c r="J51" s="1" t="s">
        <v>881</v>
      </c>
      <c r="K51" s="1" t="s">
        <v>882</v>
      </c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 t="s">
        <v>879</v>
      </c>
      <c r="I52" s="1" t="s">
        <v>880</v>
      </c>
      <c r="J52" s="1" t="s">
        <v>881</v>
      </c>
      <c r="K52" s="1" t="s">
        <v>882</v>
      </c>
      <c r="L52" s="1" t="s">
        <v>184</v>
      </c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 t="s">
        <v>879</v>
      </c>
      <c r="I53" s="1" t="s">
        <v>880</v>
      </c>
      <c r="J53" s="1" t="s">
        <v>881</v>
      </c>
      <c r="K53" s="1" t="s">
        <v>881</v>
      </c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 t="s">
        <v>879</v>
      </c>
      <c r="I54" s="1" t="s">
        <v>880</v>
      </c>
      <c r="J54" s="1" t="s">
        <v>881</v>
      </c>
      <c r="K54" s="1" t="s">
        <v>883</v>
      </c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 t="s">
        <v>879</v>
      </c>
      <c r="I55" s="1" t="s">
        <v>880</v>
      </c>
      <c r="J55" s="1" t="s">
        <v>881</v>
      </c>
      <c r="K55" s="1" t="s">
        <v>883</v>
      </c>
      <c r="L55" s="1" t="s">
        <v>184</v>
      </c>
      <c r="M55" s="1"/>
    </row>
    <row r="56" spans="1:13" hidden="1" x14ac:dyDescent="0.3">
      <c r="A56" s="1"/>
      <c r="B56" s="1"/>
      <c r="C56" s="1"/>
      <c r="D56" s="1"/>
      <c r="E56" s="1"/>
      <c r="F56" s="1"/>
      <c r="G56" s="1"/>
      <c r="H56" s="1" t="s">
        <v>879</v>
      </c>
      <c r="I56" s="1" t="s">
        <v>880</v>
      </c>
      <c r="J56" s="1" t="s">
        <v>881</v>
      </c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 t="s">
        <v>879</v>
      </c>
      <c r="I57" s="1" t="s">
        <v>880</v>
      </c>
      <c r="J57" s="1" t="s">
        <v>881</v>
      </c>
      <c r="K57" s="1"/>
      <c r="L57" s="1"/>
      <c r="M57" s="1"/>
    </row>
    <row r="58" spans="1:13" hidden="1" x14ac:dyDescent="0.3">
      <c r="A58" s="1"/>
      <c r="B58" s="1"/>
      <c r="C58" s="1"/>
      <c r="D58" s="1"/>
      <c r="E58" s="1"/>
      <c r="F58" s="1"/>
      <c r="G58" s="1"/>
      <c r="H58" s="1" t="s">
        <v>879</v>
      </c>
      <c r="I58" s="1" t="s">
        <v>880</v>
      </c>
      <c r="J58" s="1" t="s">
        <v>881</v>
      </c>
      <c r="K58" s="1"/>
      <c r="L58" s="1"/>
      <c r="M58" s="1"/>
    </row>
    <row r="59" spans="1:13" hidden="1" x14ac:dyDescent="0.3">
      <c r="A59" s="1"/>
      <c r="B59" s="1"/>
      <c r="C59" s="1"/>
      <c r="D59" s="1"/>
      <c r="E59" s="1"/>
      <c r="F59" s="1"/>
      <c r="G59" s="1"/>
      <c r="H59" s="1" t="s">
        <v>879</v>
      </c>
      <c r="I59" s="1" t="s">
        <v>880</v>
      </c>
      <c r="J59" s="1" t="s">
        <v>881</v>
      </c>
      <c r="K59" s="1"/>
      <c r="L59" s="1"/>
      <c r="M59" s="1"/>
    </row>
    <row r="60" spans="1:13" hidden="1" x14ac:dyDescent="0.3">
      <c r="A60" s="1"/>
      <c r="B60" s="1"/>
      <c r="C60" s="1"/>
      <c r="D60" s="1"/>
      <c r="E60" s="1"/>
      <c r="F60" s="1"/>
      <c r="G60" s="1"/>
      <c r="H60" s="1" t="s">
        <v>879</v>
      </c>
      <c r="I60" s="1" t="s">
        <v>880</v>
      </c>
      <c r="J60" s="1" t="s">
        <v>881</v>
      </c>
      <c r="K60" s="1"/>
      <c r="L60" s="1"/>
      <c r="M60" s="1"/>
    </row>
    <row r="61" spans="1:13" hidden="1" x14ac:dyDescent="0.3">
      <c r="A61" s="1"/>
      <c r="B61" s="1"/>
      <c r="C61" s="1"/>
      <c r="D61" s="1"/>
      <c r="E61" s="1"/>
      <c r="F61" s="1"/>
      <c r="G61" s="1"/>
      <c r="H61" s="1" t="s">
        <v>879</v>
      </c>
      <c r="I61" s="1" t="s">
        <v>880</v>
      </c>
      <c r="J61" s="1" t="s">
        <v>881</v>
      </c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 t="s">
        <v>879</v>
      </c>
      <c r="I62" s="1" t="s">
        <v>880</v>
      </c>
      <c r="J62" s="1" t="s">
        <v>881</v>
      </c>
      <c r="K62" s="1"/>
      <c r="L62" s="1"/>
      <c r="M62" s="1"/>
    </row>
    <row r="63" spans="1:13" hidden="1" x14ac:dyDescent="0.3">
      <c r="A63" s="1"/>
      <c r="B63" s="1"/>
      <c r="C63" s="1"/>
      <c r="D63" s="1"/>
      <c r="E63" s="1"/>
      <c r="F63" s="1"/>
      <c r="G63" s="1"/>
      <c r="H63" s="1" t="s">
        <v>879</v>
      </c>
      <c r="I63" s="1" t="s">
        <v>880</v>
      </c>
      <c r="J63" s="1" t="s">
        <v>881</v>
      </c>
      <c r="K63" s="1"/>
      <c r="L63" s="1"/>
      <c r="M63" s="1"/>
    </row>
    <row r="64" spans="1:13" hidden="1" x14ac:dyDescent="0.3">
      <c r="A64" s="1"/>
      <c r="B64" s="1"/>
      <c r="C64" s="1"/>
      <c r="D64" s="1"/>
      <c r="E64" s="1"/>
      <c r="F64" s="1"/>
      <c r="G64" s="1"/>
      <c r="H64" s="1" t="s">
        <v>879</v>
      </c>
      <c r="I64" s="1" t="s">
        <v>880</v>
      </c>
      <c r="J64" s="1" t="s">
        <v>881</v>
      </c>
      <c r="K64" s="1"/>
      <c r="L64" s="1"/>
      <c r="M64" s="1"/>
    </row>
    <row r="65" spans="1:13" hidden="1" x14ac:dyDescent="0.3">
      <c r="A65" s="1"/>
      <c r="B65" s="1"/>
      <c r="C65" s="1"/>
      <c r="D65" s="1"/>
      <c r="E65" s="1"/>
      <c r="F65" s="1"/>
      <c r="G65" s="1"/>
      <c r="H65" s="1" t="s">
        <v>879</v>
      </c>
      <c r="I65" s="1" t="s">
        <v>880</v>
      </c>
      <c r="J65" s="1" t="s">
        <v>881</v>
      </c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 t="s">
        <v>879</v>
      </c>
      <c r="I66" s="1" t="s">
        <v>881</v>
      </c>
      <c r="J66" s="1" t="s">
        <v>882</v>
      </c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 t="s">
        <v>879</v>
      </c>
      <c r="I67" s="1" t="s">
        <v>880</v>
      </c>
      <c r="J67" s="1" t="s">
        <v>881</v>
      </c>
      <c r="K67" s="1" t="s">
        <v>882</v>
      </c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 t="s">
        <v>884</v>
      </c>
      <c r="I68" s="1" t="s">
        <v>885</v>
      </c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 t="s">
        <v>884</v>
      </c>
      <c r="I69" s="1" t="s">
        <v>885</v>
      </c>
      <c r="J69" s="1" t="s">
        <v>886</v>
      </c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 t="s">
        <v>884</v>
      </c>
      <c r="I70" s="1" t="s">
        <v>886</v>
      </c>
      <c r="J70" s="1" t="s">
        <v>887</v>
      </c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 t="s">
        <v>884</v>
      </c>
      <c r="I71" s="1" t="s">
        <v>886</v>
      </c>
      <c r="J71" s="1" t="s">
        <v>888</v>
      </c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 t="s">
        <v>884</v>
      </c>
      <c r="I72" s="1" t="s">
        <v>885</v>
      </c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 t="s">
        <v>884</v>
      </c>
      <c r="I73" s="1" t="s">
        <v>885</v>
      </c>
      <c r="J73" s="1" t="s">
        <v>886</v>
      </c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 t="s">
        <v>884</v>
      </c>
      <c r="I74" s="1" t="s">
        <v>886</v>
      </c>
      <c r="J74" s="1" t="s">
        <v>887</v>
      </c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 t="s">
        <v>884</v>
      </c>
      <c r="I75" s="1" t="s">
        <v>885</v>
      </c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 t="s">
        <v>884</v>
      </c>
      <c r="I76" s="1" t="s">
        <v>885</v>
      </c>
      <c r="J76" s="1" t="s">
        <v>886</v>
      </c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 t="s">
        <v>884</v>
      </c>
      <c r="I77" s="1" t="s">
        <v>886</v>
      </c>
      <c r="J77" s="1" t="s">
        <v>887</v>
      </c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 t="s">
        <v>884</v>
      </c>
      <c r="I78" s="1" t="s">
        <v>886</v>
      </c>
      <c r="J78" s="1" t="s">
        <v>888</v>
      </c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 t="s">
        <v>884</v>
      </c>
      <c r="I79" s="1" t="s">
        <v>885</v>
      </c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 t="s">
        <v>884</v>
      </c>
      <c r="I80" s="1" t="s">
        <v>885</v>
      </c>
      <c r="J80" s="1" t="s">
        <v>886</v>
      </c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 t="s">
        <v>884</v>
      </c>
      <c r="I81" s="1" t="s">
        <v>886</v>
      </c>
      <c r="J81" s="1" t="s">
        <v>887</v>
      </c>
      <c r="K81" s="1"/>
      <c r="L81" s="1"/>
      <c r="M81" s="1"/>
    </row>
    <row r="82" spans="1:13" hidden="1" x14ac:dyDescent="0.3">
      <c r="A82" s="1"/>
      <c r="B82" s="1"/>
      <c r="C82" s="1"/>
      <c r="D82" s="1"/>
      <c r="E82" s="1"/>
      <c r="F82" s="1"/>
      <c r="G82" s="1"/>
      <c r="H82" s="1" t="s">
        <v>884</v>
      </c>
      <c r="I82" s="1" t="s">
        <v>885</v>
      </c>
      <c r="J82" s="1" t="s">
        <v>886</v>
      </c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 t="s">
        <v>884</v>
      </c>
      <c r="I83" s="1" t="s">
        <v>885</v>
      </c>
      <c r="J83" s="1" t="s">
        <v>886</v>
      </c>
      <c r="K83" s="1"/>
      <c r="L83" s="1"/>
      <c r="M83" s="1"/>
    </row>
    <row r="84" spans="1:13" hidden="1" x14ac:dyDescent="0.3">
      <c r="A84" s="1"/>
      <c r="B84" s="1"/>
      <c r="C84" s="1"/>
      <c r="D84" s="1"/>
      <c r="E84" s="1"/>
      <c r="F84" s="1"/>
      <c r="G84" s="1"/>
      <c r="H84" s="1" t="s">
        <v>884</v>
      </c>
      <c r="I84" s="1" t="s">
        <v>885</v>
      </c>
      <c r="J84" s="1" t="s">
        <v>886</v>
      </c>
      <c r="K84" s="1"/>
      <c r="L84" s="1"/>
      <c r="M84" s="1"/>
    </row>
    <row r="85" spans="1:13" hidden="1" x14ac:dyDescent="0.3">
      <c r="A85" s="1"/>
      <c r="B85" s="1"/>
      <c r="C85" s="1"/>
      <c r="D85" s="1"/>
      <c r="E85" s="1"/>
      <c r="F85" s="1"/>
      <c r="G85" s="1"/>
      <c r="H85" s="1" t="s">
        <v>884</v>
      </c>
      <c r="I85" s="1" t="s">
        <v>885</v>
      </c>
      <c r="J85" s="1" t="s">
        <v>886</v>
      </c>
      <c r="K85" s="1"/>
      <c r="L85" s="1"/>
      <c r="M85" s="1"/>
    </row>
    <row r="86" spans="1:13" hidden="1" x14ac:dyDescent="0.3">
      <c r="A86" s="1"/>
      <c r="B86" s="1"/>
      <c r="C86" s="1"/>
      <c r="D86" s="1"/>
      <c r="E86" s="1"/>
      <c r="F86" s="1"/>
      <c r="G86" s="1"/>
      <c r="H86" s="1" t="s">
        <v>884</v>
      </c>
      <c r="I86" s="1" t="s">
        <v>885</v>
      </c>
      <c r="J86" s="1" t="s">
        <v>886</v>
      </c>
      <c r="K86" s="1"/>
      <c r="L86" s="1"/>
      <c r="M86" s="1"/>
    </row>
    <row r="87" spans="1:13" hidden="1" x14ac:dyDescent="0.3">
      <c r="A87" s="1"/>
      <c r="B87" s="1"/>
      <c r="C87" s="1"/>
      <c r="D87" s="1"/>
      <c r="E87" s="1"/>
      <c r="F87" s="1"/>
      <c r="G87" s="1"/>
      <c r="H87" s="1" t="s">
        <v>884</v>
      </c>
      <c r="I87" s="1" t="s">
        <v>885</v>
      </c>
      <c r="J87" s="1" t="s">
        <v>886</v>
      </c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 t="s">
        <v>884</v>
      </c>
      <c r="I88" s="1" t="s">
        <v>885</v>
      </c>
      <c r="J88" s="1"/>
      <c r="K88" s="1"/>
      <c r="L88" s="1"/>
      <c r="M88" s="1"/>
    </row>
    <row r="89" spans="1:13" hidden="1" x14ac:dyDescent="0.3">
      <c r="A89" s="1"/>
      <c r="B89" s="1"/>
      <c r="C89" s="1"/>
      <c r="D89" s="1"/>
      <c r="E89" s="1"/>
      <c r="F89" s="1"/>
      <c r="G89" s="1"/>
      <c r="H89" s="1" t="s">
        <v>884</v>
      </c>
      <c r="I89" s="1" t="s">
        <v>885</v>
      </c>
      <c r="J89" s="1" t="s">
        <v>886</v>
      </c>
      <c r="K89" s="1"/>
      <c r="L89" s="1"/>
      <c r="M89" s="1"/>
    </row>
    <row r="90" spans="1:13" hidden="1" x14ac:dyDescent="0.3">
      <c r="A90" s="1"/>
      <c r="B90" s="1"/>
      <c r="C90" s="1"/>
      <c r="D90" s="1"/>
      <c r="E90" s="1"/>
      <c r="F90" s="1"/>
      <c r="G90" s="1"/>
      <c r="H90" s="1" t="s">
        <v>884</v>
      </c>
      <c r="I90" s="1" t="s">
        <v>885</v>
      </c>
      <c r="J90" s="1" t="s">
        <v>886</v>
      </c>
      <c r="K90" s="1"/>
      <c r="L90" s="1"/>
      <c r="M90" s="1"/>
    </row>
    <row r="91" spans="1:13" hidden="1" x14ac:dyDescent="0.3">
      <c r="A91" s="1"/>
      <c r="B91" s="1"/>
      <c r="C91" s="1"/>
      <c r="D91" s="1"/>
      <c r="E91" s="1"/>
      <c r="F91" s="1"/>
      <c r="G91" s="1"/>
      <c r="H91" s="1" t="s">
        <v>884</v>
      </c>
      <c r="I91" s="1" t="s">
        <v>885</v>
      </c>
      <c r="J91" s="1" t="s">
        <v>886</v>
      </c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 t="s">
        <v>884</v>
      </c>
      <c r="I92" s="1" t="s">
        <v>886</v>
      </c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 t="s">
        <v>884</v>
      </c>
      <c r="I93" s="1" t="s">
        <v>885</v>
      </c>
      <c r="J93" s="1" t="s">
        <v>886</v>
      </c>
      <c r="K93" s="1"/>
      <c r="L93" s="1"/>
      <c r="M93" s="1"/>
    </row>
  </sheetData>
  <autoFilter ref="A1:G93" xr:uid="{43BD1C4E-241A-473F-8A2A-9C9747CF9CCA}">
    <filterColumn colId="3">
      <filters>
        <filter val="Pembukaan Rek"/>
        <filter val="Pemindahbukuan"/>
      </filters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AA9-C65E-4ADF-B7EC-999A6F1E143D}">
  <sheetPr codeName="Sheet3"/>
  <dimension ref="A1:I4"/>
  <sheetViews>
    <sheetView zoomScale="85" zoomScaleNormal="85" workbookViewId="0">
      <selection activeCell="F2" sqref="F2:H2"/>
    </sheetView>
  </sheetViews>
  <sheetFormatPr defaultRowHeight="14.4" x14ac:dyDescent="0.3"/>
  <cols>
    <col min="1" max="2" width="11.21875" bestFit="1" customWidth="1"/>
    <col min="3" max="3" width="9.6640625" bestFit="1" customWidth="1"/>
    <col min="4" max="4" width="15.5546875" bestFit="1" customWidth="1"/>
    <col min="5" max="5" width="21.5546875" bestFit="1" customWidth="1"/>
    <col min="6" max="6" width="12.44140625" bestFit="1" customWidth="1"/>
    <col min="7" max="7" width="16.109375" bestFit="1" customWidth="1"/>
    <col min="8" max="8" width="16.6640625" bestFit="1" customWidth="1"/>
    <col min="9" max="9" width="26.109375" bestFit="1" customWidth="1"/>
    <col min="10" max="12" width="15.5546875" customWidth="1"/>
    <col min="13" max="13" width="11.77734375" bestFit="1" customWidth="1"/>
    <col min="14" max="14" width="10.88671875" customWidth="1"/>
    <col min="15" max="15" width="10.33203125" bestFit="1" customWidth="1"/>
    <col min="16" max="16" width="12.88671875" bestFit="1" customWidth="1"/>
    <col min="17" max="17" width="19.109375" bestFit="1" customWidth="1"/>
    <col min="18" max="18" width="15.21875" customWidth="1"/>
  </cols>
  <sheetData>
    <row r="1" spans="1:9" ht="27.6" customHeight="1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620</v>
      </c>
      <c r="G1" s="3" t="s">
        <v>625</v>
      </c>
      <c r="H1" s="3" t="s">
        <v>6</v>
      </c>
      <c r="I1" s="3" t="s">
        <v>696</v>
      </c>
    </row>
    <row r="2" spans="1:9" x14ac:dyDescent="0.3">
      <c r="A2" s="1" t="str" cm="1">
        <f t="array" ref="A2:E4">_xlfn._xlws.FILTER(Batch!A:E,(Batch!A:A&lt;&gt;"")*(Batch!D:D="Pembukaan Rek")*(Batch!C:C&lt;&gt;"""")*(Batch!F:F&lt;&gt;"Non Pencairan"))</f>
        <v>A301</v>
      </c>
      <c r="B2" s="1" t="str">
        <v>A301</v>
      </c>
      <c r="C2" s="1" t="str">
        <v>Y</v>
      </c>
      <c r="D2" s="1" t="str">
        <v>Pembukaan Rek</v>
      </c>
      <c r="E2" s="1" t="str">
        <v>Korporasi &amp; Enterprise</v>
      </c>
      <c r="F2" s="1">
        <v>10001032630</v>
      </c>
      <c r="G2" s="9">
        <v>225824897</v>
      </c>
      <c r="H2" s="8">
        <v>1100000000000</v>
      </c>
      <c r="I2" s="1" t="str" cm="1">
        <f t="array" ref="I2:I4">_xlfn._xlws.FILTER(Batch!G:G,(Batch!A:A&lt;&gt;"")*(Batch!D:D="Pembukaan Rek")*(Batch!C:C&lt;&gt;""""))</f>
        <v>Pinjaman ke Simpanan &gt; 1T</v>
      </c>
    </row>
    <row r="3" spans="1:9" x14ac:dyDescent="0.3">
      <c r="A3" s="1" t="str">
        <v>A302</v>
      </c>
      <c r="B3" s="1" t="str">
        <v>A302</v>
      </c>
      <c r="C3" s="1" t="str">
        <v>Y</v>
      </c>
      <c r="D3" s="1" t="str">
        <v>Pembukaan Rek</v>
      </c>
      <c r="E3" s="1" t="str">
        <v>Korporasi &amp; Enterprise</v>
      </c>
      <c r="F3" s="1">
        <v>10001032630</v>
      </c>
      <c r="G3" s="1">
        <v>1000810246</v>
      </c>
      <c r="H3" s="8">
        <v>1200000000000</v>
      </c>
      <c r="I3" s="1" t="str">
        <v>Pinjaman ke Pinjaman &gt; 1T</v>
      </c>
    </row>
    <row r="4" spans="1:9" x14ac:dyDescent="0.3">
      <c r="A4" s="1" t="str">
        <v>A303</v>
      </c>
      <c r="B4" s="1" t="str">
        <v>A303</v>
      </c>
      <c r="C4" s="1" t="str">
        <v>Y</v>
      </c>
      <c r="D4" s="1" t="str">
        <v>Pembukaan Rek</v>
      </c>
      <c r="E4" s="1" t="str">
        <v>Korporasi &amp; Enterprise</v>
      </c>
      <c r="F4" s="1">
        <v>10001032630</v>
      </c>
      <c r="G4" s="2" t="s">
        <v>917</v>
      </c>
      <c r="H4" s="8">
        <v>1300000000000</v>
      </c>
      <c r="I4" s="1" t="str">
        <v>Pinjaman ke GL &gt; 1T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91FC9-2166-4792-900F-8A7469DA99D1}">
  <sheetPr codeName="Sheet4"/>
  <dimension ref="A1:O14"/>
  <sheetViews>
    <sheetView zoomScale="85" zoomScaleNormal="85" workbookViewId="0">
      <selection activeCell="A3" sqref="A3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9.6640625" bestFit="1" customWidth="1"/>
    <col min="4" max="4" width="17.109375" bestFit="1" customWidth="1"/>
    <col min="5" max="5" width="21.5546875" bestFit="1" customWidth="1"/>
    <col min="6" max="6" width="17.21875" bestFit="1" customWidth="1"/>
    <col min="7" max="7" width="16.109375" bestFit="1" customWidth="1"/>
    <col min="8" max="8" width="16.6640625" bestFit="1" customWidth="1"/>
    <col min="9" max="9" width="35.109375" bestFit="1" customWidth="1"/>
    <col min="10" max="10" width="28.88671875" bestFit="1" customWidth="1"/>
    <col min="11" max="12" width="15.5546875" customWidth="1"/>
    <col min="13" max="13" width="11.77734375" bestFit="1" customWidth="1"/>
    <col min="14" max="14" width="10.88671875" customWidth="1"/>
    <col min="15" max="15" width="17.21875" bestFit="1" customWidth="1"/>
    <col min="16" max="16" width="12.88671875" bestFit="1" customWidth="1"/>
    <col min="17" max="17" width="19.109375" bestFit="1" customWidth="1"/>
    <col min="18" max="18" width="15.21875" customWidth="1"/>
  </cols>
  <sheetData>
    <row r="1" spans="1:15" ht="27.6" customHeight="1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624</v>
      </c>
      <c r="G1" s="3" t="s">
        <v>625</v>
      </c>
      <c r="H1" s="3" t="s">
        <v>6</v>
      </c>
      <c r="I1" s="3" t="s">
        <v>696</v>
      </c>
      <c r="J1" s="3" t="s">
        <v>1</v>
      </c>
    </row>
    <row r="2" spans="1:15" x14ac:dyDescent="0.3">
      <c r="A2" s="1" t="str" cm="1">
        <f t="array" ref="A2:E10">_xlfn._xlws.FILTER(Batch!A:E,(Batch!A:A&lt;&gt;"")*(Batch!D:D="Pemindahbukuan")*(Batch!C:C&lt;&gt;""""))</f>
        <v>A304</v>
      </c>
      <c r="B2" s="1" t="str">
        <v>A304</v>
      </c>
      <c r="C2" s="1" t="str">
        <v>Y</v>
      </c>
      <c r="D2" s="1" t="str">
        <v>Pemindahbukuan</v>
      </c>
      <c r="E2" s="1" t="str">
        <v>Korporasi &amp; Enterprise</v>
      </c>
      <c r="F2" s="1">
        <v>1000007939</v>
      </c>
      <c r="G2" s="9">
        <v>200084449</v>
      </c>
      <c r="H2" s="8">
        <v>1100000000000</v>
      </c>
      <c r="I2" s="1" t="str" cm="1">
        <f t="array" ref="I2:I10">_xlfn._xlws.FILTER(Batch!G:G,(Batch!A:A&lt;&gt;"")*(Batch!D:D="Pemindahbukuan")*(Batch!C:C&lt;&gt;""""))</f>
        <v>Simpanan ke Simpanan  &gt; 1T</v>
      </c>
      <c r="J2" s="1" t="str" cm="1">
        <f t="array" ref="J2:J10">_xlfn._xlws.FILTER(Batch!F:F,(Batch!A:A&lt;&gt;"")*(Batch!D:D="Pemindahbukuan")*(Batch!C:C&lt;&gt;""""))</f>
        <v>Non Pencairan</v>
      </c>
    </row>
    <row r="3" spans="1:15" x14ac:dyDescent="0.3">
      <c r="A3" s="1" t="str">
        <v>A305</v>
      </c>
      <c r="B3" s="1" t="str">
        <v>A305</v>
      </c>
      <c r="C3" s="1">
        <v>0</v>
      </c>
      <c r="D3" s="1" t="str">
        <v>Pemindahbukuan</v>
      </c>
      <c r="E3" s="1" t="str">
        <v>Korporasi &amp; Enterprise</v>
      </c>
      <c r="F3" s="9">
        <v>1000810348</v>
      </c>
      <c r="G3" s="9">
        <v>1000810199</v>
      </c>
      <c r="H3" s="8">
        <v>1200000000000</v>
      </c>
      <c r="I3" s="1" t="str">
        <v>Pinjaman ke Pinjaman  &gt; 1T</v>
      </c>
      <c r="J3" s="1" t="str">
        <v>Pencairan ke 2 dan seterusnya</v>
      </c>
      <c r="M3" s="1" t="s">
        <v>895</v>
      </c>
      <c r="N3" s="1" t="s">
        <v>896</v>
      </c>
      <c r="O3" s="1"/>
    </row>
    <row r="4" spans="1:15" x14ac:dyDescent="0.3">
      <c r="A4" s="1" t="str">
        <v>A306</v>
      </c>
      <c r="B4" s="1" t="str">
        <v>A306</v>
      </c>
      <c r="C4" s="1">
        <v>0</v>
      </c>
      <c r="D4" s="1" t="str">
        <v>Pemindahbukuan</v>
      </c>
      <c r="E4" s="1" t="str">
        <v>Korporasi &amp; Enterprise</v>
      </c>
      <c r="F4" s="2" t="s">
        <v>897</v>
      </c>
      <c r="G4" s="2" t="s">
        <v>899</v>
      </c>
      <c r="H4" s="8">
        <v>1300000000000</v>
      </c>
      <c r="I4" s="1" t="str">
        <v>GL ke GL  &gt; 1T</v>
      </c>
      <c r="J4" s="1" t="str">
        <v>Non Pencairan</v>
      </c>
      <c r="M4" s="1" t="s">
        <v>900</v>
      </c>
      <c r="N4" s="1"/>
      <c r="O4" s="1"/>
    </row>
    <row r="5" spans="1:15" x14ac:dyDescent="0.3">
      <c r="A5" s="1" t="str">
        <v>A307</v>
      </c>
      <c r="B5" s="1" t="str">
        <v>A307</v>
      </c>
      <c r="C5" s="1">
        <v>0</v>
      </c>
      <c r="D5" s="1" t="str">
        <v>Pemindahbukuan</v>
      </c>
      <c r="E5" s="1" t="str">
        <v>Korporasi &amp; Enterprise</v>
      </c>
      <c r="F5" s="9">
        <v>1000007928</v>
      </c>
      <c r="G5" s="9">
        <v>1000810166</v>
      </c>
      <c r="H5" s="8">
        <v>1400000000000</v>
      </c>
      <c r="I5" s="1" t="str">
        <v>Simpanan ke Pinjaman  &gt; 1T</v>
      </c>
      <c r="J5" s="1" t="str">
        <v>Non Pencairan</v>
      </c>
      <c r="M5" s="9">
        <v>1000810133</v>
      </c>
      <c r="N5" s="1">
        <v>1000007939</v>
      </c>
      <c r="O5" s="2" t="s">
        <v>897</v>
      </c>
    </row>
    <row r="6" spans="1:15" x14ac:dyDescent="0.3">
      <c r="A6" s="1" t="str">
        <v>A308</v>
      </c>
      <c r="B6" s="1" t="str">
        <v>A308</v>
      </c>
      <c r="C6" s="1">
        <v>0</v>
      </c>
      <c r="D6" s="1" t="str">
        <v>Pemindahbukuan</v>
      </c>
      <c r="E6" s="1" t="str">
        <v>Korporasi &amp; Enterprise</v>
      </c>
      <c r="F6" s="1">
        <v>1000613690</v>
      </c>
      <c r="G6" s="2" t="s">
        <v>903</v>
      </c>
      <c r="H6" s="8">
        <v>1500000000000</v>
      </c>
      <c r="I6" s="1" t="str">
        <v>Simpanan ke GL  &gt; 1T</v>
      </c>
      <c r="J6" s="1" t="str">
        <v>Non Pencairan</v>
      </c>
      <c r="M6" s="9">
        <v>1000810348</v>
      </c>
      <c r="N6" s="9">
        <v>1000007928</v>
      </c>
      <c r="O6" s="2" t="s">
        <v>898</v>
      </c>
    </row>
    <row r="7" spans="1:15" x14ac:dyDescent="0.3">
      <c r="A7" s="1" t="str">
        <v>A309</v>
      </c>
      <c r="B7" s="1" t="str">
        <v>A309</v>
      </c>
      <c r="C7" s="1">
        <v>0</v>
      </c>
      <c r="D7" s="1" t="str">
        <v>Pemindahbukuan</v>
      </c>
      <c r="E7" s="1" t="str">
        <v>Korporasi &amp; Enterprise</v>
      </c>
      <c r="F7" s="1">
        <v>1000810144</v>
      </c>
      <c r="G7" s="1">
        <v>200078491</v>
      </c>
      <c r="H7" s="8">
        <v>1600000000000</v>
      </c>
      <c r="I7" s="1" t="str">
        <v>Pinjaman ke Simpanan  &gt; 1T</v>
      </c>
      <c r="J7" s="1" t="str">
        <v>Pencairan ke 2 dan seterusnya</v>
      </c>
      <c r="M7" s="1">
        <v>1000810144</v>
      </c>
      <c r="N7" s="1">
        <v>1000613690</v>
      </c>
      <c r="O7" s="2" t="s">
        <v>902</v>
      </c>
    </row>
    <row r="8" spans="1:15" x14ac:dyDescent="0.3">
      <c r="A8" s="1" t="str">
        <v>A310</v>
      </c>
      <c r="B8" s="1" t="str">
        <v>A310</v>
      </c>
      <c r="C8" s="1">
        <v>0</v>
      </c>
      <c r="D8" s="1" t="str">
        <v>Pemindahbukuan</v>
      </c>
      <c r="E8" s="1" t="str">
        <v>Korporasi &amp; Enterprise</v>
      </c>
      <c r="F8" s="1">
        <v>1000810155</v>
      </c>
      <c r="G8" s="2" t="s">
        <v>904</v>
      </c>
      <c r="H8" s="8">
        <v>1700000000000</v>
      </c>
      <c r="I8" s="1" t="str">
        <v>Pinjaman ke GL  &gt; 1T</v>
      </c>
      <c r="J8" s="1" t="str">
        <v>Pencairan ke 2 dan seterusnya</v>
      </c>
      <c r="M8" s="9">
        <v>1000810155</v>
      </c>
      <c r="N8" s="1"/>
      <c r="O8" s="2"/>
    </row>
    <row r="9" spans="1:15" x14ac:dyDescent="0.3">
      <c r="A9" s="1" t="str">
        <v>A311</v>
      </c>
      <c r="B9" s="1" t="str">
        <v>A311</v>
      </c>
      <c r="C9" s="1">
        <v>0</v>
      </c>
      <c r="D9" s="1" t="str">
        <v>Pemindahbukuan</v>
      </c>
      <c r="E9" s="1" t="str">
        <v>Korporasi &amp; Enterprise</v>
      </c>
      <c r="F9" s="2" t="s">
        <v>898</v>
      </c>
      <c r="G9" s="1">
        <v>225281702</v>
      </c>
      <c r="H9" s="8">
        <v>1800000000000</v>
      </c>
      <c r="I9" s="1" t="str">
        <v>GL ke Simpanan  &gt; 1T</v>
      </c>
      <c r="J9" s="1" t="str">
        <v>Non Pencairan</v>
      </c>
    </row>
    <row r="10" spans="1:15" x14ac:dyDescent="0.3">
      <c r="A10" s="1" t="str">
        <v>A312</v>
      </c>
      <c r="B10" s="1" t="str">
        <v>A312</v>
      </c>
      <c r="C10" s="1">
        <v>0</v>
      </c>
      <c r="D10" s="1" t="str">
        <v>Pemindahbukuan</v>
      </c>
      <c r="E10" s="1" t="str">
        <v>Korporasi &amp; Enterprise</v>
      </c>
      <c r="F10" s="2" t="s">
        <v>902</v>
      </c>
      <c r="G10" s="1">
        <v>1000810202</v>
      </c>
      <c r="H10" s="8">
        <v>1900000000000</v>
      </c>
      <c r="I10" s="1" t="str">
        <v>GL ke Pinjaman  &gt; 1T</v>
      </c>
      <c r="J10" s="1" t="str">
        <v>Non Pencairan</v>
      </c>
      <c r="M10" s="1" t="s">
        <v>901</v>
      </c>
      <c r="N10" s="1"/>
      <c r="O10" s="1"/>
    </row>
    <row r="11" spans="1:15" x14ac:dyDescent="0.3">
      <c r="A11" s="1"/>
      <c r="B11" s="1"/>
      <c r="C11" s="1"/>
      <c r="D11" s="1"/>
      <c r="E11" s="1"/>
      <c r="H11" s="8"/>
      <c r="I11" s="1"/>
      <c r="J11" s="1"/>
      <c r="M11" s="1">
        <v>1000810199</v>
      </c>
      <c r="N11" s="9">
        <v>200080295</v>
      </c>
      <c r="O11" s="2" t="s">
        <v>899</v>
      </c>
    </row>
    <row r="12" spans="1:15" x14ac:dyDescent="0.3">
      <c r="M12" s="9">
        <v>1000810166</v>
      </c>
      <c r="N12" s="1">
        <v>200084449</v>
      </c>
      <c r="O12" s="2" t="s">
        <v>903</v>
      </c>
    </row>
    <row r="13" spans="1:15" x14ac:dyDescent="0.3">
      <c r="M13" s="1">
        <v>1000810202</v>
      </c>
      <c r="N13" s="1">
        <v>200078491</v>
      </c>
      <c r="O13" s="2" t="s">
        <v>904</v>
      </c>
    </row>
    <row r="14" spans="1:15" x14ac:dyDescent="0.3">
      <c r="M14" s="1"/>
      <c r="N14" s="1">
        <v>225281702</v>
      </c>
      <c r="O14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7C97-92AE-4A01-A424-7EE289F6002B}">
  <sheetPr codeName="Sheet5"/>
  <dimension ref="A1:E4"/>
  <sheetViews>
    <sheetView workbookViewId="0">
      <selection activeCell="A2" sqref="A2"/>
    </sheetView>
  </sheetViews>
  <sheetFormatPr defaultRowHeight="14.4" x14ac:dyDescent="0.3"/>
  <cols>
    <col min="1" max="1" width="11" bestFit="1" customWidth="1"/>
    <col min="2" max="2" width="10" bestFit="1" customWidth="1"/>
  </cols>
  <sheetData>
    <row r="1" spans="1:5" x14ac:dyDescent="0.3">
      <c r="A1" s="3" t="s">
        <v>624</v>
      </c>
      <c r="B1" s="3" t="s">
        <v>625</v>
      </c>
    </row>
    <row r="2" spans="1:5" x14ac:dyDescent="0.3">
      <c r="A2" s="9">
        <v>1000810133</v>
      </c>
      <c r="B2" s="9">
        <v>225824897</v>
      </c>
    </row>
    <row r="4" spans="1:5" x14ac:dyDescent="0.3">
      <c r="E4" s="1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88C0-6289-4CBF-A155-DA283A6AEC18}">
  <sheetPr codeName="Sheet6"/>
  <dimension ref="A1:X13"/>
  <sheetViews>
    <sheetView zoomScale="85" zoomScaleNormal="85" workbookViewId="0">
      <selection activeCell="A2" sqref="A2"/>
    </sheetView>
  </sheetViews>
  <sheetFormatPr defaultRowHeight="14.4" x14ac:dyDescent="0.3"/>
  <cols>
    <col min="1" max="1" width="15" bestFit="1" customWidth="1"/>
    <col min="2" max="2" width="11.21875" bestFit="1" customWidth="1"/>
    <col min="3" max="3" width="9.6640625" bestFit="1" customWidth="1"/>
    <col min="4" max="4" width="15.88671875" bestFit="1" customWidth="1"/>
    <col min="5" max="5" width="20.21875" bestFit="1" customWidth="1"/>
    <col min="6" max="6" width="9.21875" bestFit="1" customWidth="1"/>
    <col min="7" max="12" width="15.5546875" customWidth="1"/>
    <col min="13" max="13" width="20.21875" bestFit="1" customWidth="1"/>
    <col min="19" max="19" width="16.5546875" customWidth="1"/>
    <col min="20" max="20" width="8.5546875" customWidth="1"/>
    <col min="21" max="21" width="9.21875" customWidth="1"/>
    <col min="22" max="22" width="10.5546875" customWidth="1"/>
  </cols>
  <sheetData>
    <row r="1" spans="1:24" ht="27.6" customHeight="1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4" t="s">
        <v>664</v>
      </c>
      <c r="H1" s="4" t="s">
        <v>665</v>
      </c>
      <c r="I1" s="4" t="s">
        <v>666</v>
      </c>
      <c r="J1" s="4" t="s">
        <v>667</v>
      </c>
      <c r="K1" s="4" t="s">
        <v>668</v>
      </c>
      <c r="L1" s="4" t="s">
        <v>669</v>
      </c>
      <c r="M1" s="4" t="s">
        <v>894</v>
      </c>
      <c r="S1" s="4" t="s">
        <v>664</v>
      </c>
      <c r="T1" s="4" t="s">
        <v>665</v>
      </c>
      <c r="U1" s="4" t="s">
        <v>666</v>
      </c>
      <c r="V1" s="4" t="s">
        <v>667</v>
      </c>
      <c r="W1" s="4" t="s">
        <v>668</v>
      </c>
      <c r="X1" s="4" t="s">
        <v>669</v>
      </c>
    </row>
    <row r="2" spans="1:24" x14ac:dyDescent="0.3">
      <c r="A2" s="1" t="str" cm="1">
        <f t="array" ref="A2:E2">_xlfn._xlws.FILTER(Batch!A:E,(Batch!A:A&lt;&gt;"")*(Batch!D:D="Maintenance Rek"))</f>
        <v>A313</v>
      </c>
      <c r="B2" s="1" t="str">
        <v>A313</v>
      </c>
      <c r="C2" s="1">
        <v>0</v>
      </c>
      <c r="D2" s="1" t="str">
        <v>Maintenance Rek</v>
      </c>
      <c r="E2" s="1" t="str">
        <v>Korporasi &amp; Enterprise</v>
      </c>
      <c r="F2" s="1">
        <v>20824912</v>
      </c>
      <c r="G2" s="2">
        <v>1000555400</v>
      </c>
      <c r="H2" s="2"/>
      <c r="I2" s="2"/>
      <c r="J2" s="13"/>
      <c r="K2" s="1"/>
      <c r="L2" s="1"/>
      <c r="M2" s="8">
        <v>3000000000000</v>
      </c>
      <c r="R2" s="21">
        <v>1</v>
      </c>
      <c r="S2" s="2">
        <v>1000555400</v>
      </c>
      <c r="T2" s="2">
        <v>7</v>
      </c>
      <c r="U2" s="2" t="s">
        <v>460</v>
      </c>
      <c r="V2" s="13" t="s">
        <v>860</v>
      </c>
      <c r="W2" s="1">
        <v>2</v>
      </c>
      <c r="X2" s="1">
        <v>1</v>
      </c>
    </row>
    <row r="3" spans="1:24" x14ac:dyDescent="0.3">
      <c r="A3" s="1"/>
      <c r="B3" s="1"/>
      <c r="C3" s="1"/>
      <c r="D3" s="1"/>
      <c r="E3" s="1"/>
      <c r="F3" s="1">
        <v>24024967</v>
      </c>
      <c r="G3" s="2">
        <v>1000555400</v>
      </c>
      <c r="H3" s="2">
        <v>7</v>
      </c>
      <c r="I3" s="2" t="s">
        <v>460</v>
      </c>
      <c r="J3" s="13" t="s">
        <v>860</v>
      </c>
      <c r="K3" s="1">
        <v>2</v>
      </c>
      <c r="L3" s="1">
        <v>1</v>
      </c>
      <c r="M3" s="1"/>
      <c r="R3" s="21"/>
      <c r="S3" s="2">
        <v>1000555400</v>
      </c>
      <c r="T3" s="2">
        <v>7</v>
      </c>
      <c r="U3" s="2" t="s">
        <v>460</v>
      </c>
      <c r="V3" s="13" t="s">
        <v>860</v>
      </c>
      <c r="W3" s="1">
        <v>2</v>
      </c>
      <c r="X3" s="1">
        <v>1</v>
      </c>
    </row>
    <row r="4" spans="1:24" x14ac:dyDescent="0.3">
      <c r="A4" s="1"/>
      <c r="B4" s="1"/>
      <c r="C4" s="1"/>
      <c r="D4" s="1"/>
      <c r="E4" s="1"/>
      <c r="F4" s="1">
        <v>24024978</v>
      </c>
      <c r="G4" s="2">
        <v>1000555400</v>
      </c>
      <c r="H4" s="2">
        <v>7</v>
      </c>
      <c r="I4" s="2" t="s">
        <v>460</v>
      </c>
      <c r="J4" s="13" t="s">
        <v>860</v>
      </c>
      <c r="K4" s="1">
        <v>2</v>
      </c>
      <c r="L4" s="1">
        <v>1</v>
      </c>
      <c r="M4" s="1"/>
      <c r="R4" s="21"/>
      <c r="S4" s="2">
        <v>1000555400</v>
      </c>
      <c r="T4" s="2">
        <v>7</v>
      </c>
      <c r="U4" s="2" t="s">
        <v>460</v>
      </c>
      <c r="V4" s="13" t="s">
        <v>860</v>
      </c>
      <c r="W4" s="1">
        <v>2</v>
      </c>
      <c r="X4" s="1">
        <v>1</v>
      </c>
    </row>
    <row r="5" spans="1:24" x14ac:dyDescent="0.3">
      <c r="A5" s="1"/>
      <c r="B5" s="1"/>
      <c r="C5" s="1"/>
      <c r="D5" s="1"/>
      <c r="E5" s="1"/>
      <c r="F5" s="1">
        <v>24024989</v>
      </c>
      <c r="G5" s="2">
        <v>1000555400</v>
      </c>
      <c r="H5" s="2">
        <v>7</v>
      </c>
      <c r="I5" s="2" t="s">
        <v>460</v>
      </c>
      <c r="J5" s="13" t="s">
        <v>860</v>
      </c>
      <c r="K5" s="1">
        <v>2</v>
      </c>
      <c r="L5" s="1">
        <v>1</v>
      </c>
      <c r="M5" s="1"/>
      <c r="R5" s="21"/>
      <c r="S5" s="2">
        <v>1000555400</v>
      </c>
      <c r="T5" s="2">
        <v>7</v>
      </c>
      <c r="U5" s="2" t="s">
        <v>460</v>
      </c>
      <c r="V5" s="13" t="s">
        <v>860</v>
      </c>
      <c r="W5" s="1">
        <v>2</v>
      </c>
      <c r="X5" s="1">
        <v>1</v>
      </c>
    </row>
    <row r="6" spans="1:24" x14ac:dyDescent="0.3">
      <c r="A6" s="1"/>
      <c r="B6" s="1"/>
      <c r="C6" s="1"/>
      <c r="D6" s="1"/>
      <c r="E6" s="1"/>
      <c r="F6" s="1">
        <v>24082501</v>
      </c>
      <c r="G6" s="2">
        <v>1000555400</v>
      </c>
      <c r="H6" s="2">
        <v>7</v>
      </c>
      <c r="I6" s="2" t="s">
        <v>460</v>
      </c>
      <c r="J6" s="13" t="s">
        <v>860</v>
      </c>
      <c r="K6" s="1">
        <v>2</v>
      </c>
      <c r="L6" s="1">
        <v>1</v>
      </c>
      <c r="M6" s="1"/>
      <c r="R6" s="21"/>
      <c r="S6" s="2">
        <v>1000555400</v>
      </c>
      <c r="T6" s="2">
        <v>7</v>
      </c>
      <c r="U6" s="2" t="s">
        <v>460</v>
      </c>
      <c r="V6" s="13" t="s">
        <v>860</v>
      </c>
      <c r="W6" s="1">
        <v>2</v>
      </c>
      <c r="X6" s="1">
        <v>1</v>
      </c>
    </row>
    <row r="9" spans="1:24" x14ac:dyDescent="0.3">
      <c r="R9" s="21">
        <v>2</v>
      </c>
      <c r="S9" s="2">
        <v>1000483681</v>
      </c>
      <c r="T9" s="2">
        <v>7</v>
      </c>
      <c r="U9" s="2" t="s">
        <v>460</v>
      </c>
      <c r="V9" s="13" t="s">
        <v>707</v>
      </c>
      <c r="W9" s="1">
        <v>1</v>
      </c>
      <c r="X9" s="1">
        <v>2</v>
      </c>
    </row>
    <row r="10" spans="1:24" x14ac:dyDescent="0.3">
      <c r="R10" s="21"/>
      <c r="S10" s="2">
        <v>1000483681</v>
      </c>
      <c r="T10" s="2">
        <v>7</v>
      </c>
      <c r="U10" s="2" t="s">
        <v>460</v>
      </c>
      <c r="V10" s="13" t="s">
        <v>707</v>
      </c>
      <c r="W10" s="1">
        <v>1</v>
      </c>
      <c r="X10" s="1">
        <v>2</v>
      </c>
    </row>
    <row r="11" spans="1:24" x14ac:dyDescent="0.3">
      <c r="R11" s="21"/>
      <c r="S11" s="2">
        <v>1000483681</v>
      </c>
      <c r="T11" s="2">
        <v>7</v>
      </c>
      <c r="U11" s="2" t="s">
        <v>460</v>
      </c>
      <c r="V11" s="13" t="s">
        <v>707</v>
      </c>
      <c r="W11" s="1">
        <v>1</v>
      </c>
      <c r="X11" s="1">
        <v>2</v>
      </c>
    </row>
    <row r="12" spans="1:24" x14ac:dyDescent="0.3">
      <c r="R12" s="21"/>
      <c r="S12" s="2">
        <v>1000483681</v>
      </c>
      <c r="T12" s="2">
        <v>7</v>
      </c>
      <c r="U12" s="2" t="s">
        <v>460</v>
      </c>
      <c r="V12" s="13" t="s">
        <v>707</v>
      </c>
      <c r="W12" s="1">
        <v>1</v>
      </c>
      <c r="X12" s="1">
        <v>2</v>
      </c>
    </row>
    <row r="13" spans="1:24" x14ac:dyDescent="0.3">
      <c r="R13" s="21"/>
      <c r="S13" s="2">
        <v>1000483681</v>
      </c>
      <c r="T13" s="2">
        <v>7</v>
      </c>
      <c r="U13" s="2" t="s">
        <v>460</v>
      </c>
      <c r="V13" s="13" t="s">
        <v>707</v>
      </c>
      <c r="W13" s="1">
        <v>1</v>
      </c>
      <c r="X13" s="1">
        <v>2</v>
      </c>
    </row>
  </sheetData>
  <mergeCells count="2">
    <mergeCell ref="R9:R13"/>
    <mergeCell ref="R2:R6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266A-4BC0-41AA-BC30-8E4A2101D5F5}">
  <sheetPr codeName="Sheet7"/>
  <dimension ref="A1:N14"/>
  <sheetViews>
    <sheetView workbookViewId="0">
      <selection activeCell="E12" sqref="E12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7.6640625" bestFit="1" customWidth="1"/>
    <col min="5" max="5" width="19.44140625" bestFit="1" customWidth="1"/>
    <col min="6" max="6" width="10" bestFit="1" customWidth="1"/>
    <col min="7" max="7" width="11.6640625" bestFit="1" customWidth="1"/>
    <col min="8" max="8" width="14.109375" bestFit="1" customWidth="1"/>
  </cols>
  <sheetData>
    <row r="1" spans="1:14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3" t="s">
        <v>657</v>
      </c>
      <c r="H1" s="3" t="s">
        <v>658</v>
      </c>
      <c r="M1" s="3" t="s">
        <v>657</v>
      </c>
      <c r="N1" s="3" t="s">
        <v>658</v>
      </c>
    </row>
    <row r="2" spans="1:14" x14ac:dyDescent="0.3">
      <c r="A2" s="1" t="e" cm="1" vm="1">
        <f t="array" ref="A2">_xlfn._xlws.FILTER(Batch!A:E,(Batch!A:A&lt;&gt;"")*(Batch!D:D="Restrukturisasi Rek"))</f>
        <v>#VALUE!</v>
      </c>
      <c r="B2" s="1"/>
      <c r="C2" s="1"/>
      <c r="D2" s="1"/>
      <c r="E2" s="1"/>
      <c r="F2" s="1">
        <v>189485080</v>
      </c>
      <c r="G2" s="1">
        <v>7</v>
      </c>
      <c r="H2" s="1">
        <v>3</v>
      </c>
      <c r="M2" s="1">
        <v>7</v>
      </c>
      <c r="N2" s="1">
        <v>2</v>
      </c>
    </row>
    <row r="3" spans="1:14" x14ac:dyDescent="0.3">
      <c r="A3" s="1"/>
      <c r="B3" s="1"/>
      <c r="C3" s="1"/>
      <c r="D3" s="1"/>
      <c r="E3" s="1"/>
      <c r="F3" s="1">
        <v>315840932</v>
      </c>
      <c r="G3" s="1">
        <v>7</v>
      </c>
      <c r="H3" s="1">
        <v>3</v>
      </c>
      <c r="M3" s="1">
        <v>7</v>
      </c>
      <c r="N3" s="1">
        <v>2</v>
      </c>
    </row>
    <row r="4" spans="1:14" x14ac:dyDescent="0.3">
      <c r="A4" s="1"/>
      <c r="B4" s="1"/>
      <c r="C4" s="1"/>
      <c r="D4" s="1"/>
      <c r="E4" s="1"/>
      <c r="F4" s="1">
        <v>193081171</v>
      </c>
      <c r="G4" s="1">
        <v>7</v>
      </c>
      <c r="H4" s="1">
        <v>3</v>
      </c>
      <c r="M4" s="1">
        <v>7</v>
      </c>
      <c r="N4" s="1">
        <v>2</v>
      </c>
    </row>
    <row r="5" spans="1:14" x14ac:dyDescent="0.3">
      <c r="A5" s="1"/>
      <c r="B5" s="1"/>
      <c r="C5" s="1"/>
      <c r="D5" s="1"/>
      <c r="E5" s="1"/>
      <c r="F5" s="1">
        <v>199159213</v>
      </c>
      <c r="G5" s="1">
        <v>7</v>
      </c>
      <c r="H5" s="1">
        <v>3</v>
      </c>
      <c r="M5" s="1">
        <v>7</v>
      </c>
      <c r="N5" s="1">
        <v>2</v>
      </c>
    </row>
    <row r="6" spans="1:14" x14ac:dyDescent="0.3">
      <c r="A6" s="1"/>
      <c r="B6" s="1"/>
      <c r="C6" s="1"/>
      <c r="D6" s="1"/>
      <c r="E6" s="1"/>
      <c r="F6" s="1">
        <v>315579874</v>
      </c>
      <c r="G6" s="1">
        <v>7</v>
      </c>
      <c r="H6" s="1">
        <v>3</v>
      </c>
      <c r="M6" s="1">
        <v>7</v>
      </c>
      <c r="N6" s="1">
        <v>2</v>
      </c>
    </row>
    <row r="9" spans="1:14" x14ac:dyDescent="0.3">
      <c r="M9" s="3" t="s">
        <v>657</v>
      </c>
      <c r="N9" s="3" t="s">
        <v>658</v>
      </c>
    </row>
    <row r="10" spans="1:14" x14ac:dyDescent="0.3">
      <c r="M10" s="1">
        <v>7</v>
      </c>
      <c r="N10" s="1">
        <v>3</v>
      </c>
    </row>
    <row r="11" spans="1:14" x14ac:dyDescent="0.3">
      <c r="M11" s="1">
        <v>7</v>
      </c>
      <c r="N11" s="1">
        <v>3</v>
      </c>
    </row>
    <row r="12" spans="1:14" x14ac:dyDescent="0.3">
      <c r="M12" s="1">
        <v>7</v>
      </c>
      <c r="N12" s="1">
        <v>3</v>
      </c>
    </row>
    <row r="13" spans="1:14" x14ac:dyDescent="0.3">
      <c r="M13" s="1">
        <v>7</v>
      </c>
      <c r="N13" s="1">
        <v>3</v>
      </c>
    </row>
    <row r="14" spans="1:14" x14ac:dyDescent="0.3">
      <c r="M14" s="1">
        <v>7</v>
      </c>
      <c r="N14" s="1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433-1570-4CF0-9087-6C517CF886BF}">
  <sheetPr codeName="Sheet8"/>
  <dimension ref="A1:G6"/>
  <sheetViews>
    <sheetView workbookViewId="0">
      <selection activeCell="I5" sqref="I5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3.5546875" bestFit="1" customWidth="1"/>
    <col min="5" max="5" width="19.44140625" bestFit="1" customWidth="1"/>
    <col min="6" max="6" width="10" bestFit="1" customWidth="1"/>
  </cols>
  <sheetData>
    <row r="1" spans="1:7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3" t="s">
        <v>655</v>
      </c>
    </row>
    <row r="2" spans="1:7" x14ac:dyDescent="0.3">
      <c r="A2" s="1" t="e" cm="1" vm="1">
        <f t="array" ref="A2">_xlfn._xlws.FILTER(Batch!A:E,(Batch!A:A&lt;&gt;"")*(Batch!D:D="Pending Rekening"))</f>
        <v>#VALUE!</v>
      </c>
      <c r="B2" s="1"/>
      <c r="C2" s="1"/>
      <c r="D2" s="1"/>
      <c r="E2" s="1"/>
      <c r="F2" s="1">
        <v>319720</v>
      </c>
      <c r="G2" s="1" t="s">
        <v>858</v>
      </c>
    </row>
    <row r="3" spans="1:7" x14ac:dyDescent="0.3">
      <c r="A3" s="1"/>
      <c r="B3" s="1"/>
      <c r="C3" s="1"/>
      <c r="D3" s="1"/>
      <c r="E3" s="1"/>
      <c r="F3" s="1">
        <v>319855</v>
      </c>
      <c r="G3" s="1" t="s">
        <v>858</v>
      </c>
    </row>
    <row r="4" spans="1:7" x14ac:dyDescent="0.3">
      <c r="A4" s="1"/>
      <c r="B4" s="1"/>
      <c r="C4" s="1"/>
      <c r="D4" s="1"/>
      <c r="E4" s="1"/>
      <c r="F4" s="1">
        <v>320190</v>
      </c>
      <c r="G4" s="1" t="s">
        <v>858</v>
      </c>
    </row>
    <row r="5" spans="1:7" x14ac:dyDescent="0.3">
      <c r="A5" s="1"/>
      <c r="B5" s="1"/>
      <c r="C5" s="1"/>
      <c r="D5" s="1"/>
      <c r="E5" s="1"/>
      <c r="F5" s="1">
        <v>320429</v>
      </c>
      <c r="G5" s="1" t="s">
        <v>858</v>
      </c>
    </row>
    <row r="6" spans="1:7" x14ac:dyDescent="0.3">
      <c r="A6" s="1"/>
      <c r="B6" s="1"/>
      <c r="C6" s="1"/>
      <c r="D6" s="1"/>
      <c r="E6" s="1"/>
      <c r="F6" s="1">
        <v>320724</v>
      </c>
      <c r="G6" s="1" t="s">
        <v>858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D4F3-8219-4719-9BB6-91EB60CEB81D}">
  <sheetPr codeName="Sheet9"/>
  <dimension ref="A1:Q15"/>
  <sheetViews>
    <sheetView topLeftCell="B1" workbookViewId="0">
      <selection activeCell="J9" sqref="J9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6.44140625" bestFit="1" customWidth="1"/>
    <col min="5" max="5" width="19.44140625" bestFit="1" customWidth="1"/>
    <col min="6" max="6" width="11" bestFit="1" customWidth="1"/>
    <col min="7" max="7" width="15.5546875" bestFit="1" customWidth="1"/>
    <col min="8" max="8" width="14.109375" bestFit="1" customWidth="1"/>
    <col min="15" max="15" width="15.5546875" bestFit="1" customWidth="1"/>
    <col min="16" max="16" width="14.109375" bestFit="1" customWidth="1"/>
    <col min="17" max="17" width="8.21875" bestFit="1" customWidth="1"/>
  </cols>
  <sheetData>
    <row r="1" spans="1:17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3" t="s">
        <v>661</v>
      </c>
      <c r="H1" s="3" t="s">
        <v>662</v>
      </c>
      <c r="I1" s="3" t="s">
        <v>663</v>
      </c>
      <c r="O1" s="3" t="s">
        <v>661</v>
      </c>
      <c r="P1" s="3" t="s">
        <v>662</v>
      </c>
      <c r="Q1" s="3" t="s">
        <v>663</v>
      </c>
    </row>
    <row r="2" spans="1:17" x14ac:dyDescent="0.3">
      <c r="A2" s="1" t="e" cm="1" vm="1">
        <f t="array" ref="A2">_xlfn._xlws.FILTER(Batch!A:E,(Batch!A:A&lt;&gt;"")*(Batch!D:D="Maintenance Info"))</f>
        <v>#VALUE!</v>
      </c>
      <c r="B2" s="1"/>
      <c r="C2" s="1"/>
      <c r="D2" s="1"/>
      <c r="E2" s="1"/>
      <c r="F2" s="1">
        <v>13418605</v>
      </c>
      <c r="G2" s="2" t="s">
        <v>460</v>
      </c>
      <c r="H2" s="2" t="s">
        <v>859</v>
      </c>
      <c r="I2" s="1">
        <v>2</v>
      </c>
      <c r="O2" s="2" t="s">
        <v>460</v>
      </c>
      <c r="P2" s="2" t="s">
        <v>859</v>
      </c>
      <c r="Q2" s="1">
        <v>2</v>
      </c>
    </row>
    <row r="3" spans="1:17" x14ac:dyDescent="0.3">
      <c r="A3" s="1"/>
      <c r="B3" s="1"/>
      <c r="C3" s="1"/>
      <c r="D3" s="1"/>
      <c r="E3" s="1"/>
      <c r="F3" s="1">
        <v>13731764</v>
      </c>
      <c r="G3" s="2" t="s">
        <v>460</v>
      </c>
      <c r="H3" s="2" t="s">
        <v>859</v>
      </c>
      <c r="I3" s="1">
        <v>2</v>
      </c>
      <c r="O3" s="2" t="s">
        <v>460</v>
      </c>
      <c r="P3" s="2" t="s">
        <v>859</v>
      </c>
      <c r="Q3" s="1">
        <v>2</v>
      </c>
    </row>
    <row r="4" spans="1:17" x14ac:dyDescent="0.3">
      <c r="A4" s="1"/>
      <c r="B4" s="1"/>
      <c r="C4" s="1"/>
      <c r="D4" s="1"/>
      <c r="E4" s="1"/>
      <c r="F4" s="1">
        <v>13736922</v>
      </c>
      <c r="G4" s="2" t="s">
        <v>460</v>
      </c>
      <c r="H4" s="2" t="s">
        <v>859</v>
      </c>
      <c r="I4" s="1">
        <v>2</v>
      </c>
      <c r="O4" s="2" t="s">
        <v>460</v>
      </c>
      <c r="P4" s="2" t="s">
        <v>859</v>
      </c>
      <c r="Q4" s="1">
        <v>2</v>
      </c>
    </row>
    <row r="5" spans="1:17" x14ac:dyDescent="0.3">
      <c r="A5" s="1"/>
      <c r="B5" s="1"/>
      <c r="C5" s="1"/>
      <c r="D5" s="1"/>
      <c r="E5" s="1"/>
      <c r="F5" s="1">
        <v>16774148</v>
      </c>
      <c r="G5" s="2" t="s">
        <v>460</v>
      </c>
      <c r="H5" s="2" t="s">
        <v>859</v>
      </c>
      <c r="I5" s="1">
        <v>2</v>
      </c>
      <c r="O5" s="2" t="s">
        <v>460</v>
      </c>
      <c r="P5" s="2" t="s">
        <v>859</v>
      </c>
      <c r="Q5" s="1">
        <v>2</v>
      </c>
    </row>
    <row r="6" spans="1:17" x14ac:dyDescent="0.3">
      <c r="A6" s="1"/>
      <c r="B6" s="1"/>
      <c r="C6" s="1"/>
      <c r="D6" s="1"/>
      <c r="E6" s="1"/>
      <c r="F6" s="1">
        <v>20812769</v>
      </c>
      <c r="G6" s="2" t="s">
        <v>460</v>
      </c>
      <c r="H6" s="2" t="s">
        <v>859</v>
      </c>
      <c r="I6" s="1">
        <v>2</v>
      </c>
      <c r="O6" s="2" t="s">
        <v>460</v>
      </c>
      <c r="P6" s="2" t="s">
        <v>859</v>
      </c>
      <c r="Q6" s="1">
        <v>2</v>
      </c>
    </row>
    <row r="10" spans="1:17" x14ac:dyDescent="0.3">
      <c r="O10" s="3" t="s">
        <v>661</v>
      </c>
      <c r="P10" s="3" t="s">
        <v>662</v>
      </c>
      <c r="Q10" s="3" t="s">
        <v>663</v>
      </c>
    </row>
    <row r="11" spans="1:17" x14ac:dyDescent="0.3">
      <c r="O11" s="2" t="s">
        <v>459</v>
      </c>
      <c r="P11" s="2" t="s">
        <v>706</v>
      </c>
      <c r="Q11" s="1">
        <v>6</v>
      </c>
    </row>
    <row r="12" spans="1:17" x14ac:dyDescent="0.3">
      <c r="O12" s="2" t="s">
        <v>459</v>
      </c>
      <c r="P12" s="2" t="s">
        <v>706</v>
      </c>
      <c r="Q12" s="1">
        <v>6</v>
      </c>
    </row>
    <row r="13" spans="1:17" x14ac:dyDescent="0.3">
      <c r="O13" s="2" t="s">
        <v>459</v>
      </c>
      <c r="P13" s="2" t="s">
        <v>706</v>
      </c>
      <c r="Q13" s="1">
        <v>6</v>
      </c>
    </row>
    <row r="14" spans="1:17" x14ac:dyDescent="0.3">
      <c r="O14" s="2" t="s">
        <v>459</v>
      </c>
      <c r="P14" s="2" t="s">
        <v>706</v>
      </c>
      <c r="Q14" s="1">
        <v>6</v>
      </c>
    </row>
    <row r="15" spans="1:17" x14ac:dyDescent="0.3">
      <c r="O15" s="2" t="s">
        <v>459</v>
      </c>
      <c r="P15" s="2" t="s">
        <v>706</v>
      </c>
      <c r="Q15" s="1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B6B9-9E53-41FA-B7C7-AA120BEF5B7F}">
  <sheetPr codeName="Sheet10"/>
  <dimension ref="A1:H6"/>
  <sheetViews>
    <sheetView workbookViewId="0">
      <selection activeCell="F1" sqref="F1:H1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3.5546875" bestFit="1" customWidth="1"/>
    <col min="5" max="5" width="19.44140625" bestFit="1" customWidth="1"/>
    <col min="6" max="6" width="10" bestFit="1" customWidth="1"/>
  </cols>
  <sheetData>
    <row r="1" spans="1:8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654</v>
      </c>
      <c r="G1" s="3" t="s">
        <v>655</v>
      </c>
      <c r="H1" s="3" t="s">
        <v>6</v>
      </c>
    </row>
    <row r="2" spans="1:8" x14ac:dyDescent="0.3">
      <c r="A2" s="1" t="e" cm="1" vm="1">
        <f t="array" ref="A2">_xlfn._xlws.FILTER(Batch!A:E,(Batch!A:A&lt;&gt;"")*(Batch!D:D="Blokir Rekening"))</f>
        <v>#VALUE!</v>
      </c>
      <c r="B2" s="1"/>
      <c r="C2" s="1"/>
      <c r="D2" s="1"/>
      <c r="E2" s="1"/>
      <c r="F2" s="1">
        <v>226356621</v>
      </c>
      <c r="G2" s="1" t="s">
        <v>857</v>
      </c>
      <c r="H2" s="1">
        <v>1500000</v>
      </c>
    </row>
    <row r="3" spans="1:8" x14ac:dyDescent="0.3">
      <c r="A3" s="1"/>
      <c r="B3" s="1"/>
      <c r="C3" s="1"/>
      <c r="D3" s="1"/>
      <c r="E3" s="1"/>
      <c r="F3" s="1">
        <v>226356869</v>
      </c>
      <c r="G3" s="1" t="s">
        <v>857</v>
      </c>
      <c r="H3" s="1">
        <v>1500000</v>
      </c>
    </row>
    <row r="4" spans="1:8" x14ac:dyDescent="0.3">
      <c r="A4" s="1"/>
      <c r="B4" s="1"/>
      <c r="C4" s="1"/>
      <c r="D4" s="1"/>
      <c r="E4" s="1"/>
      <c r="F4" s="1">
        <v>226356870</v>
      </c>
      <c r="G4" s="1" t="s">
        <v>857</v>
      </c>
      <c r="H4" s="1">
        <v>1500000</v>
      </c>
    </row>
    <row r="5" spans="1:8" x14ac:dyDescent="0.3">
      <c r="A5" s="1"/>
      <c r="B5" s="1"/>
      <c r="C5" s="1"/>
      <c r="D5" s="1"/>
      <c r="E5" s="1"/>
      <c r="F5" s="1">
        <v>226356905</v>
      </c>
      <c r="G5" s="1" t="s">
        <v>857</v>
      </c>
      <c r="H5" s="1">
        <v>1500000</v>
      </c>
    </row>
    <row r="6" spans="1:8" x14ac:dyDescent="0.3">
      <c r="A6" s="1"/>
      <c r="B6" s="1"/>
      <c r="C6" s="1"/>
      <c r="D6" s="1"/>
      <c r="E6" s="1"/>
      <c r="F6" s="1">
        <v>226357068</v>
      </c>
      <c r="G6" s="1" t="s">
        <v>857</v>
      </c>
      <c r="H6" s="1">
        <v>1500000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FE0F-62C7-41FF-ADD9-AC9ECF6284E5}">
  <sheetPr codeName="Sheet11"/>
  <dimension ref="A1:I6"/>
  <sheetViews>
    <sheetView zoomScale="85" zoomScaleNormal="85" workbookViewId="0">
      <selection activeCell="M13" sqref="M13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3.5546875" bestFit="1" customWidth="1"/>
    <col min="5" max="5" width="21.5546875" bestFit="1" customWidth="1"/>
    <col min="6" max="6" width="10" bestFit="1" customWidth="1"/>
    <col min="7" max="7" width="16.33203125" customWidth="1"/>
    <col min="8" max="8" width="13.5546875" customWidth="1"/>
  </cols>
  <sheetData>
    <row r="1" spans="1:9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4" t="s">
        <v>654</v>
      </c>
      <c r="G1" s="4" t="s">
        <v>703</v>
      </c>
      <c r="H1" s="4" t="s">
        <v>704</v>
      </c>
      <c r="I1" s="4" t="s">
        <v>705</v>
      </c>
    </row>
    <row r="2" spans="1:9" x14ac:dyDescent="0.3">
      <c r="A2" s="1" t="e" cm="1" vm="1">
        <f t="array" ref="A2">_xlfn._xlws.FILTER(Batch!A:E,(Batch!A:A&lt;&gt;"")*(Batch!D:D="Bucket Adjusment"))</f>
        <v>#VALUE!</v>
      </c>
      <c r="B2" s="1"/>
      <c r="C2" s="1"/>
      <c r="D2" s="1"/>
      <c r="E2" s="1"/>
      <c r="F2" s="1">
        <v>226209814</v>
      </c>
      <c r="G2" s="1">
        <v>100</v>
      </c>
      <c r="H2" s="1">
        <v>200</v>
      </c>
      <c r="I2" s="1">
        <v>300</v>
      </c>
    </row>
    <row r="3" spans="1:9" x14ac:dyDescent="0.3">
      <c r="A3" s="1"/>
      <c r="B3" s="1"/>
      <c r="C3" s="1"/>
      <c r="D3" s="1"/>
      <c r="E3" s="1"/>
      <c r="F3" s="1">
        <v>226209814</v>
      </c>
      <c r="G3" s="1">
        <v>100</v>
      </c>
      <c r="H3" s="1">
        <v>200</v>
      </c>
      <c r="I3" s="1">
        <v>300</v>
      </c>
    </row>
    <row r="4" spans="1:9" x14ac:dyDescent="0.3">
      <c r="A4" s="1"/>
      <c r="B4" s="1"/>
      <c r="C4" s="1"/>
      <c r="D4" s="1"/>
      <c r="E4" s="1"/>
      <c r="F4" s="1">
        <v>226209814</v>
      </c>
      <c r="G4" s="1">
        <v>100</v>
      </c>
      <c r="H4" s="1">
        <v>200</v>
      </c>
      <c r="I4" s="1">
        <v>300</v>
      </c>
    </row>
    <row r="5" spans="1:9" x14ac:dyDescent="0.3">
      <c r="A5" s="1"/>
      <c r="B5" s="1"/>
      <c r="C5" s="1"/>
      <c r="D5" s="1"/>
      <c r="E5" s="1"/>
      <c r="F5" s="1">
        <v>226209814</v>
      </c>
      <c r="G5" s="1">
        <v>100</v>
      </c>
      <c r="H5" s="1">
        <v>200</v>
      </c>
      <c r="I5" s="1">
        <v>300</v>
      </c>
    </row>
    <row r="6" spans="1:9" x14ac:dyDescent="0.3">
      <c r="A6" s="1"/>
      <c r="B6" s="1"/>
      <c r="C6" s="1"/>
      <c r="D6" s="1"/>
      <c r="E6" s="1"/>
      <c r="F6" s="1">
        <v>226209814</v>
      </c>
      <c r="G6" s="1">
        <v>100</v>
      </c>
      <c r="H6" s="1">
        <v>200</v>
      </c>
      <c r="I6" s="1">
        <v>300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806-7C7F-4A70-AA10-15B5FE986DA0}">
  <sheetPr codeName="Sheet12"/>
  <dimension ref="A1:M6"/>
  <sheetViews>
    <sheetView tabSelected="1" zoomScale="85" zoomScaleNormal="85" workbookViewId="0">
      <selection activeCell="F2" sqref="F2:M2"/>
    </sheetView>
  </sheetViews>
  <sheetFormatPr defaultRowHeight="14.4" x14ac:dyDescent="0.3"/>
  <cols>
    <col min="1" max="2" width="14.5546875" bestFit="1" customWidth="1"/>
    <col min="3" max="3" width="9.33203125" bestFit="1" customWidth="1"/>
    <col min="4" max="4" width="13.5546875" bestFit="1" customWidth="1"/>
    <col min="5" max="5" width="19.44140625" bestFit="1" customWidth="1"/>
    <col min="6" max="6" width="10" bestFit="1" customWidth="1"/>
    <col min="7" max="7" width="16.33203125" customWidth="1"/>
    <col min="8" max="8" width="13.5546875" customWidth="1"/>
    <col min="10" max="10" width="17.5546875" customWidth="1"/>
    <col min="11" max="11" width="15" customWidth="1"/>
  </cols>
  <sheetData>
    <row r="1" spans="1:13" ht="28.8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4" t="s">
        <v>654</v>
      </c>
      <c r="G1" s="4" t="s">
        <v>691</v>
      </c>
      <c r="H1" s="4" t="s">
        <v>692</v>
      </c>
      <c r="I1" s="4" t="s">
        <v>693</v>
      </c>
      <c r="J1" s="4" t="s">
        <v>694</v>
      </c>
      <c r="K1" s="4" t="s">
        <v>695</v>
      </c>
      <c r="L1" s="4" t="s">
        <v>696</v>
      </c>
      <c r="M1" s="4" t="s">
        <v>697</v>
      </c>
    </row>
    <row r="2" spans="1:13" x14ac:dyDescent="0.3">
      <c r="A2" s="1" t="e" cm="1" vm="1">
        <f t="array" ref="A2">_xlfn._xlws.FILTER(Batch!A:E,(Batch!A:A&lt;&gt;"")*(Batch!D:D="Penutupan Rek"))</f>
        <v>#VALUE!</v>
      </c>
      <c r="B2" s="1"/>
      <c r="C2" s="1"/>
      <c r="D2" s="1"/>
      <c r="E2" s="1"/>
      <c r="F2" s="1">
        <v>102360117</v>
      </c>
      <c r="G2" s="1" t="s">
        <v>698</v>
      </c>
      <c r="H2" s="1" t="s">
        <v>699</v>
      </c>
      <c r="I2" s="1">
        <v>1000000</v>
      </c>
      <c r="J2" s="1">
        <v>1000138929</v>
      </c>
      <c r="K2" s="1">
        <v>225020487</v>
      </c>
      <c r="L2" s="1" t="s">
        <v>700</v>
      </c>
      <c r="M2" s="1" t="s">
        <v>701</v>
      </c>
    </row>
    <row r="3" spans="1:13" x14ac:dyDescent="0.3">
      <c r="A3" s="1"/>
      <c r="B3" s="1"/>
      <c r="C3" s="1"/>
      <c r="D3" s="1"/>
      <c r="E3" s="1"/>
      <c r="F3" s="1">
        <v>102371094</v>
      </c>
      <c r="G3" s="1" t="s">
        <v>698</v>
      </c>
      <c r="H3" s="1" t="s">
        <v>699</v>
      </c>
      <c r="I3" s="1">
        <v>1000000</v>
      </c>
      <c r="J3" s="1">
        <v>1000138929</v>
      </c>
      <c r="K3" s="1">
        <v>225020487</v>
      </c>
      <c r="L3" s="1" t="s">
        <v>700</v>
      </c>
      <c r="M3" s="1" t="s">
        <v>701</v>
      </c>
    </row>
    <row r="4" spans="1:13" x14ac:dyDescent="0.3">
      <c r="A4" s="1"/>
      <c r="B4" s="1"/>
      <c r="C4" s="1"/>
      <c r="D4" s="1"/>
      <c r="E4" s="1"/>
      <c r="F4" s="1">
        <v>102796302</v>
      </c>
      <c r="G4" s="1" t="s">
        <v>698</v>
      </c>
      <c r="H4" s="1" t="s">
        <v>699</v>
      </c>
      <c r="I4" s="1">
        <v>1000000</v>
      </c>
      <c r="J4" s="1">
        <v>1000138929</v>
      </c>
      <c r="K4" s="1">
        <v>225020487</v>
      </c>
      <c r="L4" s="1" t="s">
        <v>700</v>
      </c>
      <c r="M4" s="1" t="s">
        <v>701</v>
      </c>
    </row>
    <row r="5" spans="1:13" x14ac:dyDescent="0.3">
      <c r="A5" s="1"/>
      <c r="B5" s="1"/>
      <c r="C5" s="1"/>
      <c r="D5" s="1"/>
      <c r="E5" s="1"/>
      <c r="F5" s="1">
        <v>103618432</v>
      </c>
      <c r="G5" s="1" t="s">
        <v>698</v>
      </c>
      <c r="H5" s="1" t="s">
        <v>699</v>
      </c>
      <c r="I5" s="1">
        <v>1000000</v>
      </c>
      <c r="J5" s="1">
        <v>1000138929</v>
      </c>
      <c r="K5" s="1">
        <v>225020487</v>
      </c>
      <c r="L5" s="1" t="s">
        <v>700</v>
      </c>
      <c r="M5" s="1" t="s">
        <v>701</v>
      </c>
    </row>
    <row r="6" spans="1:13" x14ac:dyDescent="0.3">
      <c r="A6" s="1"/>
      <c r="B6" s="1"/>
      <c r="C6" s="1"/>
      <c r="D6" s="1"/>
      <c r="E6" s="1"/>
      <c r="F6" s="1">
        <v>103664091</v>
      </c>
      <c r="G6" s="1" t="s">
        <v>698</v>
      </c>
      <c r="H6" s="1" t="s">
        <v>699</v>
      </c>
      <c r="I6" s="1">
        <v>1000000</v>
      </c>
      <c r="J6" s="1">
        <v>1000138929</v>
      </c>
      <c r="K6" s="1">
        <v>225020487</v>
      </c>
      <c r="L6" s="1" t="s">
        <v>700</v>
      </c>
      <c r="M6" s="1" t="s">
        <v>701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AD18-A021-4A0D-8421-8634CE68643E}">
  <sheetPr codeName="Sheet13"/>
  <dimension ref="A1:R6"/>
  <sheetViews>
    <sheetView zoomScale="85" zoomScaleNormal="85" workbookViewId="0">
      <selection sqref="A1:R6"/>
    </sheetView>
  </sheetViews>
  <sheetFormatPr defaultRowHeight="14.4" x14ac:dyDescent="0.3"/>
  <cols>
    <col min="1" max="1" width="15" bestFit="1" customWidth="1"/>
    <col min="2" max="2" width="9.21875" bestFit="1" customWidth="1"/>
    <col min="3" max="3" width="9.6640625" bestFit="1" customWidth="1"/>
    <col min="4" max="4" width="15.88671875" bestFit="1" customWidth="1"/>
    <col min="5" max="5" width="20.21875" bestFit="1" customWidth="1"/>
    <col min="6" max="6" width="15.5546875" bestFit="1" customWidth="1"/>
    <col min="7" max="12" width="15.5546875" customWidth="1"/>
    <col min="13" max="13" width="11.77734375" bestFit="1" customWidth="1"/>
    <col min="14" max="14" width="10.88671875" customWidth="1"/>
    <col min="15" max="15" width="10.33203125" bestFit="1" customWidth="1"/>
    <col min="16" max="16" width="12.88671875" bestFit="1" customWidth="1"/>
    <col min="17" max="17" width="19.109375" bestFit="1" customWidth="1"/>
    <col min="18" max="18" width="15.21875" customWidth="1"/>
  </cols>
  <sheetData>
    <row r="1" spans="1:18" ht="27.6" customHeight="1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4" t="s">
        <v>671</v>
      </c>
      <c r="G1" s="4" t="s">
        <v>672</v>
      </c>
      <c r="H1" s="4" t="s">
        <v>673</v>
      </c>
      <c r="I1" s="4" t="s">
        <v>674</v>
      </c>
      <c r="J1" s="4" t="s">
        <v>675</v>
      </c>
      <c r="K1" s="4" t="s">
        <v>676</v>
      </c>
      <c r="L1" s="4" t="s">
        <v>677</v>
      </c>
      <c r="M1" s="4" t="s">
        <v>678</v>
      </c>
      <c r="N1" s="4" t="s">
        <v>679</v>
      </c>
      <c r="O1" s="4" t="s">
        <v>680</v>
      </c>
      <c r="P1" s="4" t="s">
        <v>681</v>
      </c>
      <c r="Q1" s="4" t="s">
        <v>682</v>
      </c>
      <c r="R1" s="4" t="s">
        <v>683</v>
      </c>
    </row>
    <row r="2" spans="1:18" x14ac:dyDescent="0.3">
      <c r="A2" s="1" t="e" cm="1" vm="1">
        <f t="array" ref="A2">_xlfn._xlws.FILTER(Batch!A:E,(Batch!A:A&lt;&gt;"")*(Batch!D:D="Asuransi")*(Batch!C:C&lt;&gt;""""))</f>
        <v>#VALUE!</v>
      </c>
      <c r="B2" s="1"/>
      <c r="C2" s="1"/>
      <c r="D2" s="1"/>
      <c r="E2" s="1"/>
      <c r="F2" s="14">
        <v>1000809820</v>
      </c>
      <c r="G2" s="14" t="s">
        <v>684</v>
      </c>
      <c r="H2" s="5">
        <v>1000000000</v>
      </c>
      <c r="I2" s="5">
        <v>100000</v>
      </c>
      <c r="J2" s="2" t="s">
        <v>689</v>
      </c>
      <c r="K2" s="5">
        <v>50000</v>
      </c>
      <c r="L2" s="5">
        <v>10000</v>
      </c>
      <c r="M2" s="14" t="s">
        <v>685</v>
      </c>
      <c r="N2" s="14">
        <v>228356776</v>
      </c>
      <c r="O2" s="15" t="s">
        <v>889</v>
      </c>
      <c r="P2" s="15" t="s">
        <v>686</v>
      </c>
      <c r="Q2" s="15" t="s">
        <v>687</v>
      </c>
      <c r="R2" s="14">
        <v>1000103587</v>
      </c>
    </row>
    <row r="3" spans="1:18" x14ac:dyDescent="0.3">
      <c r="A3" s="1"/>
      <c r="B3" s="1"/>
      <c r="C3" s="1"/>
      <c r="D3" s="1"/>
      <c r="E3" s="1"/>
      <c r="F3" s="14">
        <v>102360117</v>
      </c>
      <c r="G3" s="14" t="s">
        <v>684</v>
      </c>
      <c r="H3" s="5">
        <v>1000000000</v>
      </c>
      <c r="I3" s="5">
        <v>100000</v>
      </c>
      <c r="J3" s="2" t="s">
        <v>689</v>
      </c>
      <c r="K3" s="5">
        <v>50000</v>
      </c>
      <c r="L3" s="5">
        <v>10000</v>
      </c>
      <c r="M3" s="14" t="s">
        <v>685</v>
      </c>
      <c r="N3" s="14">
        <v>228356776</v>
      </c>
      <c r="O3" s="15" t="s">
        <v>890</v>
      </c>
      <c r="P3" s="15" t="s">
        <v>686</v>
      </c>
      <c r="Q3" s="15" t="s">
        <v>687</v>
      </c>
      <c r="R3" s="14">
        <v>1000103587</v>
      </c>
    </row>
    <row r="4" spans="1:18" x14ac:dyDescent="0.3">
      <c r="A4" s="1"/>
      <c r="B4" s="1"/>
      <c r="C4" s="1"/>
      <c r="D4" s="1"/>
      <c r="E4" s="1"/>
      <c r="F4" s="14">
        <v>102371094</v>
      </c>
      <c r="G4" s="14" t="s">
        <v>684</v>
      </c>
      <c r="H4" s="5">
        <v>1000000000</v>
      </c>
      <c r="I4" s="5">
        <v>100000</v>
      </c>
      <c r="J4" s="2" t="s">
        <v>689</v>
      </c>
      <c r="K4" s="5">
        <v>50000</v>
      </c>
      <c r="L4" s="5">
        <v>10000</v>
      </c>
      <c r="M4" s="14" t="s">
        <v>685</v>
      </c>
      <c r="N4" s="14">
        <v>228356776</v>
      </c>
      <c r="O4" s="15" t="s">
        <v>891</v>
      </c>
      <c r="P4" s="15" t="s">
        <v>686</v>
      </c>
      <c r="Q4" s="15" t="s">
        <v>687</v>
      </c>
      <c r="R4" s="14">
        <v>1000103587</v>
      </c>
    </row>
    <row r="5" spans="1:18" x14ac:dyDescent="0.3">
      <c r="A5" s="1"/>
      <c r="B5" s="1"/>
      <c r="C5" s="1"/>
      <c r="D5" s="1"/>
      <c r="E5" s="1"/>
      <c r="F5" s="14">
        <v>102796302</v>
      </c>
      <c r="G5" s="14" t="s">
        <v>684</v>
      </c>
      <c r="H5" s="5">
        <v>1000000000</v>
      </c>
      <c r="I5" s="5">
        <v>100000</v>
      </c>
      <c r="J5" s="2" t="s">
        <v>689</v>
      </c>
      <c r="K5" s="5">
        <v>50000</v>
      </c>
      <c r="L5" s="5">
        <v>10000</v>
      </c>
      <c r="M5" s="14" t="s">
        <v>685</v>
      </c>
      <c r="N5" s="14">
        <v>228356776</v>
      </c>
      <c r="O5" s="15" t="s">
        <v>892</v>
      </c>
      <c r="P5" s="15" t="s">
        <v>686</v>
      </c>
      <c r="Q5" s="15" t="s">
        <v>687</v>
      </c>
      <c r="R5" s="14">
        <v>1000103587</v>
      </c>
    </row>
    <row r="6" spans="1:18" x14ac:dyDescent="0.3">
      <c r="A6" s="1"/>
      <c r="B6" s="1"/>
      <c r="C6" s="1"/>
      <c r="D6" s="1"/>
      <c r="E6" s="1"/>
      <c r="F6" s="14">
        <v>103618432</v>
      </c>
      <c r="G6" s="14" t="s">
        <v>684</v>
      </c>
      <c r="H6" s="5">
        <v>1000000000</v>
      </c>
      <c r="I6" s="5">
        <v>100000</v>
      </c>
      <c r="J6" s="2" t="s">
        <v>689</v>
      </c>
      <c r="K6" s="5">
        <v>50000</v>
      </c>
      <c r="L6" s="5">
        <v>10000</v>
      </c>
      <c r="M6" s="14" t="s">
        <v>685</v>
      </c>
      <c r="N6" s="14">
        <v>228356776</v>
      </c>
      <c r="O6" s="15" t="s">
        <v>893</v>
      </c>
      <c r="P6" s="15" t="s">
        <v>686</v>
      </c>
      <c r="Q6" s="15" t="s">
        <v>687</v>
      </c>
      <c r="R6" s="14">
        <v>1000103587</v>
      </c>
    </row>
  </sheetData>
  <phoneticPr fontId="2" type="noConversion"/>
  <dataValidations count="1">
    <dataValidation type="list" allowBlank="1" showErrorMessage="1" errorTitle="An invalid value was entered" error="Select a value from the list" sqref="G2:G6" xr:uid="{3CE4FB96-FC73-4F3A-9471-8095BDD8D061}">
      <formula1>JenisAsuransi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8F31-7B42-4821-9D10-DF3A60B7EBAF}">
  <sheetPr codeName="Sheet14"/>
  <dimension ref="A1:B2"/>
  <sheetViews>
    <sheetView workbookViewId="0">
      <selection activeCell="B2" sqref="B2"/>
    </sheetView>
  </sheetViews>
  <sheetFormatPr defaultRowHeight="14.4" x14ac:dyDescent="0.3"/>
  <cols>
    <col min="1" max="1" width="12" bestFit="1" customWidth="1"/>
    <col min="2" max="2" width="10" bestFit="1" customWidth="1"/>
  </cols>
  <sheetData>
    <row r="1" spans="1:2" x14ac:dyDescent="0.3">
      <c r="A1" s="3" t="s">
        <v>620</v>
      </c>
      <c r="B1" s="3" t="s">
        <v>625</v>
      </c>
    </row>
    <row r="2" spans="1:2" x14ac:dyDescent="0.3">
      <c r="A2" s="1">
        <v>10000236102</v>
      </c>
      <c r="B2" s="1">
        <v>225824897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9469-66E5-4152-81CF-AEEA15303386}">
  <sheetPr codeName="Sheet15"/>
  <dimension ref="A1:F184"/>
  <sheetViews>
    <sheetView topLeftCell="A64" workbookViewId="0">
      <selection activeCell="A88" sqref="A88:F88"/>
    </sheetView>
  </sheetViews>
  <sheetFormatPr defaultRowHeight="14.4" x14ac:dyDescent="0.3"/>
  <cols>
    <col min="1" max="1" width="13.33203125" bestFit="1" customWidth="1"/>
    <col min="2" max="2" width="13.33203125" customWidth="1"/>
    <col min="3" max="3" width="41.21875" bestFit="1" customWidth="1"/>
    <col min="4" max="4" width="60.109375" bestFit="1" customWidth="1"/>
    <col min="5" max="5" width="40.33203125" bestFit="1" customWidth="1"/>
    <col min="6" max="6" width="16.6640625" bestFit="1" customWidth="1"/>
  </cols>
  <sheetData>
    <row r="1" spans="1:6" x14ac:dyDescent="0.3">
      <c r="A1" t="s">
        <v>453</v>
      </c>
      <c r="B1" t="s">
        <v>627</v>
      </c>
      <c r="C1" t="s">
        <v>454</v>
      </c>
      <c r="D1" t="s">
        <v>455</v>
      </c>
      <c r="E1" t="s">
        <v>456</v>
      </c>
      <c r="F1" t="s">
        <v>457</v>
      </c>
    </row>
    <row r="2" spans="1:6" x14ac:dyDescent="0.3">
      <c r="A2" t="s">
        <v>458</v>
      </c>
      <c r="B2" t="s">
        <v>628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3">
      <c r="A3" t="s">
        <v>458</v>
      </c>
      <c r="B3" t="s">
        <v>628</v>
      </c>
      <c r="C3" t="s">
        <v>46</v>
      </c>
      <c r="D3" t="s">
        <v>47</v>
      </c>
      <c r="E3" t="s">
        <v>48</v>
      </c>
      <c r="F3" t="s">
        <v>50</v>
      </c>
    </row>
    <row r="4" spans="1:6" x14ac:dyDescent="0.3">
      <c r="A4" t="s">
        <v>458</v>
      </c>
      <c r="B4" t="s">
        <v>628</v>
      </c>
      <c r="C4" t="s">
        <v>46</v>
      </c>
      <c r="D4" t="s">
        <v>47</v>
      </c>
      <c r="E4" t="s">
        <v>48</v>
      </c>
      <c r="F4" t="s">
        <v>51</v>
      </c>
    </row>
    <row r="5" spans="1:6" x14ac:dyDescent="0.3">
      <c r="A5" t="s">
        <v>459</v>
      </c>
      <c r="B5" t="s">
        <v>628</v>
      </c>
      <c r="C5" t="s">
        <v>52</v>
      </c>
      <c r="D5" t="s">
        <v>53</v>
      </c>
      <c r="E5" t="s">
        <v>48</v>
      </c>
      <c r="F5" t="s">
        <v>54</v>
      </c>
    </row>
    <row r="6" spans="1:6" x14ac:dyDescent="0.3">
      <c r="A6" t="s">
        <v>459</v>
      </c>
      <c r="B6" t="s">
        <v>628</v>
      </c>
      <c r="C6" t="s">
        <v>52</v>
      </c>
      <c r="D6" t="s">
        <v>53</v>
      </c>
      <c r="E6" t="s">
        <v>48</v>
      </c>
      <c r="F6" t="s">
        <v>55</v>
      </c>
    </row>
    <row r="7" spans="1:6" x14ac:dyDescent="0.3">
      <c r="A7" t="s">
        <v>459</v>
      </c>
      <c r="B7" t="s">
        <v>628</v>
      </c>
      <c r="C7" t="s">
        <v>52</v>
      </c>
      <c r="D7" t="s">
        <v>53</v>
      </c>
      <c r="E7" t="s">
        <v>48</v>
      </c>
      <c r="F7" t="s">
        <v>56</v>
      </c>
    </row>
    <row r="8" spans="1:6" x14ac:dyDescent="0.3">
      <c r="A8" t="s">
        <v>460</v>
      </c>
      <c r="B8" t="s">
        <v>628</v>
      </c>
      <c r="C8" t="s">
        <v>57</v>
      </c>
      <c r="D8" t="s">
        <v>58</v>
      </c>
      <c r="E8" t="s">
        <v>48</v>
      </c>
      <c r="F8" t="s">
        <v>59</v>
      </c>
    </row>
    <row r="9" spans="1:6" x14ac:dyDescent="0.3">
      <c r="A9" t="s">
        <v>60</v>
      </c>
      <c r="B9" t="s">
        <v>628</v>
      </c>
      <c r="C9" t="s">
        <v>61</v>
      </c>
      <c r="D9" t="s">
        <v>47</v>
      </c>
      <c r="E9" t="s">
        <v>62</v>
      </c>
      <c r="F9" t="s">
        <v>63</v>
      </c>
    </row>
    <row r="10" spans="1:6" x14ac:dyDescent="0.3">
      <c r="A10" t="s">
        <v>64</v>
      </c>
      <c r="B10" t="s">
        <v>628</v>
      </c>
      <c r="C10" t="s">
        <v>65</v>
      </c>
      <c r="D10" t="s">
        <v>53</v>
      </c>
      <c r="E10" t="s">
        <v>62</v>
      </c>
      <c r="F10" t="s">
        <v>66</v>
      </c>
    </row>
    <row r="11" spans="1:6" x14ac:dyDescent="0.3">
      <c r="A11" t="s">
        <v>67</v>
      </c>
      <c r="B11" t="s">
        <v>628</v>
      </c>
      <c r="C11" t="s">
        <v>68</v>
      </c>
      <c r="D11" t="s">
        <v>58</v>
      </c>
      <c r="E11" t="s">
        <v>62</v>
      </c>
      <c r="F11" t="s">
        <v>69</v>
      </c>
    </row>
    <row r="12" spans="1:6" x14ac:dyDescent="0.3">
      <c r="A12" t="s">
        <v>70</v>
      </c>
      <c r="B12" t="s">
        <v>628</v>
      </c>
      <c r="C12" t="s">
        <v>71</v>
      </c>
      <c r="D12" t="s">
        <v>71</v>
      </c>
      <c r="E12" t="s">
        <v>48</v>
      </c>
      <c r="F12" t="s">
        <v>72</v>
      </c>
    </row>
    <row r="13" spans="1:6" x14ac:dyDescent="0.3">
      <c r="A13" t="s">
        <v>70</v>
      </c>
      <c r="B13" t="s">
        <v>628</v>
      </c>
      <c r="C13" t="s">
        <v>71</v>
      </c>
      <c r="D13" t="s">
        <v>71</v>
      </c>
      <c r="E13" t="s">
        <v>48</v>
      </c>
      <c r="F13" t="s">
        <v>73</v>
      </c>
    </row>
    <row r="14" spans="1:6" x14ac:dyDescent="0.3">
      <c r="A14" t="s">
        <v>461</v>
      </c>
      <c r="B14" t="s">
        <v>628</v>
      </c>
      <c r="C14" t="s">
        <v>74</v>
      </c>
      <c r="D14" t="s">
        <v>75</v>
      </c>
      <c r="E14" t="s">
        <v>76</v>
      </c>
      <c r="F14" t="s">
        <v>51</v>
      </c>
    </row>
    <row r="15" spans="1:6" x14ac:dyDescent="0.3">
      <c r="A15" t="s">
        <v>461</v>
      </c>
      <c r="B15" t="s">
        <v>628</v>
      </c>
      <c r="C15" t="s">
        <v>74</v>
      </c>
      <c r="D15" t="s">
        <v>75</v>
      </c>
      <c r="E15" t="s">
        <v>76</v>
      </c>
      <c r="F15" t="s">
        <v>59</v>
      </c>
    </row>
    <row r="16" spans="1:6" x14ac:dyDescent="0.3">
      <c r="A16" t="s">
        <v>462</v>
      </c>
      <c r="B16" t="s">
        <v>628</v>
      </c>
      <c r="C16" t="s">
        <v>77</v>
      </c>
      <c r="D16" t="s">
        <v>78</v>
      </c>
      <c r="E16" t="s">
        <v>79</v>
      </c>
      <c r="F16" t="s">
        <v>50</v>
      </c>
    </row>
    <row r="17" spans="1:6" x14ac:dyDescent="0.3">
      <c r="A17" t="s">
        <v>463</v>
      </c>
      <c r="B17" t="s">
        <v>628</v>
      </c>
      <c r="C17" t="s">
        <v>80</v>
      </c>
      <c r="D17" t="s">
        <v>81</v>
      </c>
      <c r="E17" t="s">
        <v>82</v>
      </c>
      <c r="F17" t="s">
        <v>49</v>
      </c>
    </row>
    <row r="18" spans="1:6" x14ac:dyDescent="0.3">
      <c r="A18" t="s">
        <v>464</v>
      </c>
      <c r="B18" t="s">
        <v>628</v>
      </c>
      <c r="C18" t="s">
        <v>83</v>
      </c>
      <c r="D18" t="s">
        <v>84</v>
      </c>
      <c r="E18" t="s">
        <v>82</v>
      </c>
      <c r="F18" t="s">
        <v>59</v>
      </c>
    </row>
    <row r="19" spans="1:6" x14ac:dyDescent="0.3">
      <c r="A19" t="s">
        <v>465</v>
      </c>
      <c r="B19" t="s">
        <v>628</v>
      </c>
      <c r="C19" t="s">
        <v>85</v>
      </c>
      <c r="D19" t="s">
        <v>86</v>
      </c>
      <c r="E19" t="s">
        <v>82</v>
      </c>
      <c r="F19" t="s">
        <v>55</v>
      </c>
    </row>
    <row r="20" spans="1:6" x14ac:dyDescent="0.3">
      <c r="A20" t="s">
        <v>466</v>
      </c>
      <c r="B20" t="s">
        <v>628</v>
      </c>
      <c r="C20" t="s">
        <v>87</v>
      </c>
      <c r="D20" t="s">
        <v>88</v>
      </c>
      <c r="E20" t="s">
        <v>89</v>
      </c>
      <c r="F20" t="s">
        <v>51</v>
      </c>
    </row>
    <row r="21" spans="1:6" x14ac:dyDescent="0.3">
      <c r="A21" t="s">
        <v>467</v>
      </c>
      <c r="B21" t="s">
        <v>628</v>
      </c>
      <c r="C21" t="s">
        <v>90</v>
      </c>
      <c r="D21" t="s">
        <v>91</v>
      </c>
      <c r="E21" t="s">
        <v>89</v>
      </c>
      <c r="F21" t="s">
        <v>51</v>
      </c>
    </row>
    <row r="22" spans="1:6" x14ac:dyDescent="0.3">
      <c r="A22" t="s">
        <v>468</v>
      </c>
      <c r="B22" t="s">
        <v>628</v>
      </c>
      <c r="C22" t="s">
        <v>92</v>
      </c>
      <c r="D22" t="s">
        <v>93</v>
      </c>
      <c r="E22" t="s">
        <v>89</v>
      </c>
      <c r="F22" t="s">
        <v>54</v>
      </c>
    </row>
    <row r="23" spans="1:6" x14ac:dyDescent="0.3">
      <c r="A23" t="s">
        <v>469</v>
      </c>
      <c r="B23" t="s">
        <v>628</v>
      </c>
      <c r="C23" t="s">
        <v>94</v>
      </c>
      <c r="D23" t="s">
        <v>95</v>
      </c>
      <c r="E23" t="s">
        <v>89</v>
      </c>
      <c r="F23" t="s">
        <v>72</v>
      </c>
    </row>
    <row r="24" spans="1:6" x14ac:dyDescent="0.3">
      <c r="A24" t="s">
        <v>470</v>
      </c>
      <c r="B24" t="s">
        <v>628</v>
      </c>
      <c r="C24" t="s">
        <v>96</v>
      </c>
      <c r="D24" t="s">
        <v>97</v>
      </c>
      <c r="E24" t="s">
        <v>82</v>
      </c>
      <c r="F24" t="s">
        <v>98</v>
      </c>
    </row>
    <row r="25" spans="1:6" x14ac:dyDescent="0.3">
      <c r="A25" t="s">
        <v>471</v>
      </c>
      <c r="B25" t="s">
        <v>628</v>
      </c>
      <c r="C25" t="s">
        <v>99</v>
      </c>
      <c r="D25" t="s">
        <v>100</v>
      </c>
      <c r="E25" t="s">
        <v>82</v>
      </c>
      <c r="F25" t="s">
        <v>50</v>
      </c>
    </row>
    <row r="26" spans="1:6" x14ac:dyDescent="0.3">
      <c r="A26" t="s">
        <v>472</v>
      </c>
      <c r="B26" t="s">
        <v>628</v>
      </c>
      <c r="C26" t="s">
        <v>101</v>
      </c>
      <c r="D26" t="s">
        <v>102</v>
      </c>
      <c r="E26" t="s">
        <v>79</v>
      </c>
      <c r="F26" t="s">
        <v>56</v>
      </c>
    </row>
    <row r="27" spans="1:6" x14ac:dyDescent="0.3">
      <c r="A27" t="s">
        <v>473</v>
      </c>
      <c r="B27" t="s">
        <v>628</v>
      </c>
      <c r="C27" t="s">
        <v>103</v>
      </c>
      <c r="D27" t="s">
        <v>104</v>
      </c>
      <c r="E27" t="s">
        <v>82</v>
      </c>
      <c r="F27" t="s">
        <v>66</v>
      </c>
    </row>
    <row r="28" spans="1:6" x14ac:dyDescent="0.3">
      <c r="A28" t="s">
        <v>474</v>
      </c>
      <c r="B28" t="s">
        <v>628</v>
      </c>
      <c r="C28" t="s">
        <v>105</v>
      </c>
      <c r="D28" t="s">
        <v>106</v>
      </c>
      <c r="E28" t="s">
        <v>82</v>
      </c>
      <c r="F28" t="s">
        <v>69</v>
      </c>
    </row>
    <row r="29" spans="1:6" x14ac:dyDescent="0.3">
      <c r="A29" t="s">
        <v>475</v>
      </c>
      <c r="B29" t="s">
        <v>628</v>
      </c>
      <c r="C29" t="s">
        <v>107</v>
      </c>
      <c r="D29" t="s">
        <v>108</v>
      </c>
      <c r="E29" t="s">
        <v>62</v>
      </c>
      <c r="F29" t="s">
        <v>98</v>
      </c>
    </row>
    <row r="30" spans="1:6" x14ac:dyDescent="0.3">
      <c r="A30" t="s">
        <v>476</v>
      </c>
      <c r="B30" t="s">
        <v>628</v>
      </c>
      <c r="C30" t="s">
        <v>109</v>
      </c>
      <c r="D30" t="s">
        <v>110</v>
      </c>
      <c r="E30" t="s">
        <v>62</v>
      </c>
      <c r="F30" t="s">
        <v>111</v>
      </c>
    </row>
    <row r="31" spans="1:6" x14ac:dyDescent="0.3">
      <c r="A31" t="s">
        <v>477</v>
      </c>
      <c r="B31" t="s">
        <v>628</v>
      </c>
      <c r="C31" t="s">
        <v>112</v>
      </c>
      <c r="D31" t="s">
        <v>113</v>
      </c>
      <c r="E31" t="s">
        <v>62</v>
      </c>
      <c r="F31" t="s">
        <v>114</v>
      </c>
    </row>
    <row r="32" spans="1:6" x14ac:dyDescent="0.3">
      <c r="A32" t="s">
        <v>478</v>
      </c>
      <c r="B32" t="s">
        <v>628</v>
      </c>
      <c r="C32" t="s">
        <v>115</v>
      </c>
      <c r="D32" t="s">
        <v>116</v>
      </c>
      <c r="E32" t="s">
        <v>82</v>
      </c>
      <c r="F32" t="s">
        <v>111</v>
      </c>
    </row>
    <row r="33" spans="1:6" x14ac:dyDescent="0.3">
      <c r="A33" t="s">
        <v>479</v>
      </c>
      <c r="B33" t="s">
        <v>628</v>
      </c>
      <c r="C33" t="s">
        <v>117</v>
      </c>
      <c r="D33" t="s">
        <v>118</v>
      </c>
      <c r="E33" t="s">
        <v>119</v>
      </c>
      <c r="F33" t="s">
        <v>120</v>
      </c>
    </row>
    <row r="34" spans="1:6" x14ac:dyDescent="0.3">
      <c r="A34" t="s">
        <v>121</v>
      </c>
      <c r="B34" t="s">
        <v>628</v>
      </c>
      <c r="C34" t="s">
        <v>122</v>
      </c>
      <c r="D34" t="s">
        <v>123</v>
      </c>
      <c r="E34" t="s">
        <v>62</v>
      </c>
      <c r="F34" t="s">
        <v>124</v>
      </c>
    </row>
    <row r="35" spans="1:6" x14ac:dyDescent="0.3">
      <c r="A35" t="s">
        <v>125</v>
      </c>
      <c r="B35" t="s">
        <v>628</v>
      </c>
      <c r="C35" t="s">
        <v>126</v>
      </c>
      <c r="D35" t="s">
        <v>127</v>
      </c>
      <c r="E35" t="s">
        <v>62</v>
      </c>
      <c r="F35" t="s">
        <v>128</v>
      </c>
    </row>
    <row r="36" spans="1:6" x14ac:dyDescent="0.3">
      <c r="A36" t="s">
        <v>129</v>
      </c>
      <c r="B36" t="s">
        <v>628</v>
      </c>
      <c r="C36" t="s">
        <v>130</v>
      </c>
      <c r="D36" t="s">
        <v>131</v>
      </c>
      <c r="E36" t="s">
        <v>62</v>
      </c>
      <c r="F36" t="s">
        <v>132</v>
      </c>
    </row>
    <row r="37" spans="1:6" x14ac:dyDescent="0.3">
      <c r="A37" t="s">
        <v>133</v>
      </c>
      <c r="B37" t="s">
        <v>628</v>
      </c>
      <c r="C37" t="s">
        <v>134</v>
      </c>
      <c r="D37" t="s">
        <v>135</v>
      </c>
      <c r="E37" t="s">
        <v>76</v>
      </c>
      <c r="F37" t="s">
        <v>51</v>
      </c>
    </row>
    <row r="38" spans="1:6" x14ac:dyDescent="0.3">
      <c r="A38" t="s">
        <v>136</v>
      </c>
      <c r="B38" t="s">
        <v>628</v>
      </c>
      <c r="C38" t="s">
        <v>137</v>
      </c>
      <c r="D38" t="s">
        <v>53</v>
      </c>
      <c r="E38" t="s">
        <v>76</v>
      </c>
      <c r="F38" t="s">
        <v>54</v>
      </c>
    </row>
    <row r="39" spans="1:6" x14ac:dyDescent="0.3">
      <c r="A39" t="s">
        <v>138</v>
      </c>
      <c r="B39" t="s">
        <v>628</v>
      </c>
      <c r="C39" t="s">
        <v>139</v>
      </c>
      <c r="D39" t="s">
        <v>58</v>
      </c>
      <c r="E39" t="s">
        <v>76</v>
      </c>
      <c r="F39" t="s">
        <v>72</v>
      </c>
    </row>
    <row r="40" spans="1:6" x14ac:dyDescent="0.3">
      <c r="A40" t="s">
        <v>140</v>
      </c>
      <c r="B40" t="s">
        <v>628</v>
      </c>
      <c r="C40" t="s">
        <v>141</v>
      </c>
      <c r="D40" t="s">
        <v>141</v>
      </c>
      <c r="E40" t="s">
        <v>48</v>
      </c>
      <c r="F40" t="s">
        <v>120</v>
      </c>
    </row>
    <row r="41" spans="1:6" x14ac:dyDescent="0.3">
      <c r="A41" t="s">
        <v>480</v>
      </c>
      <c r="B41" t="s">
        <v>628</v>
      </c>
      <c r="C41" t="s">
        <v>142</v>
      </c>
      <c r="D41" t="s">
        <v>143</v>
      </c>
      <c r="E41" t="s">
        <v>79</v>
      </c>
      <c r="F41" t="s">
        <v>55</v>
      </c>
    </row>
    <row r="42" spans="1:6" x14ac:dyDescent="0.3">
      <c r="A42" t="s">
        <v>481</v>
      </c>
      <c r="B42" t="s">
        <v>628</v>
      </c>
      <c r="C42" t="s">
        <v>144</v>
      </c>
      <c r="D42" t="s">
        <v>145</v>
      </c>
      <c r="E42" t="s">
        <v>89</v>
      </c>
      <c r="F42" t="s">
        <v>72</v>
      </c>
    </row>
    <row r="43" spans="1:6" x14ac:dyDescent="0.3">
      <c r="A43" t="s">
        <v>481</v>
      </c>
      <c r="B43" t="s">
        <v>628</v>
      </c>
      <c r="C43" t="s">
        <v>144</v>
      </c>
      <c r="D43" t="s">
        <v>145</v>
      </c>
      <c r="E43" t="s">
        <v>89</v>
      </c>
      <c r="F43" t="s">
        <v>49</v>
      </c>
    </row>
    <row r="44" spans="1:6" x14ac:dyDescent="0.3">
      <c r="A44" t="s">
        <v>481</v>
      </c>
      <c r="B44" t="s">
        <v>628</v>
      </c>
      <c r="C44" t="s">
        <v>144</v>
      </c>
      <c r="D44" t="s">
        <v>145</v>
      </c>
      <c r="E44" t="s">
        <v>89</v>
      </c>
      <c r="F44" t="s">
        <v>49</v>
      </c>
    </row>
    <row r="45" spans="1:6" x14ac:dyDescent="0.3">
      <c r="A45" t="s">
        <v>482</v>
      </c>
      <c r="B45" t="s">
        <v>628</v>
      </c>
      <c r="C45" t="s">
        <v>146</v>
      </c>
      <c r="D45" t="s">
        <v>147</v>
      </c>
      <c r="E45" t="s">
        <v>89</v>
      </c>
      <c r="F45" t="s">
        <v>54</v>
      </c>
    </row>
    <row r="46" spans="1:6" x14ac:dyDescent="0.3">
      <c r="A46" t="s">
        <v>483</v>
      </c>
      <c r="B46" t="s">
        <v>628</v>
      </c>
      <c r="C46" t="s">
        <v>148</v>
      </c>
      <c r="D46" t="s">
        <v>149</v>
      </c>
      <c r="E46" t="s">
        <v>89</v>
      </c>
      <c r="F46" t="s">
        <v>51</v>
      </c>
    </row>
    <row r="47" spans="1:6" x14ac:dyDescent="0.3">
      <c r="A47" t="s">
        <v>484</v>
      </c>
      <c r="B47" t="s">
        <v>628</v>
      </c>
      <c r="C47" t="s">
        <v>150</v>
      </c>
      <c r="D47" t="s">
        <v>143</v>
      </c>
      <c r="E47" t="s">
        <v>79</v>
      </c>
      <c r="F47" t="s">
        <v>55</v>
      </c>
    </row>
    <row r="48" spans="1:6" x14ac:dyDescent="0.3">
      <c r="A48" t="s">
        <v>485</v>
      </c>
      <c r="B48" t="s">
        <v>628</v>
      </c>
      <c r="C48" t="s">
        <v>151</v>
      </c>
      <c r="D48" t="s">
        <v>486</v>
      </c>
      <c r="E48" t="s">
        <v>486</v>
      </c>
      <c r="F48" t="s">
        <v>120</v>
      </c>
    </row>
    <row r="49" spans="1:6" x14ac:dyDescent="0.3">
      <c r="A49" t="s">
        <v>487</v>
      </c>
      <c r="B49" t="s">
        <v>628</v>
      </c>
      <c r="C49" t="s">
        <v>152</v>
      </c>
      <c r="D49" t="s">
        <v>153</v>
      </c>
      <c r="E49" t="s">
        <v>89</v>
      </c>
      <c r="F49" t="s">
        <v>51</v>
      </c>
    </row>
    <row r="50" spans="1:6" x14ac:dyDescent="0.3">
      <c r="A50" t="s">
        <v>488</v>
      </c>
      <c r="B50" t="s">
        <v>628</v>
      </c>
      <c r="C50" t="s">
        <v>154</v>
      </c>
      <c r="D50" t="s">
        <v>155</v>
      </c>
      <c r="E50" t="s">
        <v>79</v>
      </c>
      <c r="F50" t="s">
        <v>59</v>
      </c>
    </row>
    <row r="51" spans="1:6" x14ac:dyDescent="0.3">
      <c r="A51" t="s">
        <v>489</v>
      </c>
      <c r="B51" t="s">
        <v>628</v>
      </c>
      <c r="C51" t="s">
        <v>156</v>
      </c>
      <c r="D51" t="s">
        <v>157</v>
      </c>
      <c r="E51" t="s">
        <v>79</v>
      </c>
      <c r="F51" t="s">
        <v>49</v>
      </c>
    </row>
    <row r="52" spans="1:6" x14ac:dyDescent="0.3">
      <c r="A52" t="s">
        <v>490</v>
      </c>
      <c r="B52" t="s">
        <v>628</v>
      </c>
      <c r="C52" t="s">
        <v>158</v>
      </c>
      <c r="D52" t="s">
        <v>157</v>
      </c>
      <c r="E52" t="s">
        <v>79</v>
      </c>
      <c r="F52" t="s">
        <v>49</v>
      </c>
    </row>
    <row r="53" spans="1:6" x14ac:dyDescent="0.3">
      <c r="A53" t="s">
        <v>491</v>
      </c>
      <c r="B53" t="s">
        <v>628</v>
      </c>
      <c r="C53" t="s">
        <v>159</v>
      </c>
      <c r="D53" t="s">
        <v>160</v>
      </c>
      <c r="E53" t="s">
        <v>79</v>
      </c>
      <c r="F53" t="s">
        <v>124</v>
      </c>
    </row>
    <row r="54" spans="1:6" x14ac:dyDescent="0.3">
      <c r="A54" t="s">
        <v>492</v>
      </c>
      <c r="B54" t="s">
        <v>628</v>
      </c>
      <c r="C54" t="s">
        <v>161</v>
      </c>
      <c r="D54" t="s">
        <v>157</v>
      </c>
      <c r="E54" t="s">
        <v>79</v>
      </c>
      <c r="F54" t="s">
        <v>49</v>
      </c>
    </row>
    <row r="55" spans="1:6" x14ac:dyDescent="0.3">
      <c r="A55" t="s">
        <v>493</v>
      </c>
      <c r="B55" t="s">
        <v>628</v>
      </c>
      <c r="C55" t="s">
        <v>162</v>
      </c>
      <c r="D55" t="s">
        <v>163</v>
      </c>
      <c r="E55" t="s">
        <v>79</v>
      </c>
      <c r="F55" t="s">
        <v>49</v>
      </c>
    </row>
    <row r="56" spans="1:6" x14ac:dyDescent="0.3">
      <c r="A56" t="s">
        <v>494</v>
      </c>
      <c r="B56" t="s">
        <v>628</v>
      </c>
      <c r="C56" t="s">
        <v>164</v>
      </c>
      <c r="D56" t="s">
        <v>165</v>
      </c>
      <c r="E56" t="s">
        <v>79</v>
      </c>
      <c r="F56" t="s">
        <v>59</v>
      </c>
    </row>
    <row r="57" spans="1:6" x14ac:dyDescent="0.3">
      <c r="A57" t="s">
        <v>495</v>
      </c>
      <c r="B57" t="s">
        <v>628</v>
      </c>
      <c r="C57" t="s">
        <v>166</v>
      </c>
      <c r="D57" t="s">
        <v>163</v>
      </c>
      <c r="E57" t="s">
        <v>79</v>
      </c>
      <c r="F57" t="s">
        <v>49</v>
      </c>
    </row>
    <row r="58" spans="1:6" x14ac:dyDescent="0.3">
      <c r="A58" t="s">
        <v>496</v>
      </c>
      <c r="B58" t="s">
        <v>628</v>
      </c>
      <c r="C58" t="s">
        <v>167</v>
      </c>
      <c r="D58" t="s">
        <v>486</v>
      </c>
      <c r="E58" t="s">
        <v>486</v>
      </c>
      <c r="F58" t="s">
        <v>120</v>
      </c>
    </row>
    <row r="59" spans="1:6" x14ac:dyDescent="0.3">
      <c r="A59" t="s">
        <v>497</v>
      </c>
      <c r="B59" t="s">
        <v>628</v>
      </c>
      <c r="C59" t="s">
        <v>168</v>
      </c>
      <c r="D59" t="s">
        <v>157</v>
      </c>
      <c r="E59" t="s">
        <v>79</v>
      </c>
      <c r="F59" t="s">
        <v>49</v>
      </c>
    </row>
    <row r="60" spans="1:6" x14ac:dyDescent="0.3">
      <c r="A60" t="s">
        <v>498</v>
      </c>
      <c r="B60" t="s">
        <v>628</v>
      </c>
      <c r="C60" t="s">
        <v>169</v>
      </c>
      <c r="D60" t="s">
        <v>163</v>
      </c>
      <c r="E60" t="s">
        <v>79</v>
      </c>
      <c r="F60" t="s">
        <v>49</v>
      </c>
    </row>
    <row r="61" spans="1:6" x14ac:dyDescent="0.3">
      <c r="A61" t="s">
        <v>170</v>
      </c>
      <c r="B61" t="s">
        <v>628</v>
      </c>
      <c r="C61" t="s">
        <v>170</v>
      </c>
      <c r="D61" t="s">
        <v>47</v>
      </c>
      <c r="E61" t="s">
        <v>48</v>
      </c>
      <c r="F61" t="s">
        <v>49</v>
      </c>
    </row>
    <row r="62" spans="1:6" x14ac:dyDescent="0.3">
      <c r="A62" t="s">
        <v>499</v>
      </c>
      <c r="B62" t="s">
        <v>628</v>
      </c>
      <c r="C62" t="s">
        <v>171</v>
      </c>
      <c r="D62" t="s">
        <v>172</v>
      </c>
      <c r="E62" t="s">
        <v>173</v>
      </c>
      <c r="F62" t="s">
        <v>174</v>
      </c>
    </row>
    <row r="63" spans="1:6" x14ac:dyDescent="0.3">
      <c r="A63" t="s">
        <v>500</v>
      </c>
      <c r="B63" t="s">
        <v>628</v>
      </c>
      <c r="C63" t="s">
        <v>175</v>
      </c>
      <c r="D63" t="s">
        <v>176</v>
      </c>
      <c r="E63" t="s">
        <v>173</v>
      </c>
      <c r="F63" t="s">
        <v>177</v>
      </c>
    </row>
    <row r="64" spans="1:6" x14ac:dyDescent="0.3">
      <c r="A64" t="s">
        <v>501</v>
      </c>
      <c r="B64" t="s">
        <v>628</v>
      </c>
      <c r="C64" t="s">
        <v>178</v>
      </c>
      <c r="D64" t="s">
        <v>179</v>
      </c>
      <c r="E64" t="s">
        <v>173</v>
      </c>
      <c r="F64" t="s">
        <v>180</v>
      </c>
    </row>
    <row r="65" spans="1:6" x14ac:dyDescent="0.3">
      <c r="A65" t="s">
        <v>502</v>
      </c>
      <c r="B65" t="s">
        <v>628</v>
      </c>
      <c r="C65" t="s">
        <v>181</v>
      </c>
      <c r="D65" t="s">
        <v>182</v>
      </c>
      <c r="E65" t="s">
        <v>173</v>
      </c>
      <c r="F65" t="s">
        <v>183</v>
      </c>
    </row>
    <row r="66" spans="1:6" x14ac:dyDescent="0.3">
      <c r="A66" t="s">
        <v>503</v>
      </c>
      <c r="B66" t="s">
        <v>628</v>
      </c>
      <c r="C66" t="s">
        <v>184</v>
      </c>
      <c r="D66" t="s">
        <v>184</v>
      </c>
      <c r="E66" t="s">
        <v>173</v>
      </c>
      <c r="F66" t="s">
        <v>185</v>
      </c>
    </row>
    <row r="67" spans="1:6" x14ac:dyDescent="0.3">
      <c r="A67" t="s">
        <v>504</v>
      </c>
      <c r="B67" t="s">
        <v>628</v>
      </c>
      <c r="C67" t="s">
        <v>186</v>
      </c>
      <c r="D67" t="s">
        <v>172</v>
      </c>
      <c r="E67" t="s">
        <v>173</v>
      </c>
      <c r="F67" t="s">
        <v>187</v>
      </c>
    </row>
    <row r="68" spans="1:6" x14ac:dyDescent="0.3">
      <c r="A68" t="s">
        <v>505</v>
      </c>
      <c r="B68" t="s">
        <v>628</v>
      </c>
      <c r="C68" t="s">
        <v>188</v>
      </c>
      <c r="D68" t="s">
        <v>188</v>
      </c>
      <c r="E68" t="s">
        <v>173</v>
      </c>
      <c r="F68" t="s">
        <v>189</v>
      </c>
    </row>
    <row r="69" spans="1:6" x14ac:dyDescent="0.3">
      <c r="A69" t="s">
        <v>506</v>
      </c>
      <c r="B69" t="s">
        <v>628</v>
      </c>
      <c r="C69" t="s">
        <v>190</v>
      </c>
      <c r="D69" t="s">
        <v>190</v>
      </c>
      <c r="E69" t="s">
        <v>173</v>
      </c>
      <c r="F69" t="s">
        <v>191</v>
      </c>
    </row>
    <row r="70" spans="1:6" x14ac:dyDescent="0.3">
      <c r="A70" t="s">
        <v>507</v>
      </c>
      <c r="B70" t="s">
        <v>628</v>
      </c>
      <c r="C70" t="s">
        <v>192</v>
      </c>
      <c r="D70" t="s">
        <v>192</v>
      </c>
      <c r="E70" t="s">
        <v>173</v>
      </c>
      <c r="F70" t="s">
        <v>193</v>
      </c>
    </row>
    <row r="71" spans="1:6" x14ac:dyDescent="0.3">
      <c r="A71" t="s">
        <v>508</v>
      </c>
      <c r="B71" t="s">
        <v>628</v>
      </c>
      <c r="C71" t="s">
        <v>194</v>
      </c>
      <c r="D71" t="s">
        <v>194</v>
      </c>
      <c r="E71" t="s">
        <v>173</v>
      </c>
      <c r="F71" t="s">
        <v>195</v>
      </c>
    </row>
    <row r="72" spans="1:6" x14ac:dyDescent="0.3">
      <c r="A72" t="s">
        <v>509</v>
      </c>
      <c r="B72" t="s">
        <v>628</v>
      </c>
      <c r="C72" t="s">
        <v>196</v>
      </c>
      <c r="D72" t="s">
        <v>196</v>
      </c>
      <c r="E72" t="s">
        <v>173</v>
      </c>
      <c r="F72" t="s">
        <v>197</v>
      </c>
    </row>
    <row r="73" spans="1:6" x14ac:dyDescent="0.3">
      <c r="A73" t="s">
        <v>510</v>
      </c>
      <c r="B73" t="s">
        <v>628</v>
      </c>
      <c r="C73" t="s">
        <v>198</v>
      </c>
      <c r="D73" t="s">
        <v>198</v>
      </c>
      <c r="E73" t="s">
        <v>173</v>
      </c>
      <c r="F73" t="s">
        <v>199</v>
      </c>
    </row>
    <row r="74" spans="1:6" x14ac:dyDescent="0.3">
      <c r="A74" t="s">
        <v>511</v>
      </c>
      <c r="B74" t="s">
        <v>628</v>
      </c>
      <c r="C74" t="s">
        <v>200</v>
      </c>
      <c r="D74" t="s">
        <v>200</v>
      </c>
      <c r="E74" t="s">
        <v>173</v>
      </c>
      <c r="F74" t="s">
        <v>201</v>
      </c>
    </row>
    <row r="75" spans="1:6" x14ac:dyDescent="0.3">
      <c r="A75" t="s">
        <v>512</v>
      </c>
      <c r="B75" t="s">
        <v>628</v>
      </c>
      <c r="C75" t="s">
        <v>202</v>
      </c>
      <c r="D75" t="s">
        <v>202</v>
      </c>
      <c r="E75" t="s">
        <v>173</v>
      </c>
      <c r="F75" t="s">
        <v>203</v>
      </c>
    </row>
    <row r="76" spans="1:6" x14ac:dyDescent="0.3">
      <c r="A76" t="s">
        <v>513</v>
      </c>
      <c r="B76" t="s">
        <v>628</v>
      </c>
      <c r="C76" t="s">
        <v>204</v>
      </c>
      <c r="D76" t="s">
        <v>204</v>
      </c>
      <c r="E76" t="s">
        <v>173</v>
      </c>
      <c r="F76" t="s">
        <v>205</v>
      </c>
    </row>
    <row r="77" spans="1:6" x14ac:dyDescent="0.3">
      <c r="A77" t="s">
        <v>514</v>
      </c>
      <c r="B77" t="s">
        <v>628</v>
      </c>
      <c r="C77" t="s">
        <v>206</v>
      </c>
      <c r="D77" t="s">
        <v>206</v>
      </c>
      <c r="E77" t="s">
        <v>173</v>
      </c>
      <c r="F77" t="s">
        <v>207</v>
      </c>
    </row>
    <row r="78" spans="1:6" x14ac:dyDescent="0.3">
      <c r="A78" t="s">
        <v>515</v>
      </c>
      <c r="B78" t="s">
        <v>628</v>
      </c>
      <c r="C78" t="s">
        <v>43</v>
      </c>
      <c r="D78" t="s">
        <v>208</v>
      </c>
      <c r="E78" t="s">
        <v>209</v>
      </c>
      <c r="F78" t="s">
        <v>210</v>
      </c>
    </row>
    <row r="79" spans="1:6" x14ac:dyDescent="0.3">
      <c r="A79" t="s">
        <v>516</v>
      </c>
      <c r="B79" t="s">
        <v>628</v>
      </c>
      <c r="C79" t="s">
        <v>211</v>
      </c>
      <c r="D79" t="s">
        <v>212</v>
      </c>
      <c r="E79" t="s">
        <v>209</v>
      </c>
      <c r="F79" t="s">
        <v>213</v>
      </c>
    </row>
    <row r="80" spans="1:6" x14ac:dyDescent="0.3">
      <c r="A80" t="s">
        <v>517</v>
      </c>
      <c r="B80" t="s">
        <v>628</v>
      </c>
      <c r="C80" t="s">
        <v>214</v>
      </c>
      <c r="D80" t="s">
        <v>215</v>
      </c>
      <c r="E80" t="s">
        <v>209</v>
      </c>
      <c r="F80" t="s">
        <v>201</v>
      </c>
    </row>
    <row r="81" spans="1:6" x14ac:dyDescent="0.3">
      <c r="A81" t="s">
        <v>518</v>
      </c>
      <c r="B81" t="s">
        <v>628</v>
      </c>
      <c r="C81" t="s">
        <v>216</v>
      </c>
      <c r="D81" t="s">
        <v>217</v>
      </c>
      <c r="E81" t="s">
        <v>209</v>
      </c>
      <c r="F81" t="s">
        <v>218</v>
      </c>
    </row>
    <row r="82" spans="1:6" x14ac:dyDescent="0.3">
      <c r="A82" t="s">
        <v>519</v>
      </c>
      <c r="B82" t="s">
        <v>628</v>
      </c>
      <c r="C82" t="s">
        <v>219</v>
      </c>
      <c r="D82" t="s">
        <v>220</v>
      </c>
      <c r="E82" t="s">
        <v>82</v>
      </c>
      <c r="F82" t="s">
        <v>114</v>
      </c>
    </row>
    <row r="83" spans="1:6" x14ac:dyDescent="0.3">
      <c r="A83" t="s">
        <v>520</v>
      </c>
      <c r="B83" t="s">
        <v>628</v>
      </c>
      <c r="C83" t="s">
        <v>221</v>
      </c>
      <c r="D83" t="s">
        <v>222</v>
      </c>
      <c r="E83" t="s">
        <v>209</v>
      </c>
      <c r="F83" t="s">
        <v>223</v>
      </c>
    </row>
    <row r="84" spans="1:6" x14ac:dyDescent="0.3">
      <c r="A84" t="s">
        <v>521</v>
      </c>
      <c r="B84" t="s">
        <v>628</v>
      </c>
      <c r="C84" t="s">
        <v>224</v>
      </c>
      <c r="D84" t="s">
        <v>225</v>
      </c>
      <c r="E84" t="s">
        <v>209</v>
      </c>
      <c r="F84" t="s">
        <v>226</v>
      </c>
    </row>
    <row r="85" spans="1:6" x14ac:dyDescent="0.3">
      <c r="A85" t="s">
        <v>522</v>
      </c>
      <c r="B85" t="s">
        <v>628</v>
      </c>
      <c r="C85" t="s">
        <v>41</v>
      </c>
      <c r="D85" t="s">
        <v>227</v>
      </c>
      <c r="E85" t="s">
        <v>209</v>
      </c>
      <c r="F85" t="s">
        <v>228</v>
      </c>
    </row>
    <row r="86" spans="1:6" x14ac:dyDescent="0.3">
      <c r="A86" t="s">
        <v>523</v>
      </c>
      <c r="B86" t="s">
        <v>628</v>
      </c>
      <c r="C86" t="s">
        <v>42</v>
      </c>
      <c r="D86" t="s">
        <v>229</v>
      </c>
      <c r="E86" t="s">
        <v>209</v>
      </c>
      <c r="F86" t="s">
        <v>230</v>
      </c>
    </row>
    <row r="87" spans="1:6" x14ac:dyDescent="0.3">
      <c r="A87" t="s">
        <v>524</v>
      </c>
      <c r="B87" t="s">
        <v>628</v>
      </c>
      <c r="C87" t="s">
        <v>231</v>
      </c>
      <c r="D87" t="s">
        <v>232</v>
      </c>
      <c r="E87" t="s">
        <v>209</v>
      </c>
      <c r="F87" t="s">
        <v>233</v>
      </c>
    </row>
    <row r="88" spans="1:6" x14ac:dyDescent="0.3">
      <c r="A88" t="s">
        <v>525</v>
      </c>
      <c r="B88" t="s">
        <v>628</v>
      </c>
      <c r="C88" t="s">
        <v>234</v>
      </c>
      <c r="D88" t="s">
        <v>235</v>
      </c>
      <c r="E88" t="s">
        <v>209</v>
      </c>
      <c r="F88" t="s">
        <v>236</v>
      </c>
    </row>
    <row r="89" spans="1:6" x14ac:dyDescent="0.3">
      <c r="A89" t="s">
        <v>526</v>
      </c>
      <c r="B89" t="s">
        <v>628</v>
      </c>
      <c r="C89" t="s">
        <v>29</v>
      </c>
      <c r="D89" t="s">
        <v>237</v>
      </c>
      <c r="E89" t="s">
        <v>209</v>
      </c>
      <c r="F89" t="s">
        <v>238</v>
      </c>
    </row>
    <row r="90" spans="1:6" x14ac:dyDescent="0.3">
      <c r="A90" t="s">
        <v>527</v>
      </c>
      <c r="B90" t="s">
        <v>628</v>
      </c>
      <c r="C90" t="s">
        <v>45</v>
      </c>
      <c r="D90" t="s">
        <v>239</v>
      </c>
      <c r="E90" t="s">
        <v>209</v>
      </c>
      <c r="F90" t="s">
        <v>174</v>
      </c>
    </row>
    <row r="91" spans="1:6" x14ac:dyDescent="0.3">
      <c r="A91" t="s">
        <v>528</v>
      </c>
      <c r="B91" t="s">
        <v>628</v>
      </c>
      <c r="C91" t="s">
        <v>240</v>
      </c>
      <c r="D91" t="s">
        <v>241</v>
      </c>
      <c r="E91" t="s">
        <v>209</v>
      </c>
      <c r="F91" t="s">
        <v>242</v>
      </c>
    </row>
    <row r="92" spans="1:6" x14ac:dyDescent="0.3">
      <c r="A92" t="s">
        <v>529</v>
      </c>
      <c r="B92" t="s">
        <v>628</v>
      </c>
      <c r="C92" t="s">
        <v>32</v>
      </c>
      <c r="D92" t="s">
        <v>243</v>
      </c>
      <c r="E92" t="s">
        <v>209</v>
      </c>
      <c r="F92" t="s">
        <v>177</v>
      </c>
    </row>
    <row r="93" spans="1:6" x14ac:dyDescent="0.3">
      <c r="A93" t="s">
        <v>530</v>
      </c>
      <c r="B93" t="s">
        <v>628</v>
      </c>
      <c r="C93" t="s">
        <v>244</v>
      </c>
      <c r="D93" t="s">
        <v>245</v>
      </c>
      <c r="E93" t="s">
        <v>209</v>
      </c>
      <c r="F93" t="s">
        <v>246</v>
      </c>
    </row>
    <row r="94" spans="1:6" x14ac:dyDescent="0.3">
      <c r="A94" t="s">
        <v>531</v>
      </c>
      <c r="B94" t="s">
        <v>628</v>
      </c>
      <c r="C94" t="s">
        <v>247</v>
      </c>
      <c r="D94" t="s">
        <v>248</v>
      </c>
      <c r="E94" t="s">
        <v>209</v>
      </c>
      <c r="F94" t="s">
        <v>249</v>
      </c>
    </row>
    <row r="95" spans="1:6" x14ac:dyDescent="0.3">
      <c r="A95" t="s">
        <v>532</v>
      </c>
      <c r="B95" t="s">
        <v>628</v>
      </c>
      <c r="C95" t="s">
        <v>250</v>
      </c>
      <c r="D95" t="s">
        <v>251</v>
      </c>
      <c r="E95" t="s">
        <v>209</v>
      </c>
      <c r="F95" t="s">
        <v>252</v>
      </c>
    </row>
    <row r="96" spans="1:6" x14ac:dyDescent="0.3">
      <c r="A96" t="s">
        <v>533</v>
      </c>
      <c r="B96" t="s">
        <v>628</v>
      </c>
      <c r="C96" t="s">
        <v>253</v>
      </c>
      <c r="D96" t="s">
        <v>254</v>
      </c>
      <c r="E96" t="s">
        <v>209</v>
      </c>
      <c r="F96" t="s">
        <v>193</v>
      </c>
    </row>
    <row r="97" spans="1:6" x14ac:dyDescent="0.3">
      <c r="A97" t="s">
        <v>534</v>
      </c>
      <c r="B97" t="s">
        <v>628</v>
      </c>
      <c r="C97" t="s">
        <v>255</v>
      </c>
      <c r="D97" t="s">
        <v>256</v>
      </c>
      <c r="E97" t="s">
        <v>209</v>
      </c>
      <c r="F97" t="s">
        <v>257</v>
      </c>
    </row>
    <row r="98" spans="1:6" x14ac:dyDescent="0.3">
      <c r="A98" t="s">
        <v>535</v>
      </c>
      <c r="B98" t="s">
        <v>628</v>
      </c>
      <c r="C98" t="s">
        <v>258</v>
      </c>
      <c r="D98" t="s">
        <v>259</v>
      </c>
      <c r="E98" t="s">
        <v>209</v>
      </c>
      <c r="F98" t="s">
        <v>257</v>
      </c>
    </row>
    <row r="99" spans="1:6" x14ac:dyDescent="0.3">
      <c r="A99" t="s">
        <v>536</v>
      </c>
      <c r="B99" t="s">
        <v>628</v>
      </c>
      <c r="C99" t="s">
        <v>260</v>
      </c>
      <c r="D99" t="s">
        <v>261</v>
      </c>
      <c r="E99" t="s">
        <v>209</v>
      </c>
      <c r="F99" t="s">
        <v>262</v>
      </c>
    </row>
    <row r="100" spans="1:6" x14ac:dyDescent="0.3">
      <c r="A100" t="s">
        <v>537</v>
      </c>
      <c r="B100" t="s">
        <v>628</v>
      </c>
      <c r="C100" t="s">
        <v>263</v>
      </c>
      <c r="D100" t="s">
        <v>264</v>
      </c>
      <c r="E100" t="s">
        <v>209</v>
      </c>
      <c r="F100" t="s">
        <v>265</v>
      </c>
    </row>
    <row r="101" spans="1:6" x14ac:dyDescent="0.3">
      <c r="A101" t="s">
        <v>538</v>
      </c>
      <c r="B101" t="s">
        <v>628</v>
      </c>
      <c r="C101" t="s">
        <v>266</v>
      </c>
      <c r="D101" t="s">
        <v>267</v>
      </c>
      <c r="E101" t="s">
        <v>209</v>
      </c>
      <c r="F101" t="s">
        <v>268</v>
      </c>
    </row>
    <row r="102" spans="1:6" x14ac:dyDescent="0.3">
      <c r="A102" t="s">
        <v>539</v>
      </c>
      <c r="B102" t="s">
        <v>628</v>
      </c>
      <c r="C102" t="s">
        <v>269</v>
      </c>
      <c r="D102" t="s">
        <v>270</v>
      </c>
      <c r="E102" t="s">
        <v>209</v>
      </c>
      <c r="F102" t="s">
        <v>271</v>
      </c>
    </row>
    <row r="103" spans="1:6" x14ac:dyDescent="0.3">
      <c r="A103" t="s">
        <v>540</v>
      </c>
      <c r="B103" t="s">
        <v>628</v>
      </c>
      <c r="C103" t="s">
        <v>272</v>
      </c>
      <c r="D103" t="s">
        <v>273</v>
      </c>
      <c r="E103" t="s">
        <v>209</v>
      </c>
      <c r="F103" t="s">
        <v>274</v>
      </c>
    </row>
    <row r="104" spans="1:6" x14ac:dyDescent="0.3">
      <c r="A104" t="s">
        <v>541</v>
      </c>
      <c r="B104" t="s">
        <v>628</v>
      </c>
      <c r="C104" t="s">
        <v>275</v>
      </c>
      <c r="D104" t="s">
        <v>276</v>
      </c>
      <c r="E104" t="s">
        <v>209</v>
      </c>
      <c r="F104" t="s">
        <v>277</v>
      </c>
    </row>
    <row r="105" spans="1:6" x14ac:dyDescent="0.3">
      <c r="A105" t="s">
        <v>542</v>
      </c>
      <c r="B105" t="s">
        <v>628</v>
      </c>
      <c r="C105" t="s">
        <v>278</v>
      </c>
      <c r="D105" t="s">
        <v>279</v>
      </c>
      <c r="E105" t="s">
        <v>209</v>
      </c>
      <c r="F105" t="s">
        <v>280</v>
      </c>
    </row>
    <row r="106" spans="1:6" x14ac:dyDescent="0.3">
      <c r="A106" t="s">
        <v>543</v>
      </c>
      <c r="B106" t="s">
        <v>628</v>
      </c>
      <c r="C106" t="s">
        <v>281</v>
      </c>
      <c r="D106" t="s">
        <v>282</v>
      </c>
      <c r="E106" t="s">
        <v>209</v>
      </c>
      <c r="F106" t="s">
        <v>283</v>
      </c>
    </row>
    <row r="107" spans="1:6" x14ac:dyDescent="0.3">
      <c r="A107" t="s">
        <v>544</v>
      </c>
      <c r="B107" t="s">
        <v>628</v>
      </c>
      <c r="C107" t="s">
        <v>284</v>
      </c>
      <c r="D107" t="s">
        <v>285</v>
      </c>
      <c r="E107" t="s">
        <v>209</v>
      </c>
      <c r="F107" t="s">
        <v>286</v>
      </c>
    </row>
    <row r="108" spans="1:6" x14ac:dyDescent="0.3">
      <c r="A108" t="s">
        <v>545</v>
      </c>
      <c r="B108" t="s">
        <v>628</v>
      </c>
      <c r="C108" t="s">
        <v>287</v>
      </c>
      <c r="D108" t="s">
        <v>288</v>
      </c>
      <c r="E108" t="s">
        <v>209</v>
      </c>
      <c r="F108" t="s">
        <v>289</v>
      </c>
    </row>
    <row r="109" spans="1:6" x14ac:dyDescent="0.3">
      <c r="A109" t="s">
        <v>546</v>
      </c>
      <c r="B109" t="s">
        <v>628</v>
      </c>
      <c r="C109" t="s">
        <v>12</v>
      </c>
      <c r="D109" t="s">
        <v>290</v>
      </c>
      <c r="E109" t="s">
        <v>209</v>
      </c>
      <c r="F109" t="s">
        <v>289</v>
      </c>
    </row>
    <row r="110" spans="1:6" x14ac:dyDescent="0.3">
      <c r="A110" t="s">
        <v>547</v>
      </c>
      <c r="B110" t="s">
        <v>628</v>
      </c>
      <c r="C110" t="s">
        <v>291</v>
      </c>
      <c r="D110" t="s">
        <v>292</v>
      </c>
      <c r="E110" t="s">
        <v>209</v>
      </c>
      <c r="F110" t="s">
        <v>233</v>
      </c>
    </row>
    <row r="111" spans="1:6" x14ac:dyDescent="0.3">
      <c r="A111" t="s">
        <v>548</v>
      </c>
      <c r="B111" t="s">
        <v>628</v>
      </c>
      <c r="C111" t="s">
        <v>44</v>
      </c>
      <c r="D111" t="s">
        <v>293</v>
      </c>
      <c r="E111" t="s">
        <v>209</v>
      </c>
      <c r="F111" t="s">
        <v>294</v>
      </c>
    </row>
    <row r="112" spans="1:6" x14ac:dyDescent="0.3">
      <c r="A112" t="s">
        <v>549</v>
      </c>
      <c r="B112" t="s">
        <v>628</v>
      </c>
      <c r="C112" t="s">
        <v>295</v>
      </c>
      <c r="D112" t="s">
        <v>296</v>
      </c>
      <c r="E112" t="s">
        <v>209</v>
      </c>
      <c r="F112" t="s">
        <v>271</v>
      </c>
    </row>
    <row r="113" spans="1:6" x14ac:dyDescent="0.3">
      <c r="A113" t="s">
        <v>550</v>
      </c>
      <c r="B113" t="s">
        <v>628</v>
      </c>
      <c r="C113" t="s">
        <v>35</v>
      </c>
      <c r="D113" t="s">
        <v>297</v>
      </c>
      <c r="E113" t="s">
        <v>209</v>
      </c>
      <c r="F113" t="s">
        <v>180</v>
      </c>
    </row>
    <row r="114" spans="1:6" x14ac:dyDescent="0.3">
      <c r="A114" t="s">
        <v>551</v>
      </c>
      <c r="B114" t="s">
        <v>628</v>
      </c>
      <c r="C114" t="s">
        <v>26</v>
      </c>
      <c r="D114" t="s">
        <v>298</v>
      </c>
      <c r="E114" t="s">
        <v>173</v>
      </c>
      <c r="F114" t="s">
        <v>195</v>
      </c>
    </row>
    <row r="115" spans="1:6" x14ac:dyDescent="0.3">
      <c r="A115" t="s">
        <v>552</v>
      </c>
      <c r="B115" t="s">
        <v>628</v>
      </c>
      <c r="C115" t="s">
        <v>299</v>
      </c>
      <c r="D115" t="s">
        <v>300</v>
      </c>
      <c r="E115" t="s">
        <v>209</v>
      </c>
      <c r="F115" t="s">
        <v>301</v>
      </c>
    </row>
    <row r="116" spans="1:6" x14ac:dyDescent="0.3">
      <c r="A116" t="s">
        <v>553</v>
      </c>
      <c r="B116" t="s">
        <v>628</v>
      </c>
      <c r="C116" t="s">
        <v>302</v>
      </c>
      <c r="D116" t="s">
        <v>303</v>
      </c>
      <c r="E116" t="s">
        <v>209</v>
      </c>
      <c r="F116" t="s">
        <v>268</v>
      </c>
    </row>
    <row r="117" spans="1:6" x14ac:dyDescent="0.3">
      <c r="A117" t="s">
        <v>554</v>
      </c>
      <c r="B117" t="s">
        <v>628</v>
      </c>
      <c r="C117" t="s">
        <v>304</v>
      </c>
      <c r="D117" t="s">
        <v>305</v>
      </c>
      <c r="E117" t="s">
        <v>173</v>
      </c>
      <c r="F117" t="s">
        <v>205</v>
      </c>
    </row>
    <row r="118" spans="1:6" x14ac:dyDescent="0.3">
      <c r="A118" t="s">
        <v>555</v>
      </c>
      <c r="B118" t="s">
        <v>628</v>
      </c>
      <c r="C118" t="s">
        <v>306</v>
      </c>
      <c r="D118" t="s">
        <v>307</v>
      </c>
      <c r="E118" t="s">
        <v>209</v>
      </c>
      <c r="F118" t="s">
        <v>201</v>
      </c>
    </row>
    <row r="119" spans="1:6" x14ac:dyDescent="0.3">
      <c r="A119" t="s">
        <v>556</v>
      </c>
      <c r="B119" t="s">
        <v>628</v>
      </c>
      <c r="C119" t="s">
        <v>308</v>
      </c>
      <c r="D119" t="s">
        <v>309</v>
      </c>
      <c r="E119" t="s">
        <v>173</v>
      </c>
      <c r="F119" t="s">
        <v>310</v>
      </c>
    </row>
    <row r="120" spans="1:6" x14ac:dyDescent="0.3">
      <c r="A120" t="s">
        <v>557</v>
      </c>
      <c r="B120" t="s">
        <v>628</v>
      </c>
      <c r="C120" t="s">
        <v>311</v>
      </c>
      <c r="D120" t="s">
        <v>312</v>
      </c>
      <c r="E120" t="s">
        <v>173</v>
      </c>
      <c r="F120" t="s">
        <v>313</v>
      </c>
    </row>
    <row r="121" spans="1:6" x14ac:dyDescent="0.3">
      <c r="A121" t="s">
        <v>558</v>
      </c>
      <c r="B121" t="s">
        <v>628</v>
      </c>
      <c r="C121" t="s">
        <v>314</v>
      </c>
      <c r="D121" t="s">
        <v>315</v>
      </c>
      <c r="E121" t="s">
        <v>209</v>
      </c>
      <c r="F121" t="s">
        <v>316</v>
      </c>
    </row>
    <row r="122" spans="1:6" x14ac:dyDescent="0.3">
      <c r="A122" t="s">
        <v>559</v>
      </c>
      <c r="B122" t="s">
        <v>628</v>
      </c>
      <c r="C122" t="s">
        <v>317</v>
      </c>
      <c r="D122" t="s">
        <v>318</v>
      </c>
      <c r="E122" t="s">
        <v>209</v>
      </c>
      <c r="F122" t="s">
        <v>319</v>
      </c>
    </row>
    <row r="123" spans="1:6" x14ac:dyDescent="0.3">
      <c r="A123" t="s">
        <v>560</v>
      </c>
      <c r="B123" t="s">
        <v>628</v>
      </c>
      <c r="C123" t="s">
        <v>320</v>
      </c>
      <c r="D123" t="s">
        <v>321</v>
      </c>
      <c r="E123" t="s">
        <v>209</v>
      </c>
      <c r="F123" t="s">
        <v>322</v>
      </c>
    </row>
    <row r="124" spans="1:6" x14ac:dyDescent="0.3">
      <c r="A124" t="s">
        <v>561</v>
      </c>
      <c r="B124" t="s">
        <v>628</v>
      </c>
      <c r="C124" t="s">
        <v>36</v>
      </c>
      <c r="D124" t="s">
        <v>323</v>
      </c>
      <c r="E124" t="s">
        <v>209</v>
      </c>
      <c r="F124" t="s">
        <v>183</v>
      </c>
    </row>
    <row r="125" spans="1:6" x14ac:dyDescent="0.3">
      <c r="A125" t="s">
        <v>562</v>
      </c>
      <c r="B125" t="s">
        <v>628</v>
      </c>
      <c r="C125" t="s">
        <v>324</v>
      </c>
      <c r="D125" t="s">
        <v>325</v>
      </c>
      <c r="E125" t="s">
        <v>209</v>
      </c>
      <c r="F125" t="s">
        <v>326</v>
      </c>
    </row>
    <row r="126" spans="1:6" x14ac:dyDescent="0.3">
      <c r="A126" t="s">
        <v>563</v>
      </c>
      <c r="B126" t="s">
        <v>628</v>
      </c>
      <c r="C126" t="s">
        <v>39</v>
      </c>
      <c r="D126" t="s">
        <v>327</v>
      </c>
      <c r="E126" t="s">
        <v>209</v>
      </c>
      <c r="F126" t="s">
        <v>189</v>
      </c>
    </row>
    <row r="127" spans="1:6" x14ac:dyDescent="0.3">
      <c r="A127" t="s">
        <v>564</v>
      </c>
      <c r="B127" t="s">
        <v>628</v>
      </c>
      <c r="C127" t="s">
        <v>328</v>
      </c>
      <c r="D127" t="s">
        <v>329</v>
      </c>
      <c r="E127" t="s">
        <v>209</v>
      </c>
      <c r="F127" t="s">
        <v>319</v>
      </c>
    </row>
    <row r="128" spans="1:6" x14ac:dyDescent="0.3">
      <c r="A128" t="s">
        <v>565</v>
      </c>
      <c r="B128" t="s">
        <v>628</v>
      </c>
      <c r="C128" t="s">
        <v>330</v>
      </c>
      <c r="D128" t="s">
        <v>331</v>
      </c>
      <c r="E128" t="s">
        <v>209</v>
      </c>
      <c r="F128" t="s">
        <v>189</v>
      </c>
    </row>
    <row r="129" spans="1:6" x14ac:dyDescent="0.3">
      <c r="A129" t="s">
        <v>566</v>
      </c>
      <c r="B129" t="s">
        <v>628</v>
      </c>
      <c r="C129" t="s">
        <v>332</v>
      </c>
      <c r="D129" t="s">
        <v>333</v>
      </c>
      <c r="E129" t="s">
        <v>209</v>
      </c>
      <c r="F129" t="s">
        <v>334</v>
      </c>
    </row>
    <row r="130" spans="1:6" x14ac:dyDescent="0.3">
      <c r="A130" t="s">
        <v>567</v>
      </c>
      <c r="B130" t="s">
        <v>628</v>
      </c>
      <c r="C130" t="s">
        <v>335</v>
      </c>
      <c r="D130" t="s">
        <v>336</v>
      </c>
      <c r="E130" t="s">
        <v>209</v>
      </c>
      <c r="F130" t="s">
        <v>337</v>
      </c>
    </row>
    <row r="131" spans="1:6" x14ac:dyDescent="0.3">
      <c r="A131" t="s">
        <v>568</v>
      </c>
      <c r="B131" t="s">
        <v>628</v>
      </c>
      <c r="C131" t="s">
        <v>338</v>
      </c>
      <c r="D131" t="s">
        <v>339</v>
      </c>
      <c r="E131" t="s">
        <v>209</v>
      </c>
      <c r="F131" t="s">
        <v>340</v>
      </c>
    </row>
    <row r="132" spans="1:6" x14ac:dyDescent="0.3">
      <c r="A132" t="s">
        <v>569</v>
      </c>
      <c r="B132" t="s">
        <v>628</v>
      </c>
      <c r="C132" t="s">
        <v>40</v>
      </c>
      <c r="D132" t="s">
        <v>341</v>
      </c>
      <c r="E132" t="s">
        <v>209</v>
      </c>
      <c r="F132" t="s">
        <v>191</v>
      </c>
    </row>
    <row r="133" spans="1:6" x14ac:dyDescent="0.3">
      <c r="A133" t="s">
        <v>570</v>
      </c>
      <c r="B133" t="s">
        <v>628</v>
      </c>
      <c r="C133" t="s">
        <v>31</v>
      </c>
      <c r="D133" t="s">
        <v>342</v>
      </c>
      <c r="E133" t="s">
        <v>209</v>
      </c>
      <c r="F133" t="s">
        <v>187</v>
      </c>
    </row>
    <row r="134" spans="1:6" x14ac:dyDescent="0.3">
      <c r="A134" t="s">
        <v>571</v>
      </c>
      <c r="B134" t="s">
        <v>628</v>
      </c>
      <c r="C134" t="s">
        <v>343</v>
      </c>
      <c r="D134" t="s">
        <v>344</v>
      </c>
      <c r="E134" t="s">
        <v>209</v>
      </c>
      <c r="F134" t="s">
        <v>345</v>
      </c>
    </row>
    <row r="135" spans="1:6" x14ac:dyDescent="0.3">
      <c r="A135" t="s">
        <v>572</v>
      </c>
      <c r="B135" t="s">
        <v>628</v>
      </c>
      <c r="C135" t="s">
        <v>28</v>
      </c>
      <c r="D135" t="s">
        <v>346</v>
      </c>
      <c r="E135" t="s">
        <v>209</v>
      </c>
      <c r="F135" t="s">
        <v>199</v>
      </c>
    </row>
    <row r="136" spans="1:6" x14ac:dyDescent="0.3">
      <c r="A136" t="s">
        <v>573</v>
      </c>
      <c r="B136" t="s">
        <v>628</v>
      </c>
      <c r="C136" t="s">
        <v>347</v>
      </c>
      <c r="D136" t="s">
        <v>348</v>
      </c>
      <c r="E136" t="s">
        <v>209</v>
      </c>
      <c r="F136" t="s">
        <v>301</v>
      </c>
    </row>
    <row r="137" spans="1:6" x14ac:dyDescent="0.3">
      <c r="A137" t="s">
        <v>574</v>
      </c>
      <c r="B137" t="s">
        <v>628</v>
      </c>
      <c r="C137" t="s">
        <v>349</v>
      </c>
      <c r="D137" t="s">
        <v>350</v>
      </c>
      <c r="E137" t="s">
        <v>209</v>
      </c>
      <c r="F137" t="s">
        <v>207</v>
      </c>
    </row>
    <row r="138" spans="1:6" x14ac:dyDescent="0.3">
      <c r="A138" t="s">
        <v>575</v>
      </c>
      <c r="B138" t="s">
        <v>628</v>
      </c>
      <c r="C138" t="s">
        <v>351</v>
      </c>
      <c r="D138" t="s">
        <v>352</v>
      </c>
      <c r="E138" t="s">
        <v>209</v>
      </c>
      <c r="F138" t="s">
        <v>353</v>
      </c>
    </row>
    <row r="139" spans="1:6" x14ac:dyDescent="0.3">
      <c r="A139" t="s">
        <v>576</v>
      </c>
      <c r="B139" t="s">
        <v>628</v>
      </c>
      <c r="C139" t="s">
        <v>354</v>
      </c>
      <c r="D139" t="s">
        <v>355</v>
      </c>
      <c r="E139" t="s">
        <v>209</v>
      </c>
      <c r="F139" t="s">
        <v>356</v>
      </c>
    </row>
    <row r="140" spans="1:6" x14ac:dyDescent="0.3">
      <c r="A140" t="s">
        <v>577</v>
      </c>
      <c r="B140" t="s">
        <v>628</v>
      </c>
      <c r="C140" t="s">
        <v>357</v>
      </c>
      <c r="D140" t="s">
        <v>352</v>
      </c>
      <c r="E140" t="s">
        <v>358</v>
      </c>
      <c r="F140" t="s">
        <v>359</v>
      </c>
    </row>
    <row r="141" spans="1:6" x14ac:dyDescent="0.3">
      <c r="A141" t="s">
        <v>578</v>
      </c>
      <c r="B141" t="s">
        <v>628</v>
      </c>
      <c r="C141" t="s">
        <v>37</v>
      </c>
      <c r="D141" t="s">
        <v>360</v>
      </c>
      <c r="E141" t="s">
        <v>209</v>
      </c>
      <c r="F141" t="s">
        <v>185</v>
      </c>
    </row>
    <row r="142" spans="1:6" x14ac:dyDescent="0.3">
      <c r="A142" t="s">
        <v>579</v>
      </c>
      <c r="B142" t="s">
        <v>628</v>
      </c>
      <c r="C142" t="s">
        <v>27</v>
      </c>
      <c r="D142" t="s">
        <v>361</v>
      </c>
      <c r="E142" t="s">
        <v>209</v>
      </c>
      <c r="F142" t="s">
        <v>197</v>
      </c>
    </row>
    <row r="143" spans="1:6" x14ac:dyDescent="0.3">
      <c r="A143" t="s">
        <v>580</v>
      </c>
      <c r="B143" t="s">
        <v>628</v>
      </c>
      <c r="C143" t="s">
        <v>362</v>
      </c>
      <c r="D143" t="s">
        <v>363</v>
      </c>
      <c r="E143" t="s">
        <v>209</v>
      </c>
      <c r="F143" t="s">
        <v>364</v>
      </c>
    </row>
    <row r="144" spans="1:6" x14ac:dyDescent="0.3">
      <c r="A144" t="s">
        <v>581</v>
      </c>
      <c r="B144" t="s">
        <v>628</v>
      </c>
      <c r="C144" t="s">
        <v>365</v>
      </c>
      <c r="D144" t="s">
        <v>366</v>
      </c>
      <c r="E144" t="s">
        <v>82</v>
      </c>
      <c r="F144" t="s">
        <v>63</v>
      </c>
    </row>
    <row r="145" spans="1:6" x14ac:dyDescent="0.3">
      <c r="A145" t="s">
        <v>582</v>
      </c>
      <c r="B145" t="s">
        <v>628</v>
      </c>
      <c r="C145" t="s">
        <v>367</v>
      </c>
      <c r="D145" t="s">
        <v>368</v>
      </c>
      <c r="E145" t="s">
        <v>209</v>
      </c>
      <c r="F145" t="s">
        <v>369</v>
      </c>
    </row>
    <row r="146" spans="1:6" x14ac:dyDescent="0.3">
      <c r="A146" t="s">
        <v>583</v>
      </c>
      <c r="B146" t="s">
        <v>628</v>
      </c>
      <c r="C146" t="s">
        <v>370</v>
      </c>
      <c r="D146" t="s">
        <v>355</v>
      </c>
      <c r="E146" t="s">
        <v>82</v>
      </c>
      <c r="F146" t="s">
        <v>56</v>
      </c>
    </row>
    <row r="147" spans="1:6" x14ac:dyDescent="0.3">
      <c r="A147" t="s">
        <v>584</v>
      </c>
      <c r="B147" t="s">
        <v>628</v>
      </c>
      <c r="C147" t="s">
        <v>11</v>
      </c>
      <c r="D147" t="s">
        <v>371</v>
      </c>
      <c r="E147" t="s">
        <v>209</v>
      </c>
      <c r="F147" t="s">
        <v>193</v>
      </c>
    </row>
    <row r="148" spans="1:6" x14ac:dyDescent="0.3">
      <c r="A148" t="s">
        <v>585</v>
      </c>
      <c r="B148" t="s">
        <v>628</v>
      </c>
      <c r="C148" t="s">
        <v>80</v>
      </c>
      <c r="D148" t="s">
        <v>81</v>
      </c>
      <c r="E148" t="s">
        <v>82</v>
      </c>
      <c r="F148" t="s">
        <v>49</v>
      </c>
    </row>
    <row r="149" spans="1:6" x14ac:dyDescent="0.3">
      <c r="A149" t="s">
        <v>586</v>
      </c>
      <c r="B149" t="s">
        <v>628</v>
      </c>
      <c r="C149" t="s">
        <v>32</v>
      </c>
      <c r="D149" t="s">
        <v>243</v>
      </c>
      <c r="E149" t="s">
        <v>209</v>
      </c>
      <c r="F149" t="s">
        <v>177</v>
      </c>
    </row>
    <row r="150" spans="1:6" x14ac:dyDescent="0.3">
      <c r="A150" t="s">
        <v>587</v>
      </c>
      <c r="B150" t="s">
        <v>628</v>
      </c>
      <c r="C150" t="s">
        <v>357</v>
      </c>
      <c r="D150" t="s">
        <v>352</v>
      </c>
      <c r="E150" t="s">
        <v>358</v>
      </c>
      <c r="F150" t="s">
        <v>359</v>
      </c>
    </row>
    <row r="151" spans="1:6" x14ac:dyDescent="0.3">
      <c r="A151" t="s">
        <v>588</v>
      </c>
      <c r="B151" t="s">
        <v>628</v>
      </c>
      <c r="C151" t="s">
        <v>372</v>
      </c>
      <c r="D151" t="s">
        <v>373</v>
      </c>
      <c r="E151" t="s">
        <v>374</v>
      </c>
      <c r="F151" t="s">
        <v>359</v>
      </c>
    </row>
    <row r="152" spans="1:6" x14ac:dyDescent="0.3">
      <c r="A152" t="s">
        <v>589</v>
      </c>
      <c r="B152" t="s">
        <v>628</v>
      </c>
      <c r="C152" t="s">
        <v>375</v>
      </c>
      <c r="D152" t="s">
        <v>376</v>
      </c>
      <c r="E152" t="s">
        <v>173</v>
      </c>
      <c r="F152" t="s">
        <v>319</v>
      </c>
    </row>
    <row r="153" spans="1:6" x14ac:dyDescent="0.3">
      <c r="A153" t="s">
        <v>590</v>
      </c>
      <c r="B153" t="s">
        <v>628</v>
      </c>
      <c r="C153" t="s">
        <v>377</v>
      </c>
      <c r="D153" t="s">
        <v>378</v>
      </c>
      <c r="E153" t="s">
        <v>209</v>
      </c>
      <c r="F153" t="s">
        <v>319</v>
      </c>
    </row>
    <row r="154" spans="1:6" x14ac:dyDescent="0.3">
      <c r="A154" t="s">
        <v>591</v>
      </c>
      <c r="B154" t="s">
        <v>628</v>
      </c>
      <c r="C154" t="s">
        <v>379</v>
      </c>
      <c r="D154" t="s">
        <v>380</v>
      </c>
      <c r="E154" t="s">
        <v>209</v>
      </c>
      <c r="F154" t="s">
        <v>381</v>
      </c>
    </row>
    <row r="155" spans="1:6" x14ac:dyDescent="0.3">
      <c r="A155" t="s">
        <v>511</v>
      </c>
      <c r="B155" t="s">
        <v>628</v>
      </c>
      <c r="C155" t="s">
        <v>382</v>
      </c>
      <c r="D155" t="s">
        <v>383</v>
      </c>
      <c r="E155" t="s">
        <v>209</v>
      </c>
      <c r="F155" t="s">
        <v>340</v>
      </c>
    </row>
    <row r="156" spans="1:6" x14ac:dyDescent="0.3">
      <c r="A156" t="s">
        <v>512</v>
      </c>
      <c r="B156" t="s">
        <v>628</v>
      </c>
      <c r="C156" t="s">
        <v>384</v>
      </c>
      <c r="D156" t="s">
        <v>385</v>
      </c>
      <c r="E156" t="s">
        <v>209</v>
      </c>
      <c r="F156" t="s">
        <v>386</v>
      </c>
    </row>
    <row r="157" spans="1:6" x14ac:dyDescent="0.3">
      <c r="A157" t="s">
        <v>387</v>
      </c>
      <c r="B157" t="s">
        <v>628</v>
      </c>
      <c r="C157" t="s">
        <v>388</v>
      </c>
      <c r="D157" t="s">
        <v>389</v>
      </c>
      <c r="E157" t="s">
        <v>209</v>
      </c>
      <c r="F157" t="s">
        <v>389</v>
      </c>
    </row>
    <row r="158" spans="1:6" x14ac:dyDescent="0.3">
      <c r="A158" t="s">
        <v>390</v>
      </c>
      <c r="B158" t="s">
        <v>628</v>
      </c>
      <c r="C158" t="s">
        <v>391</v>
      </c>
      <c r="D158" t="s">
        <v>392</v>
      </c>
      <c r="E158" t="s">
        <v>209</v>
      </c>
      <c r="F158" t="s">
        <v>392</v>
      </c>
    </row>
    <row r="159" spans="1:6" x14ac:dyDescent="0.3">
      <c r="A159" t="s">
        <v>393</v>
      </c>
      <c r="B159" t="s">
        <v>628</v>
      </c>
      <c r="C159" t="s">
        <v>394</v>
      </c>
      <c r="D159" t="s">
        <v>395</v>
      </c>
      <c r="E159" t="s">
        <v>209</v>
      </c>
      <c r="F159" t="s">
        <v>395</v>
      </c>
    </row>
    <row r="160" spans="1:6" x14ac:dyDescent="0.3">
      <c r="A160" t="s">
        <v>396</v>
      </c>
      <c r="B160" t="s">
        <v>628</v>
      </c>
      <c r="C160" t="s">
        <v>397</v>
      </c>
      <c r="D160" t="s">
        <v>398</v>
      </c>
      <c r="E160" t="s">
        <v>209</v>
      </c>
      <c r="F160" t="s">
        <v>398</v>
      </c>
    </row>
    <row r="161" spans="1:6" x14ac:dyDescent="0.3">
      <c r="A161" t="s">
        <v>399</v>
      </c>
      <c r="B161" t="s">
        <v>628</v>
      </c>
      <c r="C161" t="s">
        <v>400</v>
      </c>
      <c r="D161" t="s">
        <v>218</v>
      </c>
      <c r="E161" t="s">
        <v>209</v>
      </c>
      <c r="F161" t="s">
        <v>218</v>
      </c>
    </row>
    <row r="162" spans="1:6" x14ac:dyDescent="0.3">
      <c r="A162" t="s">
        <v>401</v>
      </c>
      <c r="B162" t="s">
        <v>628</v>
      </c>
      <c r="C162" t="s">
        <v>402</v>
      </c>
      <c r="D162" t="s">
        <v>286</v>
      </c>
      <c r="E162" t="s">
        <v>209</v>
      </c>
      <c r="F162" t="s">
        <v>286</v>
      </c>
    </row>
    <row r="163" spans="1:6" x14ac:dyDescent="0.3">
      <c r="A163" t="s">
        <v>33</v>
      </c>
      <c r="B163" t="s">
        <v>628</v>
      </c>
      <c r="C163" t="s">
        <v>34</v>
      </c>
      <c r="D163" t="s">
        <v>403</v>
      </c>
      <c r="E163" t="s">
        <v>209</v>
      </c>
      <c r="F163" t="s">
        <v>403</v>
      </c>
    </row>
    <row r="164" spans="1:6" x14ac:dyDescent="0.3">
      <c r="A164" t="s">
        <v>404</v>
      </c>
      <c r="B164" t="s">
        <v>628</v>
      </c>
      <c r="C164" t="s">
        <v>405</v>
      </c>
      <c r="D164" t="s">
        <v>406</v>
      </c>
      <c r="E164" t="s">
        <v>209</v>
      </c>
      <c r="F164" t="s">
        <v>406</v>
      </c>
    </row>
    <row r="165" spans="1:6" x14ac:dyDescent="0.3">
      <c r="A165" t="s">
        <v>407</v>
      </c>
      <c r="B165" t="s">
        <v>628</v>
      </c>
      <c r="C165" t="s">
        <v>408</v>
      </c>
      <c r="D165" t="s">
        <v>409</v>
      </c>
      <c r="E165" t="s">
        <v>209</v>
      </c>
      <c r="F165" t="s">
        <v>409</v>
      </c>
    </row>
    <row r="166" spans="1:6" x14ac:dyDescent="0.3">
      <c r="A166" t="s">
        <v>410</v>
      </c>
      <c r="B166" t="s">
        <v>628</v>
      </c>
      <c r="C166" t="s">
        <v>411</v>
      </c>
      <c r="D166" t="s">
        <v>412</v>
      </c>
      <c r="E166" t="s">
        <v>209</v>
      </c>
      <c r="F166" t="s">
        <v>412</v>
      </c>
    </row>
    <row r="167" spans="1:6" x14ac:dyDescent="0.3">
      <c r="A167" t="s">
        <v>17</v>
      </c>
      <c r="B167" t="s">
        <v>628</v>
      </c>
      <c r="C167" t="s">
        <v>16</v>
      </c>
      <c r="D167" t="s">
        <v>413</v>
      </c>
      <c r="E167" t="s">
        <v>209</v>
      </c>
      <c r="F167" t="s">
        <v>413</v>
      </c>
    </row>
    <row r="168" spans="1:6" x14ac:dyDescent="0.3">
      <c r="A168" t="s">
        <v>414</v>
      </c>
      <c r="B168" t="s">
        <v>628</v>
      </c>
      <c r="C168" t="s">
        <v>415</v>
      </c>
      <c r="D168" t="s">
        <v>416</v>
      </c>
      <c r="E168" t="s">
        <v>209</v>
      </c>
      <c r="F168" t="s">
        <v>416</v>
      </c>
    </row>
    <row r="169" spans="1:6" x14ac:dyDescent="0.3">
      <c r="A169" t="s">
        <v>417</v>
      </c>
      <c r="B169" t="s">
        <v>628</v>
      </c>
      <c r="C169" t="s">
        <v>418</v>
      </c>
      <c r="D169" t="s">
        <v>419</v>
      </c>
      <c r="E169" t="s">
        <v>209</v>
      </c>
      <c r="F169" t="s">
        <v>420</v>
      </c>
    </row>
    <row r="170" spans="1:6" x14ac:dyDescent="0.3">
      <c r="A170" t="s">
        <v>421</v>
      </c>
      <c r="B170" t="s">
        <v>628</v>
      </c>
      <c r="C170" t="s">
        <v>422</v>
      </c>
      <c r="D170" t="s">
        <v>423</v>
      </c>
      <c r="E170" t="s">
        <v>209</v>
      </c>
      <c r="F170" t="s">
        <v>423</v>
      </c>
    </row>
    <row r="171" spans="1:6" x14ac:dyDescent="0.3">
      <c r="A171" t="s">
        <v>424</v>
      </c>
      <c r="B171" t="s">
        <v>628</v>
      </c>
      <c r="C171" t="s">
        <v>425</v>
      </c>
      <c r="D171" t="s">
        <v>426</v>
      </c>
      <c r="E171" t="s">
        <v>48</v>
      </c>
      <c r="F171" t="s">
        <v>427</v>
      </c>
    </row>
    <row r="172" spans="1:6" x14ac:dyDescent="0.3">
      <c r="A172" t="s">
        <v>592</v>
      </c>
      <c r="B172" t="s">
        <v>629</v>
      </c>
      <c r="C172" t="s">
        <v>428</v>
      </c>
      <c r="D172" t="s">
        <v>429</v>
      </c>
      <c r="E172" t="s">
        <v>430</v>
      </c>
      <c r="F172" t="s">
        <v>406</v>
      </c>
    </row>
    <row r="173" spans="1:6" x14ac:dyDescent="0.3">
      <c r="A173" t="s">
        <v>593</v>
      </c>
      <c r="B173" t="s">
        <v>629</v>
      </c>
      <c r="C173" t="s">
        <v>431</v>
      </c>
      <c r="D173" t="s">
        <v>432</v>
      </c>
      <c r="E173" t="s">
        <v>430</v>
      </c>
      <c r="F173" t="s">
        <v>412</v>
      </c>
    </row>
    <row r="174" spans="1:6" x14ac:dyDescent="0.3">
      <c r="A174" t="s">
        <v>594</v>
      </c>
      <c r="B174" t="s">
        <v>629</v>
      </c>
      <c r="C174" t="s">
        <v>433</v>
      </c>
      <c r="D174" t="s">
        <v>434</v>
      </c>
      <c r="E174" t="s">
        <v>430</v>
      </c>
      <c r="F174" t="s">
        <v>413</v>
      </c>
    </row>
    <row r="175" spans="1:6" x14ac:dyDescent="0.3">
      <c r="A175" t="s">
        <v>595</v>
      </c>
      <c r="B175" t="s">
        <v>629</v>
      </c>
      <c r="C175" t="s">
        <v>435</v>
      </c>
      <c r="D175" t="s">
        <v>436</v>
      </c>
      <c r="E175" t="s">
        <v>430</v>
      </c>
      <c r="F175" t="s">
        <v>389</v>
      </c>
    </row>
    <row r="176" spans="1:6" x14ac:dyDescent="0.3">
      <c r="A176" t="s">
        <v>596</v>
      </c>
      <c r="B176" t="s">
        <v>629</v>
      </c>
      <c r="C176" t="s">
        <v>437</v>
      </c>
      <c r="D176" t="s">
        <v>436</v>
      </c>
      <c r="E176" t="s">
        <v>430</v>
      </c>
      <c r="F176" t="s">
        <v>392</v>
      </c>
    </row>
    <row r="177" spans="1:6" x14ac:dyDescent="0.3">
      <c r="A177" t="s">
        <v>597</v>
      </c>
      <c r="B177" t="s">
        <v>629</v>
      </c>
      <c r="C177" t="s">
        <v>438</v>
      </c>
      <c r="D177" t="s">
        <v>439</v>
      </c>
      <c r="E177" t="s">
        <v>430</v>
      </c>
      <c r="F177" t="s">
        <v>398</v>
      </c>
    </row>
    <row r="178" spans="1:6" x14ac:dyDescent="0.3">
      <c r="A178" t="s">
        <v>598</v>
      </c>
      <c r="B178" t="s">
        <v>629</v>
      </c>
      <c r="C178" t="s">
        <v>440</v>
      </c>
      <c r="D178" t="s">
        <v>441</v>
      </c>
      <c r="E178" t="s">
        <v>430</v>
      </c>
      <c r="F178" t="s">
        <v>218</v>
      </c>
    </row>
    <row r="179" spans="1:6" x14ac:dyDescent="0.3">
      <c r="A179" t="s">
        <v>599</v>
      </c>
      <c r="B179" t="s">
        <v>629</v>
      </c>
      <c r="C179" t="s">
        <v>442</v>
      </c>
      <c r="D179" t="s">
        <v>190</v>
      </c>
      <c r="E179" t="s">
        <v>430</v>
      </c>
      <c r="F179" t="s">
        <v>286</v>
      </c>
    </row>
    <row r="180" spans="1:6" x14ac:dyDescent="0.3">
      <c r="A180" t="s">
        <v>600</v>
      </c>
      <c r="B180" t="s">
        <v>629</v>
      </c>
      <c r="C180" t="s">
        <v>443</v>
      </c>
      <c r="D180" t="s">
        <v>444</v>
      </c>
      <c r="E180" t="s">
        <v>430</v>
      </c>
      <c r="F180" t="s">
        <v>403</v>
      </c>
    </row>
    <row r="181" spans="1:6" x14ac:dyDescent="0.3">
      <c r="A181" t="s">
        <v>601</v>
      </c>
      <c r="B181" t="s">
        <v>629</v>
      </c>
      <c r="C181" t="s">
        <v>445</v>
      </c>
      <c r="D181" t="s">
        <v>446</v>
      </c>
      <c r="E181" t="s">
        <v>430</v>
      </c>
      <c r="F181" t="s">
        <v>409</v>
      </c>
    </row>
    <row r="182" spans="1:6" x14ac:dyDescent="0.3">
      <c r="A182" t="s">
        <v>602</v>
      </c>
      <c r="B182" t="s">
        <v>629</v>
      </c>
      <c r="C182" t="s">
        <v>447</v>
      </c>
      <c r="D182" t="s">
        <v>448</v>
      </c>
      <c r="E182" t="s">
        <v>430</v>
      </c>
      <c r="F182" t="s">
        <v>416</v>
      </c>
    </row>
    <row r="183" spans="1:6" x14ac:dyDescent="0.3">
      <c r="A183" t="s">
        <v>603</v>
      </c>
      <c r="B183" t="s">
        <v>629</v>
      </c>
      <c r="C183" t="s">
        <v>449</v>
      </c>
      <c r="D183" t="s">
        <v>450</v>
      </c>
      <c r="E183" t="s">
        <v>430</v>
      </c>
      <c r="F183" t="s">
        <v>420</v>
      </c>
    </row>
    <row r="184" spans="1:6" x14ac:dyDescent="0.3">
      <c r="A184" t="s">
        <v>604</v>
      </c>
      <c r="B184" t="s">
        <v>629</v>
      </c>
      <c r="C184" t="s">
        <v>451</v>
      </c>
      <c r="D184" t="s">
        <v>452</v>
      </c>
      <c r="E184" t="s">
        <v>430</v>
      </c>
      <c r="F184" t="s">
        <v>423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1F08-508E-4668-8511-64CCE6B3B05A}">
  <sheetPr codeName="Sheet16"/>
  <dimension ref="A1:AN99"/>
  <sheetViews>
    <sheetView workbookViewId="0">
      <selection activeCell="A2" sqref="A2:XFD99"/>
    </sheetView>
  </sheetViews>
  <sheetFormatPr defaultRowHeight="14.4" x14ac:dyDescent="0.3"/>
  <cols>
    <col min="1" max="1" width="17.44140625" bestFit="1" customWidth="1"/>
    <col min="2" max="2" width="9.109375" bestFit="1" customWidth="1"/>
    <col min="3" max="3" width="9.44140625" bestFit="1" customWidth="1"/>
    <col min="4" max="4" width="17.6640625" bestFit="1" customWidth="1"/>
    <col min="5" max="5" width="20.5546875" bestFit="1" customWidth="1"/>
    <col min="6" max="6" width="27.33203125" bestFit="1" customWidth="1"/>
    <col min="7" max="7" width="23.88671875" bestFit="1" customWidth="1"/>
    <col min="8" max="8" width="16" bestFit="1" customWidth="1"/>
    <col min="9" max="9" width="7.44140625" bestFit="1" customWidth="1"/>
    <col min="10" max="10" width="25.5546875" bestFit="1" customWidth="1"/>
    <col min="11" max="11" width="10.109375" bestFit="1" customWidth="1"/>
    <col min="12" max="12" width="14.88671875" bestFit="1" customWidth="1"/>
    <col min="13" max="13" width="21.33203125" bestFit="1" customWidth="1"/>
    <col min="14" max="14" width="46.21875" bestFit="1" customWidth="1"/>
    <col min="15" max="15" width="12.44140625" bestFit="1" customWidth="1"/>
    <col min="16" max="16" width="19" bestFit="1" customWidth="1"/>
    <col min="17" max="17" width="23.77734375" bestFit="1" customWidth="1"/>
    <col min="18" max="18" width="21.109375" bestFit="1" customWidth="1"/>
    <col min="19" max="19" width="39" bestFit="1" customWidth="1"/>
    <col min="20" max="20" width="19.33203125" bestFit="1" customWidth="1"/>
    <col min="21" max="21" width="19" bestFit="1" customWidth="1"/>
    <col min="22" max="22" width="23.77734375" bestFit="1" customWidth="1"/>
    <col min="23" max="23" width="20.5546875" bestFit="1" customWidth="1"/>
    <col min="24" max="24" width="46" bestFit="1" customWidth="1"/>
    <col min="25" max="25" width="19.33203125" bestFit="1" customWidth="1"/>
    <col min="26" max="26" width="19" bestFit="1" customWidth="1"/>
    <col min="27" max="27" width="23.77734375" bestFit="1" customWidth="1"/>
    <col min="28" max="28" width="28.44140625" bestFit="1" customWidth="1"/>
    <col min="29" max="29" width="61.6640625" bestFit="1" customWidth="1"/>
    <col min="30" max="30" width="19.33203125" bestFit="1" customWidth="1"/>
    <col min="31" max="31" width="19" bestFit="1" customWidth="1"/>
    <col min="32" max="32" width="23.77734375" bestFit="1" customWidth="1"/>
    <col min="33" max="33" width="20.5546875" bestFit="1" customWidth="1"/>
    <col min="34" max="34" width="27.88671875" bestFit="1" customWidth="1"/>
    <col min="35" max="35" width="19.33203125" bestFit="1" customWidth="1"/>
    <col min="36" max="36" width="19" bestFit="1" customWidth="1"/>
    <col min="37" max="37" width="23.77734375" bestFit="1" customWidth="1"/>
    <col min="38" max="38" width="20.5546875" bestFit="1" customWidth="1"/>
    <col min="39" max="39" width="27.88671875" bestFit="1" customWidth="1"/>
    <col min="40" max="40" width="19.33203125" bestFit="1" customWidth="1"/>
  </cols>
  <sheetData>
    <row r="1" spans="1:40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1</v>
      </c>
      <c r="G1" s="3" t="s">
        <v>2</v>
      </c>
      <c r="H1" s="3" t="s">
        <v>6</v>
      </c>
      <c r="I1" s="3" t="s">
        <v>13</v>
      </c>
      <c r="J1" s="3" t="s">
        <v>9</v>
      </c>
      <c r="K1" s="6" t="s">
        <v>15</v>
      </c>
      <c r="L1" s="3" t="s">
        <v>626</v>
      </c>
      <c r="M1" s="3" t="s">
        <v>8</v>
      </c>
      <c r="N1" s="3" t="s">
        <v>607</v>
      </c>
      <c r="O1" s="3" t="s">
        <v>608</v>
      </c>
      <c r="P1" s="6" t="s">
        <v>14</v>
      </c>
      <c r="Q1" s="6" t="s">
        <v>630</v>
      </c>
      <c r="R1" s="3" t="s">
        <v>10</v>
      </c>
      <c r="S1" s="3" t="s">
        <v>609</v>
      </c>
      <c r="T1" s="3" t="s">
        <v>610</v>
      </c>
      <c r="U1" s="6" t="s">
        <v>18</v>
      </c>
      <c r="V1" s="6" t="s">
        <v>631</v>
      </c>
      <c r="W1" s="3" t="s">
        <v>19</v>
      </c>
      <c r="X1" s="3" t="s">
        <v>611</v>
      </c>
      <c r="Y1" s="3" t="s">
        <v>612</v>
      </c>
      <c r="Z1" s="6" t="s">
        <v>20</v>
      </c>
      <c r="AA1" s="6" t="s">
        <v>632</v>
      </c>
      <c r="AB1" s="3" t="s">
        <v>21</v>
      </c>
      <c r="AC1" s="3" t="s">
        <v>613</v>
      </c>
      <c r="AD1" s="3" t="s">
        <v>614</v>
      </c>
      <c r="AE1" s="6" t="s">
        <v>22</v>
      </c>
      <c r="AF1" s="6" t="s">
        <v>633</v>
      </c>
      <c r="AG1" s="3" t="s">
        <v>23</v>
      </c>
      <c r="AH1" s="3" t="s">
        <v>615</v>
      </c>
      <c r="AI1" s="3" t="s">
        <v>616</v>
      </c>
      <c r="AJ1" s="6" t="s">
        <v>24</v>
      </c>
      <c r="AK1" s="6" t="s">
        <v>634</v>
      </c>
      <c r="AL1" s="3" t="s">
        <v>25</v>
      </c>
      <c r="AM1" s="3" t="s">
        <v>617</v>
      </c>
      <c r="AN1" s="3" t="s">
        <v>618</v>
      </c>
    </row>
    <row r="2" spans="1:40" x14ac:dyDescent="0.3">
      <c r="A2" s="1" t="str">
        <f>CONCATENATE(B2,"-20250205")</f>
        <v>TC-001-20250205</v>
      </c>
      <c r="B2" s="16" t="s">
        <v>748</v>
      </c>
      <c r="C2" s="17"/>
      <c r="D2" s="17" t="s">
        <v>7</v>
      </c>
      <c r="E2" s="16" t="s">
        <v>605</v>
      </c>
      <c r="F2" s="16" t="s">
        <v>4</v>
      </c>
      <c r="G2" s="16" t="s">
        <v>635</v>
      </c>
      <c r="H2" s="18">
        <v>1000000000000</v>
      </c>
      <c r="I2" s="19">
        <v>11353</v>
      </c>
      <c r="J2" s="16" t="s">
        <v>45</v>
      </c>
      <c r="K2" s="19">
        <v>16001</v>
      </c>
      <c r="L2" s="16" t="s">
        <v>628</v>
      </c>
      <c r="M2" s="16" t="s">
        <v>221</v>
      </c>
      <c r="N2" s="16" t="s">
        <v>222</v>
      </c>
      <c r="O2" s="16" t="s">
        <v>223</v>
      </c>
      <c r="P2" s="19">
        <v>76331</v>
      </c>
      <c r="Q2" s="16" t="s">
        <v>629</v>
      </c>
      <c r="R2" s="16" t="s">
        <v>435</v>
      </c>
      <c r="S2" s="16" t="s">
        <v>436</v>
      </c>
      <c r="T2" s="16" t="s">
        <v>389</v>
      </c>
      <c r="U2" s="19">
        <v>19784</v>
      </c>
      <c r="V2" s="16" t="s">
        <v>628</v>
      </c>
      <c r="W2" s="16" t="s">
        <v>224</v>
      </c>
      <c r="X2" s="16" t="s">
        <v>225</v>
      </c>
      <c r="Y2" s="16" t="s">
        <v>226</v>
      </c>
      <c r="Z2" s="19">
        <v>17067</v>
      </c>
      <c r="AA2" s="16" t="s">
        <v>628</v>
      </c>
      <c r="AB2" s="16" t="s">
        <v>41</v>
      </c>
      <c r="AC2" s="16" t="s">
        <v>227</v>
      </c>
      <c r="AD2" s="16" t="s">
        <v>228</v>
      </c>
      <c r="AE2" s="19">
        <v>13801</v>
      </c>
      <c r="AF2" s="16" t="s">
        <v>628</v>
      </c>
      <c r="AG2" s="16" t="s">
        <v>42</v>
      </c>
      <c r="AH2" s="16" t="s">
        <v>209</v>
      </c>
      <c r="AI2" s="16" t="s">
        <v>230</v>
      </c>
      <c r="AJ2" s="16"/>
      <c r="AK2" s="16"/>
      <c r="AL2" s="16"/>
      <c r="AM2" s="16"/>
      <c r="AN2" s="16"/>
    </row>
    <row r="3" spans="1:40" x14ac:dyDescent="0.3">
      <c r="A3" s="1" t="str">
        <f t="shared" ref="A3:A66" si="0">CONCATENATE(B3,"-20250205")</f>
        <v>TC-002-20250205</v>
      </c>
      <c r="B3" s="1" t="s">
        <v>749</v>
      </c>
      <c r="C3" s="17"/>
      <c r="D3" s="7" t="s">
        <v>7</v>
      </c>
      <c r="E3" s="1" t="s">
        <v>605</v>
      </c>
      <c r="F3" s="1" t="s">
        <v>4</v>
      </c>
      <c r="G3" s="1" t="s">
        <v>636</v>
      </c>
      <c r="H3" s="8">
        <v>3000000000000</v>
      </c>
      <c r="I3" s="9">
        <v>11353</v>
      </c>
      <c r="J3" s="1" t="s">
        <v>45</v>
      </c>
      <c r="K3" s="9">
        <v>16001</v>
      </c>
      <c r="L3" s="1" t="s">
        <v>628</v>
      </c>
      <c r="M3" s="1" t="s">
        <v>221</v>
      </c>
      <c r="N3" s="1" t="s">
        <v>222</v>
      </c>
      <c r="O3" s="1" t="s">
        <v>223</v>
      </c>
      <c r="P3" s="9">
        <v>76331</v>
      </c>
      <c r="Q3" s="1" t="s">
        <v>629</v>
      </c>
      <c r="R3" s="1" t="s">
        <v>435</v>
      </c>
      <c r="S3" s="1" t="s">
        <v>436</v>
      </c>
      <c r="T3" s="1" t="s">
        <v>389</v>
      </c>
      <c r="U3" s="9">
        <v>19784</v>
      </c>
      <c r="V3" s="1" t="s">
        <v>628</v>
      </c>
      <c r="W3" s="1" t="s">
        <v>224</v>
      </c>
      <c r="X3" s="1" t="s">
        <v>225</v>
      </c>
      <c r="Y3" s="1" t="s">
        <v>226</v>
      </c>
      <c r="Z3" s="9">
        <v>17067</v>
      </c>
      <c r="AA3" s="1" t="s">
        <v>628</v>
      </c>
      <c r="AB3" s="1" t="s">
        <v>41</v>
      </c>
      <c r="AC3" s="1" t="s">
        <v>227</v>
      </c>
      <c r="AD3" s="1" t="s">
        <v>228</v>
      </c>
      <c r="AE3" s="9">
        <v>13801</v>
      </c>
      <c r="AF3" s="1" t="s">
        <v>628</v>
      </c>
      <c r="AG3" s="1" t="s">
        <v>42</v>
      </c>
      <c r="AH3" s="1" t="s">
        <v>209</v>
      </c>
      <c r="AI3" s="1" t="s">
        <v>230</v>
      </c>
      <c r="AJ3" s="9">
        <v>14584</v>
      </c>
      <c r="AK3" s="1" t="s">
        <v>628</v>
      </c>
      <c r="AL3" s="1" t="s">
        <v>43</v>
      </c>
      <c r="AM3" s="1" t="s">
        <v>209</v>
      </c>
      <c r="AN3" s="1" t="s">
        <v>210</v>
      </c>
    </row>
    <row r="4" spans="1:40" x14ac:dyDescent="0.3">
      <c r="A4" s="1" t="str">
        <f t="shared" si="0"/>
        <v>TC-003-20250205</v>
      </c>
      <c r="B4" s="1" t="s">
        <v>750</v>
      </c>
      <c r="C4" s="17"/>
      <c r="D4" s="7" t="s">
        <v>7</v>
      </c>
      <c r="E4" s="1" t="s">
        <v>605</v>
      </c>
      <c r="F4" s="1" t="s">
        <v>5</v>
      </c>
      <c r="G4" s="1" t="s">
        <v>637</v>
      </c>
      <c r="H4" s="8">
        <v>300000000000</v>
      </c>
      <c r="I4" s="9">
        <v>11353</v>
      </c>
      <c r="J4" s="1" t="s">
        <v>45</v>
      </c>
      <c r="K4" s="9">
        <v>16001</v>
      </c>
      <c r="L4" s="1" t="s">
        <v>628</v>
      </c>
      <c r="M4" s="1" t="s">
        <v>221</v>
      </c>
      <c r="N4" s="1" t="s">
        <v>222</v>
      </c>
      <c r="O4" s="1" t="s">
        <v>223</v>
      </c>
      <c r="P4" s="9">
        <v>76331</v>
      </c>
      <c r="Q4" s="1" t="s">
        <v>629</v>
      </c>
      <c r="R4" s="1" t="s">
        <v>435</v>
      </c>
      <c r="S4" s="1" t="s">
        <v>436</v>
      </c>
      <c r="T4" s="1" t="s">
        <v>389</v>
      </c>
      <c r="U4" s="9">
        <v>19784</v>
      </c>
      <c r="V4" s="1" t="s">
        <v>628</v>
      </c>
      <c r="W4" s="1" t="s">
        <v>224</v>
      </c>
      <c r="X4" s="1" t="s">
        <v>225</v>
      </c>
      <c r="Y4" s="1" t="s">
        <v>226</v>
      </c>
      <c r="Z4" s="9">
        <v>13895</v>
      </c>
      <c r="AA4" s="1" t="s">
        <v>628</v>
      </c>
      <c r="AB4" s="1" t="s">
        <v>44</v>
      </c>
      <c r="AC4" s="1" t="s">
        <v>293</v>
      </c>
      <c r="AD4" s="1" t="s">
        <v>294</v>
      </c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1" t="str">
        <f t="shared" si="0"/>
        <v>TC-004-20250205</v>
      </c>
      <c r="B5" s="16" t="s">
        <v>751</v>
      </c>
      <c r="C5" s="17"/>
      <c r="D5" s="7" t="s">
        <v>7</v>
      </c>
      <c r="E5" s="1" t="s">
        <v>605</v>
      </c>
      <c r="F5" s="1" t="s">
        <v>5</v>
      </c>
      <c r="G5" s="1" t="s">
        <v>638</v>
      </c>
      <c r="H5" s="8">
        <v>3000000000000</v>
      </c>
      <c r="I5" s="9">
        <v>11353</v>
      </c>
      <c r="J5" s="1" t="s">
        <v>45</v>
      </c>
      <c r="K5" s="9">
        <v>16001</v>
      </c>
      <c r="L5" s="1" t="s">
        <v>628</v>
      </c>
      <c r="M5" s="1" t="s">
        <v>221</v>
      </c>
      <c r="N5" s="1" t="s">
        <v>222</v>
      </c>
      <c r="O5" s="1" t="s">
        <v>223</v>
      </c>
      <c r="P5" s="9">
        <v>76331</v>
      </c>
      <c r="Q5" s="1" t="s">
        <v>629</v>
      </c>
      <c r="R5" s="1" t="s">
        <v>435</v>
      </c>
      <c r="S5" s="1" t="s">
        <v>436</v>
      </c>
      <c r="T5" s="1" t="s">
        <v>389</v>
      </c>
      <c r="U5" s="9">
        <v>19784</v>
      </c>
      <c r="V5" s="1" t="s">
        <v>628</v>
      </c>
      <c r="W5" s="1" t="s">
        <v>224</v>
      </c>
      <c r="X5" s="1" t="s">
        <v>225</v>
      </c>
      <c r="Y5" s="1" t="s">
        <v>226</v>
      </c>
      <c r="Z5" s="9">
        <v>17067</v>
      </c>
      <c r="AA5" s="1" t="s">
        <v>628</v>
      </c>
      <c r="AB5" s="1" t="s">
        <v>41</v>
      </c>
      <c r="AC5" s="1" t="s">
        <v>227</v>
      </c>
      <c r="AD5" s="1" t="s">
        <v>228</v>
      </c>
      <c r="AE5" s="9">
        <v>13801</v>
      </c>
      <c r="AF5" s="1" t="s">
        <v>628</v>
      </c>
      <c r="AG5" s="1" t="s">
        <v>42</v>
      </c>
      <c r="AH5" s="1" t="s">
        <v>209</v>
      </c>
      <c r="AI5" s="1" t="s">
        <v>230</v>
      </c>
      <c r="AJ5" s="1"/>
      <c r="AK5" s="1"/>
      <c r="AL5" s="1"/>
      <c r="AM5" s="1"/>
      <c r="AN5" s="1"/>
    </row>
    <row r="6" spans="1:40" x14ac:dyDescent="0.3">
      <c r="A6" s="1" t="str">
        <f t="shared" si="0"/>
        <v>TC-005-20250205</v>
      </c>
      <c r="B6" s="1" t="s">
        <v>752</v>
      </c>
      <c r="C6" s="17"/>
      <c r="D6" s="7" t="s">
        <v>7</v>
      </c>
      <c r="E6" s="1" t="s">
        <v>605</v>
      </c>
      <c r="F6" s="1" t="s">
        <v>5</v>
      </c>
      <c r="G6" s="1" t="s">
        <v>639</v>
      </c>
      <c r="H6" s="8">
        <v>7000000000000</v>
      </c>
      <c r="I6" s="9">
        <v>11353</v>
      </c>
      <c r="J6" s="1" t="s">
        <v>45</v>
      </c>
      <c r="K6" s="9">
        <v>16001</v>
      </c>
      <c r="L6" s="1" t="s">
        <v>628</v>
      </c>
      <c r="M6" s="1" t="s">
        <v>221</v>
      </c>
      <c r="N6" s="1" t="s">
        <v>222</v>
      </c>
      <c r="O6" s="1" t="s">
        <v>223</v>
      </c>
      <c r="P6" s="9">
        <v>76331</v>
      </c>
      <c r="Q6" s="1" t="s">
        <v>629</v>
      </c>
      <c r="R6" s="1" t="s">
        <v>435</v>
      </c>
      <c r="S6" s="1" t="s">
        <v>436</v>
      </c>
      <c r="T6" s="1" t="s">
        <v>389</v>
      </c>
      <c r="U6" s="9">
        <v>19784</v>
      </c>
      <c r="V6" s="1" t="s">
        <v>628</v>
      </c>
      <c r="W6" s="1" t="s">
        <v>224</v>
      </c>
      <c r="X6" s="1" t="s">
        <v>225</v>
      </c>
      <c r="Y6" s="1" t="s">
        <v>226</v>
      </c>
      <c r="Z6" s="9">
        <v>17067</v>
      </c>
      <c r="AA6" s="1" t="s">
        <v>628</v>
      </c>
      <c r="AB6" s="1" t="s">
        <v>41</v>
      </c>
      <c r="AC6" s="1" t="s">
        <v>227</v>
      </c>
      <c r="AD6" s="1" t="s">
        <v>228</v>
      </c>
      <c r="AE6" s="9">
        <v>13801</v>
      </c>
      <c r="AF6" s="1" t="s">
        <v>628</v>
      </c>
      <c r="AG6" s="1" t="s">
        <v>42</v>
      </c>
      <c r="AH6" s="1" t="s">
        <v>209</v>
      </c>
      <c r="AI6" s="1" t="s">
        <v>230</v>
      </c>
      <c r="AJ6" s="9">
        <v>14584</v>
      </c>
      <c r="AK6" s="1" t="s">
        <v>628</v>
      </c>
      <c r="AL6" s="1" t="s">
        <v>43</v>
      </c>
      <c r="AM6" s="1" t="s">
        <v>209</v>
      </c>
      <c r="AN6" s="1" t="s">
        <v>210</v>
      </c>
    </row>
    <row r="7" spans="1:40" x14ac:dyDescent="0.3">
      <c r="A7" s="1" t="str">
        <f t="shared" si="0"/>
        <v>TC-006-20250205</v>
      </c>
      <c r="B7" s="1" t="s">
        <v>753</v>
      </c>
      <c r="C7" s="17"/>
      <c r="D7" s="7" t="s">
        <v>619</v>
      </c>
      <c r="E7" s="1" t="s">
        <v>605</v>
      </c>
      <c r="F7" s="1" t="s">
        <v>4</v>
      </c>
      <c r="G7" s="1" t="s">
        <v>635</v>
      </c>
      <c r="H7" s="8">
        <v>1000000000000</v>
      </c>
      <c r="I7" s="9">
        <v>11353</v>
      </c>
      <c r="J7" s="1" t="s">
        <v>45</v>
      </c>
      <c r="K7" s="9">
        <v>16001</v>
      </c>
      <c r="L7" s="1" t="s">
        <v>628</v>
      </c>
      <c r="M7" s="1" t="s">
        <v>221</v>
      </c>
      <c r="N7" s="1" t="s">
        <v>222</v>
      </c>
      <c r="O7" s="1" t="s">
        <v>223</v>
      </c>
      <c r="P7" s="9">
        <v>76331</v>
      </c>
      <c r="Q7" s="1" t="s">
        <v>629</v>
      </c>
      <c r="R7" s="1" t="s">
        <v>435</v>
      </c>
      <c r="S7" s="1" t="s">
        <v>436</v>
      </c>
      <c r="T7" s="1" t="s">
        <v>389</v>
      </c>
      <c r="U7" s="9">
        <v>19784</v>
      </c>
      <c r="V7" s="1" t="s">
        <v>628</v>
      </c>
      <c r="W7" s="1" t="s">
        <v>224</v>
      </c>
      <c r="X7" s="1" t="s">
        <v>225</v>
      </c>
      <c r="Y7" s="1" t="s">
        <v>226</v>
      </c>
      <c r="Z7" s="9">
        <v>17067</v>
      </c>
      <c r="AA7" s="1" t="s">
        <v>628</v>
      </c>
      <c r="AB7" s="1" t="s">
        <v>41</v>
      </c>
      <c r="AC7" s="1" t="s">
        <v>227</v>
      </c>
      <c r="AD7" s="1" t="s">
        <v>228</v>
      </c>
      <c r="AE7" s="9">
        <v>13801</v>
      </c>
      <c r="AF7" s="1" t="s">
        <v>628</v>
      </c>
      <c r="AG7" s="1" t="s">
        <v>42</v>
      </c>
      <c r="AH7" s="1" t="s">
        <v>209</v>
      </c>
      <c r="AI7" s="1" t="s">
        <v>230</v>
      </c>
      <c r="AJ7" s="1"/>
      <c r="AK7" s="1"/>
      <c r="AL7" s="1"/>
      <c r="AM7" s="1"/>
      <c r="AN7" s="1"/>
    </row>
    <row r="8" spans="1:40" x14ac:dyDescent="0.3">
      <c r="A8" s="1" t="str">
        <f t="shared" si="0"/>
        <v>TC-007-20250205</v>
      </c>
      <c r="B8" s="16" t="s">
        <v>754</v>
      </c>
      <c r="C8" s="17"/>
      <c r="D8" s="7" t="s">
        <v>619</v>
      </c>
      <c r="E8" s="1" t="s">
        <v>605</v>
      </c>
      <c r="F8" s="1" t="s">
        <v>4</v>
      </c>
      <c r="G8" s="1" t="s">
        <v>636</v>
      </c>
      <c r="H8" s="8">
        <v>3000000000000</v>
      </c>
      <c r="I8" s="9">
        <v>11353</v>
      </c>
      <c r="J8" s="1" t="s">
        <v>45</v>
      </c>
      <c r="K8" s="9">
        <v>16001</v>
      </c>
      <c r="L8" s="1" t="s">
        <v>628</v>
      </c>
      <c r="M8" s="1" t="s">
        <v>221</v>
      </c>
      <c r="N8" s="1" t="s">
        <v>222</v>
      </c>
      <c r="O8" s="1" t="s">
        <v>223</v>
      </c>
      <c r="P8" s="9">
        <v>76331</v>
      </c>
      <c r="Q8" s="1" t="s">
        <v>629</v>
      </c>
      <c r="R8" s="1" t="s">
        <v>435</v>
      </c>
      <c r="S8" s="1" t="s">
        <v>436</v>
      </c>
      <c r="T8" s="1" t="s">
        <v>389</v>
      </c>
      <c r="U8" s="9">
        <v>19784</v>
      </c>
      <c r="V8" s="1" t="s">
        <v>628</v>
      </c>
      <c r="W8" s="1" t="s">
        <v>224</v>
      </c>
      <c r="X8" s="1" t="s">
        <v>225</v>
      </c>
      <c r="Y8" s="1" t="s">
        <v>226</v>
      </c>
      <c r="Z8" s="9">
        <v>17067</v>
      </c>
      <c r="AA8" s="1" t="s">
        <v>628</v>
      </c>
      <c r="AB8" s="1" t="s">
        <v>41</v>
      </c>
      <c r="AC8" s="1" t="s">
        <v>227</v>
      </c>
      <c r="AD8" s="1" t="s">
        <v>228</v>
      </c>
      <c r="AE8" s="9">
        <v>13801</v>
      </c>
      <c r="AF8" s="1" t="s">
        <v>628</v>
      </c>
      <c r="AG8" s="1" t="s">
        <v>42</v>
      </c>
      <c r="AH8" s="1" t="s">
        <v>209</v>
      </c>
      <c r="AI8" s="1" t="s">
        <v>230</v>
      </c>
      <c r="AJ8" s="9">
        <v>14584</v>
      </c>
      <c r="AK8" s="1" t="s">
        <v>628</v>
      </c>
      <c r="AL8" s="1" t="s">
        <v>43</v>
      </c>
      <c r="AM8" s="1" t="s">
        <v>209</v>
      </c>
      <c r="AN8" s="1" t="s">
        <v>210</v>
      </c>
    </row>
    <row r="9" spans="1:40" x14ac:dyDescent="0.3">
      <c r="A9" s="1" t="str">
        <f t="shared" si="0"/>
        <v>TC-008-20250205</v>
      </c>
      <c r="B9" s="1" t="s">
        <v>755</v>
      </c>
      <c r="C9" s="17"/>
      <c r="D9" s="7" t="s">
        <v>619</v>
      </c>
      <c r="E9" s="1" t="s">
        <v>605</v>
      </c>
      <c r="F9" s="1" t="s">
        <v>5</v>
      </c>
      <c r="G9" s="1" t="s">
        <v>637</v>
      </c>
      <c r="H9" s="8">
        <v>300000000000</v>
      </c>
      <c r="I9" s="9">
        <v>11353</v>
      </c>
      <c r="J9" s="1" t="s">
        <v>45</v>
      </c>
      <c r="K9" s="9">
        <v>16001</v>
      </c>
      <c r="L9" s="1" t="s">
        <v>628</v>
      </c>
      <c r="M9" s="1" t="s">
        <v>221</v>
      </c>
      <c r="N9" s="1" t="s">
        <v>222</v>
      </c>
      <c r="O9" s="1" t="s">
        <v>223</v>
      </c>
      <c r="P9" s="9">
        <v>76331</v>
      </c>
      <c r="Q9" s="1" t="s">
        <v>629</v>
      </c>
      <c r="R9" s="1" t="s">
        <v>435</v>
      </c>
      <c r="S9" s="1" t="s">
        <v>436</v>
      </c>
      <c r="T9" s="1" t="s">
        <v>389</v>
      </c>
      <c r="U9" s="9">
        <v>19784</v>
      </c>
      <c r="V9" s="1" t="s">
        <v>628</v>
      </c>
      <c r="W9" s="1" t="s">
        <v>224</v>
      </c>
      <c r="X9" s="1" t="s">
        <v>225</v>
      </c>
      <c r="Y9" s="1" t="s">
        <v>226</v>
      </c>
      <c r="Z9" s="9">
        <v>13895</v>
      </c>
      <c r="AA9" s="1" t="s">
        <v>628</v>
      </c>
      <c r="AB9" s="1" t="s">
        <v>44</v>
      </c>
      <c r="AC9" s="1" t="s">
        <v>293</v>
      </c>
      <c r="AD9" s="1" t="s">
        <v>294</v>
      </c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1" t="str">
        <f t="shared" si="0"/>
        <v>TC-009-20250205</v>
      </c>
      <c r="B10" s="1" t="s">
        <v>756</v>
      </c>
      <c r="C10" s="17"/>
      <c r="D10" s="7" t="s">
        <v>619</v>
      </c>
      <c r="E10" s="1" t="s">
        <v>605</v>
      </c>
      <c r="F10" s="1" t="s">
        <v>5</v>
      </c>
      <c r="G10" s="1" t="s">
        <v>638</v>
      </c>
      <c r="H10" s="8">
        <v>3000000000000</v>
      </c>
      <c r="I10" s="9">
        <v>11353</v>
      </c>
      <c r="J10" s="1" t="s">
        <v>45</v>
      </c>
      <c r="K10" s="9">
        <v>16001</v>
      </c>
      <c r="L10" s="1" t="s">
        <v>628</v>
      </c>
      <c r="M10" s="1" t="s">
        <v>221</v>
      </c>
      <c r="N10" s="1" t="s">
        <v>222</v>
      </c>
      <c r="O10" s="1" t="s">
        <v>223</v>
      </c>
      <c r="P10" s="9">
        <v>76331</v>
      </c>
      <c r="Q10" s="1" t="s">
        <v>629</v>
      </c>
      <c r="R10" s="1" t="s">
        <v>435</v>
      </c>
      <c r="S10" s="1" t="s">
        <v>436</v>
      </c>
      <c r="T10" s="1" t="s">
        <v>389</v>
      </c>
      <c r="U10" s="9">
        <v>19784</v>
      </c>
      <c r="V10" s="1" t="s">
        <v>628</v>
      </c>
      <c r="W10" s="1" t="s">
        <v>224</v>
      </c>
      <c r="X10" s="1" t="s">
        <v>225</v>
      </c>
      <c r="Y10" s="1" t="s">
        <v>226</v>
      </c>
      <c r="Z10" s="9">
        <v>17067</v>
      </c>
      <c r="AA10" s="1" t="s">
        <v>628</v>
      </c>
      <c r="AB10" s="1" t="s">
        <v>41</v>
      </c>
      <c r="AC10" s="1" t="s">
        <v>227</v>
      </c>
      <c r="AD10" s="1" t="s">
        <v>228</v>
      </c>
      <c r="AE10" s="9">
        <v>13801</v>
      </c>
      <c r="AF10" s="1" t="s">
        <v>628</v>
      </c>
      <c r="AG10" s="1" t="s">
        <v>42</v>
      </c>
      <c r="AH10" s="1" t="s">
        <v>209</v>
      </c>
      <c r="AI10" s="1" t="s">
        <v>230</v>
      </c>
      <c r="AJ10" s="1"/>
      <c r="AK10" s="1"/>
      <c r="AL10" s="1"/>
      <c r="AM10" s="1"/>
      <c r="AN10" s="1"/>
    </row>
    <row r="11" spans="1:40" x14ac:dyDescent="0.3">
      <c r="A11" s="1" t="str">
        <f t="shared" si="0"/>
        <v>TC-010-20250205</v>
      </c>
      <c r="B11" s="16" t="s">
        <v>757</v>
      </c>
      <c r="C11" s="17"/>
      <c r="D11" s="7" t="s">
        <v>619</v>
      </c>
      <c r="E11" s="1" t="s">
        <v>605</v>
      </c>
      <c r="F11" s="1" t="s">
        <v>5</v>
      </c>
      <c r="G11" s="1" t="s">
        <v>639</v>
      </c>
      <c r="H11" s="8">
        <v>7000000000000</v>
      </c>
      <c r="I11" s="9">
        <v>11353</v>
      </c>
      <c r="J11" s="1" t="s">
        <v>45</v>
      </c>
      <c r="K11" s="9">
        <v>16001</v>
      </c>
      <c r="L11" s="1" t="s">
        <v>628</v>
      </c>
      <c r="M11" s="1" t="s">
        <v>221</v>
      </c>
      <c r="N11" s="1" t="s">
        <v>222</v>
      </c>
      <c r="O11" s="1" t="s">
        <v>223</v>
      </c>
      <c r="P11" s="9">
        <v>76331</v>
      </c>
      <c r="Q11" s="1" t="s">
        <v>629</v>
      </c>
      <c r="R11" s="1" t="s">
        <v>435</v>
      </c>
      <c r="S11" s="1" t="s">
        <v>436</v>
      </c>
      <c r="T11" s="1" t="s">
        <v>389</v>
      </c>
      <c r="U11" s="9">
        <v>19784</v>
      </c>
      <c r="V11" s="1" t="s">
        <v>628</v>
      </c>
      <c r="W11" s="1" t="s">
        <v>224</v>
      </c>
      <c r="X11" s="1" t="s">
        <v>225</v>
      </c>
      <c r="Y11" s="1" t="s">
        <v>226</v>
      </c>
      <c r="Z11" s="9">
        <v>17067</v>
      </c>
      <c r="AA11" s="1" t="s">
        <v>628</v>
      </c>
      <c r="AB11" s="1" t="s">
        <v>41</v>
      </c>
      <c r="AC11" s="1" t="s">
        <v>227</v>
      </c>
      <c r="AD11" s="1" t="s">
        <v>228</v>
      </c>
      <c r="AE11" s="9">
        <v>13801</v>
      </c>
      <c r="AF11" s="1" t="s">
        <v>628</v>
      </c>
      <c r="AG11" s="1" t="s">
        <v>42</v>
      </c>
      <c r="AH11" s="1" t="s">
        <v>209</v>
      </c>
      <c r="AI11" s="1" t="s">
        <v>230</v>
      </c>
      <c r="AJ11" s="9">
        <v>14584</v>
      </c>
      <c r="AK11" s="1" t="s">
        <v>628</v>
      </c>
      <c r="AL11" s="1" t="s">
        <v>43</v>
      </c>
      <c r="AM11" s="1" t="s">
        <v>209</v>
      </c>
      <c r="AN11" s="1" t="s">
        <v>210</v>
      </c>
    </row>
    <row r="12" spans="1:40" x14ac:dyDescent="0.3">
      <c r="A12" s="1" t="str">
        <f t="shared" si="0"/>
        <v>TC-011-20250205</v>
      </c>
      <c r="B12" s="1" t="s">
        <v>758</v>
      </c>
      <c r="C12" s="17"/>
      <c r="D12" s="7" t="s">
        <v>7</v>
      </c>
      <c r="E12" s="1" t="s">
        <v>605</v>
      </c>
      <c r="F12" s="1" t="s">
        <v>796</v>
      </c>
      <c r="G12" s="1"/>
      <c r="H12" s="8"/>
      <c r="I12" s="9">
        <v>11353</v>
      </c>
      <c r="J12" s="1" t="s">
        <v>45</v>
      </c>
      <c r="K12" s="9">
        <v>16001</v>
      </c>
      <c r="L12" s="1" t="s">
        <v>628</v>
      </c>
      <c r="M12" s="1" t="s">
        <v>221</v>
      </c>
      <c r="N12" s="1" t="s">
        <v>222</v>
      </c>
      <c r="O12" s="1" t="s">
        <v>223</v>
      </c>
      <c r="P12" s="9">
        <v>76331</v>
      </c>
      <c r="Q12" s="1" t="s">
        <v>629</v>
      </c>
      <c r="R12" s="1" t="s">
        <v>435</v>
      </c>
      <c r="S12" s="1" t="s">
        <v>436</v>
      </c>
      <c r="T12" s="1" t="s">
        <v>389</v>
      </c>
      <c r="U12" s="9">
        <v>19784</v>
      </c>
      <c r="V12" s="1" t="s">
        <v>628</v>
      </c>
      <c r="W12" s="1" t="s">
        <v>224</v>
      </c>
      <c r="X12" s="1" t="s">
        <v>225</v>
      </c>
      <c r="Y12" s="1" t="s">
        <v>226</v>
      </c>
      <c r="Z12" s="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1" t="str">
        <f t="shared" si="0"/>
        <v>TC-012-20250205</v>
      </c>
      <c r="B13" s="1" t="s">
        <v>759</v>
      </c>
      <c r="C13" s="17"/>
      <c r="D13" s="7" t="s">
        <v>619</v>
      </c>
      <c r="E13" s="1" t="s">
        <v>605</v>
      </c>
      <c r="F13" s="1" t="s">
        <v>796</v>
      </c>
      <c r="G13" s="1"/>
      <c r="H13" s="8">
        <v>3000000000000</v>
      </c>
      <c r="I13" s="9">
        <v>11353</v>
      </c>
      <c r="J13" s="1" t="s">
        <v>45</v>
      </c>
      <c r="K13" s="9">
        <v>16001</v>
      </c>
      <c r="L13" s="1" t="s">
        <v>628</v>
      </c>
      <c r="M13" s="1" t="s">
        <v>221</v>
      </c>
      <c r="N13" s="1" t="s">
        <v>222</v>
      </c>
      <c r="O13" s="1" t="s">
        <v>223</v>
      </c>
      <c r="P13" s="9">
        <v>76331</v>
      </c>
      <c r="Q13" s="1" t="s">
        <v>629</v>
      </c>
      <c r="R13" s="1" t="s">
        <v>435</v>
      </c>
      <c r="S13" s="1" t="s">
        <v>436</v>
      </c>
      <c r="T13" s="1" t="s">
        <v>389</v>
      </c>
      <c r="U13" s="9">
        <v>19784</v>
      </c>
      <c r="V13" s="1" t="s">
        <v>628</v>
      </c>
      <c r="W13" s="1" t="s">
        <v>224</v>
      </c>
      <c r="X13" s="1" t="s">
        <v>225</v>
      </c>
      <c r="Y13" s="1" t="s">
        <v>226</v>
      </c>
      <c r="Z13" s="9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">
      <c r="A14" s="1" t="str">
        <f t="shared" si="0"/>
        <v>TC-013-20250205</v>
      </c>
      <c r="B14" s="16" t="s">
        <v>760</v>
      </c>
      <c r="C14" s="17"/>
      <c r="D14" s="7" t="s">
        <v>653</v>
      </c>
      <c r="E14" s="1" t="s">
        <v>605</v>
      </c>
      <c r="F14" s="1"/>
      <c r="G14" s="1"/>
      <c r="H14" s="1"/>
      <c r="I14" s="9">
        <v>11353</v>
      </c>
      <c r="J14" s="1" t="s">
        <v>45</v>
      </c>
      <c r="K14" s="9">
        <v>16001</v>
      </c>
      <c r="L14" s="1" t="s">
        <v>628</v>
      </c>
      <c r="M14" s="1" t="s">
        <v>221</v>
      </c>
      <c r="N14" s="1" t="s">
        <v>222</v>
      </c>
      <c r="O14" s="1" t="s">
        <v>223</v>
      </c>
      <c r="P14" s="9">
        <v>76331</v>
      </c>
      <c r="Q14" s="1" t="s">
        <v>629</v>
      </c>
      <c r="R14" s="1" t="s">
        <v>435</v>
      </c>
      <c r="S14" s="1" t="s">
        <v>436</v>
      </c>
      <c r="T14" s="1" t="s">
        <v>389</v>
      </c>
      <c r="U14" s="9">
        <v>19784</v>
      </c>
      <c r="V14" s="1" t="s">
        <v>628</v>
      </c>
      <c r="W14" s="1" t="s">
        <v>224</v>
      </c>
      <c r="X14" s="1" t="s">
        <v>225</v>
      </c>
      <c r="Y14" s="1" t="s">
        <v>226</v>
      </c>
      <c r="Z14" s="9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" t="str">
        <f t="shared" si="0"/>
        <v>TC-014-20250205</v>
      </c>
      <c r="B15" s="1" t="s">
        <v>761</v>
      </c>
      <c r="C15" s="17"/>
      <c r="D15" s="7" t="s">
        <v>656</v>
      </c>
      <c r="E15" s="1" t="s">
        <v>605</v>
      </c>
      <c r="F15" s="1"/>
      <c r="G15" s="1"/>
      <c r="H15" s="1"/>
      <c r="I15" s="9">
        <v>11353</v>
      </c>
      <c r="J15" s="1" t="s">
        <v>45</v>
      </c>
      <c r="K15" s="9">
        <v>16001</v>
      </c>
      <c r="L15" s="1" t="s">
        <v>628</v>
      </c>
      <c r="M15" s="1" t="s">
        <v>221</v>
      </c>
      <c r="N15" s="1" t="s">
        <v>222</v>
      </c>
      <c r="O15" s="1" t="s">
        <v>223</v>
      </c>
      <c r="P15" s="9">
        <v>76331</v>
      </c>
      <c r="Q15" s="1" t="s">
        <v>629</v>
      </c>
      <c r="R15" s="1" t="s">
        <v>435</v>
      </c>
      <c r="S15" s="1" t="s">
        <v>436</v>
      </c>
      <c r="T15" s="1" t="s">
        <v>389</v>
      </c>
      <c r="U15" s="9">
        <v>19784</v>
      </c>
      <c r="V15" s="1" t="s">
        <v>628</v>
      </c>
      <c r="W15" s="1" t="s">
        <v>224</v>
      </c>
      <c r="X15" s="1" t="s">
        <v>225</v>
      </c>
      <c r="Y15" s="1" t="s">
        <v>226</v>
      </c>
      <c r="Z15" s="9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 t="str">
        <f t="shared" si="0"/>
        <v>TC-015-20250205</v>
      </c>
      <c r="B16" s="1" t="s">
        <v>762</v>
      </c>
      <c r="C16" s="17"/>
      <c r="D16" s="7" t="s">
        <v>659</v>
      </c>
      <c r="E16" s="1" t="s">
        <v>605</v>
      </c>
      <c r="F16" s="1"/>
      <c r="G16" s="1"/>
      <c r="H16" s="1"/>
      <c r="I16" s="9">
        <v>11353</v>
      </c>
      <c r="J16" s="1" t="s">
        <v>45</v>
      </c>
      <c r="K16" s="9">
        <v>16001</v>
      </c>
      <c r="L16" s="1" t="s">
        <v>628</v>
      </c>
      <c r="M16" s="1" t="s">
        <v>221</v>
      </c>
      <c r="N16" s="1" t="s">
        <v>222</v>
      </c>
      <c r="O16" s="1" t="s">
        <v>223</v>
      </c>
      <c r="P16" s="9">
        <v>76331</v>
      </c>
      <c r="Q16" s="1" t="s">
        <v>629</v>
      </c>
      <c r="R16" s="1" t="s">
        <v>435</v>
      </c>
      <c r="S16" s="1" t="s">
        <v>436</v>
      </c>
      <c r="T16" s="1" t="s">
        <v>389</v>
      </c>
      <c r="U16" s="9">
        <v>19784</v>
      </c>
      <c r="V16" s="1" t="s">
        <v>628</v>
      </c>
      <c r="W16" s="1" t="s">
        <v>224</v>
      </c>
      <c r="X16" s="1" t="s">
        <v>225</v>
      </c>
      <c r="Y16" s="1" t="s">
        <v>226</v>
      </c>
      <c r="Z16" s="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 t="str">
        <f t="shared" si="0"/>
        <v>TC-016-20250205</v>
      </c>
      <c r="B17" s="16" t="s">
        <v>763</v>
      </c>
      <c r="C17" s="17"/>
      <c r="D17" s="7" t="s">
        <v>660</v>
      </c>
      <c r="E17" s="1" t="s">
        <v>605</v>
      </c>
      <c r="F17" s="1"/>
      <c r="G17" s="1"/>
      <c r="H17" s="1"/>
      <c r="I17" s="9">
        <v>11353</v>
      </c>
      <c r="J17" s="1" t="s">
        <v>45</v>
      </c>
      <c r="K17" s="9">
        <v>16001</v>
      </c>
      <c r="L17" s="1" t="s">
        <v>628</v>
      </c>
      <c r="M17" s="1" t="s">
        <v>221</v>
      </c>
      <c r="N17" s="1" t="s">
        <v>222</v>
      </c>
      <c r="O17" s="1" t="s">
        <v>223</v>
      </c>
      <c r="P17" s="9">
        <v>76331</v>
      </c>
      <c r="Q17" s="1" t="s">
        <v>629</v>
      </c>
      <c r="R17" s="1" t="s">
        <v>435</v>
      </c>
      <c r="S17" s="1" t="s">
        <v>436</v>
      </c>
      <c r="T17" s="1" t="s">
        <v>389</v>
      </c>
      <c r="U17" s="9">
        <v>19784</v>
      </c>
      <c r="V17" s="1" t="s">
        <v>628</v>
      </c>
      <c r="W17" s="1" t="s">
        <v>224</v>
      </c>
      <c r="X17" s="1" t="s">
        <v>225</v>
      </c>
      <c r="Y17" s="1" t="s">
        <v>226</v>
      </c>
      <c r="Z17" s="9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 t="str">
        <f t="shared" si="0"/>
        <v>TC-017-20250205</v>
      </c>
      <c r="B18" s="1" t="s">
        <v>764</v>
      </c>
      <c r="C18" s="17"/>
      <c r="D18" s="7" t="s">
        <v>670</v>
      </c>
      <c r="E18" s="1" t="s">
        <v>605</v>
      </c>
      <c r="F18" s="1"/>
      <c r="G18" s="1"/>
      <c r="H18" s="1"/>
      <c r="I18" s="9">
        <v>11353</v>
      </c>
      <c r="J18" s="1" t="s">
        <v>45</v>
      </c>
      <c r="K18" s="9">
        <v>16001</v>
      </c>
      <c r="L18" s="1" t="s">
        <v>628</v>
      </c>
      <c r="M18" s="1" t="s">
        <v>221</v>
      </c>
      <c r="N18" s="1" t="s">
        <v>222</v>
      </c>
      <c r="O18" s="1" t="s">
        <v>223</v>
      </c>
      <c r="P18" s="9">
        <v>76331</v>
      </c>
      <c r="Q18" s="1" t="s">
        <v>629</v>
      </c>
      <c r="R18" s="1" t="s">
        <v>435</v>
      </c>
      <c r="S18" s="1" t="s">
        <v>436</v>
      </c>
      <c r="T18" s="1" t="s">
        <v>389</v>
      </c>
      <c r="U18" s="9">
        <v>19784</v>
      </c>
      <c r="V18" s="1" t="s">
        <v>628</v>
      </c>
      <c r="W18" s="1" t="s">
        <v>224</v>
      </c>
      <c r="X18" s="1" t="s">
        <v>225</v>
      </c>
      <c r="Y18" s="1" t="s">
        <v>226</v>
      </c>
      <c r="Z18" s="9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 t="str">
        <f t="shared" si="0"/>
        <v>TC-018-20250205</v>
      </c>
      <c r="B19" s="1" t="s">
        <v>765</v>
      </c>
      <c r="C19" s="17"/>
      <c r="D19" s="7" t="s">
        <v>690</v>
      </c>
      <c r="E19" s="1" t="s">
        <v>605</v>
      </c>
      <c r="F19" s="1"/>
      <c r="G19" s="1"/>
      <c r="H19" s="1"/>
      <c r="I19" s="9">
        <v>11353</v>
      </c>
      <c r="J19" s="1" t="s">
        <v>45</v>
      </c>
      <c r="K19" s="9">
        <v>16001</v>
      </c>
      <c r="L19" s="1" t="s">
        <v>628</v>
      </c>
      <c r="M19" s="1" t="s">
        <v>221</v>
      </c>
      <c r="N19" s="1" t="s">
        <v>222</v>
      </c>
      <c r="O19" s="1" t="s">
        <v>223</v>
      </c>
      <c r="P19" s="9">
        <v>76331</v>
      </c>
      <c r="Q19" s="1" t="s">
        <v>629</v>
      </c>
      <c r="R19" s="1" t="s">
        <v>435</v>
      </c>
      <c r="S19" s="1" t="s">
        <v>436</v>
      </c>
      <c r="T19" s="1" t="s">
        <v>389</v>
      </c>
      <c r="U19" s="9">
        <v>19784</v>
      </c>
      <c r="V19" s="1" t="s">
        <v>628</v>
      </c>
      <c r="W19" s="1" t="s">
        <v>224</v>
      </c>
      <c r="X19" s="1" t="s">
        <v>225</v>
      </c>
      <c r="Y19" s="1" t="s">
        <v>226</v>
      </c>
      <c r="Z19" s="9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" t="str">
        <f t="shared" si="0"/>
        <v>TC-019-20250205</v>
      </c>
      <c r="B20" s="16" t="s">
        <v>766</v>
      </c>
      <c r="C20" s="17"/>
      <c r="D20" s="7" t="s">
        <v>702</v>
      </c>
      <c r="E20" s="1" t="s">
        <v>605</v>
      </c>
      <c r="F20" s="1"/>
      <c r="G20" s="1"/>
      <c r="H20" s="1"/>
      <c r="I20" s="9">
        <v>11353</v>
      </c>
      <c r="J20" s="1" t="s">
        <v>45</v>
      </c>
      <c r="K20" s="9">
        <v>16001</v>
      </c>
      <c r="L20" s="1" t="s">
        <v>628</v>
      </c>
      <c r="M20" s="1" t="s">
        <v>221</v>
      </c>
      <c r="N20" s="1" t="s">
        <v>222</v>
      </c>
      <c r="O20" s="1" t="s">
        <v>223</v>
      </c>
      <c r="P20" s="9">
        <v>76331</v>
      </c>
      <c r="Q20" s="1" t="s">
        <v>629</v>
      </c>
      <c r="R20" s="1" t="s">
        <v>435</v>
      </c>
      <c r="S20" s="1" t="s">
        <v>436</v>
      </c>
      <c r="T20" s="1" t="s">
        <v>389</v>
      </c>
      <c r="U20" s="9">
        <v>19784</v>
      </c>
      <c r="V20" s="1" t="s">
        <v>628</v>
      </c>
      <c r="W20" s="1" t="s">
        <v>224</v>
      </c>
      <c r="X20" s="1" t="s">
        <v>225</v>
      </c>
      <c r="Y20" s="1" t="s">
        <v>226</v>
      </c>
      <c r="Z20" s="9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">
      <c r="A21" s="1" t="str">
        <f t="shared" si="0"/>
        <v>TC-020-20250205</v>
      </c>
      <c r="B21" s="1" t="s">
        <v>767</v>
      </c>
      <c r="C21" s="17"/>
      <c r="D21" s="7" t="s">
        <v>688</v>
      </c>
      <c r="E21" s="1" t="s">
        <v>605</v>
      </c>
      <c r="F21" s="1"/>
      <c r="G21" s="1"/>
      <c r="H21" s="1"/>
      <c r="I21" s="9">
        <v>11353</v>
      </c>
      <c r="J21" s="1" t="s">
        <v>45</v>
      </c>
      <c r="K21" s="9">
        <v>16001</v>
      </c>
      <c r="L21" s="1" t="s">
        <v>628</v>
      </c>
      <c r="M21" s="1" t="s">
        <v>221</v>
      </c>
      <c r="N21" s="1" t="s">
        <v>222</v>
      </c>
      <c r="O21" s="1" t="s">
        <v>223</v>
      </c>
      <c r="P21" s="9">
        <v>76331</v>
      </c>
      <c r="Q21" s="1" t="s">
        <v>629</v>
      </c>
      <c r="R21" s="1" t="s">
        <v>435</v>
      </c>
      <c r="S21" s="1" t="s">
        <v>436</v>
      </c>
      <c r="T21" s="1" t="s">
        <v>389</v>
      </c>
      <c r="U21" s="9">
        <v>19784</v>
      </c>
      <c r="V21" s="1" t="s">
        <v>628</v>
      </c>
      <c r="W21" s="1" t="s">
        <v>224</v>
      </c>
      <c r="X21" s="1" t="s">
        <v>225</v>
      </c>
      <c r="Y21" s="1" t="s">
        <v>226</v>
      </c>
      <c r="Z21" s="9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">
      <c r="A22" s="1" t="str">
        <f t="shared" si="0"/>
        <v>TC-021-20250205</v>
      </c>
      <c r="B22" s="1" t="s">
        <v>768</v>
      </c>
      <c r="C22" s="17"/>
      <c r="D22" s="7" t="s">
        <v>7</v>
      </c>
      <c r="E22" s="1" t="s">
        <v>38</v>
      </c>
      <c r="F22" s="1" t="s">
        <v>4</v>
      </c>
      <c r="G22" s="1" t="s">
        <v>635</v>
      </c>
      <c r="H22" s="8">
        <v>1000000000000</v>
      </c>
      <c r="I22" s="9">
        <v>11353</v>
      </c>
      <c r="J22" s="1" t="s">
        <v>45</v>
      </c>
      <c r="K22" s="9">
        <v>16001</v>
      </c>
      <c r="L22" s="1" t="s">
        <v>628</v>
      </c>
      <c r="M22" s="1" t="s">
        <v>221</v>
      </c>
      <c r="N22" s="1" t="s">
        <v>222</v>
      </c>
      <c r="O22" s="1" t="s">
        <v>223</v>
      </c>
      <c r="P22" s="9">
        <v>75789</v>
      </c>
      <c r="Q22" s="1" t="s">
        <v>629</v>
      </c>
      <c r="R22" s="1" t="s">
        <v>442</v>
      </c>
      <c r="S22" s="1" t="s">
        <v>190</v>
      </c>
      <c r="T22" s="1" t="s">
        <v>286</v>
      </c>
      <c r="U22" s="9">
        <v>12954</v>
      </c>
      <c r="V22" s="1" t="s">
        <v>628</v>
      </c>
      <c r="W22" s="1" t="s">
        <v>234</v>
      </c>
      <c r="X22" s="1" t="s">
        <v>235</v>
      </c>
      <c r="Y22" s="1" t="s">
        <v>236</v>
      </c>
      <c r="Z22" s="9">
        <v>17067</v>
      </c>
      <c r="AA22" s="1" t="s">
        <v>628</v>
      </c>
      <c r="AB22" s="1" t="s">
        <v>41</v>
      </c>
      <c r="AC22" s="1" t="s">
        <v>227</v>
      </c>
      <c r="AD22" s="1" t="s">
        <v>228</v>
      </c>
      <c r="AE22" s="9">
        <v>13801</v>
      </c>
      <c r="AF22" s="1" t="s">
        <v>628</v>
      </c>
      <c r="AG22" s="1" t="s">
        <v>42</v>
      </c>
      <c r="AH22" s="1" t="s">
        <v>209</v>
      </c>
      <c r="AI22" s="1" t="s">
        <v>230</v>
      </c>
      <c r="AJ22" s="1"/>
      <c r="AK22" s="1"/>
      <c r="AL22" s="1"/>
      <c r="AM22" s="1"/>
      <c r="AN22" s="1"/>
    </row>
    <row r="23" spans="1:40" x14ac:dyDescent="0.3">
      <c r="A23" s="1" t="str">
        <f t="shared" si="0"/>
        <v>TC-022-20250205</v>
      </c>
      <c r="B23" s="16" t="s">
        <v>769</v>
      </c>
      <c r="C23" s="17"/>
      <c r="D23" s="7" t="s">
        <v>7</v>
      </c>
      <c r="E23" s="1" t="s">
        <v>38</v>
      </c>
      <c r="F23" s="1" t="s">
        <v>4</v>
      </c>
      <c r="G23" s="1" t="s">
        <v>636</v>
      </c>
      <c r="H23" s="8">
        <v>3000000000000</v>
      </c>
      <c r="I23" s="9">
        <v>11353</v>
      </c>
      <c r="J23" s="1" t="s">
        <v>45</v>
      </c>
      <c r="K23" s="9">
        <v>16001</v>
      </c>
      <c r="L23" s="1" t="s">
        <v>628</v>
      </c>
      <c r="M23" s="1" t="s">
        <v>221</v>
      </c>
      <c r="N23" s="1" t="s">
        <v>222</v>
      </c>
      <c r="O23" s="1" t="s">
        <v>223</v>
      </c>
      <c r="P23" s="9">
        <v>75789</v>
      </c>
      <c r="Q23" s="1" t="s">
        <v>629</v>
      </c>
      <c r="R23" s="1" t="s">
        <v>442</v>
      </c>
      <c r="S23" s="1" t="s">
        <v>190</v>
      </c>
      <c r="T23" s="1" t="s">
        <v>286</v>
      </c>
      <c r="U23" s="9">
        <v>12954</v>
      </c>
      <c r="V23" s="1" t="s">
        <v>628</v>
      </c>
      <c r="W23" s="1" t="s">
        <v>234</v>
      </c>
      <c r="X23" s="1" t="s">
        <v>235</v>
      </c>
      <c r="Y23" s="1" t="s">
        <v>236</v>
      </c>
      <c r="Z23" s="9">
        <v>17067</v>
      </c>
      <c r="AA23" s="1" t="s">
        <v>628</v>
      </c>
      <c r="AB23" s="1" t="s">
        <v>41</v>
      </c>
      <c r="AC23" s="1" t="s">
        <v>227</v>
      </c>
      <c r="AD23" s="1" t="s">
        <v>228</v>
      </c>
      <c r="AE23" s="9">
        <v>13801</v>
      </c>
      <c r="AF23" s="1" t="s">
        <v>628</v>
      </c>
      <c r="AG23" s="1" t="s">
        <v>42</v>
      </c>
      <c r="AH23" s="1" t="s">
        <v>209</v>
      </c>
      <c r="AI23" s="1" t="s">
        <v>230</v>
      </c>
      <c r="AJ23" s="9">
        <v>14584</v>
      </c>
      <c r="AK23" s="1" t="s">
        <v>628</v>
      </c>
      <c r="AL23" s="1" t="s">
        <v>43</v>
      </c>
      <c r="AM23" s="1" t="s">
        <v>209</v>
      </c>
      <c r="AN23" s="1" t="s">
        <v>210</v>
      </c>
    </row>
    <row r="24" spans="1:40" x14ac:dyDescent="0.3">
      <c r="A24" s="1" t="str">
        <f t="shared" si="0"/>
        <v>TC-023-20250205</v>
      </c>
      <c r="B24" s="1" t="s">
        <v>770</v>
      </c>
      <c r="C24" s="17"/>
      <c r="D24" s="7" t="s">
        <v>7</v>
      </c>
      <c r="E24" s="1" t="s">
        <v>38</v>
      </c>
      <c r="F24" s="1" t="s">
        <v>5</v>
      </c>
      <c r="G24" s="1" t="s">
        <v>637</v>
      </c>
      <c r="H24" s="8">
        <v>300000000000</v>
      </c>
      <c r="I24" s="9">
        <v>11353</v>
      </c>
      <c r="J24" s="1" t="s">
        <v>45</v>
      </c>
      <c r="K24" s="9">
        <v>16001</v>
      </c>
      <c r="L24" s="1" t="s">
        <v>628</v>
      </c>
      <c r="M24" s="1" t="s">
        <v>221</v>
      </c>
      <c r="N24" s="1" t="s">
        <v>222</v>
      </c>
      <c r="O24" s="1" t="s">
        <v>223</v>
      </c>
      <c r="P24" s="9">
        <v>75789</v>
      </c>
      <c r="Q24" s="1" t="s">
        <v>629</v>
      </c>
      <c r="R24" s="1" t="s">
        <v>442</v>
      </c>
      <c r="S24" s="1" t="s">
        <v>190</v>
      </c>
      <c r="T24" s="1" t="s">
        <v>286</v>
      </c>
      <c r="U24" s="9">
        <v>12954</v>
      </c>
      <c r="V24" s="1" t="s">
        <v>628</v>
      </c>
      <c r="W24" s="1" t="s">
        <v>234</v>
      </c>
      <c r="X24" s="1" t="s">
        <v>235</v>
      </c>
      <c r="Y24" s="1" t="s">
        <v>236</v>
      </c>
      <c r="Z24" s="9">
        <v>13895</v>
      </c>
      <c r="AA24" s="1" t="s">
        <v>628</v>
      </c>
      <c r="AB24" s="1" t="s">
        <v>44</v>
      </c>
      <c r="AC24" s="1" t="s">
        <v>293</v>
      </c>
      <c r="AD24" s="1" t="s">
        <v>294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">
      <c r="A25" s="1" t="str">
        <f t="shared" si="0"/>
        <v>TC-024-20250205</v>
      </c>
      <c r="B25" s="1" t="s">
        <v>771</v>
      </c>
      <c r="C25" s="17"/>
      <c r="D25" s="7" t="s">
        <v>7</v>
      </c>
      <c r="E25" s="1" t="s">
        <v>38</v>
      </c>
      <c r="F25" s="1" t="s">
        <v>5</v>
      </c>
      <c r="G25" s="1" t="s">
        <v>638</v>
      </c>
      <c r="H25" s="8">
        <v>3000000000000</v>
      </c>
      <c r="I25" s="9">
        <v>11353</v>
      </c>
      <c r="J25" s="1" t="s">
        <v>45</v>
      </c>
      <c r="K25" s="9">
        <v>16001</v>
      </c>
      <c r="L25" s="1" t="s">
        <v>628</v>
      </c>
      <c r="M25" s="1" t="s">
        <v>221</v>
      </c>
      <c r="N25" s="1" t="s">
        <v>222</v>
      </c>
      <c r="O25" s="1" t="s">
        <v>223</v>
      </c>
      <c r="P25" s="9">
        <v>75789</v>
      </c>
      <c r="Q25" s="1" t="s">
        <v>629</v>
      </c>
      <c r="R25" s="1" t="s">
        <v>442</v>
      </c>
      <c r="S25" s="1" t="s">
        <v>190</v>
      </c>
      <c r="T25" s="1" t="s">
        <v>286</v>
      </c>
      <c r="U25" s="9">
        <v>12954</v>
      </c>
      <c r="V25" s="1" t="s">
        <v>628</v>
      </c>
      <c r="W25" s="1" t="s">
        <v>234</v>
      </c>
      <c r="X25" s="1" t="s">
        <v>235</v>
      </c>
      <c r="Y25" s="1" t="s">
        <v>236</v>
      </c>
      <c r="Z25" s="9">
        <v>17067</v>
      </c>
      <c r="AA25" s="1" t="s">
        <v>628</v>
      </c>
      <c r="AB25" s="1" t="s">
        <v>41</v>
      </c>
      <c r="AC25" s="1" t="s">
        <v>227</v>
      </c>
      <c r="AD25" s="1" t="s">
        <v>228</v>
      </c>
      <c r="AE25" s="9">
        <v>13801</v>
      </c>
      <c r="AF25" s="1" t="s">
        <v>628</v>
      </c>
      <c r="AG25" s="1" t="s">
        <v>42</v>
      </c>
      <c r="AH25" s="1" t="s">
        <v>209</v>
      </c>
      <c r="AI25" s="1" t="s">
        <v>230</v>
      </c>
      <c r="AJ25" s="1"/>
      <c r="AK25" s="1"/>
      <c r="AL25" s="1"/>
      <c r="AM25" s="1"/>
      <c r="AN25" s="1"/>
    </row>
    <row r="26" spans="1:40" x14ac:dyDescent="0.3">
      <c r="A26" s="1" t="str">
        <f t="shared" si="0"/>
        <v>TC-025-20250205</v>
      </c>
      <c r="B26" s="16" t="s">
        <v>772</v>
      </c>
      <c r="C26" s="17"/>
      <c r="D26" s="7" t="s">
        <v>7</v>
      </c>
      <c r="E26" s="1" t="s">
        <v>38</v>
      </c>
      <c r="F26" s="1" t="s">
        <v>5</v>
      </c>
      <c r="G26" s="1" t="s">
        <v>639</v>
      </c>
      <c r="H26" s="8">
        <v>6000000000000</v>
      </c>
      <c r="I26" s="9">
        <v>11353</v>
      </c>
      <c r="J26" s="1" t="s">
        <v>45</v>
      </c>
      <c r="K26" s="9">
        <v>16001</v>
      </c>
      <c r="L26" s="1" t="s">
        <v>628</v>
      </c>
      <c r="M26" s="1" t="s">
        <v>221</v>
      </c>
      <c r="N26" s="1" t="s">
        <v>222</v>
      </c>
      <c r="O26" s="1" t="s">
        <v>223</v>
      </c>
      <c r="P26" s="9">
        <v>75789</v>
      </c>
      <c r="Q26" s="1" t="s">
        <v>629</v>
      </c>
      <c r="R26" s="1" t="s">
        <v>442</v>
      </c>
      <c r="S26" s="1" t="s">
        <v>190</v>
      </c>
      <c r="T26" s="1" t="s">
        <v>286</v>
      </c>
      <c r="U26" s="9">
        <v>12954</v>
      </c>
      <c r="V26" s="1" t="s">
        <v>628</v>
      </c>
      <c r="W26" s="1" t="s">
        <v>234</v>
      </c>
      <c r="X26" s="1" t="s">
        <v>235</v>
      </c>
      <c r="Y26" s="1" t="s">
        <v>236</v>
      </c>
      <c r="Z26" s="9">
        <v>17067</v>
      </c>
      <c r="AA26" s="1" t="s">
        <v>628</v>
      </c>
      <c r="AB26" s="1" t="s">
        <v>41</v>
      </c>
      <c r="AC26" s="1" t="s">
        <v>227</v>
      </c>
      <c r="AD26" s="1" t="s">
        <v>228</v>
      </c>
      <c r="AE26" s="9">
        <v>13801</v>
      </c>
      <c r="AF26" s="1" t="s">
        <v>628</v>
      </c>
      <c r="AG26" s="1" t="s">
        <v>42</v>
      </c>
      <c r="AH26" s="1" t="s">
        <v>209</v>
      </c>
      <c r="AI26" s="1" t="s">
        <v>230</v>
      </c>
      <c r="AJ26" s="9">
        <v>14584</v>
      </c>
      <c r="AK26" s="1" t="s">
        <v>628</v>
      </c>
      <c r="AL26" s="1" t="s">
        <v>43</v>
      </c>
      <c r="AM26" s="1" t="s">
        <v>209</v>
      </c>
      <c r="AN26" s="1" t="s">
        <v>210</v>
      </c>
    </row>
    <row r="27" spans="1:40" x14ac:dyDescent="0.3">
      <c r="A27" s="1" t="str">
        <f t="shared" si="0"/>
        <v>TC-026-20250205</v>
      </c>
      <c r="B27" s="1" t="s">
        <v>773</v>
      </c>
      <c r="C27" s="17"/>
      <c r="D27" s="7" t="s">
        <v>619</v>
      </c>
      <c r="E27" s="1" t="s">
        <v>38</v>
      </c>
      <c r="F27" s="1" t="s">
        <v>4</v>
      </c>
      <c r="G27" s="1" t="s">
        <v>635</v>
      </c>
      <c r="H27" s="8">
        <v>1000000000000</v>
      </c>
      <c r="I27" s="9">
        <v>11353</v>
      </c>
      <c r="J27" s="1" t="s">
        <v>45</v>
      </c>
      <c r="K27" s="9">
        <v>16001</v>
      </c>
      <c r="L27" s="1" t="s">
        <v>628</v>
      </c>
      <c r="M27" s="1" t="s">
        <v>221</v>
      </c>
      <c r="N27" s="1" t="s">
        <v>222</v>
      </c>
      <c r="O27" s="1" t="s">
        <v>223</v>
      </c>
      <c r="P27" s="9">
        <v>75789</v>
      </c>
      <c r="Q27" s="1" t="s">
        <v>629</v>
      </c>
      <c r="R27" s="1" t="s">
        <v>442</v>
      </c>
      <c r="S27" s="1" t="s">
        <v>190</v>
      </c>
      <c r="T27" s="1" t="s">
        <v>286</v>
      </c>
      <c r="U27" s="9">
        <v>12954</v>
      </c>
      <c r="V27" s="1" t="s">
        <v>628</v>
      </c>
      <c r="W27" s="1" t="s">
        <v>234</v>
      </c>
      <c r="X27" s="1" t="s">
        <v>235</v>
      </c>
      <c r="Y27" s="1" t="s">
        <v>236</v>
      </c>
      <c r="Z27" s="9">
        <v>17067</v>
      </c>
      <c r="AA27" s="1" t="s">
        <v>628</v>
      </c>
      <c r="AB27" s="1" t="s">
        <v>41</v>
      </c>
      <c r="AC27" s="1" t="s">
        <v>227</v>
      </c>
      <c r="AD27" s="1" t="s">
        <v>228</v>
      </c>
      <c r="AE27" s="9">
        <v>13801</v>
      </c>
      <c r="AF27" s="1" t="s">
        <v>628</v>
      </c>
      <c r="AG27" s="1" t="s">
        <v>42</v>
      </c>
      <c r="AH27" s="1" t="s">
        <v>209</v>
      </c>
      <c r="AI27" s="1" t="s">
        <v>230</v>
      </c>
      <c r="AJ27" s="1"/>
      <c r="AK27" s="1"/>
      <c r="AL27" s="1"/>
      <c r="AM27" s="1"/>
      <c r="AN27" s="1"/>
    </row>
    <row r="28" spans="1:40" x14ac:dyDescent="0.3">
      <c r="A28" s="1" t="str">
        <f t="shared" si="0"/>
        <v>TC-027-20250205</v>
      </c>
      <c r="B28" s="1" t="s">
        <v>774</v>
      </c>
      <c r="C28" s="17"/>
      <c r="D28" s="7" t="s">
        <v>619</v>
      </c>
      <c r="E28" s="1" t="s">
        <v>38</v>
      </c>
      <c r="F28" s="1" t="s">
        <v>4</v>
      </c>
      <c r="G28" s="1" t="s">
        <v>636</v>
      </c>
      <c r="H28" s="8">
        <v>3000000000000</v>
      </c>
      <c r="I28" s="9">
        <v>11353</v>
      </c>
      <c r="J28" s="1" t="s">
        <v>45</v>
      </c>
      <c r="K28" s="9">
        <v>16001</v>
      </c>
      <c r="L28" s="1" t="s">
        <v>628</v>
      </c>
      <c r="M28" s="1" t="s">
        <v>221</v>
      </c>
      <c r="N28" s="1" t="s">
        <v>222</v>
      </c>
      <c r="O28" s="1" t="s">
        <v>223</v>
      </c>
      <c r="P28" s="9">
        <v>75789</v>
      </c>
      <c r="Q28" s="1" t="s">
        <v>629</v>
      </c>
      <c r="R28" s="1" t="s">
        <v>442</v>
      </c>
      <c r="S28" s="1" t="s">
        <v>190</v>
      </c>
      <c r="T28" s="1" t="s">
        <v>286</v>
      </c>
      <c r="U28" s="9">
        <v>12954</v>
      </c>
      <c r="V28" s="1" t="s">
        <v>628</v>
      </c>
      <c r="W28" s="1" t="s">
        <v>234</v>
      </c>
      <c r="X28" s="1" t="s">
        <v>235</v>
      </c>
      <c r="Y28" s="1" t="s">
        <v>236</v>
      </c>
      <c r="Z28" s="9">
        <v>17067</v>
      </c>
      <c r="AA28" s="1" t="s">
        <v>628</v>
      </c>
      <c r="AB28" s="1" t="s">
        <v>41</v>
      </c>
      <c r="AC28" s="1" t="s">
        <v>227</v>
      </c>
      <c r="AD28" s="1" t="s">
        <v>228</v>
      </c>
      <c r="AE28" s="9">
        <v>13801</v>
      </c>
      <c r="AF28" s="1" t="s">
        <v>628</v>
      </c>
      <c r="AG28" s="1" t="s">
        <v>42</v>
      </c>
      <c r="AH28" s="1" t="s">
        <v>209</v>
      </c>
      <c r="AI28" s="1" t="s">
        <v>230</v>
      </c>
      <c r="AJ28" s="9">
        <v>14584</v>
      </c>
      <c r="AK28" s="1" t="s">
        <v>628</v>
      </c>
      <c r="AL28" s="1" t="s">
        <v>43</v>
      </c>
      <c r="AM28" s="1" t="s">
        <v>209</v>
      </c>
      <c r="AN28" s="1" t="s">
        <v>210</v>
      </c>
    </row>
    <row r="29" spans="1:40" x14ac:dyDescent="0.3">
      <c r="A29" s="1" t="str">
        <f t="shared" si="0"/>
        <v>TC-028-20250205</v>
      </c>
      <c r="B29" s="16" t="s">
        <v>775</v>
      </c>
      <c r="C29" s="17"/>
      <c r="D29" s="7" t="s">
        <v>619</v>
      </c>
      <c r="E29" s="1" t="s">
        <v>38</v>
      </c>
      <c r="F29" s="1" t="s">
        <v>5</v>
      </c>
      <c r="G29" s="1" t="s">
        <v>637</v>
      </c>
      <c r="H29" s="8">
        <v>300000000000</v>
      </c>
      <c r="I29" s="9">
        <v>11353</v>
      </c>
      <c r="J29" s="1" t="s">
        <v>45</v>
      </c>
      <c r="K29" s="9">
        <v>16001</v>
      </c>
      <c r="L29" s="1" t="s">
        <v>628</v>
      </c>
      <c r="M29" s="1" t="s">
        <v>221</v>
      </c>
      <c r="N29" s="1" t="s">
        <v>222</v>
      </c>
      <c r="O29" s="1" t="s">
        <v>223</v>
      </c>
      <c r="P29" s="9">
        <v>75789</v>
      </c>
      <c r="Q29" s="1" t="s">
        <v>629</v>
      </c>
      <c r="R29" s="1" t="s">
        <v>442</v>
      </c>
      <c r="S29" s="1" t="s">
        <v>190</v>
      </c>
      <c r="T29" s="1" t="s">
        <v>286</v>
      </c>
      <c r="U29" s="9">
        <v>12954</v>
      </c>
      <c r="V29" s="1" t="s">
        <v>628</v>
      </c>
      <c r="W29" s="1" t="s">
        <v>234</v>
      </c>
      <c r="X29" s="1" t="s">
        <v>235</v>
      </c>
      <c r="Y29" s="1" t="s">
        <v>236</v>
      </c>
      <c r="Z29" s="9">
        <v>13895</v>
      </c>
      <c r="AA29" s="1" t="s">
        <v>628</v>
      </c>
      <c r="AB29" s="1" t="s">
        <v>44</v>
      </c>
      <c r="AC29" s="1" t="s">
        <v>293</v>
      </c>
      <c r="AD29" s="1" t="s">
        <v>294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3">
      <c r="A30" s="1" t="str">
        <f t="shared" si="0"/>
        <v>TC-029-20250205</v>
      </c>
      <c r="B30" s="1" t="s">
        <v>776</v>
      </c>
      <c r="C30" s="17"/>
      <c r="D30" s="7" t="s">
        <v>619</v>
      </c>
      <c r="E30" s="1" t="s">
        <v>38</v>
      </c>
      <c r="F30" s="1" t="s">
        <v>5</v>
      </c>
      <c r="G30" s="1" t="s">
        <v>638</v>
      </c>
      <c r="H30" s="8">
        <v>3000000000000</v>
      </c>
      <c r="I30" s="9">
        <v>11353</v>
      </c>
      <c r="J30" s="1" t="s">
        <v>45</v>
      </c>
      <c r="K30" s="9">
        <v>16001</v>
      </c>
      <c r="L30" s="1" t="s">
        <v>628</v>
      </c>
      <c r="M30" s="1" t="s">
        <v>221</v>
      </c>
      <c r="N30" s="1" t="s">
        <v>222</v>
      </c>
      <c r="O30" s="1" t="s">
        <v>223</v>
      </c>
      <c r="P30" s="9">
        <v>75789</v>
      </c>
      <c r="Q30" s="1" t="s">
        <v>629</v>
      </c>
      <c r="R30" s="1" t="s">
        <v>442</v>
      </c>
      <c r="S30" s="1" t="s">
        <v>190</v>
      </c>
      <c r="T30" s="1" t="s">
        <v>286</v>
      </c>
      <c r="U30" s="9">
        <v>12954</v>
      </c>
      <c r="V30" s="1" t="s">
        <v>628</v>
      </c>
      <c r="W30" s="1" t="s">
        <v>234</v>
      </c>
      <c r="X30" s="1" t="s">
        <v>235</v>
      </c>
      <c r="Y30" s="1" t="s">
        <v>236</v>
      </c>
      <c r="Z30" s="9">
        <v>17067</v>
      </c>
      <c r="AA30" s="1" t="s">
        <v>628</v>
      </c>
      <c r="AB30" s="1" t="s">
        <v>41</v>
      </c>
      <c r="AC30" s="1" t="s">
        <v>227</v>
      </c>
      <c r="AD30" s="1" t="s">
        <v>228</v>
      </c>
      <c r="AE30" s="9">
        <v>13801</v>
      </c>
      <c r="AF30" s="1" t="s">
        <v>628</v>
      </c>
      <c r="AG30" s="1" t="s">
        <v>42</v>
      </c>
      <c r="AH30" s="1" t="s">
        <v>209</v>
      </c>
      <c r="AI30" s="1" t="s">
        <v>230</v>
      </c>
      <c r="AJ30" s="1"/>
      <c r="AK30" s="1"/>
      <c r="AL30" s="1"/>
      <c r="AM30" s="1"/>
      <c r="AN30" s="1"/>
    </row>
    <row r="31" spans="1:40" x14ac:dyDescent="0.3">
      <c r="A31" s="1" t="str">
        <f t="shared" si="0"/>
        <v>TC-030-20250205</v>
      </c>
      <c r="B31" s="1" t="s">
        <v>777</v>
      </c>
      <c r="C31" s="17"/>
      <c r="D31" s="7" t="s">
        <v>619</v>
      </c>
      <c r="E31" s="1" t="s">
        <v>38</v>
      </c>
      <c r="F31" s="1" t="s">
        <v>5</v>
      </c>
      <c r="G31" s="1" t="s">
        <v>639</v>
      </c>
      <c r="H31" s="8">
        <v>6000000000000</v>
      </c>
      <c r="I31" s="9">
        <v>11353</v>
      </c>
      <c r="J31" s="1" t="s">
        <v>45</v>
      </c>
      <c r="K31" s="9">
        <v>16001</v>
      </c>
      <c r="L31" s="1" t="s">
        <v>628</v>
      </c>
      <c r="M31" s="1" t="s">
        <v>221</v>
      </c>
      <c r="N31" s="1" t="s">
        <v>222</v>
      </c>
      <c r="O31" s="1" t="s">
        <v>223</v>
      </c>
      <c r="P31" s="9">
        <v>75789</v>
      </c>
      <c r="Q31" s="1" t="s">
        <v>629</v>
      </c>
      <c r="R31" s="1" t="s">
        <v>442</v>
      </c>
      <c r="S31" s="1" t="s">
        <v>190</v>
      </c>
      <c r="T31" s="1" t="s">
        <v>286</v>
      </c>
      <c r="U31" s="9">
        <v>12954</v>
      </c>
      <c r="V31" s="1" t="s">
        <v>628</v>
      </c>
      <c r="W31" s="1" t="s">
        <v>234</v>
      </c>
      <c r="X31" s="1" t="s">
        <v>235</v>
      </c>
      <c r="Y31" s="1" t="s">
        <v>236</v>
      </c>
      <c r="Z31" s="9">
        <v>17067</v>
      </c>
      <c r="AA31" s="1" t="s">
        <v>628</v>
      </c>
      <c r="AB31" s="1" t="s">
        <v>41</v>
      </c>
      <c r="AC31" s="1" t="s">
        <v>227</v>
      </c>
      <c r="AD31" s="1" t="s">
        <v>228</v>
      </c>
      <c r="AE31" s="9">
        <v>13801</v>
      </c>
      <c r="AF31" s="1" t="s">
        <v>628</v>
      </c>
      <c r="AG31" s="1" t="s">
        <v>42</v>
      </c>
      <c r="AH31" s="1" t="s">
        <v>209</v>
      </c>
      <c r="AI31" s="1" t="s">
        <v>230</v>
      </c>
      <c r="AJ31" s="9">
        <v>14584</v>
      </c>
      <c r="AK31" s="1" t="s">
        <v>628</v>
      </c>
      <c r="AL31" s="1" t="s">
        <v>43</v>
      </c>
      <c r="AM31" s="1" t="s">
        <v>209</v>
      </c>
      <c r="AN31" s="1" t="s">
        <v>210</v>
      </c>
    </row>
    <row r="32" spans="1:40" x14ac:dyDescent="0.3">
      <c r="A32" s="1" t="str">
        <f t="shared" si="0"/>
        <v>TC-031-20250205</v>
      </c>
      <c r="B32" s="16" t="s">
        <v>778</v>
      </c>
      <c r="C32" s="17"/>
      <c r="D32" s="7" t="s">
        <v>7</v>
      </c>
      <c r="E32" s="1" t="s">
        <v>38</v>
      </c>
      <c r="F32" s="1" t="s">
        <v>796</v>
      </c>
      <c r="G32" s="1"/>
      <c r="H32" s="1"/>
      <c r="I32" s="9">
        <v>11353</v>
      </c>
      <c r="J32" s="1" t="s">
        <v>45</v>
      </c>
      <c r="K32" s="9">
        <v>16001</v>
      </c>
      <c r="L32" s="1" t="s">
        <v>628</v>
      </c>
      <c r="M32" s="1" t="s">
        <v>221</v>
      </c>
      <c r="N32" s="1" t="s">
        <v>222</v>
      </c>
      <c r="O32" s="1" t="s">
        <v>223</v>
      </c>
      <c r="P32" s="9">
        <v>75789</v>
      </c>
      <c r="Q32" s="1" t="s">
        <v>629</v>
      </c>
      <c r="R32" s="1" t="s">
        <v>442</v>
      </c>
      <c r="S32" s="1" t="s">
        <v>190</v>
      </c>
      <c r="T32" s="1" t="s">
        <v>286</v>
      </c>
      <c r="U32" s="9">
        <v>12954</v>
      </c>
      <c r="V32" s="1" t="s">
        <v>628</v>
      </c>
      <c r="W32" s="1" t="s">
        <v>234</v>
      </c>
      <c r="X32" s="1" t="s">
        <v>235</v>
      </c>
      <c r="Y32" s="1" t="s">
        <v>236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3">
      <c r="A33" s="1" t="str">
        <f t="shared" si="0"/>
        <v>TC-032-20250205</v>
      </c>
      <c r="B33" s="1" t="s">
        <v>779</v>
      </c>
      <c r="C33" s="17"/>
      <c r="D33" s="7" t="s">
        <v>619</v>
      </c>
      <c r="E33" s="1" t="s">
        <v>38</v>
      </c>
      <c r="F33" s="1" t="s">
        <v>796</v>
      </c>
      <c r="G33" s="1"/>
      <c r="H33" s="8">
        <v>3000000000000</v>
      </c>
      <c r="I33" s="9">
        <v>11353</v>
      </c>
      <c r="J33" s="1" t="s">
        <v>45</v>
      </c>
      <c r="K33" s="9">
        <v>16001</v>
      </c>
      <c r="L33" s="1" t="s">
        <v>628</v>
      </c>
      <c r="M33" s="1" t="s">
        <v>221</v>
      </c>
      <c r="N33" s="1" t="s">
        <v>222</v>
      </c>
      <c r="O33" s="1" t="s">
        <v>223</v>
      </c>
      <c r="P33" s="9">
        <v>75789</v>
      </c>
      <c r="Q33" s="1" t="s">
        <v>629</v>
      </c>
      <c r="R33" s="1" t="s">
        <v>442</v>
      </c>
      <c r="S33" s="1" t="s">
        <v>190</v>
      </c>
      <c r="T33" s="1" t="s">
        <v>286</v>
      </c>
      <c r="U33" s="9">
        <v>12954</v>
      </c>
      <c r="V33" s="1" t="s">
        <v>628</v>
      </c>
      <c r="W33" s="1" t="s">
        <v>234</v>
      </c>
      <c r="X33" s="1" t="s">
        <v>235</v>
      </c>
      <c r="Y33" s="1" t="s">
        <v>236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3">
      <c r="A34" s="1" t="str">
        <f t="shared" si="0"/>
        <v>TC-033-20250205</v>
      </c>
      <c r="B34" s="1" t="s">
        <v>780</v>
      </c>
      <c r="C34" s="17"/>
      <c r="D34" s="7" t="s">
        <v>653</v>
      </c>
      <c r="E34" s="1" t="s">
        <v>38</v>
      </c>
      <c r="F34" s="1"/>
      <c r="G34" s="1"/>
      <c r="H34" s="1"/>
      <c r="I34" s="9">
        <v>11353</v>
      </c>
      <c r="J34" s="1" t="s">
        <v>45</v>
      </c>
      <c r="K34" s="9">
        <v>16001</v>
      </c>
      <c r="L34" s="1" t="s">
        <v>628</v>
      </c>
      <c r="M34" s="1" t="s">
        <v>221</v>
      </c>
      <c r="N34" s="1" t="s">
        <v>222</v>
      </c>
      <c r="O34" s="1" t="s">
        <v>223</v>
      </c>
      <c r="P34" s="9">
        <v>75789</v>
      </c>
      <c r="Q34" s="1" t="s">
        <v>629</v>
      </c>
      <c r="R34" s="1" t="s">
        <v>442</v>
      </c>
      <c r="S34" s="1" t="s">
        <v>190</v>
      </c>
      <c r="T34" s="1" t="s">
        <v>286</v>
      </c>
      <c r="U34" s="9">
        <v>12954</v>
      </c>
      <c r="V34" s="1" t="s">
        <v>628</v>
      </c>
      <c r="W34" s="1" t="s">
        <v>234</v>
      </c>
      <c r="X34" s="1" t="s">
        <v>235</v>
      </c>
      <c r="Y34" s="1" t="s">
        <v>236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3">
      <c r="A35" s="1" t="str">
        <f t="shared" si="0"/>
        <v>TC-034-20250205</v>
      </c>
      <c r="B35" s="16" t="s">
        <v>781</v>
      </c>
      <c r="C35" s="17"/>
      <c r="D35" s="7" t="s">
        <v>656</v>
      </c>
      <c r="E35" s="1" t="s">
        <v>38</v>
      </c>
      <c r="F35" s="1"/>
      <c r="G35" s="1"/>
      <c r="H35" s="1"/>
      <c r="I35" s="9">
        <v>11353</v>
      </c>
      <c r="J35" s="1" t="s">
        <v>45</v>
      </c>
      <c r="K35" s="9">
        <v>16001</v>
      </c>
      <c r="L35" s="1" t="s">
        <v>628</v>
      </c>
      <c r="M35" s="1" t="s">
        <v>221</v>
      </c>
      <c r="N35" s="1" t="s">
        <v>222</v>
      </c>
      <c r="O35" s="1" t="s">
        <v>223</v>
      </c>
      <c r="P35" s="9">
        <v>75789</v>
      </c>
      <c r="Q35" s="1" t="s">
        <v>629</v>
      </c>
      <c r="R35" s="1" t="s">
        <v>442</v>
      </c>
      <c r="S35" s="1" t="s">
        <v>190</v>
      </c>
      <c r="T35" s="1" t="s">
        <v>286</v>
      </c>
      <c r="U35" s="9">
        <v>12954</v>
      </c>
      <c r="V35" s="1" t="s">
        <v>628</v>
      </c>
      <c r="W35" s="1" t="s">
        <v>234</v>
      </c>
      <c r="X35" s="1" t="s">
        <v>235</v>
      </c>
      <c r="Y35" s="1" t="s">
        <v>236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3">
      <c r="A36" s="1" t="str">
        <f t="shared" si="0"/>
        <v>TC-035-20250205</v>
      </c>
      <c r="B36" s="1" t="s">
        <v>782</v>
      </c>
      <c r="C36" s="17"/>
      <c r="D36" s="7" t="s">
        <v>659</v>
      </c>
      <c r="E36" s="1" t="s">
        <v>38</v>
      </c>
      <c r="F36" s="1"/>
      <c r="G36" s="1"/>
      <c r="H36" s="1"/>
      <c r="I36" s="9">
        <v>11353</v>
      </c>
      <c r="J36" s="1" t="s">
        <v>45</v>
      </c>
      <c r="K36" s="9">
        <v>16001</v>
      </c>
      <c r="L36" s="1" t="s">
        <v>628</v>
      </c>
      <c r="M36" s="1" t="s">
        <v>221</v>
      </c>
      <c r="N36" s="1" t="s">
        <v>222</v>
      </c>
      <c r="O36" s="1" t="s">
        <v>223</v>
      </c>
      <c r="P36" s="9">
        <v>75789</v>
      </c>
      <c r="Q36" s="1" t="s">
        <v>629</v>
      </c>
      <c r="R36" s="1" t="s">
        <v>442</v>
      </c>
      <c r="S36" s="1" t="s">
        <v>190</v>
      </c>
      <c r="T36" s="1" t="s">
        <v>286</v>
      </c>
      <c r="U36" s="9">
        <v>12954</v>
      </c>
      <c r="V36" s="1" t="s">
        <v>628</v>
      </c>
      <c r="W36" s="1" t="s">
        <v>234</v>
      </c>
      <c r="X36" s="1" t="s">
        <v>235</v>
      </c>
      <c r="Y36" s="1" t="s">
        <v>236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3">
      <c r="A37" s="1" t="str">
        <f t="shared" si="0"/>
        <v>TC-036-20250205</v>
      </c>
      <c r="B37" s="1" t="s">
        <v>783</v>
      </c>
      <c r="C37" s="17"/>
      <c r="D37" s="7" t="s">
        <v>660</v>
      </c>
      <c r="E37" s="1" t="s">
        <v>38</v>
      </c>
      <c r="F37" s="1"/>
      <c r="G37" s="1"/>
      <c r="H37" s="1"/>
      <c r="I37" s="9">
        <v>11353</v>
      </c>
      <c r="J37" s="1" t="s">
        <v>45</v>
      </c>
      <c r="K37" s="9">
        <v>16001</v>
      </c>
      <c r="L37" s="1" t="s">
        <v>628</v>
      </c>
      <c r="M37" s="1" t="s">
        <v>221</v>
      </c>
      <c r="N37" s="1" t="s">
        <v>222</v>
      </c>
      <c r="O37" s="1" t="s">
        <v>223</v>
      </c>
      <c r="P37" s="9">
        <v>75789</v>
      </c>
      <c r="Q37" s="1" t="s">
        <v>629</v>
      </c>
      <c r="R37" s="1" t="s">
        <v>442</v>
      </c>
      <c r="S37" s="1" t="s">
        <v>190</v>
      </c>
      <c r="T37" s="1" t="s">
        <v>286</v>
      </c>
      <c r="U37" s="9">
        <v>12954</v>
      </c>
      <c r="V37" s="1" t="s">
        <v>628</v>
      </c>
      <c r="W37" s="1" t="s">
        <v>234</v>
      </c>
      <c r="X37" s="1" t="s">
        <v>235</v>
      </c>
      <c r="Y37" s="1" t="s">
        <v>236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">
      <c r="A38" s="1" t="str">
        <f t="shared" si="0"/>
        <v>TC-037-20250205</v>
      </c>
      <c r="B38" s="16" t="s">
        <v>784</v>
      </c>
      <c r="C38" s="17"/>
      <c r="D38" s="7" t="s">
        <v>670</v>
      </c>
      <c r="E38" s="1" t="s">
        <v>38</v>
      </c>
      <c r="F38" s="1"/>
      <c r="G38" s="1"/>
      <c r="H38" s="1"/>
      <c r="I38" s="9">
        <v>11353</v>
      </c>
      <c r="J38" s="1" t="s">
        <v>45</v>
      </c>
      <c r="K38" s="9">
        <v>16001</v>
      </c>
      <c r="L38" s="1" t="s">
        <v>628</v>
      </c>
      <c r="M38" s="1" t="s">
        <v>221</v>
      </c>
      <c r="N38" s="1" t="s">
        <v>222</v>
      </c>
      <c r="O38" s="1" t="s">
        <v>223</v>
      </c>
      <c r="P38" s="9">
        <v>75789</v>
      </c>
      <c r="Q38" s="1" t="s">
        <v>629</v>
      </c>
      <c r="R38" s="1" t="s">
        <v>442</v>
      </c>
      <c r="S38" s="1" t="s">
        <v>190</v>
      </c>
      <c r="T38" s="1" t="s">
        <v>286</v>
      </c>
      <c r="U38" s="9">
        <v>12954</v>
      </c>
      <c r="V38" s="1" t="s">
        <v>628</v>
      </c>
      <c r="W38" s="1" t="s">
        <v>234</v>
      </c>
      <c r="X38" s="1" t="s">
        <v>235</v>
      </c>
      <c r="Y38" s="1" t="s">
        <v>236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3">
      <c r="A39" s="1" t="str">
        <f t="shared" si="0"/>
        <v>TC-038-20250205</v>
      </c>
      <c r="B39" s="1" t="s">
        <v>785</v>
      </c>
      <c r="C39" s="17"/>
      <c r="D39" s="7" t="s">
        <v>690</v>
      </c>
      <c r="E39" s="1" t="s">
        <v>38</v>
      </c>
      <c r="F39" s="1"/>
      <c r="G39" s="1"/>
      <c r="H39" s="1"/>
      <c r="I39" s="9">
        <v>11353</v>
      </c>
      <c r="J39" s="1" t="s">
        <v>45</v>
      </c>
      <c r="K39" s="9">
        <v>16001</v>
      </c>
      <c r="L39" s="1" t="s">
        <v>628</v>
      </c>
      <c r="M39" s="1" t="s">
        <v>221</v>
      </c>
      <c r="N39" s="1" t="s">
        <v>222</v>
      </c>
      <c r="O39" s="1" t="s">
        <v>223</v>
      </c>
      <c r="P39" s="9">
        <v>75789</v>
      </c>
      <c r="Q39" s="1" t="s">
        <v>629</v>
      </c>
      <c r="R39" s="1" t="s">
        <v>442</v>
      </c>
      <c r="S39" s="1" t="s">
        <v>190</v>
      </c>
      <c r="T39" s="1" t="s">
        <v>286</v>
      </c>
      <c r="U39" s="9">
        <v>12954</v>
      </c>
      <c r="V39" s="1" t="s">
        <v>628</v>
      </c>
      <c r="W39" s="1" t="s">
        <v>234</v>
      </c>
      <c r="X39" s="1" t="s">
        <v>235</v>
      </c>
      <c r="Y39" s="1" t="s">
        <v>236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3">
      <c r="A40" s="1" t="str">
        <f t="shared" si="0"/>
        <v>TC-039-20250205</v>
      </c>
      <c r="B40" s="1" t="s">
        <v>786</v>
      </c>
      <c r="C40" s="17"/>
      <c r="D40" s="7" t="s">
        <v>702</v>
      </c>
      <c r="E40" s="1" t="s">
        <v>38</v>
      </c>
      <c r="F40" s="1"/>
      <c r="G40" s="1"/>
      <c r="H40" s="1"/>
      <c r="I40" s="9">
        <v>11353</v>
      </c>
      <c r="J40" s="1" t="s">
        <v>45</v>
      </c>
      <c r="K40" s="9">
        <v>16001</v>
      </c>
      <c r="L40" s="1" t="s">
        <v>628</v>
      </c>
      <c r="M40" s="1" t="s">
        <v>221</v>
      </c>
      <c r="N40" s="1" t="s">
        <v>222</v>
      </c>
      <c r="O40" s="1" t="s">
        <v>223</v>
      </c>
      <c r="P40" s="9">
        <v>75789</v>
      </c>
      <c r="Q40" s="1" t="s">
        <v>629</v>
      </c>
      <c r="R40" s="1" t="s">
        <v>442</v>
      </c>
      <c r="S40" s="1" t="s">
        <v>190</v>
      </c>
      <c r="T40" s="1" t="s">
        <v>286</v>
      </c>
      <c r="U40" s="9">
        <v>12954</v>
      </c>
      <c r="V40" s="1" t="s">
        <v>628</v>
      </c>
      <c r="W40" s="1" t="s">
        <v>234</v>
      </c>
      <c r="X40" s="1" t="s">
        <v>235</v>
      </c>
      <c r="Y40" s="1" t="s">
        <v>236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s="1" t="str">
        <f t="shared" si="0"/>
        <v>TC-040-20250205</v>
      </c>
      <c r="B41" s="16" t="s">
        <v>787</v>
      </c>
      <c r="C41" s="17"/>
      <c r="D41" s="7" t="s">
        <v>688</v>
      </c>
      <c r="E41" s="1" t="s">
        <v>38</v>
      </c>
      <c r="F41" s="1"/>
      <c r="G41" s="1"/>
      <c r="H41" s="1"/>
      <c r="I41" s="9">
        <v>11353</v>
      </c>
      <c r="J41" s="1" t="s">
        <v>45</v>
      </c>
      <c r="K41" s="9">
        <v>16001</v>
      </c>
      <c r="L41" s="1" t="s">
        <v>628</v>
      </c>
      <c r="M41" s="1" t="s">
        <v>221</v>
      </c>
      <c r="N41" s="1" t="s">
        <v>222</v>
      </c>
      <c r="O41" s="1" t="s">
        <v>223</v>
      </c>
      <c r="P41" s="9">
        <v>75789</v>
      </c>
      <c r="Q41" s="1" t="s">
        <v>629</v>
      </c>
      <c r="R41" s="1" t="s">
        <v>442</v>
      </c>
      <c r="S41" s="1" t="s">
        <v>190</v>
      </c>
      <c r="T41" s="1" t="s">
        <v>286</v>
      </c>
      <c r="U41" s="9">
        <v>12954</v>
      </c>
      <c r="V41" s="1" t="s">
        <v>628</v>
      </c>
      <c r="W41" s="1" t="s">
        <v>234</v>
      </c>
      <c r="X41" s="1" t="s">
        <v>235</v>
      </c>
      <c r="Y41" s="1" t="s">
        <v>236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3">
      <c r="A42" s="1" t="str">
        <f t="shared" si="0"/>
        <v>TC-041-20250205</v>
      </c>
      <c r="B42" s="1" t="s">
        <v>788</v>
      </c>
      <c r="C42" s="17"/>
      <c r="D42" s="7" t="s">
        <v>7</v>
      </c>
      <c r="E42" s="1" t="s">
        <v>606</v>
      </c>
      <c r="F42" s="1" t="s">
        <v>4</v>
      </c>
      <c r="G42" s="1" t="s">
        <v>637</v>
      </c>
      <c r="H42" s="8">
        <v>200000000000</v>
      </c>
      <c r="I42" s="9">
        <v>11353</v>
      </c>
      <c r="J42" s="1" t="s">
        <v>45</v>
      </c>
      <c r="K42" s="9">
        <v>16001</v>
      </c>
      <c r="L42" s="1" t="s">
        <v>628</v>
      </c>
      <c r="M42" s="1" t="s">
        <v>221</v>
      </c>
      <c r="N42" s="1" t="s">
        <v>222</v>
      </c>
      <c r="O42" s="1" t="s">
        <v>223</v>
      </c>
      <c r="P42" s="9">
        <v>75789</v>
      </c>
      <c r="Q42" s="1" t="s">
        <v>629</v>
      </c>
      <c r="R42" s="1" t="s">
        <v>442</v>
      </c>
      <c r="S42" s="1" t="s">
        <v>190</v>
      </c>
      <c r="T42" s="1" t="s">
        <v>286</v>
      </c>
      <c r="U42" s="9">
        <v>12954</v>
      </c>
      <c r="V42" s="1" t="s">
        <v>628</v>
      </c>
      <c r="W42" s="1" t="s">
        <v>234</v>
      </c>
      <c r="X42" s="1" t="s">
        <v>235</v>
      </c>
      <c r="Y42" s="1" t="s">
        <v>236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3">
      <c r="A43" s="1" t="str">
        <f t="shared" si="0"/>
        <v>TC-042-20250205</v>
      </c>
      <c r="B43" s="1" t="s">
        <v>789</v>
      </c>
      <c r="C43" s="17"/>
      <c r="D43" s="7" t="s">
        <v>7</v>
      </c>
      <c r="E43" s="1" t="s">
        <v>606</v>
      </c>
      <c r="F43" s="1" t="s">
        <v>4</v>
      </c>
      <c r="G43" s="1" t="s">
        <v>640</v>
      </c>
      <c r="H43" s="8">
        <v>600000000000</v>
      </c>
      <c r="I43" s="9">
        <v>11353</v>
      </c>
      <c r="J43" s="1" t="s">
        <v>45</v>
      </c>
      <c r="K43" s="9">
        <v>16001</v>
      </c>
      <c r="L43" s="1" t="s">
        <v>628</v>
      </c>
      <c r="M43" s="1" t="s">
        <v>221</v>
      </c>
      <c r="N43" s="1" t="s">
        <v>222</v>
      </c>
      <c r="O43" s="1" t="s">
        <v>223</v>
      </c>
      <c r="P43" s="9">
        <v>75789</v>
      </c>
      <c r="Q43" s="1" t="s">
        <v>629</v>
      </c>
      <c r="R43" s="1" t="s">
        <v>442</v>
      </c>
      <c r="S43" s="1" t="s">
        <v>190</v>
      </c>
      <c r="T43" s="1" t="s">
        <v>286</v>
      </c>
      <c r="U43" s="9">
        <v>12954</v>
      </c>
      <c r="V43" s="1" t="s">
        <v>628</v>
      </c>
      <c r="W43" s="1" t="s">
        <v>234</v>
      </c>
      <c r="X43" s="1" t="s">
        <v>235</v>
      </c>
      <c r="Y43" s="1" t="s">
        <v>236</v>
      </c>
      <c r="Z43" s="9">
        <v>17067</v>
      </c>
      <c r="AA43" s="1" t="s">
        <v>628</v>
      </c>
      <c r="AB43" s="1" t="s">
        <v>41</v>
      </c>
      <c r="AC43" s="1" t="s">
        <v>227</v>
      </c>
      <c r="AD43" s="1" t="s">
        <v>228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3">
      <c r="A44" s="1" t="str">
        <f t="shared" si="0"/>
        <v>TC-043-20250205</v>
      </c>
      <c r="B44" s="16" t="s">
        <v>790</v>
      </c>
      <c r="C44" s="17"/>
      <c r="D44" s="7" t="s">
        <v>619</v>
      </c>
      <c r="E44" s="1" t="s">
        <v>606</v>
      </c>
      <c r="F44" s="1" t="s">
        <v>4</v>
      </c>
      <c r="G44" s="1" t="s">
        <v>637</v>
      </c>
      <c r="H44" s="8">
        <v>200000000000</v>
      </c>
      <c r="I44" s="9">
        <v>11353</v>
      </c>
      <c r="J44" s="1" t="s">
        <v>45</v>
      </c>
      <c r="K44" s="9">
        <v>16001</v>
      </c>
      <c r="L44" s="1" t="s">
        <v>628</v>
      </c>
      <c r="M44" s="1" t="s">
        <v>221</v>
      </c>
      <c r="N44" s="1" t="s">
        <v>222</v>
      </c>
      <c r="O44" s="1" t="s">
        <v>223</v>
      </c>
      <c r="P44" s="9">
        <v>75789</v>
      </c>
      <c r="Q44" s="1" t="s">
        <v>629</v>
      </c>
      <c r="R44" s="1" t="s">
        <v>442</v>
      </c>
      <c r="S44" s="1" t="s">
        <v>190</v>
      </c>
      <c r="T44" s="1" t="s">
        <v>286</v>
      </c>
      <c r="U44" s="9">
        <v>12954</v>
      </c>
      <c r="V44" s="1" t="s">
        <v>628</v>
      </c>
      <c r="W44" s="1" t="s">
        <v>234</v>
      </c>
      <c r="X44" s="1" t="s">
        <v>235</v>
      </c>
      <c r="Y44" s="1" t="s">
        <v>236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3">
      <c r="A45" s="1" t="str">
        <f t="shared" si="0"/>
        <v>TC-044-20250205</v>
      </c>
      <c r="B45" s="1" t="s">
        <v>791</v>
      </c>
      <c r="C45" s="17"/>
      <c r="D45" s="7" t="s">
        <v>619</v>
      </c>
      <c r="E45" s="1" t="s">
        <v>606</v>
      </c>
      <c r="F45" s="1" t="s">
        <v>4</v>
      </c>
      <c r="G45" s="1" t="s">
        <v>640</v>
      </c>
      <c r="H45" s="8">
        <v>600000000000</v>
      </c>
      <c r="I45" s="9">
        <v>11353</v>
      </c>
      <c r="J45" s="1" t="s">
        <v>45</v>
      </c>
      <c r="K45" s="9">
        <v>16001</v>
      </c>
      <c r="L45" s="1" t="s">
        <v>628</v>
      </c>
      <c r="M45" s="1" t="s">
        <v>221</v>
      </c>
      <c r="N45" s="1" t="s">
        <v>222</v>
      </c>
      <c r="O45" s="1" t="s">
        <v>223</v>
      </c>
      <c r="P45" s="9">
        <v>75789</v>
      </c>
      <c r="Q45" s="1" t="s">
        <v>629</v>
      </c>
      <c r="R45" s="1" t="s">
        <v>442</v>
      </c>
      <c r="S45" s="1" t="s">
        <v>190</v>
      </c>
      <c r="T45" s="1" t="s">
        <v>286</v>
      </c>
      <c r="U45" s="9">
        <v>12954</v>
      </c>
      <c r="V45" s="1" t="s">
        <v>628</v>
      </c>
      <c r="W45" s="1" t="s">
        <v>234</v>
      </c>
      <c r="X45" s="1" t="s">
        <v>235</v>
      </c>
      <c r="Y45" s="1" t="s">
        <v>236</v>
      </c>
      <c r="Z45" s="9">
        <v>17067</v>
      </c>
      <c r="AA45" s="1" t="s">
        <v>628</v>
      </c>
      <c r="AB45" s="1" t="s">
        <v>41</v>
      </c>
      <c r="AC45" s="1" t="s">
        <v>227</v>
      </c>
      <c r="AD45" s="1" t="s">
        <v>228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">
      <c r="A46" s="1" t="str">
        <f t="shared" si="0"/>
        <v>TC-045-20250205</v>
      </c>
      <c r="B46" s="1" t="s">
        <v>792</v>
      </c>
      <c r="C46" s="17"/>
      <c r="D46" s="7" t="s">
        <v>7</v>
      </c>
      <c r="E46" s="1" t="s">
        <v>606</v>
      </c>
      <c r="F46" s="1" t="s">
        <v>796</v>
      </c>
      <c r="G46" s="1"/>
      <c r="H46" s="1"/>
      <c r="I46" s="9">
        <v>11353</v>
      </c>
      <c r="J46" s="1" t="s">
        <v>45</v>
      </c>
      <c r="K46" s="9">
        <v>16001</v>
      </c>
      <c r="L46" s="1" t="s">
        <v>628</v>
      </c>
      <c r="M46" s="1" t="s">
        <v>221</v>
      </c>
      <c r="N46" s="1" t="s">
        <v>222</v>
      </c>
      <c r="O46" s="1" t="s">
        <v>223</v>
      </c>
      <c r="P46" s="9">
        <v>75789</v>
      </c>
      <c r="Q46" s="1" t="s">
        <v>629</v>
      </c>
      <c r="R46" s="1" t="s">
        <v>442</v>
      </c>
      <c r="S46" s="1" t="s">
        <v>190</v>
      </c>
      <c r="T46" s="1" t="s">
        <v>286</v>
      </c>
      <c r="U46" s="9">
        <v>12954</v>
      </c>
      <c r="V46" s="1" t="s">
        <v>628</v>
      </c>
      <c r="W46" s="1" t="s">
        <v>234</v>
      </c>
      <c r="X46" s="1" t="s">
        <v>235</v>
      </c>
      <c r="Y46" s="1" t="s">
        <v>236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3">
      <c r="A47" s="1" t="str">
        <f t="shared" si="0"/>
        <v>TC-046-20250205</v>
      </c>
      <c r="B47" s="16" t="s">
        <v>793</v>
      </c>
      <c r="C47" s="17"/>
      <c r="D47" s="7" t="s">
        <v>619</v>
      </c>
      <c r="E47" s="1" t="s">
        <v>606</v>
      </c>
      <c r="F47" s="1" t="s">
        <v>796</v>
      </c>
      <c r="G47" s="1"/>
      <c r="H47" s="8">
        <v>3000000000000</v>
      </c>
      <c r="I47" s="9">
        <v>11353</v>
      </c>
      <c r="J47" s="1" t="s">
        <v>45</v>
      </c>
      <c r="K47" s="9">
        <v>16001</v>
      </c>
      <c r="L47" s="1" t="s">
        <v>628</v>
      </c>
      <c r="M47" s="1" t="s">
        <v>221</v>
      </c>
      <c r="N47" s="1" t="s">
        <v>222</v>
      </c>
      <c r="O47" s="1" t="s">
        <v>223</v>
      </c>
      <c r="P47" s="9">
        <v>75789</v>
      </c>
      <c r="Q47" s="1" t="s">
        <v>629</v>
      </c>
      <c r="R47" s="1" t="s">
        <v>442</v>
      </c>
      <c r="S47" s="1" t="s">
        <v>190</v>
      </c>
      <c r="T47" s="1" t="s">
        <v>286</v>
      </c>
      <c r="U47" s="9">
        <v>12954</v>
      </c>
      <c r="V47" s="1" t="s">
        <v>628</v>
      </c>
      <c r="W47" s="1" t="s">
        <v>234</v>
      </c>
      <c r="X47" s="1" t="s">
        <v>235</v>
      </c>
      <c r="Y47" s="1" t="s">
        <v>236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3">
      <c r="A48" s="1" t="str">
        <f t="shared" si="0"/>
        <v>TC-047-20250205</v>
      </c>
      <c r="B48" s="1" t="s">
        <v>794</v>
      </c>
      <c r="C48" s="17"/>
      <c r="D48" s="7" t="s">
        <v>653</v>
      </c>
      <c r="E48" s="1" t="s">
        <v>606</v>
      </c>
      <c r="F48" s="1"/>
      <c r="G48" s="1"/>
      <c r="H48" s="1"/>
      <c r="I48" s="9">
        <v>11353</v>
      </c>
      <c r="J48" s="1" t="s">
        <v>45</v>
      </c>
      <c r="K48" s="9">
        <v>16001</v>
      </c>
      <c r="L48" s="1" t="s">
        <v>628</v>
      </c>
      <c r="M48" s="1" t="s">
        <v>221</v>
      </c>
      <c r="N48" s="1" t="s">
        <v>222</v>
      </c>
      <c r="O48" s="1" t="s">
        <v>223</v>
      </c>
      <c r="P48" s="9">
        <v>75789</v>
      </c>
      <c r="Q48" s="1" t="s">
        <v>629</v>
      </c>
      <c r="R48" s="1" t="s">
        <v>442</v>
      </c>
      <c r="S48" s="1" t="s">
        <v>190</v>
      </c>
      <c r="T48" s="1" t="s">
        <v>286</v>
      </c>
      <c r="U48" s="9">
        <v>12954</v>
      </c>
      <c r="V48" s="1" t="s">
        <v>628</v>
      </c>
      <c r="W48" s="1" t="s">
        <v>234</v>
      </c>
      <c r="X48" s="1" t="s">
        <v>235</v>
      </c>
      <c r="Y48" s="1" t="s">
        <v>236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">
      <c r="A49" s="1" t="str">
        <f t="shared" si="0"/>
        <v>TC-048-20250205</v>
      </c>
      <c r="B49" s="1" t="s">
        <v>795</v>
      </c>
      <c r="C49" s="17"/>
      <c r="D49" s="7" t="s">
        <v>656</v>
      </c>
      <c r="E49" s="1" t="s">
        <v>606</v>
      </c>
      <c r="F49" s="1"/>
      <c r="G49" s="1"/>
      <c r="H49" s="1"/>
      <c r="I49" s="9">
        <v>11353</v>
      </c>
      <c r="J49" s="1" t="s">
        <v>45</v>
      </c>
      <c r="K49" s="9">
        <v>16001</v>
      </c>
      <c r="L49" s="1" t="s">
        <v>628</v>
      </c>
      <c r="M49" s="1" t="s">
        <v>221</v>
      </c>
      <c r="N49" s="1" t="s">
        <v>222</v>
      </c>
      <c r="O49" s="1" t="s">
        <v>223</v>
      </c>
      <c r="P49" s="9">
        <v>75789</v>
      </c>
      <c r="Q49" s="1" t="s">
        <v>629</v>
      </c>
      <c r="R49" s="1" t="s">
        <v>442</v>
      </c>
      <c r="S49" s="1" t="s">
        <v>190</v>
      </c>
      <c r="T49" s="1" t="s">
        <v>286</v>
      </c>
      <c r="U49" s="9">
        <v>12954</v>
      </c>
      <c r="V49" s="1" t="s">
        <v>628</v>
      </c>
      <c r="W49" s="1" t="s">
        <v>234</v>
      </c>
      <c r="X49" s="1" t="s">
        <v>235</v>
      </c>
      <c r="Y49" s="1" t="s">
        <v>236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">
      <c r="A50" s="1" t="str">
        <f t="shared" si="0"/>
        <v>TC-049-20250205</v>
      </c>
      <c r="B50" s="16" t="s">
        <v>807</v>
      </c>
      <c r="C50" s="17"/>
      <c r="D50" s="7" t="s">
        <v>659</v>
      </c>
      <c r="E50" s="1" t="s">
        <v>606</v>
      </c>
      <c r="F50" s="1"/>
      <c r="G50" s="1"/>
      <c r="H50" s="1"/>
      <c r="I50" s="9">
        <v>11353</v>
      </c>
      <c r="J50" s="1" t="s">
        <v>45</v>
      </c>
      <c r="K50" s="9">
        <v>16001</v>
      </c>
      <c r="L50" s="1" t="s">
        <v>628</v>
      </c>
      <c r="M50" s="1" t="s">
        <v>221</v>
      </c>
      <c r="N50" s="1" t="s">
        <v>222</v>
      </c>
      <c r="O50" s="1" t="s">
        <v>223</v>
      </c>
      <c r="P50" s="9">
        <v>75789</v>
      </c>
      <c r="Q50" s="1" t="s">
        <v>629</v>
      </c>
      <c r="R50" s="1" t="s">
        <v>442</v>
      </c>
      <c r="S50" s="1" t="s">
        <v>190</v>
      </c>
      <c r="T50" s="1" t="s">
        <v>286</v>
      </c>
      <c r="U50" s="9">
        <v>12954</v>
      </c>
      <c r="V50" s="1" t="s">
        <v>628</v>
      </c>
      <c r="W50" s="1" t="s">
        <v>234</v>
      </c>
      <c r="X50" s="1" t="s">
        <v>235</v>
      </c>
      <c r="Y50" s="1" t="s">
        <v>236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">
      <c r="A51" s="1" t="str">
        <f t="shared" si="0"/>
        <v>TC-050-20250205</v>
      </c>
      <c r="B51" s="1" t="s">
        <v>808</v>
      </c>
      <c r="C51" s="17"/>
      <c r="D51" s="7" t="s">
        <v>660</v>
      </c>
      <c r="E51" s="1" t="s">
        <v>606</v>
      </c>
      <c r="F51" s="1"/>
      <c r="G51" s="1"/>
      <c r="H51" s="1"/>
      <c r="I51" s="9">
        <v>11353</v>
      </c>
      <c r="J51" s="1" t="s">
        <v>45</v>
      </c>
      <c r="K51" s="9">
        <v>16001</v>
      </c>
      <c r="L51" s="1" t="s">
        <v>628</v>
      </c>
      <c r="M51" s="1" t="s">
        <v>221</v>
      </c>
      <c r="N51" s="1" t="s">
        <v>222</v>
      </c>
      <c r="O51" s="1" t="s">
        <v>223</v>
      </c>
      <c r="P51" s="9">
        <v>75789</v>
      </c>
      <c r="Q51" s="1" t="s">
        <v>629</v>
      </c>
      <c r="R51" s="1" t="s">
        <v>442</v>
      </c>
      <c r="S51" s="1" t="s">
        <v>190</v>
      </c>
      <c r="T51" s="1" t="s">
        <v>286</v>
      </c>
      <c r="U51" s="9">
        <v>12954</v>
      </c>
      <c r="V51" s="1" t="s">
        <v>628</v>
      </c>
      <c r="W51" s="1" t="s">
        <v>234</v>
      </c>
      <c r="X51" s="1" t="s">
        <v>235</v>
      </c>
      <c r="Y51" s="1" t="s">
        <v>236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">
      <c r="A52" s="1" t="str">
        <f t="shared" si="0"/>
        <v>TC-051-20250205</v>
      </c>
      <c r="B52" s="1" t="s">
        <v>809</v>
      </c>
      <c r="C52" s="17"/>
      <c r="D52" s="7" t="s">
        <v>670</v>
      </c>
      <c r="E52" s="1" t="s">
        <v>606</v>
      </c>
      <c r="F52" s="1"/>
      <c r="G52" s="1"/>
      <c r="H52" s="1"/>
      <c r="I52" s="9">
        <v>11353</v>
      </c>
      <c r="J52" s="1" t="s">
        <v>45</v>
      </c>
      <c r="K52" s="9">
        <v>16001</v>
      </c>
      <c r="L52" s="1" t="s">
        <v>628</v>
      </c>
      <c r="M52" s="1" t="s">
        <v>221</v>
      </c>
      <c r="N52" s="1" t="s">
        <v>222</v>
      </c>
      <c r="O52" s="1" t="s">
        <v>223</v>
      </c>
      <c r="P52" s="9">
        <v>75789</v>
      </c>
      <c r="Q52" s="1" t="s">
        <v>629</v>
      </c>
      <c r="R52" s="1" t="s">
        <v>442</v>
      </c>
      <c r="S52" s="1" t="s">
        <v>190</v>
      </c>
      <c r="T52" s="1" t="s">
        <v>286</v>
      </c>
      <c r="U52" s="9">
        <v>12954</v>
      </c>
      <c r="V52" s="1" t="s">
        <v>628</v>
      </c>
      <c r="W52" s="1" t="s">
        <v>234</v>
      </c>
      <c r="X52" s="1" t="s">
        <v>235</v>
      </c>
      <c r="Y52" s="1" t="s">
        <v>236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1" t="str">
        <f t="shared" si="0"/>
        <v>TC-052-20250205</v>
      </c>
      <c r="B53" s="16" t="s">
        <v>810</v>
      </c>
      <c r="C53" s="17"/>
      <c r="D53" s="7" t="s">
        <v>690</v>
      </c>
      <c r="E53" s="1" t="s">
        <v>606</v>
      </c>
      <c r="F53" s="1"/>
      <c r="G53" s="1"/>
      <c r="H53" s="1"/>
      <c r="I53" s="9">
        <v>11353</v>
      </c>
      <c r="J53" s="1" t="s">
        <v>45</v>
      </c>
      <c r="K53" s="9">
        <v>16001</v>
      </c>
      <c r="L53" s="1" t="s">
        <v>628</v>
      </c>
      <c r="M53" s="1" t="s">
        <v>221</v>
      </c>
      <c r="N53" s="1" t="s">
        <v>222</v>
      </c>
      <c r="O53" s="1" t="s">
        <v>223</v>
      </c>
      <c r="P53" s="9">
        <v>75789</v>
      </c>
      <c r="Q53" s="1" t="s">
        <v>629</v>
      </c>
      <c r="R53" s="1" t="s">
        <v>442</v>
      </c>
      <c r="S53" s="1" t="s">
        <v>190</v>
      </c>
      <c r="T53" s="1" t="s">
        <v>286</v>
      </c>
      <c r="U53" s="9">
        <v>12954</v>
      </c>
      <c r="V53" s="1" t="s">
        <v>628</v>
      </c>
      <c r="W53" s="1" t="s">
        <v>234</v>
      </c>
      <c r="X53" s="1" t="s">
        <v>235</v>
      </c>
      <c r="Y53" s="1" t="s">
        <v>236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1" t="str">
        <f t="shared" si="0"/>
        <v>TC-053-20250205</v>
      </c>
      <c r="B54" s="1" t="s">
        <v>811</v>
      </c>
      <c r="C54" s="17"/>
      <c r="D54" s="7" t="s">
        <v>702</v>
      </c>
      <c r="E54" s="1" t="s">
        <v>606</v>
      </c>
      <c r="F54" s="1"/>
      <c r="G54" s="1"/>
      <c r="H54" s="1"/>
      <c r="I54" s="9">
        <v>11353</v>
      </c>
      <c r="J54" s="1" t="s">
        <v>45</v>
      </c>
      <c r="K54" s="9">
        <v>16001</v>
      </c>
      <c r="L54" s="1" t="s">
        <v>628</v>
      </c>
      <c r="M54" s="1" t="s">
        <v>221</v>
      </c>
      <c r="N54" s="1" t="s">
        <v>222</v>
      </c>
      <c r="O54" s="1" t="s">
        <v>223</v>
      </c>
      <c r="P54" s="9">
        <v>75789</v>
      </c>
      <c r="Q54" s="1" t="s">
        <v>629</v>
      </c>
      <c r="R54" s="1" t="s">
        <v>442</v>
      </c>
      <c r="S54" s="1" t="s">
        <v>190</v>
      </c>
      <c r="T54" s="1" t="s">
        <v>286</v>
      </c>
      <c r="U54" s="9">
        <v>12954</v>
      </c>
      <c r="V54" s="1" t="s">
        <v>628</v>
      </c>
      <c r="W54" s="1" t="s">
        <v>234</v>
      </c>
      <c r="X54" s="1" t="s">
        <v>235</v>
      </c>
      <c r="Y54" s="1" t="s">
        <v>236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1" t="str">
        <f t="shared" si="0"/>
        <v>TC-054-20250205</v>
      </c>
      <c r="B55" s="1" t="s">
        <v>812</v>
      </c>
      <c r="C55" s="17"/>
      <c r="D55" s="7" t="s">
        <v>688</v>
      </c>
      <c r="E55" s="1" t="s">
        <v>606</v>
      </c>
      <c r="F55" s="1"/>
      <c r="G55" s="1"/>
      <c r="H55" s="1"/>
      <c r="I55" s="9">
        <v>11353</v>
      </c>
      <c r="J55" s="1" t="s">
        <v>45</v>
      </c>
      <c r="K55" s="9">
        <v>16001</v>
      </c>
      <c r="L55" s="1" t="s">
        <v>628</v>
      </c>
      <c r="M55" s="1" t="s">
        <v>221</v>
      </c>
      <c r="N55" s="1" t="s">
        <v>222</v>
      </c>
      <c r="O55" s="1" t="s">
        <v>223</v>
      </c>
      <c r="P55" s="9">
        <v>75789</v>
      </c>
      <c r="Q55" s="1" t="s">
        <v>629</v>
      </c>
      <c r="R55" s="1" t="s">
        <v>442</v>
      </c>
      <c r="S55" s="1" t="s">
        <v>190</v>
      </c>
      <c r="T55" s="1" t="s">
        <v>286</v>
      </c>
      <c r="U55" s="9">
        <v>12954</v>
      </c>
      <c r="V55" s="1" t="s">
        <v>628</v>
      </c>
      <c r="W55" s="1" t="s">
        <v>234</v>
      </c>
      <c r="X55" s="1" t="s">
        <v>235</v>
      </c>
      <c r="Y55" s="1" t="s">
        <v>236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1" t="str">
        <f t="shared" si="0"/>
        <v>TC-055-20250205</v>
      </c>
      <c r="B56" s="16" t="s">
        <v>813</v>
      </c>
      <c r="C56" s="17"/>
      <c r="D56" s="7" t="s">
        <v>7</v>
      </c>
      <c r="E56" s="1" t="s">
        <v>30</v>
      </c>
      <c r="F56" s="1" t="s">
        <v>4</v>
      </c>
      <c r="G56" s="1" t="s">
        <v>641</v>
      </c>
      <c r="H56" s="8">
        <v>3000000000</v>
      </c>
      <c r="I56" s="9">
        <v>15613</v>
      </c>
      <c r="J56" s="1" t="s">
        <v>31</v>
      </c>
      <c r="K56" s="9">
        <v>15485</v>
      </c>
      <c r="L56" s="1" t="s">
        <v>628</v>
      </c>
      <c r="M56" s="1" t="s">
        <v>32</v>
      </c>
      <c r="N56" s="1" t="s">
        <v>243</v>
      </c>
      <c r="O56" s="1" t="s">
        <v>177</v>
      </c>
      <c r="P56" s="9">
        <v>13538</v>
      </c>
      <c r="Q56" s="1" t="s">
        <v>628</v>
      </c>
      <c r="R56" s="1" t="s">
        <v>35</v>
      </c>
      <c r="S56" s="1" t="s">
        <v>297</v>
      </c>
      <c r="T56" s="1" t="s">
        <v>180</v>
      </c>
      <c r="U56" s="9">
        <v>16902</v>
      </c>
      <c r="V56" s="1" t="s">
        <v>628</v>
      </c>
      <c r="W56" s="1" t="s">
        <v>36</v>
      </c>
      <c r="X56" s="1" t="s">
        <v>323</v>
      </c>
      <c r="Y56" s="1" t="s">
        <v>183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1" t="str">
        <f t="shared" si="0"/>
        <v>TC-056-20250205</v>
      </c>
      <c r="B57" s="1" t="s">
        <v>814</v>
      </c>
      <c r="C57" s="17"/>
      <c r="D57" s="7" t="s">
        <v>7</v>
      </c>
      <c r="E57" s="1" t="s">
        <v>30</v>
      </c>
      <c r="F57" s="1" t="s">
        <v>4</v>
      </c>
      <c r="G57" s="1" t="s">
        <v>642</v>
      </c>
      <c r="H57" s="8">
        <v>7000000000</v>
      </c>
      <c r="I57" s="9">
        <v>15613</v>
      </c>
      <c r="J57" s="1" t="s">
        <v>31</v>
      </c>
      <c r="K57" s="9">
        <v>15485</v>
      </c>
      <c r="L57" s="1" t="s">
        <v>628</v>
      </c>
      <c r="M57" s="1" t="s">
        <v>32</v>
      </c>
      <c r="N57" s="1" t="s">
        <v>243</v>
      </c>
      <c r="O57" s="1" t="s">
        <v>177</v>
      </c>
      <c r="P57" s="9">
        <v>13538</v>
      </c>
      <c r="Q57" s="1" t="s">
        <v>628</v>
      </c>
      <c r="R57" s="1" t="s">
        <v>35</v>
      </c>
      <c r="S57" s="1" t="s">
        <v>297</v>
      </c>
      <c r="T57" s="1" t="s">
        <v>180</v>
      </c>
      <c r="U57" s="9">
        <v>16902</v>
      </c>
      <c r="V57" s="1" t="s">
        <v>628</v>
      </c>
      <c r="W57" s="1" t="s">
        <v>36</v>
      </c>
      <c r="X57" s="1" t="s">
        <v>323</v>
      </c>
      <c r="Y57" s="1" t="s">
        <v>183</v>
      </c>
      <c r="Z57" s="9">
        <v>28122</v>
      </c>
      <c r="AA57" s="1" t="s">
        <v>628</v>
      </c>
      <c r="AB57" s="1" t="s">
        <v>37</v>
      </c>
      <c r="AC57" s="1" t="s">
        <v>360</v>
      </c>
      <c r="AD57" s="1" t="s">
        <v>185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1" t="str">
        <f t="shared" si="0"/>
        <v>TC-057-20250205</v>
      </c>
      <c r="B58" s="1" t="s">
        <v>815</v>
      </c>
      <c r="C58" s="17"/>
      <c r="D58" s="7" t="s">
        <v>7</v>
      </c>
      <c r="E58" s="10" t="s">
        <v>30</v>
      </c>
      <c r="F58" s="10" t="s">
        <v>5</v>
      </c>
      <c r="G58" s="10" t="s">
        <v>643</v>
      </c>
      <c r="H58" s="11">
        <v>10000000000</v>
      </c>
      <c r="I58" s="9">
        <v>15613</v>
      </c>
      <c r="J58" s="1" t="s">
        <v>31</v>
      </c>
      <c r="K58" s="9">
        <v>15485</v>
      </c>
      <c r="L58" s="1" t="s">
        <v>628</v>
      </c>
      <c r="M58" s="1" t="s">
        <v>32</v>
      </c>
      <c r="N58" s="1" t="s">
        <v>243</v>
      </c>
      <c r="O58" s="1" t="s">
        <v>177</v>
      </c>
      <c r="P58" s="9">
        <v>13538</v>
      </c>
      <c r="Q58" s="1" t="s">
        <v>628</v>
      </c>
      <c r="R58" s="1" t="s">
        <v>35</v>
      </c>
      <c r="S58" s="1" t="s">
        <v>297</v>
      </c>
      <c r="T58" s="1" t="s">
        <v>180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1" t="str">
        <f t="shared" si="0"/>
        <v>TC-058-20250205</v>
      </c>
      <c r="B59" s="16" t="s">
        <v>816</v>
      </c>
      <c r="C59" s="17"/>
      <c r="D59" s="7" t="s">
        <v>7</v>
      </c>
      <c r="E59" s="10" t="s">
        <v>30</v>
      </c>
      <c r="F59" s="10" t="s">
        <v>5</v>
      </c>
      <c r="G59" s="10" t="s">
        <v>644</v>
      </c>
      <c r="H59" s="11">
        <v>30000000000</v>
      </c>
      <c r="I59" s="9">
        <v>15613</v>
      </c>
      <c r="J59" s="1" t="s">
        <v>31</v>
      </c>
      <c r="K59" s="9">
        <v>15485</v>
      </c>
      <c r="L59" s="1" t="s">
        <v>628</v>
      </c>
      <c r="M59" s="1" t="s">
        <v>32</v>
      </c>
      <c r="N59" s="1" t="s">
        <v>243</v>
      </c>
      <c r="O59" s="1" t="s">
        <v>177</v>
      </c>
      <c r="P59" s="9">
        <v>13538</v>
      </c>
      <c r="Q59" s="1" t="s">
        <v>628</v>
      </c>
      <c r="R59" s="1" t="s">
        <v>35</v>
      </c>
      <c r="S59" s="1" t="s">
        <v>297</v>
      </c>
      <c r="T59" s="1" t="s">
        <v>180</v>
      </c>
      <c r="U59" s="9">
        <v>16902</v>
      </c>
      <c r="V59" s="1" t="s">
        <v>628</v>
      </c>
      <c r="W59" s="1" t="s">
        <v>36</v>
      </c>
      <c r="X59" s="1" t="s">
        <v>323</v>
      </c>
      <c r="Y59" s="1" t="s">
        <v>183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1" t="str">
        <f t="shared" si="0"/>
        <v>TC-059-20250205</v>
      </c>
      <c r="B60" s="1" t="s">
        <v>817</v>
      </c>
      <c r="C60" s="17"/>
      <c r="D60" s="7" t="s">
        <v>7</v>
      </c>
      <c r="E60" s="10" t="s">
        <v>30</v>
      </c>
      <c r="F60" s="10" t="s">
        <v>5</v>
      </c>
      <c r="G60" s="10" t="s">
        <v>645</v>
      </c>
      <c r="H60" s="11">
        <v>60000000000</v>
      </c>
      <c r="I60" s="9">
        <v>15613</v>
      </c>
      <c r="J60" s="1" t="s">
        <v>31</v>
      </c>
      <c r="K60" s="9">
        <v>15485</v>
      </c>
      <c r="L60" s="1" t="s">
        <v>628</v>
      </c>
      <c r="M60" s="1" t="s">
        <v>32</v>
      </c>
      <c r="N60" s="1" t="s">
        <v>243</v>
      </c>
      <c r="O60" s="1" t="s">
        <v>177</v>
      </c>
      <c r="P60" s="9">
        <v>13538</v>
      </c>
      <c r="Q60" s="1" t="s">
        <v>628</v>
      </c>
      <c r="R60" s="1" t="s">
        <v>35</v>
      </c>
      <c r="S60" s="1" t="s">
        <v>297</v>
      </c>
      <c r="T60" s="1" t="s">
        <v>180</v>
      </c>
      <c r="U60" s="9">
        <v>16902</v>
      </c>
      <c r="V60" s="1" t="s">
        <v>628</v>
      </c>
      <c r="W60" s="1" t="s">
        <v>36</v>
      </c>
      <c r="X60" s="1" t="s">
        <v>323</v>
      </c>
      <c r="Y60" s="1" t="s">
        <v>183</v>
      </c>
      <c r="Z60" s="9">
        <v>28122</v>
      </c>
      <c r="AA60" s="1" t="s">
        <v>628</v>
      </c>
      <c r="AB60" s="1" t="s">
        <v>37</v>
      </c>
      <c r="AC60" s="1" t="s">
        <v>360</v>
      </c>
      <c r="AD60" s="1" t="s">
        <v>185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1" t="str">
        <f t="shared" si="0"/>
        <v>TC-060-20250205</v>
      </c>
      <c r="B61" s="1" t="s">
        <v>818</v>
      </c>
      <c r="C61" s="17"/>
      <c r="D61" s="7" t="s">
        <v>619</v>
      </c>
      <c r="E61" s="1" t="s">
        <v>30</v>
      </c>
      <c r="F61" s="1" t="s">
        <v>4</v>
      </c>
      <c r="G61" s="1" t="s">
        <v>641</v>
      </c>
      <c r="H61" s="8">
        <v>3000000000</v>
      </c>
      <c r="I61" s="9">
        <v>15613</v>
      </c>
      <c r="J61" s="1" t="s">
        <v>31</v>
      </c>
      <c r="K61" s="9">
        <v>15485</v>
      </c>
      <c r="L61" s="1" t="s">
        <v>628</v>
      </c>
      <c r="M61" s="1" t="s">
        <v>32</v>
      </c>
      <c r="N61" s="1" t="s">
        <v>243</v>
      </c>
      <c r="O61" s="1" t="s">
        <v>177</v>
      </c>
      <c r="P61" s="9">
        <v>13538</v>
      </c>
      <c r="Q61" s="1" t="s">
        <v>628</v>
      </c>
      <c r="R61" s="1" t="s">
        <v>35</v>
      </c>
      <c r="S61" s="1" t="s">
        <v>297</v>
      </c>
      <c r="T61" s="1" t="s">
        <v>180</v>
      </c>
      <c r="U61" s="9">
        <v>16902</v>
      </c>
      <c r="V61" s="1" t="s">
        <v>628</v>
      </c>
      <c r="W61" s="1" t="s">
        <v>36</v>
      </c>
      <c r="X61" s="1" t="s">
        <v>323</v>
      </c>
      <c r="Y61" s="1" t="s">
        <v>183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1" t="str">
        <f t="shared" si="0"/>
        <v>TC-061-20250205</v>
      </c>
      <c r="B62" s="16" t="s">
        <v>819</v>
      </c>
      <c r="C62" s="17"/>
      <c r="D62" s="7" t="s">
        <v>619</v>
      </c>
      <c r="E62" s="1" t="s">
        <v>30</v>
      </c>
      <c r="F62" s="1" t="s">
        <v>4</v>
      </c>
      <c r="G62" s="1" t="s">
        <v>642</v>
      </c>
      <c r="H62" s="8">
        <v>7000000000</v>
      </c>
      <c r="I62" s="9">
        <v>15613</v>
      </c>
      <c r="J62" s="1" t="s">
        <v>31</v>
      </c>
      <c r="K62" s="9">
        <v>15485</v>
      </c>
      <c r="L62" s="1" t="s">
        <v>628</v>
      </c>
      <c r="M62" s="1" t="s">
        <v>32</v>
      </c>
      <c r="N62" s="1" t="s">
        <v>243</v>
      </c>
      <c r="O62" s="1" t="s">
        <v>177</v>
      </c>
      <c r="P62" s="9">
        <v>13538</v>
      </c>
      <c r="Q62" s="1" t="s">
        <v>628</v>
      </c>
      <c r="R62" s="1" t="s">
        <v>35</v>
      </c>
      <c r="S62" s="1" t="s">
        <v>297</v>
      </c>
      <c r="T62" s="1" t="s">
        <v>180</v>
      </c>
      <c r="U62" s="9">
        <v>16902</v>
      </c>
      <c r="V62" s="1" t="s">
        <v>628</v>
      </c>
      <c r="W62" s="1" t="s">
        <v>36</v>
      </c>
      <c r="X62" s="1" t="s">
        <v>323</v>
      </c>
      <c r="Y62" s="1" t="s">
        <v>183</v>
      </c>
      <c r="Z62" s="9">
        <v>28122</v>
      </c>
      <c r="AA62" s="1" t="s">
        <v>628</v>
      </c>
      <c r="AB62" s="1" t="s">
        <v>37</v>
      </c>
      <c r="AC62" s="1" t="s">
        <v>360</v>
      </c>
      <c r="AD62" s="1" t="s">
        <v>185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1" t="str">
        <f t="shared" si="0"/>
        <v>TC-062-20250205</v>
      </c>
      <c r="B63" s="1" t="s">
        <v>820</v>
      </c>
      <c r="C63" s="17"/>
      <c r="D63" s="7" t="s">
        <v>619</v>
      </c>
      <c r="E63" s="10" t="s">
        <v>30</v>
      </c>
      <c r="F63" s="10" t="s">
        <v>5</v>
      </c>
      <c r="G63" s="10" t="s">
        <v>643</v>
      </c>
      <c r="H63" s="11">
        <v>10000000000</v>
      </c>
      <c r="I63" s="9">
        <v>15613</v>
      </c>
      <c r="J63" s="1" t="s">
        <v>31</v>
      </c>
      <c r="K63" s="9">
        <v>15485</v>
      </c>
      <c r="L63" s="1" t="s">
        <v>628</v>
      </c>
      <c r="M63" s="1" t="s">
        <v>32</v>
      </c>
      <c r="N63" s="1" t="s">
        <v>243</v>
      </c>
      <c r="O63" s="1" t="s">
        <v>177</v>
      </c>
      <c r="P63" s="9">
        <v>13538</v>
      </c>
      <c r="Q63" s="1" t="s">
        <v>628</v>
      </c>
      <c r="R63" s="1" t="s">
        <v>35</v>
      </c>
      <c r="S63" s="1" t="s">
        <v>297</v>
      </c>
      <c r="T63" s="1" t="s">
        <v>180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1" t="str">
        <f t="shared" si="0"/>
        <v>TC-063-20250205</v>
      </c>
      <c r="B64" s="1" t="s">
        <v>821</v>
      </c>
      <c r="C64" s="17"/>
      <c r="D64" s="7" t="s">
        <v>619</v>
      </c>
      <c r="E64" s="10" t="s">
        <v>30</v>
      </c>
      <c r="F64" s="10" t="s">
        <v>5</v>
      </c>
      <c r="G64" s="10" t="s">
        <v>644</v>
      </c>
      <c r="H64" s="11">
        <v>30000000000</v>
      </c>
      <c r="I64" s="9">
        <v>15613</v>
      </c>
      <c r="J64" s="1" t="s">
        <v>31</v>
      </c>
      <c r="K64" s="9">
        <v>15485</v>
      </c>
      <c r="L64" s="1" t="s">
        <v>628</v>
      </c>
      <c r="M64" s="1" t="s">
        <v>32</v>
      </c>
      <c r="N64" s="1" t="s">
        <v>243</v>
      </c>
      <c r="O64" s="1" t="s">
        <v>177</v>
      </c>
      <c r="P64" s="9">
        <v>13538</v>
      </c>
      <c r="Q64" s="1" t="s">
        <v>628</v>
      </c>
      <c r="R64" s="1" t="s">
        <v>35</v>
      </c>
      <c r="S64" s="1" t="s">
        <v>297</v>
      </c>
      <c r="T64" s="1" t="s">
        <v>180</v>
      </c>
      <c r="U64" s="9">
        <v>16902</v>
      </c>
      <c r="V64" s="1" t="s">
        <v>628</v>
      </c>
      <c r="W64" s="1" t="s">
        <v>36</v>
      </c>
      <c r="X64" s="1" t="s">
        <v>323</v>
      </c>
      <c r="Y64" s="1" t="s">
        <v>183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1" t="str">
        <f t="shared" si="0"/>
        <v>TC-064-20250205</v>
      </c>
      <c r="B65" s="16" t="s">
        <v>822</v>
      </c>
      <c r="C65" s="17"/>
      <c r="D65" s="7" t="s">
        <v>619</v>
      </c>
      <c r="E65" s="10" t="s">
        <v>30</v>
      </c>
      <c r="F65" s="10" t="s">
        <v>5</v>
      </c>
      <c r="G65" s="10" t="s">
        <v>645</v>
      </c>
      <c r="H65" s="11">
        <v>60000000000</v>
      </c>
      <c r="I65" s="9">
        <v>15613</v>
      </c>
      <c r="J65" s="1" t="s">
        <v>31</v>
      </c>
      <c r="K65" s="9">
        <v>15485</v>
      </c>
      <c r="L65" s="1" t="s">
        <v>628</v>
      </c>
      <c r="M65" s="1" t="s">
        <v>32</v>
      </c>
      <c r="N65" s="1" t="s">
        <v>243</v>
      </c>
      <c r="O65" s="1" t="s">
        <v>177</v>
      </c>
      <c r="P65" s="9">
        <v>13538</v>
      </c>
      <c r="Q65" s="1" t="s">
        <v>628</v>
      </c>
      <c r="R65" s="1" t="s">
        <v>35</v>
      </c>
      <c r="S65" s="1" t="s">
        <v>297</v>
      </c>
      <c r="T65" s="1" t="s">
        <v>180</v>
      </c>
      <c r="U65" s="9">
        <v>16902</v>
      </c>
      <c r="V65" s="1" t="s">
        <v>628</v>
      </c>
      <c r="W65" s="1" t="s">
        <v>36</v>
      </c>
      <c r="X65" s="1" t="s">
        <v>323</v>
      </c>
      <c r="Y65" s="1" t="s">
        <v>183</v>
      </c>
      <c r="Z65" s="9">
        <v>28122</v>
      </c>
      <c r="AA65" s="1" t="s">
        <v>628</v>
      </c>
      <c r="AB65" s="1" t="s">
        <v>37</v>
      </c>
      <c r="AC65" s="1" t="s">
        <v>360</v>
      </c>
      <c r="AD65" s="1" t="s">
        <v>185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1" t="str">
        <f t="shared" si="0"/>
        <v>TC-065-20250205</v>
      </c>
      <c r="B66" s="1" t="s">
        <v>823</v>
      </c>
      <c r="C66" s="17"/>
      <c r="D66" s="7" t="s">
        <v>7</v>
      </c>
      <c r="E66" s="1" t="s">
        <v>30</v>
      </c>
      <c r="F66" s="1" t="s">
        <v>796</v>
      </c>
      <c r="G66" s="1"/>
      <c r="H66" s="1"/>
      <c r="I66" s="9">
        <v>15613</v>
      </c>
      <c r="J66" s="1" t="s">
        <v>31</v>
      </c>
      <c r="K66" s="9">
        <v>15485</v>
      </c>
      <c r="L66" s="1" t="s">
        <v>628</v>
      </c>
      <c r="M66" s="1" t="s">
        <v>32</v>
      </c>
      <c r="N66" s="1" t="s">
        <v>243</v>
      </c>
      <c r="O66" s="1" t="s">
        <v>177</v>
      </c>
      <c r="P66" s="9">
        <v>13538</v>
      </c>
      <c r="Q66" s="1" t="s">
        <v>628</v>
      </c>
      <c r="R66" s="1" t="s">
        <v>35</v>
      </c>
      <c r="S66" s="1" t="s">
        <v>297</v>
      </c>
      <c r="T66" s="1" t="s">
        <v>180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1" t="str">
        <f t="shared" ref="A67:A99" si="1">CONCATENATE(B67,"-20250205")</f>
        <v>TC-066-20250205</v>
      </c>
      <c r="B67" s="1" t="s">
        <v>824</v>
      </c>
      <c r="C67" s="17"/>
      <c r="D67" s="7" t="s">
        <v>619</v>
      </c>
      <c r="E67" s="1" t="s">
        <v>30</v>
      </c>
      <c r="F67" s="1" t="s">
        <v>796</v>
      </c>
      <c r="G67" s="1"/>
      <c r="H67" s="8">
        <v>3000000000000</v>
      </c>
      <c r="I67" s="9">
        <v>15613</v>
      </c>
      <c r="J67" s="1" t="s">
        <v>31</v>
      </c>
      <c r="K67" s="9">
        <v>15485</v>
      </c>
      <c r="L67" s="1" t="s">
        <v>628</v>
      </c>
      <c r="M67" s="1" t="s">
        <v>32</v>
      </c>
      <c r="N67" s="1" t="s">
        <v>243</v>
      </c>
      <c r="O67" s="1" t="s">
        <v>177</v>
      </c>
      <c r="P67" s="9">
        <v>13538</v>
      </c>
      <c r="Q67" s="1" t="s">
        <v>628</v>
      </c>
      <c r="R67" s="1" t="s">
        <v>35</v>
      </c>
      <c r="S67" s="1" t="s">
        <v>297</v>
      </c>
      <c r="T67" s="1" t="s">
        <v>180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1" t="str">
        <f t="shared" si="1"/>
        <v>TC-067-20250205</v>
      </c>
      <c r="B68" s="16" t="s">
        <v>825</v>
      </c>
      <c r="C68" s="17"/>
      <c r="D68" s="7" t="s">
        <v>653</v>
      </c>
      <c r="E68" s="1" t="s">
        <v>30</v>
      </c>
      <c r="F68" s="1"/>
      <c r="G68" s="1"/>
      <c r="H68" s="1"/>
      <c r="I68" s="9">
        <v>15613</v>
      </c>
      <c r="J68" s="1" t="s">
        <v>31</v>
      </c>
      <c r="K68" s="9">
        <v>15485</v>
      </c>
      <c r="L68" s="1" t="s">
        <v>628</v>
      </c>
      <c r="M68" s="1" t="s">
        <v>32</v>
      </c>
      <c r="N68" s="1" t="s">
        <v>243</v>
      </c>
      <c r="O68" s="1" t="s">
        <v>177</v>
      </c>
      <c r="P68" s="9">
        <v>13538</v>
      </c>
      <c r="Q68" s="1" t="s">
        <v>628</v>
      </c>
      <c r="R68" s="1" t="s">
        <v>35</v>
      </c>
      <c r="S68" s="1" t="s">
        <v>297</v>
      </c>
      <c r="T68" s="1" t="s">
        <v>180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1" t="str">
        <f t="shared" si="1"/>
        <v>TC-068-20250205</v>
      </c>
      <c r="B69" s="1" t="s">
        <v>826</v>
      </c>
      <c r="C69" s="17"/>
      <c r="D69" s="7" t="s">
        <v>656</v>
      </c>
      <c r="E69" s="1" t="s">
        <v>30</v>
      </c>
      <c r="F69" s="1"/>
      <c r="G69" s="1"/>
      <c r="H69" s="1"/>
      <c r="I69" s="9">
        <v>15613</v>
      </c>
      <c r="J69" s="1" t="s">
        <v>31</v>
      </c>
      <c r="K69" s="9">
        <v>15485</v>
      </c>
      <c r="L69" s="1" t="s">
        <v>628</v>
      </c>
      <c r="M69" s="1" t="s">
        <v>32</v>
      </c>
      <c r="N69" s="1" t="s">
        <v>243</v>
      </c>
      <c r="O69" s="1" t="s">
        <v>177</v>
      </c>
      <c r="P69" s="9">
        <v>13538</v>
      </c>
      <c r="Q69" s="1" t="s">
        <v>628</v>
      </c>
      <c r="R69" s="1" t="s">
        <v>35</v>
      </c>
      <c r="S69" s="1" t="s">
        <v>297</v>
      </c>
      <c r="T69" s="1" t="s">
        <v>180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1" t="str">
        <f t="shared" si="1"/>
        <v>TC-069-20250205</v>
      </c>
      <c r="B70" s="1" t="s">
        <v>827</v>
      </c>
      <c r="C70" s="17"/>
      <c r="D70" s="7" t="s">
        <v>659</v>
      </c>
      <c r="E70" s="1" t="s">
        <v>30</v>
      </c>
      <c r="F70" s="1"/>
      <c r="G70" s="1"/>
      <c r="H70" s="1"/>
      <c r="I70" s="9">
        <v>15613</v>
      </c>
      <c r="J70" s="1" t="s">
        <v>31</v>
      </c>
      <c r="K70" s="9">
        <v>15485</v>
      </c>
      <c r="L70" s="1" t="s">
        <v>628</v>
      </c>
      <c r="M70" s="1" t="s">
        <v>32</v>
      </c>
      <c r="N70" s="1" t="s">
        <v>243</v>
      </c>
      <c r="O70" s="1" t="s">
        <v>177</v>
      </c>
      <c r="P70" s="9">
        <v>13538</v>
      </c>
      <c r="Q70" s="1" t="s">
        <v>628</v>
      </c>
      <c r="R70" s="1" t="s">
        <v>35</v>
      </c>
      <c r="S70" s="1" t="s">
        <v>297</v>
      </c>
      <c r="T70" s="1" t="s">
        <v>180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1" t="str">
        <f t="shared" si="1"/>
        <v>TC-070-20250205</v>
      </c>
      <c r="B71" s="16" t="s">
        <v>828</v>
      </c>
      <c r="C71" s="17"/>
      <c r="D71" s="7" t="s">
        <v>660</v>
      </c>
      <c r="E71" s="1" t="s">
        <v>30</v>
      </c>
      <c r="F71" s="1"/>
      <c r="G71" s="1"/>
      <c r="H71" s="1"/>
      <c r="I71" s="9">
        <v>15613</v>
      </c>
      <c r="J71" s="1" t="s">
        <v>31</v>
      </c>
      <c r="K71" s="9">
        <v>15485</v>
      </c>
      <c r="L71" s="1" t="s">
        <v>628</v>
      </c>
      <c r="M71" s="1" t="s">
        <v>32</v>
      </c>
      <c r="N71" s="1" t="s">
        <v>243</v>
      </c>
      <c r="O71" s="1" t="s">
        <v>177</v>
      </c>
      <c r="P71" s="9">
        <v>13538</v>
      </c>
      <c r="Q71" s="1" t="s">
        <v>628</v>
      </c>
      <c r="R71" s="1" t="s">
        <v>35</v>
      </c>
      <c r="S71" s="1" t="s">
        <v>297</v>
      </c>
      <c r="T71" s="1" t="s">
        <v>180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1" t="str">
        <f t="shared" si="1"/>
        <v>TC-071-20250205</v>
      </c>
      <c r="B72" s="1" t="s">
        <v>829</v>
      </c>
      <c r="C72" s="17"/>
      <c r="D72" s="7" t="s">
        <v>670</v>
      </c>
      <c r="E72" s="1" t="s">
        <v>30</v>
      </c>
      <c r="F72" s="1"/>
      <c r="G72" s="1"/>
      <c r="H72" s="1"/>
      <c r="I72" s="9">
        <v>15613</v>
      </c>
      <c r="J72" s="1" t="s">
        <v>31</v>
      </c>
      <c r="K72" s="9">
        <v>15485</v>
      </c>
      <c r="L72" s="1" t="s">
        <v>628</v>
      </c>
      <c r="M72" s="1" t="s">
        <v>32</v>
      </c>
      <c r="N72" s="1" t="s">
        <v>243</v>
      </c>
      <c r="O72" s="1" t="s">
        <v>177</v>
      </c>
      <c r="P72" s="9">
        <v>13538</v>
      </c>
      <c r="Q72" s="1" t="s">
        <v>628</v>
      </c>
      <c r="R72" s="1" t="s">
        <v>35</v>
      </c>
      <c r="S72" s="1" t="s">
        <v>297</v>
      </c>
      <c r="T72" s="1" t="s">
        <v>180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1" t="str">
        <f t="shared" si="1"/>
        <v>TC-072-20250205</v>
      </c>
      <c r="B73" s="1" t="s">
        <v>830</v>
      </c>
      <c r="C73" s="17"/>
      <c r="D73" s="7" t="s">
        <v>690</v>
      </c>
      <c r="E73" s="1" t="s">
        <v>30</v>
      </c>
      <c r="F73" s="1"/>
      <c r="G73" s="1"/>
      <c r="H73" s="1"/>
      <c r="I73" s="9">
        <v>15613</v>
      </c>
      <c r="J73" s="1" t="s">
        <v>31</v>
      </c>
      <c r="K73" s="9">
        <v>15485</v>
      </c>
      <c r="L73" s="1" t="s">
        <v>628</v>
      </c>
      <c r="M73" s="1" t="s">
        <v>32</v>
      </c>
      <c r="N73" s="1" t="s">
        <v>243</v>
      </c>
      <c r="O73" s="1" t="s">
        <v>177</v>
      </c>
      <c r="P73" s="9">
        <v>13538</v>
      </c>
      <c r="Q73" s="1" t="s">
        <v>628</v>
      </c>
      <c r="R73" s="1" t="s">
        <v>35</v>
      </c>
      <c r="S73" s="1" t="s">
        <v>297</v>
      </c>
      <c r="T73" s="1" t="s">
        <v>180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1" t="str">
        <f t="shared" si="1"/>
        <v>TC-073-20250205</v>
      </c>
      <c r="B74" s="16" t="s">
        <v>831</v>
      </c>
      <c r="C74" s="17"/>
      <c r="D74" s="7" t="s">
        <v>702</v>
      </c>
      <c r="E74" s="1" t="s">
        <v>30</v>
      </c>
      <c r="F74" s="1"/>
      <c r="G74" s="1"/>
      <c r="H74" s="1"/>
      <c r="I74" s="9">
        <v>15613</v>
      </c>
      <c r="J74" s="1" t="s">
        <v>31</v>
      </c>
      <c r="K74" s="9">
        <v>15485</v>
      </c>
      <c r="L74" s="1" t="s">
        <v>628</v>
      </c>
      <c r="M74" s="1" t="s">
        <v>32</v>
      </c>
      <c r="N74" s="1" t="s">
        <v>243</v>
      </c>
      <c r="O74" s="1" t="s">
        <v>177</v>
      </c>
      <c r="P74" s="9">
        <v>13538</v>
      </c>
      <c r="Q74" s="1" t="s">
        <v>628</v>
      </c>
      <c r="R74" s="1" t="s">
        <v>35</v>
      </c>
      <c r="S74" s="1" t="s">
        <v>297</v>
      </c>
      <c r="T74" s="1" t="s">
        <v>180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1" t="str">
        <f t="shared" si="1"/>
        <v>TC-074-20250205</v>
      </c>
      <c r="B75" s="1" t="s">
        <v>832</v>
      </c>
      <c r="C75" s="17"/>
      <c r="D75" s="7" t="s">
        <v>688</v>
      </c>
      <c r="E75" s="1" t="s">
        <v>30</v>
      </c>
      <c r="F75" s="1"/>
      <c r="G75" s="1"/>
      <c r="H75" s="1"/>
      <c r="I75" s="9">
        <v>15613</v>
      </c>
      <c r="J75" s="1" t="s">
        <v>31</v>
      </c>
      <c r="K75" s="9">
        <v>15485</v>
      </c>
      <c r="L75" s="1" t="s">
        <v>628</v>
      </c>
      <c r="M75" s="1" t="s">
        <v>32</v>
      </c>
      <c r="N75" s="1" t="s">
        <v>243</v>
      </c>
      <c r="O75" s="1" t="s">
        <v>177</v>
      </c>
      <c r="P75" s="9">
        <v>13538</v>
      </c>
      <c r="Q75" s="1" t="s">
        <v>628</v>
      </c>
      <c r="R75" s="1" t="s">
        <v>35</v>
      </c>
      <c r="S75" s="1" t="s">
        <v>297</v>
      </c>
      <c r="T75" s="1" t="s">
        <v>180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1" t="str">
        <f t="shared" si="1"/>
        <v>TC-075-20250205</v>
      </c>
      <c r="B76" s="1" t="s">
        <v>833</v>
      </c>
      <c r="C76" s="17"/>
      <c r="D76" s="7" t="s">
        <v>7</v>
      </c>
      <c r="E76" s="1" t="s">
        <v>3</v>
      </c>
      <c r="F76" s="1" t="s">
        <v>4</v>
      </c>
      <c r="G76" s="1" t="s">
        <v>646</v>
      </c>
      <c r="H76" s="8">
        <v>300000000</v>
      </c>
      <c r="I76" s="9">
        <v>14046</v>
      </c>
      <c r="J76" s="1" t="s">
        <v>12</v>
      </c>
      <c r="K76" s="9">
        <v>22892</v>
      </c>
      <c r="L76" s="1" t="s">
        <v>628</v>
      </c>
      <c r="M76" s="1" t="s">
        <v>11</v>
      </c>
      <c r="N76" s="1" t="s">
        <v>371</v>
      </c>
      <c r="O76" s="1" t="s">
        <v>193</v>
      </c>
      <c r="P76" s="9">
        <v>79474</v>
      </c>
      <c r="Q76" s="1" t="s">
        <v>629</v>
      </c>
      <c r="R76" s="1" t="s">
        <v>433</v>
      </c>
      <c r="S76" s="1" t="s">
        <v>434</v>
      </c>
      <c r="T76" s="1" t="s">
        <v>413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1" t="str">
        <f t="shared" si="1"/>
        <v>TC-076-20250205</v>
      </c>
      <c r="B77" s="16" t="s">
        <v>834</v>
      </c>
      <c r="C77" s="17"/>
      <c r="D77" s="7" t="s">
        <v>7</v>
      </c>
      <c r="E77" s="1" t="s">
        <v>3</v>
      </c>
      <c r="F77" s="1" t="s">
        <v>4</v>
      </c>
      <c r="G77" s="1" t="s">
        <v>647</v>
      </c>
      <c r="H77" s="8">
        <v>700000000</v>
      </c>
      <c r="I77" s="9">
        <v>14046</v>
      </c>
      <c r="J77" s="1" t="s">
        <v>12</v>
      </c>
      <c r="K77" s="9">
        <v>22892</v>
      </c>
      <c r="L77" s="1" t="s">
        <v>628</v>
      </c>
      <c r="M77" s="1" t="s">
        <v>11</v>
      </c>
      <c r="N77" s="1" t="s">
        <v>371</v>
      </c>
      <c r="O77" s="1" t="s">
        <v>193</v>
      </c>
      <c r="P77" s="9">
        <v>79474</v>
      </c>
      <c r="Q77" s="1" t="s">
        <v>629</v>
      </c>
      <c r="R77" s="1" t="s">
        <v>433</v>
      </c>
      <c r="S77" s="1" t="s">
        <v>434</v>
      </c>
      <c r="T77" s="1" t="s">
        <v>413</v>
      </c>
      <c r="U77" s="9">
        <v>30028</v>
      </c>
      <c r="V77" s="1" t="s">
        <v>628</v>
      </c>
      <c r="W77" s="1" t="s">
        <v>26</v>
      </c>
      <c r="X77" s="1" t="s">
        <v>298</v>
      </c>
      <c r="Y77" s="1" t="s">
        <v>195</v>
      </c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1" t="str">
        <f t="shared" si="1"/>
        <v>TC-077-20250205</v>
      </c>
      <c r="B78" s="1" t="s">
        <v>835</v>
      </c>
      <c r="C78" s="17"/>
      <c r="D78" s="7" t="s">
        <v>7</v>
      </c>
      <c r="E78" s="1" t="s">
        <v>3</v>
      </c>
      <c r="F78" s="1" t="s">
        <v>4</v>
      </c>
      <c r="G78" s="1" t="s">
        <v>648</v>
      </c>
      <c r="H78" s="8">
        <v>2000000000</v>
      </c>
      <c r="I78" s="9">
        <v>14046</v>
      </c>
      <c r="J78" s="1" t="s">
        <v>12</v>
      </c>
      <c r="K78" s="9">
        <v>22892</v>
      </c>
      <c r="L78" s="1" t="s">
        <v>628</v>
      </c>
      <c r="M78" s="1" t="s">
        <v>11</v>
      </c>
      <c r="N78" s="1" t="s">
        <v>371</v>
      </c>
      <c r="O78" s="1" t="s">
        <v>193</v>
      </c>
      <c r="P78" s="9">
        <v>30028</v>
      </c>
      <c r="Q78" s="1" t="s">
        <v>628</v>
      </c>
      <c r="R78" s="1" t="s">
        <v>26</v>
      </c>
      <c r="S78" s="1" t="s">
        <v>298</v>
      </c>
      <c r="T78" s="1" t="s">
        <v>195</v>
      </c>
      <c r="U78" s="9">
        <v>26048</v>
      </c>
      <c r="V78" s="1" t="s">
        <v>628</v>
      </c>
      <c r="W78" s="1" t="s">
        <v>27</v>
      </c>
      <c r="X78" s="1" t="s">
        <v>361</v>
      </c>
      <c r="Y78" s="1" t="s">
        <v>197</v>
      </c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1" t="str">
        <f t="shared" si="1"/>
        <v>TC-078-20250205</v>
      </c>
      <c r="B79" s="1" t="s">
        <v>836</v>
      </c>
      <c r="C79" s="17"/>
      <c r="D79" s="7" t="s">
        <v>7</v>
      </c>
      <c r="E79" s="1" t="s">
        <v>3</v>
      </c>
      <c r="F79" s="1" t="s">
        <v>4</v>
      </c>
      <c r="G79" s="1" t="s">
        <v>649</v>
      </c>
      <c r="H79" s="8">
        <v>7000000000</v>
      </c>
      <c r="I79" s="9">
        <v>14046</v>
      </c>
      <c r="J79" s="1" t="s">
        <v>12</v>
      </c>
      <c r="K79" s="9">
        <v>22892</v>
      </c>
      <c r="L79" s="1" t="s">
        <v>628</v>
      </c>
      <c r="M79" s="1" t="s">
        <v>11</v>
      </c>
      <c r="N79" s="1" t="s">
        <v>371</v>
      </c>
      <c r="O79" s="1" t="s">
        <v>193</v>
      </c>
      <c r="P79" s="9">
        <v>30028</v>
      </c>
      <c r="Q79" s="1" t="s">
        <v>628</v>
      </c>
      <c r="R79" s="1" t="s">
        <v>26</v>
      </c>
      <c r="S79" s="1" t="s">
        <v>298</v>
      </c>
      <c r="T79" s="1" t="s">
        <v>195</v>
      </c>
      <c r="U79" s="9">
        <v>22208</v>
      </c>
      <c r="V79" s="1" t="s">
        <v>628</v>
      </c>
      <c r="W79" s="1" t="s">
        <v>28</v>
      </c>
      <c r="X79" s="1" t="s">
        <v>346</v>
      </c>
      <c r="Y79" s="1" t="s">
        <v>199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1" t="str">
        <f t="shared" si="1"/>
        <v>TC-079-20250205</v>
      </c>
      <c r="B80" s="16" t="s">
        <v>837</v>
      </c>
      <c r="C80" s="17"/>
      <c r="D80" s="7" t="s">
        <v>7</v>
      </c>
      <c r="E80" s="1" t="s">
        <v>3</v>
      </c>
      <c r="F80" s="1" t="s">
        <v>5</v>
      </c>
      <c r="G80" s="1" t="s">
        <v>650</v>
      </c>
      <c r="H80" s="8">
        <v>700000000</v>
      </c>
      <c r="I80" s="9">
        <v>14046</v>
      </c>
      <c r="J80" s="1" t="s">
        <v>12</v>
      </c>
      <c r="K80" s="9">
        <v>22892</v>
      </c>
      <c r="L80" s="1" t="s">
        <v>628</v>
      </c>
      <c r="M80" s="1" t="s">
        <v>11</v>
      </c>
      <c r="N80" s="1" t="s">
        <v>371</v>
      </c>
      <c r="O80" s="1" t="s">
        <v>193</v>
      </c>
      <c r="P80" s="9">
        <v>79474</v>
      </c>
      <c r="Q80" s="1" t="s">
        <v>629</v>
      </c>
      <c r="R80" s="1" t="s">
        <v>433</v>
      </c>
      <c r="S80" s="1" t="s">
        <v>434</v>
      </c>
      <c r="T80" s="1" t="s">
        <v>413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1" t="str">
        <f t="shared" si="1"/>
        <v>TC-080-20250205</v>
      </c>
      <c r="B81" s="1" t="s">
        <v>838</v>
      </c>
      <c r="C81" s="17"/>
      <c r="D81" s="7" t="s">
        <v>7</v>
      </c>
      <c r="E81" s="1" t="s">
        <v>3</v>
      </c>
      <c r="F81" s="1" t="s">
        <v>5</v>
      </c>
      <c r="G81" s="1" t="s">
        <v>648</v>
      </c>
      <c r="H81" s="8">
        <v>3000000000</v>
      </c>
      <c r="I81" s="9">
        <v>14046</v>
      </c>
      <c r="J81" s="1" t="s">
        <v>12</v>
      </c>
      <c r="K81" s="9">
        <v>22892</v>
      </c>
      <c r="L81" s="1" t="s">
        <v>628</v>
      </c>
      <c r="M81" s="1" t="s">
        <v>11</v>
      </c>
      <c r="N81" s="1" t="s">
        <v>371</v>
      </c>
      <c r="O81" s="1" t="s">
        <v>193</v>
      </c>
      <c r="P81" s="9">
        <v>79474</v>
      </c>
      <c r="Q81" s="1" t="s">
        <v>629</v>
      </c>
      <c r="R81" s="1" t="s">
        <v>433</v>
      </c>
      <c r="S81" s="1" t="s">
        <v>434</v>
      </c>
      <c r="T81" s="1" t="s">
        <v>413</v>
      </c>
      <c r="U81" s="9">
        <v>30028</v>
      </c>
      <c r="V81" s="1" t="s">
        <v>628</v>
      </c>
      <c r="W81" s="1" t="s">
        <v>26</v>
      </c>
      <c r="X81" s="1" t="s">
        <v>298</v>
      </c>
      <c r="Y81" s="1" t="s">
        <v>195</v>
      </c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1" t="str">
        <f t="shared" si="1"/>
        <v>TC-081-20250205</v>
      </c>
      <c r="B82" s="1" t="s">
        <v>839</v>
      </c>
      <c r="C82" s="17"/>
      <c r="D82" s="7" t="s">
        <v>7</v>
      </c>
      <c r="E82" s="1" t="s">
        <v>3</v>
      </c>
      <c r="F82" s="1" t="s">
        <v>5</v>
      </c>
      <c r="G82" s="1" t="s">
        <v>649</v>
      </c>
      <c r="H82" s="8">
        <v>7000000000</v>
      </c>
      <c r="I82" s="9">
        <v>14046</v>
      </c>
      <c r="J82" s="1" t="s">
        <v>12</v>
      </c>
      <c r="K82" s="9">
        <v>22892</v>
      </c>
      <c r="L82" s="1" t="s">
        <v>628</v>
      </c>
      <c r="M82" s="1" t="s">
        <v>11</v>
      </c>
      <c r="N82" s="1" t="s">
        <v>371</v>
      </c>
      <c r="O82" s="1" t="s">
        <v>193</v>
      </c>
      <c r="P82" s="9">
        <v>30028</v>
      </c>
      <c r="Q82" s="1" t="s">
        <v>628</v>
      </c>
      <c r="R82" s="1" t="s">
        <v>26</v>
      </c>
      <c r="S82" s="1" t="s">
        <v>298</v>
      </c>
      <c r="T82" s="1" t="s">
        <v>195</v>
      </c>
      <c r="U82" s="9">
        <v>26048</v>
      </c>
      <c r="V82" s="1" t="s">
        <v>628</v>
      </c>
      <c r="W82" s="1" t="s">
        <v>27</v>
      </c>
      <c r="X82" s="1" t="s">
        <v>361</v>
      </c>
      <c r="Y82" s="1" t="s">
        <v>197</v>
      </c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1" t="str">
        <f t="shared" si="1"/>
        <v>TC-082-20250205</v>
      </c>
      <c r="B83" s="16" t="s">
        <v>840</v>
      </c>
      <c r="C83" s="17"/>
      <c r="D83" s="7" t="s">
        <v>619</v>
      </c>
      <c r="E83" s="1" t="s">
        <v>3</v>
      </c>
      <c r="F83" s="1" t="s">
        <v>4</v>
      </c>
      <c r="G83" s="1" t="s">
        <v>646</v>
      </c>
      <c r="H83" s="8">
        <v>300000000</v>
      </c>
      <c r="I83" s="9">
        <v>14046</v>
      </c>
      <c r="J83" s="1" t="s">
        <v>12</v>
      </c>
      <c r="K83" s="9">
        <v>22892</v>
      </c>
      <c r="L83" s="1" t="s">
        <v>628</v>
      </c>
      <c r="M83" s="1" t="s">
        <v>11</v>
      </c>
      <c r="N83" s="1" t="s">
        <v>371</v>
      </c>
      <c r="O83" s="1" t="s">
        <v>193</v>
      </c>
      <c r="P83" s="9">
        <v>79474</v>
      </c>
      <c r="Q83" s="1" t="s">
        <v>629</v>
      </c>
      <c r="R83" s="1" t="s">
        <v>433</v>
      </c>
      <c r="S83" s="1" t="s">
        <v>434</v>
      </c>
      <c r="T83" s="1" t="s">
        <v>413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1" t="str">
        <f t="shared" si="1"/>
        <v>TC-083-20250205</v>
      </c>
      <c r="B84" s="1" t="s">
        <v>841</v>
      </c>
      <c r="C84" s="17"/>
      <c r="D84" s="7" t="s">
        <v>619</v>
      </c>
      <c r="E84" s="1" t="s">
        <v>3</v>
      </c>
      <c r="F84" s="1" t="s">
        <v>4</v>
      </c>
      <c r="G84" s="1" t="s">
        <v>647</v>
      </c>
      <c r="H84" s="8">
        <v>700000000</v>
      </c>
      <c r="I84" s="9">
        <v>14046</v>
      </c>
      <c r="J84" s="1" t="s">
        <v>12</v>
      </c>
      <c r="K84" s="9">
        <v>22892</v>
      </c>
      <c r="L84" s="1" t="s">
        <v>628</v>
      </c>
      <c r="M84" s="1" t="s">
        <v>11</v>
      </c>
      <c r="N84" s="1" t="s">
        <v>371</v>
      </c>
      <c r="O84" s="1" t="s">
        <v>193</v>
      </c>
      <c r="P84" s="9">
        <v>79474</v>
      </c>
      <c r="Q84" s="1" t="s">
        <v>629</v>
      </c>
      <c r="R84" s="1" t="s">
        <v>433</v>
      </c>
      <c r="S84" s="1" t="s">
        <v>434</v>
      </c>
      <c r="T84" s="1" t="s">
        <v>413</v>
      </c>
      <c r="U84" s="9">
        <v>30028</v>
      </c>
      <c r="V84" s="1" t="s">
        <v>628</v>
      </c>
      <c r="W84" s="1" t="s">
        <v>26</v>
      </c>
      <c r="X84" s="1" t="s">
        <v>298</v>
      </c>
      <c r="Y84" s="1" t="s">
        <v>195</v>
      </c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1" t="str">
        <f t="shared" si="1"/>
        <v>TC-084-20250205</v>
      </c>
      <c r="B85" s="1" t="s">
        <v>842</v>
      </c>
      <c r="C85" s="17"/>
      <c r="D85" s="7" t="s">
        <v>619</v>
      </c>
      <c r="E85" s="1" t="s">
        <v>3</v>
      </c>
      <c r="F85" s="1" t="s">
        <v>4</v>
      </c>
      <c r="G85" s="1" t="s">
        <v>648</v>
      </c>
      <c r="H85" s="8">
        <v>2000000000</v>
      </c>
      <c r="I85" s="9">
        <v>14046</v>
      </c>
      <c r="J85" s="1" t="s">
        <v>12</v>
      </c>
      <c r="K85" s="9">
        <v>22892</v>
      </c>
      <c r="L85" s="1" t="s">
        <v>628</v>
      </c>
      <c r="M85" s="1" t="s">
        <v>11</v>
      </c>
      <c r="N85" s="1" t="s">
        <v>371</v>
      </c>
      <c r="O85" s="1" t="s">
        <v>193</v>
      </c>
      <c r="P85" s="9">
        <v>30028</v>
      </c>
      <c r="Q85" s="1" t="s">
        <v>628</v>
      </c>
      <c r="R85" s="1" t="s">
        <v>26</v>
      </c>
      <c r="S85" s="1" t="s">
        <v>298</v>
      </c>
      <c r="T85" s="1" t="s">
        <v>195</v>
      </c>
      <c r="U85" s="9">
        <v>26048</v>
      </c>
      <c r="V85" s="1" t="s">
        <v>628</v>
      </c>
      <c r="W85" s="1" t="s">
        <v>27</v>
      </c>
      <c r="X85" s="1" t="s">
        <v>361</v>
      </c>
      <c r="Y85" s="1" t="s">
        <v>197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1" t="str">
        <f t="shared" si="1"/>
        <v>TC-085-20250205</v>
      </c>
      <c r="B86" s="16" t="s">
        <v>843</v>
      </c>
      <c r="C86" s="17"/>
      <c r="D86" s="7" t="s">
        <v>619</v>
      </c>
      <c r="E86" s="1" t="s">
        <v>3</v>
      </c>
      <c r="F86" s="1" t="s">
        <v>4</v>
      </c>
      <c r="G86" s="1" t="s">
        <v>649</v>
      </c>
      <c r="H86" s="8">
        <v>7000000000</v>
      </c>
      <c r="I86" s="9">
        <v>14046</v>
      </c>
      <c r="J86" s="1" t="s">
        <v>12</v>
      </c>
      <c r="K86" s="9">
        <v>22892</v>
      </c>
      <c r="L86" s="1" t="s">
        <v>628</v>
      </c>
      <c r="M86" s="1" t="s">
        <v>11</v>
      </c>
      <c r="N86" s="1" t="s">
        <v>371</v>
      </c>
      <c r="O86" s="1" t="s">
        <v>193</v>
      </c>
      <c r="P86" s="9">
        <v>30028</v>
      </c>
      <c r="Q86" s="1" t="s">
        <v>628</v>
      </c>
      <c r="R86" s="1" t="s">
        <v>26</v>
      </c>
      <c r="S86" s="1" t="s">
        <v>298</v>
      </c>
      <c r="T86" s="1" t="s">
        <v>195</v>
      </c>
      <c r="U86" s="9">
        <v>22208</v>
      </c>
      <c r="V86" s="1" t="s">
        <v>628</v>
      </c>
      <c r="W86" s="1" t="s">
        <v>28</v>
      </c>
      <c r="X86" s="1" t="s">
        <v>346</v>
      </c>
      <c r="Y86" s="1" t="s">
        <v>199</v>
      </c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1" t="str">
        <f t="shared" si="1"/>
        <v>TC-086-20250205</v>
      </c>
      <c r="B87" s="1" t="s">
        <v>844</v>
      </c>
      <c r="C87" s="17"/>
      <c r="D87" s="7" t="s">
        <v>619</v>
      </c>
      <c r="E87" s="1" t="s">
        <v>3</v>
      </c>
      <c r="F87" s="1" t="s">
        <v>5</v>
      </c>
      <c r="G87" s="1" t="s">
        <v>650</v>
      </c>
      <c r="H87" s="8">
        <v>700000000</v>
      </c>
      <c r="I87" s="9">
        <v>14046</v>
      </c>
      <c r="J87" s="1" t="s">
        <v>12</v>
      </c>
      <c r="K87" s="9">
        <v>22892</v>
      </c>
      <c r="L87" s="1" t="s">
        <v>628</v>
      </c>
      <c r="M87" s="1" t="s">
        <v>11</v>
      </c>
      <c r="N87" s="1" t="s">
        <v>371</v>
      </c>
      <c r="O87" s="1" t="s">
        <v>193</v>
      </c>
      <c r="P87" s="9">
        <v>79474</v>
      </c>
      <c r="Q87" s="1" t="s">
        <v>629</v>
      </c>
      <c r="R87" s="1" t="s">
        <v>433</v>
      </c>
      <c r="S87" s="1" t="s">
        <v>434</v>
      </c>
      <c r="T87" s="1" t="s">
        <v>413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1" t="str">
        <f t="shared" si="1"/>
        <v>TC-087-20250205</v>
      </c>
      <c r="B88" s="1" t="s">
        <v>845</v>
      </c>
      <c r="C88" s="17"/>
      <c r="D88" s="7" t="s">
        <v>619</v>
      </c>
      <c r="E88" s="1" t="s">
        <v>3</v>
      </c>
      <c r="F88" s="1" t="s">
        <v>5</v>
      </c>
      <c r="G88" s="1" t="s">
        <v>648</v>
      </c>
      <c r="H88" s="8">
        <v>3000000000</v>
      </c>
      <c r="I88" s="9">
        <v>14046</v>
      </c>
      <c r="J88" s="1" t="s">
        <v>12</v>
      </c>
      <c r="K88" s="9">
        <v>22892</v>
      </c>
      <c r="L88" s="1" t="s">
        <v>628</v>
      </c>
      <c r="M88" s="1" t="s">
        <v>11</v>
      </c>
      <c r="N88" s="1" t="s">
        <v>371</v>
      </c>
      <c r="O88" s="1" t="s">
        <v>193</v>
      </c>
      <c r="P88" s="9">
        <v>79474</v>
      </c>
      <c r="Q88" s="1" t="s">
        <v>629</v>
      </c>
      <c r="R88" s="1" t="s">
        <v>433</v>
      </c>
      <c r="S88" s="1" t="s">
        <v>434</v>
      </c>
      <c r="T88" s="1" t="s">
        <v>413</v>
      </c>
      <c r="U88" s="9">
        <v>30028</v>
      </c>
      <c r="V88" s="1" t="s">
        <v>628</v>
      </c>
      <c r="W88" s="1" t="s">
        <v>26</v>
      </c>
      <c r="X88" s="1" t="s">
        <v>298</v>
      </c>
      <c r="Y88" s="1" t="s">
        <v>195</v>
      </c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1" t="str">
        <f t="shared" si="1"/>
        <v>TC-088-20250205</v>
      </c>
      <c r="B89" s="16" t="s">
        <v>846</v>
      </c>
      <c r="C89" s="17"/>
      <c r="D89" s="7" t="s">
        <v>619</v>
      </c>
      <c r="E89" s="1" t="s">
        <v>3</v>
      </c>
      <c r="F89" s="1" t="s">
        <v>5</v>
      </c>
      <c r="G89" s="1" t="s">
        <v>649</v>
      </c>
      <c r="H89" s="8">
        <v>7000000000</v>
      </c>
      <c r="I89" s="9">
        <v>14046</v>
      </c>
      <c r="J89" s="1" t="s">
        <v>12</v>
      </c>
      <c r="K89" s="9">
        <v>22892</v>
      </c>
      <c r="L89" s="1" t="s">
        <v>628</v>
      </c>
      <c r="M89" s="1" t="s">
        <v>11</v>
      </c>
      <c r="N89" s="1" t="s">
        <v>371</v>
      </c>
      <c r="O89" s="1" t="s">
        <v>193</v>
      </c>
      <c r="P89" s="9">
        <v>30028</v>
      </c>
      <c r="Q89" s="1" t="s">
        <v>628</v>
      </c>
      <c r="R89" s="1" t="s">
        <v>26</v>
      </c>
      <c r="S89" s="1" t="s">
        <v>298</v>
      </c>
      <c r="T89" s="1" t="s">
        <v>195</v>
      </c>
      <c r="U89" s="9">
        <v>26048</v>
      </c>
      <c r="V89" s="1" t="s">
        <v>628</v>
      </c>
      <c r="W89" s="1" t="s">
        <v>27</v>
      </c>
      <c r="X89" s="1" t="s">
        <v>361</v>
      </c>
      <c r="Y89" s="1" t="s">
        <v>197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1" t="str">
        <f t="shared" si="1"/>
        <v>TC-089-20250205</v>
      </c>
      <c r="B90" s="1" t="s">
        <v>847</v>
      </c>
      <c r="C90" s="17"/>
      <c r="D90" s="7" t="s">
        <v>7</v>
      </c>
      <c r="E90" s="1" t="s">
        <v>3</v>
      </c>
      <c r="F90" s="1" t="s">
        <v>796</v>
      </c>
      <c r="G90" s="1"/>
      <c r="H90" s="1"/>
      <c r="I90" s="9">
        <v>14046</v>
      </c>
      <c r="J90" s="1" t="s">
        <v>12</v>
      </c>
      <c r="K90" s="9">
        <v>22892</v>
      </c>
      <c r="L90" s="1" t="s">
        <v>628</v>
      </c>
      <c r="M90" s="1" t="s">
        <v>11</v>
      </c>
      <c r="N90" s="1" t="s">
        <v>371</v>
      </c>
      <c r="O90" s="1" t="s">
        <v>193</v>
      </c>
      <c r="P90" s="9">
        <v>79474</v>
      </c>
      <c r="Q90" s="1" t="s">
        <v>629</v>
      </c>
      <c r="R90" s="1" t="s">
        <v>433</v>
      </c>
      <c r="S90" s="1" t="s">
        <v>434</v>
      </c>
      <c r="T90" s="1" t="s">
        <v>413</v>
      </c>
      <c r="U90" s="9">
        <v>30028</v>
      </c>
      <c r="V90" s="1" t="s">
        <v>628</v>
      </c>
      <c r="W90" s="1" t="s">
        <v>26</v>
      </c>
      <c r="X90" s="1" t="s">
        <v>298</v>
      </c>
      <c r="Y90" s="1" t="s">
        <v>195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1" t="str">
        <f t="shared" si="1"/>
        <v>TC-090-20250205</v>
      </c>
      <c r="B91" s="1" t="s">
        <v>848</v>
      </c>
      <c r="C91" s="17"/>
      <c r="D91" s="7" t="s">
        <v>619</v>
      </c>
      <c r="E91" s="1" t="s">
        <v>3</v>
      </c>
      <c r="F91" s="1" t="s">
        <v>796</v>
      </c>
      <c r="G91" s="1"/>
      <c r="H91" s="8">
        <v>3000000000000</v>
      </c>
      <c r="I91" s="9">
        <v>14046</v>
      </c>
      <c r="J91" s="1" t="s">
        <v>12</v>
      </c>
      <c r="K91" s="9">
        <v>22892</v>
      </c>
      <c r="L91" s="1" t="s">
        <v>628</v>
      </c>
      <c r="M91" s="1" t="s">
        <v>11</v>
      </c>
      <c r="N91" s="1" t="s">
        <v>371</v>
      </c>
      <c r="O91" s="1" t="s">
        <v>193</v>
      </c>
      <c r="P91" s="9">
        <v>79474</v>
      </c>
      <c r="Q91" s="1" t="s">
        <v>629</v>
      </c>
      <c r="R91" s="1" t="s">
        <v>433</v>
      </c>
      <c r="S91" s="1" t="s">
        <v>434</v>
      </c>
      <c r="T91" s="1" t="s">
        <v>413</v>
      </c>
      <c r="U91" s="9">
        <v>30028</v>
      </c>
      <c r="V91" s="1" t="s">
        <v>628</v>
      </c>
      <c r="W91" s="1" t="s">
        <v>26</v>
      </c>
      <c r="X91" s="1" t="s">
        <v>298</v>
      </c>
      <c r="Y91" s="1" t="s">
        <v>195</v>
      </c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1" t="str">
        <f t="shared" si="1"/>
        <v>TC-091-20250205</v>
      </c>
      <c r="B92" s="16" t="s">
        <v>849</v>
      </c>
      <c r="C92" s="17"/>
      <c r="D92" s="7" t="s">
        <v>653</v>
      </c>
      <c r="E92" s="1" t="s">
        <v>3</v>
      </c>
      <c r="F92" s="1"/>
      <c r="G92" s="1"/>
      <c r="H92" s="1"/>
      <c r="I92" s="9">
        <v>14046</v>
      </c>
      <c r="J92" s="1" t="s">
        <v>12</v>
      </c>
      <c r="K92" s="9">
        <v>22892</v>
      </c>
      <c r="L92" s="1" t="s">
        <v>628</v>
      </c>
      <c r="M92" s="1" t="s">
        <v>11</v>
      </c>
      <c r="N92" s="1" t="s">
        <v>371</v>
      </c>
      <c r="O92" s="1" t="s">
        <v>193</v>
      </c>
      <c r="P92" s="9">
        <v>79474</v>
      </c>
      <c r="Q92" s="1" t="s">
        <v>629</v>
      </c>
      <c r="R92" s="1" t="s">
        <v>433</v>
      </c>
      <c r="S92" s="1" t="s">
        <v>434</v>
      </c>
      <c r="T92" s="1" t="s">
        <v>413</v>
      </c>
      <c r="U92" s="9">
        <v>30028</v>
      </c>
      <c r="V92" s="1" t="s">
        <v>628</v>
      </c>
      <c r="W92" s="1" t="s">
        <v>26</v>
      </c>
      <c r="X92" s="1" t="s">
        <v>298</v>
      </c>
      <c r="Y92" s="1" t="s">
        <v>195</v>
      </c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1" t="str">
        <f t="shared" si="1"/>
        <v>TC-092-20250205</v>
      </c>
      <c r="B93" s="1" t="s">
        <v>850</v>
      </c>
      <c r="C93" s="17"/>
      <c r="D93" s="7" t="s">
        <v>656</v>
      </c>
      <c r="E93" s="1" t="s">
        <v>3</v>
      </c>
      <c r="F93" s="1"/>
      <c r="G93" s="1"/>
      <c r="H93" s="1"/>
      <c r="I93" s="9">
        <v>14046</v>
      </c>
      <c r="J93" s="1" t="s">
        <v>12</v>
      </c>
      <c r="K93" s="9">
        <v>22892</v>
      </c>
      <c r="L93" s="1" t="s">
        <v>628</v>
      </c>
      <c r="M93" s="1" t="s">
        <v>11</v>
      </c>
      <c r="N93" s="1" t="s">
        <v>371</v>
      </c>
      <c r="O93" s="1" t="s">
        <v>193</v>
      </c>
      <c r="P93" s="9">
        <v>79474</v>
      </c>
      <c r="Q93" s="1" t="s">
        <v>629</v>
      </c>
      <c r="R93" s="1" t="s">
        <v>433</v>
      </c>
      <c r="S93" s="1" t="s">
        <v>434</v>
      </c>
      <c r="T93" s="1" t="s">
        <v>413</v>
      </c>
      <c r="U93" s="9">
        <v>30028</v>
      </c>
      <c r="V93" s="1" t="s">
        <v>628</v>
      </c>
      <c r="W93" s="1" t="s">
        <v>26</v>
      </c>
      <c r="X93" s="1" t="s">
        <v>298</v>
      </c>
      <c r="Y93" s="1" t="s">
        <v>195</v>
      </c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1" t="str">
        <f t="shared" si="1"/>
        <v>TC-093-20250205</v>
      </c>
      <c r="B94" s="1" t="s">
        <v>851</v>
      </c>
      <c r="C94" s="17"/>
      <c r="D94" s="7" t="s">
        <v>659</v>
      </c>
      <c r="E94" s="1" t="s">
        <v>3</v>
      </c>
      <c r="F94" s="1"/>
      <c r="G94" s="1"/>
      <c r="H94" s="1"/>
      <c r="I94" s="9">
        <v>14046</v>
      </c>
      <c r="J94" s="1" t="s">
        <v>12</v>
      </c>
      <c r="K94" s="9">
        <v>22892</v>
      </c>
      <c r="L94" s="1" t="s">
        <v>628</v>
      </c>
      <c r="M94" s="1" t="s">
        <v>11</v>
      </c>
      <c r="N94" s="1" t="s">
        <v>371</v>
      </c>
      <c r="O94" s="1" t="s">
        <v>193</v>
      </c>
      <c r="P94" s="9">
        <v>79474</v>
      </c>
      <c r="Q94" s="1" t="s">
        <v>629</v>
      </c>
      <c r="R94" s="1" t="s">
        <v>433</v>
      </c>
      <c r="S94" s="1" t="s">
        <v>434</v>
      </c>
      <c r="T94" s="1" t="s">
        <v>413</v>
      </c>
      <c r="U94" s="9">
        <v>30028</v>
      </c>
      <c r="V94" s="1" t="s">
        <v>628</v>
      </c>
      <c r="W94" s="1" t="s">
        <v>26</v>
      </c>
      <c r="X94" s="1" t="s">
        <v>298</v>
      </c>
      <c r="Y94" s="1" t="s">
        <v>195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1" t="str">
        <f t="shared" si="1"/>
        <v>TC-094-20250205</v>
      </c>
      <c r="B95" s="16" t="s">
        <v>852</v>
      </c>
      <c r="C95" s="17"/>
      <c r="D95" s="7" t="s">
        <v>660</v>
      </c>
      <c r="E95" s="1" t="s">
        <v>3</v>
      </c>
      <c r="F95" s="1"/>
      <c r="G95" s="1"/>
      <c r="H95" s="1"/>
      <c r="I95" s="9">
        <v>14046</v>
      </c>
      <c r="J95" s="1" t="s">
        <v>12</v>
      </c>
      <c r="K95" s="9">
        <v>22892</v>
      </c>
      <c r="L95" s="1" t="s">
        <v>628</v>
      </c>
      <c r="M95" s="1" t="s">
        <v>11</v>
      </c>
      <c r="N95" s="1" t="s">
        <v>371</v>
      </c>
      <c r="O95" s="1" t="s">
        <v>193</v>
      </c>
      <c r="P95" s="9">
        <v>79474</v>
      </c>
      <c r="Q95" s="1" t="s">
        <v>629</v>
      </c>
      <c r="R95" s="1" t="s">
        <v>433</v>
      </c>
      <c r="S95" s="1" t="s">
        <v>434</v>
      </c>
      <c r="T95" s="1" t="s">
        <v>413</v>
      </c>
      <c r="U95" s="9">
        <v>30028</v>
      </c>
      <c r="V95" s="1" t="s">
        <v>628</v>
      </c>
      <c r="W95" s="1" t="s">
        <v>26</v>
      </c>
      <c r="X95" s="1" t="s">
        <v>298</v>
      </c>
      <c r="Y95" s="1" t="s">
        <v>195</v>
      </c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1" t="str">
        <f t="shared" si="1"/>
        <v>TC-095-20250205</v>
      </c>
      <c r="B96" s="1" t="s">
        <v>853</v>
      </c>
      <c r="C96" s="17"/>
      <c r="D96" s="7" t="s">
        <v>670</v>
      </c>
      <c r="E96" s="1" t="s">
        <v>3</v>
      </c>
      <c r="F96" s="1"/>
      <c r="G96" s="1"/>
      <c r="H96" s="1"/>
      <c r="I96" s="9">
        <v>14046</v>
      </c>
      <c r="J96" s="1" t="s">
        <v>12</v>
      </c>
      <c r="K96" s="9">
        <v>22892</v>
      </c>
      <c r="L96" s="1" t="s">
        <v>628</v>
      </c>
      <c r="M96" s="1" t="s">
        <v>11</v>
      </c>
      <c r="N96" s="1" t="s">
        <v>371</v>
      </c>
      <c r="O96" s="1" t="s">
        <v>193</v>
      </c>
      <c r="P96" s="9">
        <v>79474</v>
      </c>
      <c r="Q96" s="1" t="s">
        <v>629</v>
      </c>
      <c r="R96" s="1" t="s">
        <v>433</v>
      </c>
      <c r="S96" s="1" t="s">
        <v>434</v>
      </c>
      <c r="T96" s="1" t="s">
        <v>413</v>
      </c>
      <c r="U96" s="9">
        <v>30028</v>
      </c>
      <c r="V96" s="1" t="s">
        <v>628</v>
      </c>
      <c r="W96" s="1" t="s">
        <v>26</v>
      </c>
      <c r="X96" s="1" t="s">
        <v>298</v>
      </c>
      <c r="Y96" s="1" t="s">
        <v>195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1" t="str">
        <f t="shared" si="1"/>
        <v>TC-096-20250205</v>
      </c>
      <c r="B97" s="1" t="s">
        <v>854</v>
      </c>
      <c r="C97" s="17"/>
      <c r="D97" s="7" t="s">
        <v>690</v>
      </c>
      <c r="E97" s="1" t="s">
        <v>3</v>
      </c>
      <c r="F97" s="1"/>
      <c r="G97" s="1"/>
      <c r="H97" s="1"/>
      <c r="I97" s="9">
        <v>14046</v>
      </c>
      <c r="J97" s="1" t="s">
        <v>12</v>
      </c>
      <c r="K97" s="9">
        <v>22892</v>
      </c>
      <c r="L97" s="1" t="s">
        <v>628</v>
      </c>
      <c r="M97" s="1" t="s">
        <v>11</v>
      </c>
      <c r="N97" s="1" t="s">
        <v>371</v>
      </c>
      <c r="O97" s="1" t="s">
        <v>193</v>
      </c>
      <c r="P97" s="9">
        <v>79474</v>
      </c>
      <c r="Q97" s="1" t="s">
        <v>629</v>
      </c>
      <c r="R97" s="1" t="s">
        <v>433</v>
      </c>
      <c r="S97" s="1" t="s">
        <v>434</v>
      </c>
      <c r="T97" s="1" t="s">
        <v>413</v>
      </c>
      <c r="U97" s="9">
        <v>30028</v>
      </c>
      <c r="V97" s="1" t="s">
        <v>628</v>
      </c>
      <c r="W97" s="1" t="s">
        <v>26</v>
      </c>
      <c r="X97" s="1" t="s">
        <v>298</v>
      </c>
      <c r="Y97" s="1" t="s">
        <v>195</v>
      </c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1" t="str">
        <f t="shared" si="1"/>
        <v>TC-097-20250205</v>
      </c>
      <c r="B98" s="16" t="s">
        <v>855</v>
      </c>
      <c r="C98" s="17"/>
      <c r="D98" s="7" t="s">
        <v>702</v>
      </c>
      <c r="E98" s="1" t="s">
        <v>3</v>
      </c>
      <c r="F98" s="1"/>
      <c r="G98" s="1"/>
      <c r="H98" s="1"/>
      <c r="I98" s="9">
        <v>14046</v>
      </c>
      <c r="J98" s="1" t="s">
        <v>12</v>
      </c>
      <c r="K98" s="9">
        <v>22892</v>
      </c>
      <c r="L98" s="1" t="s">
        <v>628</v>
      </c>
      <c r="M98" s="1" t="s">
        <v>11</v>
      </c>
      <c r="N98" s="1" t="s">
        <v>371</v>
      </c>
      <c r="O98" s="1" t="s">
        <v>193</v>
      </c>
      <c r="P98" s="9">
        <v>79474</v>
      </c>
      <c r="Q98" s="1" t="s">
        <v>629</v>
      </c>
      <c r="R98" s="1" t="s">
        <v>433</v>
      </c>
      <c r="S98" s="1" t="s">
        <v>434</v>
      </c>
      <c r="T98" s="1" t="s">
        <v>413</v>
      </c>
      <c r="U98" s="9">
        <v>30028</v>
      </c>
      <c r="V98" s="1" t="s">
        <v>628</v>
      </c>
      <c r="W98" s="1" t="s">
        <v>26</v>
      </c>
      <c r="X98" s="1" t="s">
        <v>298</v>
      </c>
      <c r="Y98" s="1" t="s">
        <v>195</v>
      </c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1" t="str">
        <f t="shared" si="1"/>
        <v>TC-098-20250205</v>
      </c>
      <c r="B99" s="1" t="s">
        <v>856</v>
      </c>
      <c r="C99" s="17"/>
      <c r="D99" s="7" t="s">
        <v>688</v>
      </c>
      <c r="E99" s="1" t="s">
        <v>3</v>
      </c>
      <c r="F99" s="1"/>
      <c r="G99" s="1"/>
      <c r="H99" s="1"/>
      <c r="I99" s="9">
        <v>14046</v>
      </c>
      <c r="J99" s="1" t="s">
        <v>12</v>
      </c>
      <c r="K99" s="9">
        <v>22892</v>
      </c>
      <c r="L99" s="1" t="s">
        <v>628</v>
      </c>
      <c r="M99" s="1" t="s">
        <v>11</v>
      </c>
      <c r="N99" s="1" t="s">
        <v>371</v>
      </c>
      <c r="O99" s="1" t="s">
        <v>193</v>
      </c>
      <c r="P99" s="9">
        <v>79474</v>
      </c>
      <c r="Q99" s="1" t="s">
        <v>629</v>
      </c>
      <c r="R99" s="1" t="s">
        <v>433</v>
      </c>
      <c r="S99" s="1" t="s">
        <v>434</v>
      </c>
      <c r="T99" s="1" t="s">
        <v>413</v>
      </c>
      <c r="U99" s="9">
        <v>30028</v>
      </c>
      <c r="V99" s="1" t="s">
        <v>628</v>
      </c>
      <c r="W99" s="1" t="s">
        <v>26</v>
      </c>
      <c r="X99" s="1" t="s">
        <v>298</v>
      </c>
      <c r="Y99" s="1" t="s">
        <v>195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ACA7-290F-4258-B61D-DD2FC3165C20}">
  <sheetPr codeName="Sheet17" filterMode="1"/>
  <dimension ref="A1:AN51"/>
  <sheetViews>
    <sheetView workbookViewId="0">
      <selection activeCell="A5" sqref="A5:XFD51"/>
    </sheetView>
  </sheetViews>
  <sheetFormatPr defaultRowHeight="14.4" x14ac:dyDescent="0.3"/>
  <cols>
    <col min="1" max="1" width="17.44140625" bestFit="1" customWidth="1"/>
    <col min="2" max="2" width="9.109375" bestFit="1" customWidth="1"/>
    <col min="3" max="3" width="9.44140625" bestFit="1" customWidth="1"/>
    <col min="4" max="4" width="17.6640625" bestFit="1" customWidth="1"/>
    <col min="5" max="5" width="20.5546875" bestFit="1" customWidth="1"/>
    <col min="6" max="6" width="13.5546875" bestFit="1" customWidth="1"/>
    <col min="7" max="7" width="8.44140625" bestFit="1" customWidth="1"/>
    <col min="8" max="8" width="16" bestFit="1" customWidth="1"/>
    <col min="9" max="9" width="7.44140625" bestFit="1" customWidth="1"/>
    <col min="10" max="10" width="25.5546875" bestFit="1" customWidth="1"/>
    <col min="11" max="11" width="10.109375" bestFit="1" customWidth="1"/>
    <col min="12" max="12" width="14.88671875" bestFit="1" customWidth="1"/>
    <col min="13" max="13" width="21.33203125" bestFit="1" customWidth="1"/>
    <col min="14" max="14" width="46.21875" bestFit="1" customWidth="1"/>
    <col min="15" max="15" width="12.44140625" bestFit="1" customWidth="1"/>
    <col min="16" max="16" width="19" bestFit="1" customWidth="1"/>
    <col min="17" max="17" width="23.77734375" bestFit="1" customWidth="1"/>
    <col min="18" max="18" width="21.109375" bestFit="1" customWidth="1"/>
    <col min="19" max="19" width="39" bestFit="1" customWidth="1"/>
    <col min="20" max="20" width="19.33203125" bestFit="1" customWidth="1"/>
    <col min="21" max="21" width="19" bestFit="1" customWidth="1"/>
    <col min="22" max="22" width="23.77734375" bestFit="1" customWidth="1"/>
    <col min="23" max="23" width="20.5546875" bestFit="1" customWidth="1"/>
    <col min="24" max="24" width="43.88671875" bestFit="1" customWidth="1"/>
    <col min="25" max="25" width="19.33203125" bestFit="1" customWidth="1"/>
    <col min="26" max="26" width="19" bestFit="1" customWidth="1"/>
    <col min="27" max="27" width="23.77734375" bestFit="1" customWidth="1"/>
    <col min="28" max="28" width="20.5546875" bestFit="1" customWidth="1"/>
    <col min="29" max="29" width="27.88671875" bestFit="1" customWidth="1"/>
    <col min="30" max="30" width="19.33203125" bestFit="1" customWidth="1"/>
    <col min="31" max="31" width="19" bestFit="1" customWidth="1"/>
    <col min="32" max="32" width="23.77734375" bestFit="1" customWidth="1"/>
    <col min="33" max="33" width="20.5546875" bestFit="1" customWidth="1"/>
    <col min="34" max="34" width="27.88671875" bestFit="1" customWidth="1"/>
    <col min="35" max="35" width="19.33203125" bestFit="1" customWidth="1"/>
    <col min="36" max="36" width="19" bestFit="1" customWidth="1"/>
    <col min="37" max="37" width="23.77734375" bestFit="1" customWidth="1"/>
    <col min="38" max="38" width="20.5546875" bestFit="1" customWidth="1"/>
    <col min="39" max="39" width="27.88671875" bestFit="1" customWidth="1"/>
    <col min="40" max="40" width="19.33203125" bestFit="1" customWidth="1"/>
  </cols>
  <sheetData>
    <row r="1" spans="1:40" x14ac:dyDescent="0.3">
      <c r="A1" s="3" t="s">
        <v>623</v>
      </c>
      <c r="B1" s="3" t="s">
        <v>621</v>
      </c>
      <c r="C1" s="3" t="s">
        <v>651</v>
      </c>
      <c r="D1" s="3" t="s">
        <v>622</v>
      </c>
      <c r="E1" s="3" t="s">
        <v>0</v>
      </c>
      <c r="F1" s="3" t="s">
        <v>1</v>
      </c>
      <c r="G1" s="3" t="s">
        <v>2</v>
      </c>
      <c r="H1" s="3" t="s">
        <v>6</v>
      </c>
      <c r="I1" s="3" t="s">
        <v>13</v>
      </c>
      <c r="J1" s="3" t="s">
        <v>9</v>
      </c>
      <c r="K1" s="6" t="s">
        <v>15</v>
      </c>
      <c r="L1" s="3" t="s">
        <v>626</v>
      </c>
      <c r="M1" s="3" t="s">
        <v>8</v>
      </c>
      <c r="N1" s="3" t="s">
        <v>607</v>
      </c>
      <c r="O1" s="3" t="s">
        <v>608</v>
      </c>
      <c r="P1" s="6" t="s">
        <v>14</v>
      </c>
      <c r="Q1" s="6" t="s">
        <v>630</v>
      </c>
      <c r="R1" s="3" t="s">
        <v>10</v>
      </c>
      <c r="S1" s="3" t="s">
        <v>609</v>
      </c>
      <c r="T1" s="3" t="s">
        <v>610</v>
      </c>
      <c r="U1" s="6" t="s">
        <v>18</v>
      </c>
      <c r="V1" s="6" t="s">
        <v>631</v>
      </c>
      <c r="W1" s="3" t="s">
        <v>19</v>
      </c>
      <c r="X1" s="3" t="s">
        <v>611</v>
      </c>
      <c r="Y1" s="3" t="s">
        <v>612</v>
      </c>
      <c r="Z1" s="6" t="s">
        <v>20</v>
      </c>
      <c r="AA1" s="6" t="s">
        <v>632</v>
      </c>
      <c r="AB1" s="3" t="s">
        <v>21</v>
      </c>
      <c r="AC1" s="3" t="s">
        <v>613</v>
      </c>
      <c r="AD1" s="3" t="s">
        <v>614</v>
      </c>
      <c r="AE1" s="6" t="s">
        <v>22</v>
      </c>
      <c r="AF1" s="6" t="s">
        <v>633</v>
      </c>
      <c r="AG1" s="3" t="s">
        <v>23</v>
      </c>
      <c r="AH1" s="3" t="s">
        <v>615</v>
      </c>
      <c r="AI1" s="3" t="s">
        <v>616</v>
      </c>
      <c r="AJ1" s="6" t="s">
        <v>24</v>
      </c>
      <c r="AK1" s="6" t="s">
        <v>634</v>
      </c>
      <c r="AL1" s="3" t="s">
        <v>25</v>
      </c>
      <c r="AM1" s="3" t="s">
        <v>617</v>
      </c>
      <c r="AN1" s="3" t="s">
        <v>618</v>
      </c>
    </row>
    <row r="2" spans="1:40" hidden="1" x14ac:dyDescent="0.3">
      <c r="A2" s="1" t="str">
        <f t="shared" ref="A2:A33" si="0">CONCATENATE(B2,"-20250205")</f>
        <v>TEST-046-20250205</v>
      </c>
      <c r="B2" s="1" t="s">
        <v>802</v>
      </c>
      <c r="C2" s="7" t="s">
        <v>652</v>
      </c>
      <c r="D2" s="7" t="s">
        <v>7</v>
      </c>
      <c r="E2" s="1" t="s">
        <v>605</v>
      </c>
      <c r="F2" s="1" t="s">
        <v>796</v>
      </c>
      <c r="G2" s="1"/>
      <c r="H2" s="8"/>
      <c r="I2" s="9">
        <v>11353</v>
      </c>
      <c r="J2" s="1" t="s">
        <v>45</v>
      </c>
      <c r="K2" s="9">
        <v>16001</v>
      </c>
      <c r="L2" s="1" t="s">
        <v>628</v>
      </c>
      <c r="M2" s="1" t="s">
        <v>221</v>
      </c>
      <c r="N2" s="1" t="s">
        <v>222</v>
      </c>
      <c r="O2" s="1" t="s">
        <v>223</v>
      </c>
      <c r="P2" s="9">
        <v>76331</v>
      </c>
      <c r="Q2" s="1" t="s">
        <v>629</v>
      </c>
      <c r="R2" s="1" t="s">
        <v>435</v>
      </c>
      <c r="S2" s="1" t="s">
        <v>436</v>
      </c>
      <c r="T2" s="1" t="s">
        <v>389</v>
      </c>
      <c r="U2" s="9">
        <v>19784</v>
      </c>
      <c r="V2" s="1" t="s">
        <v>628</v>
      </c>
      <c r="W2" s="1" t="s">
        <v>224</v>
      </c>
      <c r="X2" s="1" t="s">
        <v>225</v>
      </c>
      <c r="Y2" s="1" t="s">
        <v>226</v>
      </c>
      <c r="Z2" s="9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idden="1" x14ac:dyDescent="0.3">
      <c r="A3" s="1" t="str">
        <f t="shared" si="0"/>
        <v>TEST-047-20250205</v>
      </c>
      <c r="B3" s="1" t="s">
        <v>803</v>
      </c>
      <c r="C3" s="7" t="s">
        <v>652</v>
      </c>
      <c r="D3" s="7" t="s">
        <v>7</v>
      </c>
      <c r="E3" s="1" t="s">
        <v>38</v>
      </c>
      <c r="F3" s="1" t="s">
        <v>796</v>
      </c>
      <c r="G3" s="1"/>
      <c r="H3" s="1"/>
      <c r="I3" s="9">
        <v>11353</v>
      </c>
      <c r="J3" s="1" t="s">
        <v>45</v>
      </c>
      <c r="K3" s="9">
        <v>16001</v>
      </c>
      <c r="L3" s="1" t="s">
        <v>628</v>
      </c>
      <c r="M3" s="1" t="s">
        <v>221</v>
      </c>
      <c r="N3" s="1" t="s">
        <v>222</v>
      </c>
      <c r="O3" s="1" t="s">
        <v>223</v>
      </c>
      <c r="P3" s="9">
        <v>75789</v>
      </c>
      <c r="Q3" s="1" t="s">
        <v>629</v>
      </c>
      <c r="R3" s="1" t="s">
        <v>442</v>
      </c>
      <c r="S3" s="1" t="s">
        <v>190</v>
      </c>
      <c r="T3" s="1" t="s">
        <v>286</v>
      </c>
      <c r="U3" s="9">
        <v>12954</v>
      </c>
      <c r="V3" s="1" t="s">
        <v>628</v>
      </c>
      <c r="W3" s="1" t="s">
        <v>234</v>
      </c>
      <c r="X3" s="1" t="s">
        <v>235</v>
      </c>
      <c r="Y3" s="1" t="s">
        <v>236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idden="1" x14ac:dyDescent="0.3">
      <c r="A4" s="1" t="str">
        <f t="shared" si="0"/>
        <v>TEST-048-20250205</v>
      </c>
      <c r="B4" s="1" t="s">
        <v>804</v>
      </c>
      <c r="C4" s="7" t="s">
        <v>652</v>
      </c>
      <c r="D4" s="7" t="s">
        <v>7</v>
      </c>
      <c r="E4" s="1" t="s">
        <v>606</v>
      </c>
      <c r="F4" s="1" t="s">
        <v>796</v>
      </c>
      <c r="G4" s="1"/>
      <c r="H4" s="1"/>
      <c r="I4" s="9">
        <v>11353</v>
      </c>
      <c r="J4" s="1" t="s">
        <v>45</v>
      </c>
      <c r="K4" s="9">
        <v>16001</v>
      </c>
      <c r="L4" s="1" t="s">
        <v>628</v>
      </c>
      <c r="M4" s="1" t="s">
        <v>221</v>
      </c>
      <c r="N4" s="1" t="s">
        <v>222</v>
      </c>
      <c r="O4" s="1" t="s">
        <v>223</v>
      </c>
      <c r="P4" s="9">
        <v>75789</v>
      </c>
      <c r="Q4" s="1" t="s">
        <v>629</v>
      </c>
      <c r="R4" s="1" t="s">
        <v>442</v>
      </c>
      <c r="S4" s="1" t="s">
        <v>190</v>
      </c>
      <c r="T4" s="1" t="s">
        <v>286</v>
      </c>
      <c r="U4" s="9">
        <v>12954</v>
      </c>
      <c r="V4" s="1" t="s">
        <v>628</v>
      </c>
      <c r="W4" s="1" t="s">
        <v>234</v>
      </c>
      <c r="X4" s="1" t="s">
        <v>235</v>
      </c>
      <c r="Y4" s="1" t="s">
        <v>236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idden="1" x14ac:dyDescent="0.3">
      <c r="A5" s="1" t="str">
        <f t="shared" si="0"/>
        <v>TEST-049-20250205</v>
      </c>
      <c r="B5" s="1" t="s">
        <v>805</v>
      </c>
      <c r="C5" s="7" t="s">
        <v>652</v>
      </c>
      <c r="D5" s="7" t="s">
        <v>7</v>
      </c>
      <c r="E5" s="1" t="s">
        <v>30</v>
      </c>
      <c r="F5" s="1" t="s">
        <v>796</v>
      </c>
      <c r="G5" s="1"/>
      <c r="H5" s="1"/>
      <c r="I5" s="9">
        <v>15613</v>
      </c>
      <c r="J5" s="1" t="s">
        <v>31</v>
      </c>
      <c r="K5" s="9">
        <v>15485</v>
      </c>
      <c r="L5" s="1" t="s">
        <v>628</v>
      </c>
      <c r="M5" s="1" t="s">
        <v>32</v>
      </c>
      <c r="N5" s="1" t="s">
        <v>243</v>
      </c>
      <c r="O5" s="1" t="s">
        <v>177</v>
      </c>
      <c r="P5" s="9">
        <v>13538</v>
      </c>
      <c r="Q5" s="1" t="s">
        <v>628</v>
      </c>
      <c r="R5" s="1" t="s">
        <v>35</v>
      </c>
      <c r="S5" s="1" t="s">
        <v>297</v>
      </c>
      <c r="T5" s="1" t="s">
        <v>180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1" t="str">
        <f t="shared" si="0"/>
        <v>TEST-050-20250205</v>
      </c>
      <c r="B6" s="1" t="s">
        <v>806</v>
      </c>
      <c r="C6" s="7" t="s">
        <v>652</v>
      </c>
      <c r="D6" s="7" t="s">
        <v>7</v>
      </c>
      <c r="E6" s="1" t="s">
        <v>3</v>
      </c>
      <c r="F6" s="1" t="s">
        <v>796</v>
      </c>
      <c r="G6" s="1"/>
      <c r="H6" s="1"/>
      <c r="I6" s="9">
        <v>14046</v>
      </c>
      <c r="J6" s="1" t="s">
        <v>12</v>
      </c>
      <c r="K6" s="9">
        <v>22892</v>
      </c>
      <c r="L6" s="1" t="s">
        <v>628</v>
      </c>
      <c r="M6" s="1" t="s">
        <v>11</v>
      </c>
      <c r="N6" s="1" t="s">
        <v>371</v>
      </c>
      <c r="O6" s="1" t="s">
        <v>193</v>
      </c>
      <c r="P6" s="9">
        <v>79474</v>
      </c>
      <c r="Q6" s="1" t="s">
        <v>629</v>
      </c>
      <c r="R6" s="1" t="s">
        <v>433</v>
      </c>
      <c r="S6" s="1" t="s">
        <v>434</v>
      </c>
      <c r="T6" s="1" t="s">
        <v>413</v>
      </c>
      <c r="U6" s="9">
        <v>30028</v>
      </c>
      <c r="V6" s="1" t="s">
        <v>628</v>
      </c>
      <c r="W6" s="1" t="s">
        <v>26</v>
      </c>
      <c r="X6" s="1" t="s">
        <v>298</v>
      </c>
      <c r="Y6" s="1" t="s">
        <v>195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idden="1" x14ac:dyDescent="0.3">
      <c r="A7" s="1" t="str">
        <f t="shared" si="0"/>
        <v>TEST-041-20250205</v>
      </c>
      <c r="B7" s="1" t="s">
        <v>797</v>
      </c>
      <c r="C7" s="7" t="s">
        <v>652</v>
      </c>
      <c r="D7" s="7" t="s">
        <v>619</v>
      </c>
      <c r="E7" s="1" t="s">
        <v>605</v>
      </c>
      <c r="F7" s="1" t="s">
        <v>796</v>
      </c>
      <c r="G7" s="1"/>
      <c r="H7" s="8">
        <v>3000000000000</v>
      </c>
      <c r="I7" s="9">
        <v>11353</v>
      </c>
      <c r="J7" s="1" t="s">
        <v>45</v>
      </c>
      <c r="K7" s="9">
        <v>16001</v>
      </c>
      <c r="L7" s="1" t="s">
        <v>628</v>
      </c>
      <c r="M7" s="1" t="s">
        <v>221</v>
      </c>
      <c r="N7" s="1" t="s">
        <v>222</v>
      </c>
      <c r="O7" s="1" t="s">
        <v>223</v>
      </c>
      <c r="P7" s="9">
        <v>76331</v>
      </c>
      <c r="Q7" s="1" t="s">
        <v>629</v>
      </c>
      <c r="R7" s="1" t="s">
        <v>435</v>
      </c>
      <c r="S7" s="1" t="s">
        <v>436</v>
      </c>
      <c r="T7" s="1" t="s">
        <v>389</v>
      </c>
      <c r="U7" s="9">
        <v>19784</v>
      </c>
      <c r="V7" s="1" t="s">
        <v>628</v>
      </c>
      <c r="W7" s="1" t="s">
        <v>224</v>
      </c>
      <c r="X7" s="1" t="s">
        <v>225</v>
      </c>
      <c r="Y7" s="1" t="s">
        <v>226</v>
      </c>
      <c r="Z7" s="9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idden="1" x14ac:dyDescent="0.3">
      <c r="A8" s="1" t="str">
        <f t="shared" si="0"/>
        <v>TEST-042-20250205</v>
      </c>
      <c r="B8" s="1" t="s">
        <v>798</v>
      </c>
      <c r="C8" s="7" t="s">
        <v>652</v>
      </c>
      <c r="D8" s="7" t="s">
        <v>619</v>
      </c>
      <c r="E8" s="1" t="s">
        <v>38</v>
      </c>
      <c r="F8" s="1" t="s">
        <v>796</v>
      </c>
      <c r="G8" s="1"/>
      <c r="H8" s="8">
        <v>3000000000000</v>
      </c>
      <c r="I8" s="9">
        <v>11353</v>
      </c>
      <c r="J8" s="1" t="s">
        <v>45</v>
      </c>
      <c r="K8" s="9">
        <v>16001</v>
      </c>
      <c r="L8" s="1" t="s">
        <v>628</v>
      </c>
      <c r="M8" s="1" t="s">
        <v>221</v>
      </c>
      <c r="N8" s="1" t="s">
        <v>222</v>
      </c>
      <c r="O8" s="1" t="s">
        <v>223</v>
      </c>
      <c r="P8" s="9">
        <v>75789</v>
      </c>
      <c r="Q8" s="1" t="s">
        <v>629</v>
      </c>
      <c r="R8" s="1" t="s">
        <v>442</v>
      </c>
      <c r="S8" s="1" t="s">
        <v>190</v>
      </c>
      <c r="T8" s="1" t="s">
        <v>286</v>
      </c>
      <c r="U8" s="9">
        <v>12954</v>
      </c>
      <c r="V8" s="1" t="s">
        <v>628</v>
      </c>
      <c r="W8" s="1" t="s">
        <v>234</v>
      </c>
      <c r="X8" s="1" t="s">
        <v>235</v>
      </c>
      <c r="Y8" s="1" t="s">
        <v>236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idden="1" x14ac:dyDescent="0.3">
      <c r="A9" s="1" t="str">
        <f t="shared" si="0"/>
        <v>TEST-043-20250205</v>
      </c>
      <c r="B9" s="1" t="s">
        <v>799</v>
      </c>
      <c r="C9" s="7" t="s">
        <v>652</v>
      </c>
      <c r="D9" s="7" t="s">
        <v>619</v>
      </c>
      <c r="E9" s="1" t="s">
        <v>606</v>
      </c>
      <c r="F9" s="1" t="s">
        <v>796</v>
      </c>
      <c r="G9" s="1"/>
      <c r="H9" s="8">
        <v>3000000000000</v>
      </c>
      <c r="I9" s="9">
        <v>11353</v>
      </c>
      <c r="J9" s="1" t="s">
        <v>45</v>
      </c>
      <c r="K9" s="9">
        <v>16001</v>
      </c>
      <c r="L9" s="1" t="s">
        <v>628</v>
      </c>
      <c r="M9" s="1" t="s">
        <v>221</v>
      </c>
      <c r="N9" s="1" t="s">
        <v>222</v>
      </c>
      <c r="O9" s="1" t="s">
        <v>223</v>
      </c>
      <c r="P9" s="9">
        <v>75789</v>
      </c>
      <c r="Q9" s="1" t="s">
        <v>629</v>
      </c>
      <c r="R9" s="1" t="s">
        <v>442</v>
      </c>
      <c r="S9" s="1" t="s">
        <v>190</v>
      </c>
      <c r="T9" s="1" t="s">
        <v>286</v>
      </c>
      <c r="U9" s="9">
        <v>12954</v>
      </c>
      <c r="V9" s="1" t="s">
        <v>628</v>
      </c>
      <c r="W9" s="1" t="s">
        <v>234</v>
      </c>
      <c r="X9" s="1" t="s">
        <v>235</v>
      </c>
      <c r="Y9" s="1" t="s">
        <v>236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idden="1" x14ac:dyDescent="0.3">
      <c r="A10" s="1" t="str">
        <f t="shared" si="0"/>
        <v>TEST-044-20250205</v>
      </c>
      <c r="B10" s="1" t="s">
        <v>800</v>
      </c>
      <c r="C10" s="7" t="s">
        <v>652</v>
      </c>
      <c r="D10" s="7" t="s">
        <v>619</v>
      </c>
      <c r="E10" s="1" t="s">
        <v>30</v>
      </c>
      <c r="F10" s="1" t="s">
        <v>796</v>
      </c>
      <c r="G10" s="1"/>
      <c r="H10" s="8">
        <v>3000000000000</v>
      </c>
      <c r="I10" s="9">
        <v>15613</v>
      </c>
      <c r="J10" s="1" t="s">
        <v>31</v>
      </c>
      <c r="K10" s="9">
        <v>15485</v>
      </c>
      <c r="L10" s="1" t="s">
        <v>628</v>
      </c>
      <c r="M10" s="1" t="s">
        <v>32</v>
      </c>
      <c r="N10" s="1" t="s">
        <v>243</v>
      </c>
      <c r="O10" s="1" t="s">
        <v>177</v>
      </c>
      <c r="P10" s="9">
        <v>13538</v>
      </c>
      <c r="Q10" s="1" t="s">
        <v>628</v>
      </c>
      <c r="R10" s="1" t="s">
        <v>35</v>
      </c>
      <c r="S10" s="1" t="s">
        <v>297</v>
      </c>
      <c r="T10" s="1" t="s">
        <v>180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1" t="str">
        <f t="shared" si="0"/>
        <v>TEST-045-20250205</v>
      </c>
      <c r="B11" s="1" t="s">
        <v>801</v>
      </c>
      <c r="C11" s="7" t="s">
        <v>652</v>
      </c>
      <c r="D11" s="7" t="s">
        <v>619</v>
      </c>
      <c r="E11" s="1" t="s">
        <v>3</v>
      </c>
      <c r="F11" s="1" t="s">
        <v>796</v>
      </c>
      <c r="G11" s="1"/>
      <c r="H11" s="8">
        <v>3000000000000</v>
      </c>
      <c r="I11" s="9">
        <v>14046</v>
      </c>
      <c r="J11" s="1" t="s">
        <v>12</v>
      </c>
      <c r="K11" s="9">
        <v>22892</v>
      </c>
      <c r="L11" s="1" t="s">
        <v>628</v>
      </c>
      <c r="M11" s="1" t="s">
        <v>11</v>
      </c>
      <c r="N11" s="1" t="s">
        <v>371</v>
      </c>
      <c r="O11" s="1" t="s">
        <v>193</v>
      </c>
      <c r="P11" s="9">
        <v>79474</v>
      </c>
      <c r="Q11" s="1" t="s">
        <v>629</v>
      </c>
      <c r="R11" s="1" t="s">
        <v>433</v>
      </c>
      <c r="S11" s="1" t="s">
        <v>434</v>
      </c>
      <c r="T11" s="1" t="s">
        <v>413</v>
      </c>
      <c r="U11" s="9">
        <v>30028</v>
      </c>
      <c r="V11" s="1" t="s">
        <v>628</v>
      </c>
      <c r="W11" s="1" t="s">
        <v>26</v>
      </c>
      <c r="X11" s="1" t="s">
        <v>298</v>
      </c>
      <c r="Y11" s="1" t="s">
        <v>195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idden="1" x14ac:dyDescent="0.3">
      <c r="A12" s="1" t="str">
        <f t="shared" si="0"/>
        <v>TEST-001-20250205</v>
      </c>
      <c r="B12" s="1" t="s">
        <v>708</v>
      </c>
      <c r="C12" s="7"/>
      <c r="D12" s="7" t="s">
        <v>653</v>
      </c>
      <c r="E12" s="1" t="s">
        <v>605</v>
      </c>
      <c r="F12" s="1"/>
      <c r="G12" s="1"/>
      <c r="H12" s="1"/>
      <c r="I12" s="9">
        <v>11353</v>
      </c>
      <c r="J12" s="1" t="s">
        <v>45</v>
      </c>
      <c r="K12" s="9">
        <v>16001</v>
      </c>
      <c r="L12" s="1" t="s">
        <v>628</v>
      </c>
      <c r="M12" s="1" t="s">
        <v>221</v>
      </c>
      <c r="N12" s="1" t="s">
        <v>222</v>
      </c>
      <c r="O12" s="1" t="s">
        <v>223</v>
      </c>
      <c r="P12" s="9">
        <v>76331</v>
      </c>
      <c r="Q12" s="1" t="s">
        <v>629</v>
      </c>
      <c r="R12" s="1" t="s">
        <v>435</v>
      </c>
      <c r="S12" s="1" t="s">
        <v>436</v>
      </c>
      <c r="T12" s="1" t="s">
        <v>389</v>
      </c>
      <c r="U12" s="9">
        <v>19784</v>
      </c>
      <c r="V12" s="1" t="s">
        <v>628</v>
      </c>
      <c r="W12" s="1" t="s">
        <v>224</v>
      </c>
      <c r="X12" s="1" t="s">
        <v>225</v>
      </c>
      <c r="Y12" s="1" t="s">
        <v>226</v>
      </c>
      <c r="Z12" s="9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idden="1" x14ac:dyDescent="0.3">
      <c r="A13" s="1" t="str">
        <f t="shared" si="0"/>
        <v>TEST-002-20250205</v>
      </c>
      <c r="B13" s="1" t="s">
        <v>709</v>
      </c>
      <c r="C13" s="7"/>
      <c r="D13" s="7" t="s">
        <v>653</v>
      </c>
      <c r="E13" s="1" t="s">
        <v>38</v>
      </c>
      <c r="F13" s="1"/>
      <c r="G13" s="1"/>
      <c r="H13" s="1"/>
      <c r="I13" s="9">
        <v>11353</v>
      </c>
      <c r="J13" s="1" t="s">
        <v>45</v>
      </c>
      <c r="K13" s="9">
        <v>16001</v>
      </c>
      <c r="L13" s="1" t="s">
        <v>628</v>
      </c>
      <c r="M13" s="1" t="s">
        <v>221</v>
      </c>
      <c r="N13" s="1" t="s">
        <v>222</v>
      </c>
      <c r="O13" s="1" t="s">
        <v>223</v>
      </c>
      <c r="P13" s="9">
        <v>75789</v>
      </c>
      <c r="Q13" s="1" t="s">
        <v>629</v>
      </c>
      <c r="R13" s="1" t="s">
        <v>442</v>
      </c>
      <c r="S13" s="1" t="s">
        <v>190</v>
      </c>
      <c r="T13" s="1" t="s">
        <v>286</v>
      </c>
      <c r="U13" s="9">
        <v>12954</v>
      </c>
      <c r="V13" s="1" t="s">
        <v>628</v>
      </c>
      <c r="W13" s="1" t="s">
        <v>234</v>
      </c>
      <c r="X13" s="1" t="s">
        <v>235</v>
      </c>
      <c r="Y13" s="1" t="s">
        <v>236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idden="1" x14ac:dyDescent="0.3">
      <c r="A14" s="1" t="str">
        <f t="shared" si="0"/>
        <v>TEST-003-20250205</v>
      </c>
      <c r="B14" s="1" t="s">
        <v>710</v>
      </c>
      <c r="C14" s="7"/>
      <c r="D14" s="7" t="s">
        <v>653</v>
      </c>
      <c r="E14" s="1" t="s">
        <v>606</v>
      </c>
      <c r="F14" s="1"/>
      <c r="G14" s="1"/>
      <c r="H14" s="1"/>
      <c r="I14" s="9">
        <v>11353</v>
      </c>
      <c r="J14" s="1" t="s">
        <v>45</v>
      </c>
      <c r="K14" s="9">
        <v>16001</v>
      </c>
      <c r="L14" s="1" t="s">
        <v>628</v>
      </c>
      <c r="M14" s="1" t="s">
        <v>221</v>
      </c>
      <c r="N14" s="1" t="s">
        <v>222</v>
      </c>
      <c r="O14" s="1" t="s">
        <v>223</v>
      </c>
      <c r="P14" s="9">
        <v>75789</v>
      </c>
      <c r="Q14" s="1" t="s">
        <v>629</v>
      </c>
      <c r="R14" s="1" t="s">
        <v>442</v>
      </c>
      <c r="S14" s="1" t="s">
        <v>190</v>
      </c>
      <c r="T14" s="1" t="s">
        <v>286</v>
      </c>
      <c r="U14" s="9">
        <v>12954</v>
      </c>
      <c r="V14" s="1" t="s">
        <v>628</v>
      </c>
      <c r="W14" s="1" t="s">
        <v>234</v>
      </c>
      <c r="X14" s="1" t="s">
        <v>235</v>
      </c>
      <c r="Y14" s="1" t="s">
        <v>236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idden="1" x14ac:dyDescent="0.3">
      <c r="A15" s="1" t="str">
        <f t="shared" si="0"/>
        <v>TEST-004-20250205</v>
      </c>
      <c r="B15" s="1" t="s">
        <v>711</v>
      </c>
      <c r="C15" s="7"/>
      <c r="D15" s="7" t="s">
        <v>653</v>
      </c>
      <c r="E15" s="1" t="s">
        <v>30</v>
      </c>
      <c r="F15" s="1"/>
      <c r="G15" s="1"/>
      <c r="H15" s="1"/>
      <c r="I15" s="9">
        <v>15613</v>
      </c>
      <c r="J15" s="1" t="s">
        <v>31</v>
      </c>
      <c r="K15" s="9">
        <v>15485</v>
      </c>
      <c r="L15" s="1" t="s">
        <v>628</v>
      </c>
      <c r="M15" s="1" t="s">
        <v>32</v>
      </c>
      <c r="N15" s="1" t="s">
        <v>243</v>
      </c>
      <c r="O15" s="1" t="s">
        <v>177</v>
      </c>
      <c r="P15" s="9">
        <v>13538</v>
      </c>
      <c r="Q15" s="1" t="s">
        <v>628</v>
      </c>
      <c r="R15" s="1" t="s">
        <v>35</v>
      </c>
      <c r="S15" s="1" t="s">
        <v>297</v>
      </c>
      <c r="T15" s="1" t="s">
        <v>180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 t="str">
        <f t="shared" si="0"/>
        <v>TEST-005-20250205</v>
      </c>
      <c r="B16" s="1" t="s">
        <v>712</v>
      </c>
      <c r="C16" s="7"/>
      <c r="D16" s="7" t="s">
        <v>653</v>
      </c>
      <c r="E16" s="1" t="s">
        <v>3</v>
      </c>
      <c r="F16" s="1"/>
      <c r="G16" s="1"/>
      <c r="H16" s="1"/>
      <c r="I16" s="9">
        <v>14046</v>
      </c>
      <c r="J16" s="1" t="s">
        <v>12</v>
      </c>
      <c r="K16" s="9">
        <v>22892</v>
      </c>
      <c r="L16" s="1" t="s">
        <v>628</v>
      </c>
      <c r="M16" s="1" t="s">
        <v>11</v>
      </c>
      <c r="N16" s="1" t="s">
        <v>371</v>
      </c>
      <c r="O16" s="1" t="s">
        <v>193</v>
      </c>
      <c r="P16" s="9">
        <v>79474</v>
      </c>
      <c r="Q16" s="1" t="s">
        <v>629</v>
      </c>
      <c r="R16" s="1" t="s">
        <v>433</v>
      </c>
      <c r="S16" s="1" t="s">
        <v>434</v>
      </c>
      <c r="T16" s="1" t="s">
        <v>413</v>
      </c>
      <c r="U16" s="9">
        <v>30028</v>
      </c>
      <c r="V16" s="1" t="s">
        <v>628</v>
      </c>
      <c r="W16" s="1" t="s">
        <v>26</v>
      </c>
      <c r="X16" s="1" t="s">
        <v>298</v>
      </c>
      <c r="Y16" s="1" t="s">
        <v>195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idden="1" x14ac:dyDescent="0.3">
      <c r="A17" s="1" t="str">
        <f t="shared" si="0"/>
        <v>TEST-006-20250205</v>
      </c>
      <c r="B17" s="1" t="s">
        <v>713</v>
      </c>
      <c r="C17" s="7"/>
      <c r="D17" s="7" t="s">
        <v>656</v>
      </c>
      <c r="E17" s="1" t="s">
        <v>605</v>
      </c>
      <c r="F17" s="1"/>
      <c r="G17" s="1"/>
      <c r="H17" s="1"/>
      <c r="I17" s="9">
        <v>11353</v>
      </c>
      <c r="J17" s="1" t="s">
        <v>45</v>
      </c>
      <c r="K17" s="9">
        <v>16001</v>
      </c>
      <c r="L17" s="1" t="s">
        <v>628</v>
      </c>
      <c r="M17" s="1" t="s">
        <v>221</v>
      </c>
      <c r="N17" s="1" t="s">
        <v>222</v>
      </c>
      <c r="O17" s="1" t="s">
        <v>223</v>
      </c>
      <c r="P17" s="9">
        <v>76331</v>
      </c>
      <c r="Q17" s="1" t="s">
        <v>629</v>
      </c>
      <c r="R17" s="1" t="s">
        <v>435</v>
      </c>
      <c r="S17" s="1" t="s">
        <v>436</v>
      </c>
      <c r="T17" s="1" t="s">
        <v>389</v>
      </c>
      <c r="U17" s="9">
        <v>19784</v>
      </c>
      <c r="V17" s="1" t="s">
        <v>628</v>
      </c>
      <c r="W17" s="1" t="s">
        <v>224</v>
      </c>
      <c r="X17" s="1" t="s">
        <v>225</v>
      </c>
      <c r="Y17" s="1" t="s">
        <v>226</v>
      </c>
      <c r="Z17" s="9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idden="1" x14ac:dyDescent="0.3">
      <c r="A18" s="1" t="str">
        <f t="shared" si="0"/>
        <v>TEST-007-20250205</v>
      </c>
      <c r="B18" s="1" t="s">
        <v>714</v>
      </c>
      <c r="C18" s="7"/>
      <c r="D18" s="7" t="s">
        <v>656</v>
      </c>
      <c r="E18" s="1" t="s">
        <v>38</v>
      </c>
      <c r="F18" s="1"/>
      <c r="G18" s="1"/>
      <c r="H18" s="1"/>
      <c r="I18" s="9">
        <v>11353</v>
      </c>
      <c r="J18" s="1" t="s">
        <v>45</v>
      </c>
      <c r="K18" s="9">
        <v>16001</v>
      </c>
      <c r="L18" s="1" t="s">
        <v>628</v>
      </c>
      <c r="M18" s="1" t="s">
        <v>221</v>
      </c>
      <c r="N18" s="1" t="s">
        <v>222</v>
      </c>
      <c r="O18" s="1" t="s">
        <v>223</v>
      </c>
      <c r="P18" s="9">
        <v>75789</v>
      </c>
      <c r="Q18" s="1" t="s">
        <v>629</v>
      </c>
      <c r="R18" s="1" t="s">
        <v>442</v>
      </c>
      <c r="S18" s="1" t="s">
        <v>190</v>
      </c>
      <c r="T18" s="1" t="s">
        <v>286</v>
      </c>
      <c r="U18" s="9">
        <v>12954</v>
      </c>
      <c r="V18" s="1" t="s">
        <v>628</v>
      </c>
      <c r="W18" s="1" t="s">
        <v>234</v>
      </c>
      <c r="X18" s="1" t="s">
        <v>235</v>
      </c>
      <c r="Y18" s="1" t="s">
        <v>236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idden="1" x14ac:dyDescent="0.3">
      <c r="A19" s="1" t="str">
        <f t="shared" si="0"/>
        <v>TEST-008-20250205</v>
      </c>
      <c r="B19" s="1" t="s">
        <v>715</v>
      </c>
      <c r="C19" s="7"/>
      <c r="D19" s="7" t="s">
        <v>656</v>
      </c>
      <c r="E19" s="1" t="s">
        <v>606</v>
      </c>
      <c r="F19" s="1"/>
      <c r="G19" s="1"/>
      <c r="H19" s="1"/>
      <c r="I19" s="9">
        <v>11353</v>
      </c>
      <c r="J19" s="1" t="s">
        <v>45</v>
      </c>
      <c r="K19" s="9">
        <v>16001</v>
      </c>
      <c r="L19" s="1" t="s">
        <v>628</v>
      </c>
      <c r="M19" s="1" t="s">
        <v>221</v>
      </c>
      <c r="N19" s="1" t="s">
        <v>222</v>
      </c>
      <c r="O19" s="1" t="s">
        <v>223</v>
      </c>
      <c r="P19" s="9">
        <v>75789</v>
      </c>
      <c r="Q19" s="1" t="s">
        <v>629</v>
      </c>
      <c r="R19" s="1" t="s">
        <v>442</v>
      </c>
      <c r="S19" s="1" t="s">
        <v>190</v>
      </c>
      <c r="T19" s="1" t="s">
        <v>286</v>
      </c>
      <c r="U19" s="9">
        <v>12954</v>
      </c>
      <c r="V19" s="1" t="s">
        <v>628</v>
      </c>
      <c r="W19" s="1" t="s">
        <v>234</v>
      </c>
      <c r="X19" s="1" t="s">
        <v>235</v>
      </c>
      <c r="Y19" s="1" t="s">
        <v>236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idden="1" x14ac:dyDescent="0.3">
      <c r="A20" s="1" t="str">
        <f t="shared" si="0"/>
        <v>TEST-009-20250205</v>
      </c>
      <c r="B20" s="1" t="s">
        <v>716</v>
      </c>
      <c r="C20" s="7"/>
      <c r="D20" s="7" t="s">
        <v>656</v>
      </c>
      <c r="E20" s="1" t="s">
        <v>30</v>
      </c>
      <c r="F20" s="1"/>
      <c r="G20" s="1"/>
      <c r="H20" s="1"/>
      <c r="I20" s="9">
        <v>15613</v>
      </c>
      <c r="J20" s="1" t="s">
        <v>31</v>
      </c>
      <c r="K20" s="9">
        <v>15485</v>
      </c>
      <c r="L20" s="1" t="s">
        <v>628</v>
      </c>
      <c r="M20" s="1" t="s">
        <v>32</v>
      </c>
      <c r="N20" s="1" t="s">
        <v>243</v>
      </c>
      <c r="O20" s="1" t="s">
        <v>177</v>
      </c>
      <c r="P20" s="9">
        <v>13538</v>
      </c>
      <c r="Q20" s="1" t="s">
        <v>628</v>
      </c>
      <c r="R20" s="1" t="s">
        <v>35</v>
      </c>
      <c r="S20" s="1" t="s">
        <v>297</v>
      </c>
      <c r="T20" s="1" t="s">
        <v>180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">
      <c r="A21" s="1" t="str">
        <f t="shared" si="0"/>
        <v>TEST-010-20250205</v>
      </c>
      <c r="B21" s="1" t="s">
        <v>717</v>
      </c>
      <c r="C21" s="7"/>
      <c r="D21" s="7" t="s">
        <v>656</v>
      </c>
      <c r="E21" s="1" t="s">
        <v>3</v>
      </c>
      <c r="F21" s="1"/>
      <c r="G21" s="1"/>
      <c r="H21" s="1"/>
      <c r="I21" s="9">
        <v>14046</v>
      </c>
      <c r="J21" s="1" t="s">
        <v>12</v>
      </c>
      <c r="K21" s="9">
        <v>22892</v>
      </c>
      <c r="L21" s="1" t="s">
        <v>628</v>
      </c>
      <c r="M21" s="1" t="s">
        <v>11</v>
      </c>
      <c r="N21" s="1" t="s">
        <v>371</v>
      </c>
      <c r="O21" s="1" t="s">
        <v>193</v>
      </c>
      <c r="P21" s="9">
        <v>79474</v>
      </c>
      <c r="Q21" s="1" t="s">
        <v>629</v>
      </c>
      <c r="R21" s="1" t="s">
        <v>433</v>
      </c>
      <c r="S21" s="1" t="s">
        <v>434</v>
      </c>
      <c r="T21" s="1" t="s">
        <v>413</v>
      </c>
      <c r="U21" s="9">
        <v>30028</v>
      </c>
      <c r="V21" s="1" t="s">
        <v>628</v>
      </c>
      <c r="W21" s="1" t="s">
        <v>26</v>
      </c>
      <c r="X21" s="1" t="s">
        <v>298</v>
      </c>
      <c r="Y21" s="1" t="s">
        <v>195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idden="1" x14ac:dyDescent="0.3">
      <c r="A22" s="1" t="str">
        <f t="shared" si="0"/>
        <v>TEST-011-20250205</v>
      </c>
      <c r="B22" s="1" t="s">
        <v>718</v>
      </c>
      <c r="C22" s="7"/>
      <c r="D22" s="7" t="s">
        <v>659</v>
      </c>
      <c r="E22" s="1" t="s">
        <v>605</v>
      </c>
      <c r="F22" s="1"/>
      <c r="G22" s="1"/>
      <c r="H22" s="1"/>
      <c r="I22" s="9">
        <v>11353</v>
      </c>
      <c r="J22" s="1" t="s">
        <v>45</v>
      </c>
      <c r="K22" s="9">
        <v>16001</v>
      </c>
      <c r="L22" s="1" t="s">
        <v>628</v>
      </c>
      <c r="M22" s="1" t="s">
        <v>221</v>
      </c>
      <c r="N22" s="1" t="s">
        <v>222</v>
      </c>
      <c r="O22" s="1" t="s">
        <v>223</v>
      </c>
      <c r="P22" s="9">
        <v>76331</v>
      </c>
      <c r="Q22" s="1" t="s">
        <v>629</v>
      </c>
      <c r="R22" s="1" t="s">
        <v>435</v>
      </c>
      <c r="S22" s="1" t="s">
        <v>436</v>
      </c>
      <c r="T22" s="1" t="s">
        <v>389</v>
      </c>
      <c r="U22" s="9">
        <v>19784</v>
      </c>
      <c r="V22" s="1" t="s">
        <v>628</v>
      </c>
      <c r="W22" s="1" t="s">
        <v>224</v>
      </c>
      <c r="X22" s="1" t="s">
        <v>225</v>
      </c>
      <c r="Y22" s="1" t="s">
        <v>226</v>
      </c>
      <c r="Z22" s="9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idden="1" x14ac:dyDescent="0.3">
      <c r="A23" s="1" t="str">
        <f t="shared" si="0"/>
        <v>TEST-012-20250205</v>
      </c>
      <c r="B23" s="1" t="s">
        <v>719</v>
      </c>
      <c r="C23" s="7"/>
      <c r="D23" s="7" t="s">
        <v>659</v>
      </c>
      <c r="E23" s="1" t="s">
        <v>38</v>
      </c>
      <c r="F23" s="1"/>
      <c r="G23" s="1"/>
      <c r="H23" s="1"/>
      <c r="I23" s="9">
        <v>11353</v>
      </c>
      <c r="J23" s="1" t="s">
        <v>45</v>
      </c>
      <c r="K23" s="9">
        <v>16001</v>
      </c>
      <c r="L23" s="1" t="s">
        <v>628</v>
      </c>
      <c r="M23" s="1" t="s">
        <v>221</v>
      </c>
      <c r="N23" s="1" t="s">
        <v>222</v>
      </c>
      <c r="O23" s="1" t="s">
        <v>223</v>
      </c>
      <c r="P23" s="9">
        <v>75789</v>
      </c>
      <c r="Q23" s="1" t="s">
        <v>629</v>
      </c>
      <c r="R23" s="1" t="s">
        <v>442</v>
      </c>
      <c r="S23" s="1" t="s">
        <v>190</v>
      </c>
      <c r="T23" s="1" t="s">
        <v>286</v>
      </c>
      <c r="U23" s="9">
        <v>12954</v>
      </c>
      <c r="V23" s="1" t="s">
        <v>628</v>
      </c>
      <c r="W23" s="1" t="s">
        <v>234</v>
      </c>
      <c r="X23" s="1" t="s">
        <v>235</v>
      </c>
      <c r="Y23" s="1" t="s">
        <v>236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idden="1" x14ac:dyDescent="0.3">
      <c r="A24" s="1" t="str">
        <f t="shared" si="0"/>
        <v>TEST-013-20250205</v>
      </c>
      <c r="B24" s="1" t="s">
        <v>720</v>
      </c>
      <c r="C24" s="7"/>
      <c r="D24" s="7" t="s">
        <v>659</v>
      </c>
      <c r="E24" s="1" t="s">
        <v>606</v>
      </c>
      <c r="F24" s="1"/>
      <c r="G24" s="1"/>
      <c r="H24" s="1"/>
      <c r="I24" s="9">
        <v>11353</v>
      </c>
      <c r="J24" s="1" t="s">
        <v>45</v>
      </c>
      <c r="K24" s="9">
        <v>16001</v>
      </c>
      <c r="L24" s="1" t="s">
        <v>628</v>
      </c>
      <c r="M24" s="1" t="s">
        <v>221</v>
      </c>
      <c r="N24" s="1" t="s">
        <v>222</v>
      </c>
      <c r="O24" s="1" t="s">
        <v>223</v>
      </c>
      <c r="P24" s="9">
        <v>75789</v>
      </c>
      <c r="Q24" s="1" t="s">
        <v>629</v>
      </c>
      <c r="R24" s="1" t="s">
        <v>442</v>
      </c>
      <c r="S24" s="1" t="s">
        <v>190</v>
      </c>
      <c r="T24" s="1" t="s">
        <v>286</v>
      </c>
      <c r="U24" s="9">
        <v>12954</v>
      </c>
      <c r="V24" s="1" t="s">
        <v>628</v>
      </c>
      <c r="W24" s="1" t="s">
        <v>234</v>
      </c>
      <c r="X24" s="1" t="s">
        <v>235</v>
      </c>
      <c r="Y24" s="1" t="s">
        <v>236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idden="1" x14ac:dyDescent="0.3">
      <c r="A25" s="1" t="str">
        <f t="shared" si="0"/>
        <v>TEST-014-20250205</v>
      </c>
      <c r="B25" s="1" t="s">
        <v>721</v>
      </c>
      <c r="C25" s="7"/>
      <c r="D25" s="7" t="s">
        <v>659</v>
      </c>
      <c r="E25" s="1" t="s">
        <v>30</v>
      </c>
      <c r="F25" s="1"/>
      <c r="G25" s="1"/>
      <c r="H25" s="1"/>
      <c r="I25" s="9">
        <v>15613</v>
      </c>
      <c r="J25" s="1" t="s">
        <v>31</v>
      </c>
      <c r="K25" s="9">
        <v>15485</v>
      </c>
      <c r="L25" s="1" t="s">
        <v>628</v>
      </c>
      <c r="M25" s="1" t="s">
        <v>32</v>
      </c>
      <c r="N25" s="1" t="s">
        <v>243</v>
      </c>
      <c r="O25" s="1" t="s">
        <v>177</v>
      </c>
      <c r="P25" s="9">
        <v>13538</v>
      </c>
      <c r="Q25" s="1" t="s">
        <v>628</v>
      </c>
      <c r="R25" s="1" t="s">
        <v>35</v>
      </c>
      <c r="S25" s="1" t="s">
        <v>297</v>
      </c>
      <c r="T25" s="1" t="s">
        <v>180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">
      <c r="A26" s="1" t="str">
        <f t="shared" si="0"/>
        <v>TEST-015-20250205</v>
      </c>
      <c r="B26" s="1" t="s">
        <v>722</v>
      </c>
      <c r="C26" s="7"/>
      <c r="D26" s="7" t="s">
        <v>659</v>
      </c>
      <c r="E26" s="1" t="s">
        <v>3</v>
      </c>
      <c r="F26" s="1"/>
      <c r="G26" s="1"/>
      <c r="H26" s="1"/>
      <c r="I26" s="9">
        <v>14046</v>
      </c>
      <c r="J26" s="1" t="s">
        <v>12</v>
      </c>
      <c r="K26" s="9">
        <v>22892</v>
      </c>
      <c r="L26" s="1" t="s">
        <v>628</v>
      </c>
      <c r="M26" s="1" t="s">
        <v>11</v>
      </c>
      <c r="N26" s="1" t="s">
        <v>371</v>
      </c>
      <c r="O26" s="1" t="s">
        <v>193</v>
      </c>
      <c r="P26" s="9">
        <v>79474</v>
      </c>
      <c r="Q26" s="1" t="s">
        <v>629</v>
      </c>
      <c r="R26" s="1" t="s">
        <v>433</v>
      </c>
      <c r="S26" s="1" t="s">
        <v>434</v>
      </c>
      <c r="T26" s="1" t="s">
        <v>413</v>
      </c>
      <c r="U26" s="9">
        <v>30028</v>
      </c>
      <c r="V26" s="1" t="s">
        <v>628</v>
      </c>
      <c r="W26" s="1" t="s">
        <v>26</v>
      </c>
      <c r="X26" s="1" t="s">
        <v>298</v>
      </c>
      <c r="Y26" s="1" t="s">
        <v>195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idden="1" x14ac:dyDescent="0.3">
      <c r="A27" s="1" t="str">
        <f t="shared" si="0"/>
        <v>TEST-016-20250205</v>
      </c>
      <c r="B27" s="1" t="s">
        <v>723</v>
      </c>
      <c r="C27" s="7"/>
      <c r="D27" s="7" t="s">
        <v>660</v>
      </c>
      <c r="E27" s="1" t="s">
        <v>605</v>
      </c>
      <c r="F27" s="1"/>
      <c r="G27" s="1"/>
      <c r="H27" s="1"/>
      <c r="I27" s="9">
        <v>11353</v>
      </c>
      <c r="J27" s="1" t="s">
        <v>45</v>
      </c>
      <c r="K27" s="9">
        <v>16001</v>
      </c>
      <c r="L27" s="1" t="s">
        <v>628</v>
      </c>
      <c r="M27" s="1" t="s">
        <v>221</v>
      </c>
      <c r="N27" s="1" t="s">
        <v>222</v>
      </c>
      <c r="O27" s="1" t="s">
        <v>223</v>
      </c>
      <c r="P27" s="9">
        <v>76331</v>
      </c>
      <c r="Q27" s="1" t="s">
        <v>629</v>
      </c>
      <c r="R27" s="1" t="s">
        <v>435</v>
      </c>
      <c r="S27" s="1" t="s">
        <v>436</v>
      </c>
      <c r="T27" s="1" t="s">
        <v>389</v>
      </c>
      <c r="U27" s="9">
        <v>19784</v>
      </c>
      <c r="V27" s="1" t="s">
        <v>628</v>
      </c>
      <c r="W27" s="1" t="s">
        <v>224</v>
      </c>
      <c r="X27" s="1" t="s">
        <v>225</v>
      </c>
      <c r="Y27" s="1" t="s">
        <v>226</v>
      </c>
      <c r="Z27" s="9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idden="1" x14ac:dyDescent="0.3">
      <c r="A28" s="1" t="str">
        <f t="shared" si="0"/>
        <v>TEST-017-20250205</v>
      </c>
      <c r="B28" s="1" t="s">
        <v>724</v>
      </c>
      <c r="C28" s="7"/>
      <c r="D28" s="7" t="s">
        <v>660</v>
      </c>
      <c r="E28" s="1" t="s">
        <v>38</v>
      </c>
      <c r="F28" s="1"/>
      <c r="G28" s="1"/>
      <c r="H28" s="1"/>
      <c r="I28" s="9">
        <v>11353</v>
      </c>
      <c r="J28" s="1" t="s">
        <v>45</v>
      </c>
      <c r="K28" s="9">
        <v>16001</v>
      </c>
      <c r="L28" s="1" t="s">
        <v>628</v>
      </c>
      <c r="M28" s="1" t="s">
        <v>221</v>
      </c>
      <c r="N28" s="1" t="s">
        <v>222</v>
      </c>
      <c r="O28" s="1" t="s">
        <v>223</v>
      </c>
      <c r="P28" s="9">
        <v>75789</v>
      </c>
      <c r="Q28" s="1" t="s">
        <v>629</v>
      </c>
      <c r="R28" s="1" t="s">
        <v>442</v>
      </c>
      <c r="S28" s="1" t="s">
        <v>190</v>
      </c>
      <c r="T28" s="1" t="s">
        <v>286</v>
      </c>
      <c r="U28" s="9">
        <v>12954</v>
      </c>
      <c r="V28" s="1" t="s">
        <v>628</v>
      </c>
      <c r="W28" s="1" t="s">
        <v>234</v>
      </c>
      <c r="X28" s="1" t="s">
        <v>235</v>
      </c>
      <c r="Y28" s="1" t="s">
        <v>236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idden="1" x14ac:dyDescent="0.3">
      <c r="A29" s="1" t="str">
        <f t="shared" si="0"/>
        <v>TEST-018-20250205</v>
      </c>
      <c r="B29" s="1" t="s">
        <v>725</v>
      </c>
      <c r="C29" s="7"/>
      <c r="D29" s="7" t="s">
        <v>660</v>
      </c>
      <c r="E29" s="1" t="s">
        <v>606</v>
      </c>
      <c r="F29" s="1"/>
      <c r="G29" s="1"/>
      <c r="H29" s="1"/>
      <c r="I29" s="9">
        <v>11353</v>
      </c>
      <c r="J29" s="1" t="s">
        <v>45</v>
      </c>
      <c r="K29" s="9">
        <v>16001</v>
      </c>
      <c r="L29" s="1" t="s">
        <v>628</v>
      </c>
      <c r="M29" s="1" t="s">
        <v>221</v>
      </c>
      <c r="N29" s="1" t="s">
        <v>222</v>
      </c>
      <c r="O29" s="1" t="s">
        <v>223</v>
      </c>
      <c r="P29" s="9">
        <v>75789</v>
      </c>
      <c r="Q29" s="1" t="s">
        <v>629</v>
      </c>
      <c r="R29" s="1" t="s">
        <v>442</v>
      </c>
      <c r="S29" s="1" t="s">
        <v>190</v>
      </c>
      <c r="T29" s="1" t="s">
        <v>286</v>
      </c>
      <c r="U29" s="9">
        <v>12954</v>
      </c>
      <c r="V29" s="1" t="s">
        <v>628</v>
      </c>
      <c r="W29" s="1" t="s">
        <v>234</v>
      </c>
      <c r="X29" s="1" t="s">
        <v>235</v>
      </c>
      <c r="Y29" s="1" t="s">
        <v>236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idden="1" x14ac:dyDescent="0.3">
      <c r="A30" s="1" t="str">
        <f t="shared" si="0"/>
        <v>TEST-019-20250205</v>
      </c>
      <c r="B30" s="1" t="s">
        <v>726</v>
      </c>
      <c r="C30" s="7"/>
      <c r="D30" s="7" t="s">
        <v>660</v>
      </c>
      <c r="E30" s="1" t="s">
        <v>30</v>
      </c>
      <c r="F30" s="1"/>
      <c r="G30" s="1"/>
      <c r="H30" s="1"/>
      <c r="I30" s="9">
        <v>15613</v>
      </c>
      <c r="J30" s="1" t="s">
        <v>31</v>
      </c>
      <c r="K30" s="9">
        <v>15485</v>
      </c>
      <c r="L30" s="1" t="s">
        <v>628</v>
      </c>
      <c r="M30" s="1" t="s">
        <v>32</v>
      </c>
      <c r="N30" s="1" t="s">
        <v>243</v>
      </c>
      <c r="O30" s="1" t="s">
        <v>177</v>
      </c>
      <c r="P30" s="9">
        <v>13538</v>
      </c>
      <c r="Q30" s="1" t="s">
        <v>628</v>
      </c>
      <c r="R30" s="1" t="s">
        <v>35</v>
      </c>
      <c r="S30" s="1" t="s">
        <v>297</v>
      </c>
      <c r="T30" s="1" t="s">
        <v>180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3">
      <c r="A31" s="1" t="str">
        <f t="shared" si="0"/>
        <v>TEST-020-20250205</v>
      </c>
      <c r="B31" s="1" t="s">
        <v>727</v>
      </c>
      <c r="C31" s="7"/>
      <c r="D31" s="7" t="s">
        <v>660</v>
      </c>
      <c r="E31" s="1" t="s">
        <v>3</v>
      </c>
      <c r="F31" s="1"/>
      <c r="G31" s="1"/>
      <c r="H31" s="1"/>
      <c r="I31" s="9">
        <v>14046</v>
      </c>
      <c r="J31" s="1" t="s">
        <v>12</v>
      </c>
      <c r="K31" s="9">
        <v>22892</v>
      </c>
      <c r="L31" s="1" t="s">
        <v>628</v>
      </c>
      <c r="M31" s="1" t="s">
        <v>11</v>
      </c>
      <c r="N31" s="1" t="s">
        <v>371</v>
      </c>
      <c r="O31" s="1" t="s">
        <v>193</v>
      </c>
      <c r="P31" s="9">
        <v>79474</v>
      </c>
      <c r="Q31" s="1" t="s">
        <v>629</v>
      </c>
      <c r="R31" s="1" t="s">
        <v>433</v>
      </c>
      <c r="S31" s="1" t="s">
        <v>434</v>
      </c>
      <c r="T31" s="1" t="s">
        <v>413</v>
      </c>
      <c r="U31" s="9">
        <v>30028</v>
      </c>
      <c r="V31" s="1" t="s">
        <v>628</v>
      </c>
      <c r="W31" s="1" t="s">
        <v>26</v>
      </c>
      <c r="X31" s="1" t="s">
        <v>298</v>
      </c>
      <c r="Y31" s="1" t="s">
        <v>195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idden="1" x14ac:dyDescent="0.3">
      <c r="A32" s="1" t="str">
        <f t="shared" si="0"/>
        <v>TEST-021-20250205</v>
      </c>
      <c r="B32" s="1" t="s">
        <v>728</v>
      </c>
      <c r="C32" s="7"/>
      <c r="D32" s="7" t="s">
        <v>670</v>
      </c>
      <c r="E32" s="1" t="s">
        <v>605</v>
      </c>
      <c r="F32" s="1"/>
      <c r="G32" s="1"/>
      <c r="H32" s="1"/>
      <c r="I32" s="9">
        <v>11353</v>
      </c>
      <c r="J32" s="1" t="s">
        <v>45</v>
      </c>
      <c r="K32" s="9">
        <v>16001</v>
      </c>
      <c r="L32" s="1" t="s">
        <v>628</v>
      </c>
      <c r="M32" s="1" t="s">
        <v>221</v>
      </c>
      <c r="N32" s="1" t="s">
        <v>222</v>
      </c>
      <c r="O32" s="1" t="s">
        <v>223</v>
      </c>
      <c r="P32" s="9">
        <v>76331</v>
      </c>
      <c r="Q32" s="1" t="s">
        <v>629</v>
      </c>
      <c r="R32" s="1" t="s">
        <v>435</v>
      </c>
      <c r="S32" s="1" t="s">
        <v>436</v>
      </c>
      <c r="T32" s="1" t="s">
        <v>389</v>
      </c>
      <c r="U32" s="9">
        <v>19784</v>
      </c>
      <c r="V32" s="1" t="s">
        <v>628</v>
      </c>
      <c r="W32" s="1" t="s">
        <v>224</v>
      </c>
      <c r="X32" s="1" t="s">
        <v>225</v>
      </c>
      <c r="Y32" s="1" t="s">
        <v>226</v>
      </c>
      <c r="Z32" s="9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idden="1" x14ac:dyDescent="0.3">
      <c r="A33" s="1" t="str">
        <f t="shared" si="0"/>
        <v>TEST-022-20250205</v>
      </c>
      <c r="B33" s="1" t="s">
        <v>729</v>
      </c>
      <c r="C33" s="7"/>
      <c r="D33" s="7" t="s">
        <v>670</v>
      </c>
      <c r="E33" s="1" t="s">
        <v>38</v>
      </c>
      <c r="F33" s="1"/>
      <c r="G33" s="1"/>
      <c r="H33" s="1"/>
      <c r="I33" s="9">
        <v>11353</v>
      </c>
      <c r="J33" s="1" t="s">
        <v>45</v>
      </c>
      <c r="K33" s="9">
        <v>16001</v>
      </c>
      <c r="L33" s="1" t="s">
        <v>628</v>
      </c>
      <c r="M33" s="1" t="s">
        <v>221</v>
      </c>
      <c r="N33" s="1" t="s">
        <v>222</v>
      </c>
      <c r="O33" s="1" t="s">
        <v>223</v>
      </c>
      <c r="P33" s="9">
        <v>75789</v>
      </c>
      <c r="Q33" s="1" t="s">
        <v>629</v>
      </c>
      <c r="R33" s="1" t="s">
        <v>442</v>
      </c>
      <c r="S33" s="1" t="s">
        <v>190</v>
      </c>
      <c r="T33" s="1" t="s">
        <v>286</v>
      </c>
      <c r="U33" s="9">
        <v>12954</v>
      </c>
      <c r="V33" s="1" t="s">
        <v>628</v>
      </c>
      <c r="W33" s="1" t="s">
        <v>234</v>
      </c>
      <c r="X33" s="1" t="s">
        <v>235</v>
      </c>
      <c r="Y33" s="1" t="s">
        <v>236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idden="1" x14ac:dyDescent="0.3">
      <c r="A34" s="1" t="str">
        <f t="shared" ref="A34:A51" si="1">CONCATENATE(B34,"-20250205")</f>
        <v>TEST-023-20250205</v>
      </c>
      <c r="B34" s="1" t="s">
        <v>730</v>
      </c>
      <c r="C34" s="7"/>
      <c r="D34" s="7" t="s">
        <v>670</v>
      </c>
      <c r="E34" s="1" t="s">
        <v>606</v>
      </c>
      <c r="F34" s="1"/>
      <c r="G34" s="1"/>
      <c r="H34" s="1"/>
      <c r="I34" s="9">
        <v>11353</v>
      </c>
      <c r="J34" s="1" t="s">
        <v>45</v>
      </c>
      <c r="K34" s="9">
        <v>16001</v>
      </c>
      <c r="L34" s="1" t="s">
        <v>628</v>
      </c>
      <c r="M34" s="1" t="s">
        <v>221</v>
      </c>
      <c r="N34" s="1" t="s">
        <v>222</v>
      </c>
      <c r="O34" s="1" t="s">
        <v>223</v>
      </c>
      <c r="P34" s="9">
        <v>75789</v>
      </c>
      <c r="Q34" s="1" t="s">
        <v>629</v>
      </c>
      <c r="R34" s="1" t="s">
        <v>442</v>
      </c>
      <c r="S34" s="1" t="s">
        <v>190</v>
      </c>
      <c r="T34" s="1" t="s">
        <v>286</v>
      </c>
      <c r="U34" s="9">
        <v>12954</v>
      </c>
      <c r="V34" s="1" t="s">
        <v>628</v>
      </c>
      <c r="W34" s="1" t="s">
        <v>234</v>
      </c>
      <c r="X34" s="1" t="s">
        <v>235</v>
      </c>
      <c r="Y34" s="1" t="s">
        <v>236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idden="1" x14ac:dyDescent="0.3">
      <c r="A35" s="1" t="str">
        <f t="shared" si="1"/>
        <v>TEST-024-20250205</v>
      </c>
      <c r="B35" s="1" t="s">
        <v>731</v>
      </c>
      <c r="C35" s="7"/>
      <c r="D35" s="7" t="s">
        <v>670</v>
      </c>
      <c r="E35" s="1" t="s">
        <v>30</v>
      </c>
      <c r="F35" s="1"/>
      <c r="G35" s="1"/>
      <c r="H35" s="1"/>
      <c r="I35" s="9">
        <v>15613</v>
      </c>
      <c r="J35" s="1" t="s">
        <v>31</v>
      </c>
      <c r="K35" s="9">
        <v>15485</v>
      </c>
      <c r="L35" s="1" t="s">
        <v>628</v>
      </c>
      <c r="M35" s="1" t="s">
        <v>32</v>
      </c>
      <c r="N35" s="1" t="s">
        <v>243</v>
      </c>
      <c r="O35" s="1" t="s">
        <v>177</v>
      </c>
      <c r="P35" s="9">
        <v>13538</v>
      </c>
      <c r="Q35" s="1" t="s">
        <v>628</v>
      </c>
      <c r="R35" s="1" t="s">
        <v>35</v>
      </c>
      <c r="S35" s="1" t="s">
        <v>297</v>
      </c>
      <c r="T35" s="1" t="s">
        <v>180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3">
      <c r="A36" s="1" t="str">
        <f t="shared" si="1"/>
        <v>TEST-025-20250205</v>
      </c>
      <c r="B36" s="1" t="s">
        <v>732</v>
      </c>
      <c r="C36" s="7"/>
      <c r="D36" s="7" t="s">
        <v>670</v>
      </c>
      <c r="E36" s="1" t="s">
        <v>3</v>
      </c>
      <c r="F36" s="1"/>
      <c r="G36" s="1"/>
      <c r="H36" s="1"/>
      <c r="I36" s="9">
        <v>14046</v>
      </c>
      <c r="J36" s="1" t="s">
        <v>12</v>
      </c>
      <c r="K36" s="9">
        <v>22892</v>
      </c>
      <c r="L36" s="1" t="s">
        <v>628</v>
      </c>
      <c r="M36" s="1" t="s">
        <v>11</v>
      </c>
      <c r="N36" s="1" t="s">
        <v>371</v>
      </c>
      <c r="O36" s="1" t="s">
        <v>193</v>
      </c>
      <c r="P36" s="9">
        <v>79474</v>
      </c>
      <c r="Q36" s="1" t="s">
        <v>629</v>
      </c>
      <c r="R36" s="1" t="s">
        <v>433</v>
      </c>
      <c r="S36" s="1" t="s">
        <v>434</v>
      </c>
      <c r="T36" s="1" t="s">
        <v>413</v>
      </c>
      <c r="U36" s="9">
        <v>30028</v>
      </c>
      <c r="V36" s="1" t="s">
        <v>628</v>
      </c>
      <c r="W36" s="1" t="s">
        <v>26</v>
      </c>
      <c r="X36" s="1" t="s">
        <v>298</v>
      </c>
      <c r="Y36" s="1" t="s">
        <v>195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idden="1" x14ac:dyDescent="0.3">
      <c r="A37" s="1" t="str">
        <f t="shared" si="1"/>
        <v>TEST-026-20250205</v>
      </c>
      <c r="B37" s="1" t="s">
        <v>733</v>
      </c>
      <c r="C37" s="7"/>
      <c r="D37" s="7" t="s">
        <v>690</v>
      </c>
      <c r="E37" s="1" t="s">
        <v>605</v>
      </c>
      <c r="F37" s="1"/>
      <c r="G37" s="1"/>
      <c r="H37" s="1"/>
      <c r="I37" s="9">
        <v>11353</v>
      </c>
      <c r="J37" s="1" t="s">
        <v>45</v>
      </c>
      <c r="K37" s="9">
        <v>16001</v>
      </c>
      <c r="L37" s="1" t="s">
        <v>628</v>
      </c>
      <c r="M37" s="1" t="s">
        <v>221</v>
      </c>
      <c r="N37" s="1" t="s">
        <v>222</v>
      </c>
      <c r="O37" s="1" t="s">
        <v>223</v>
      </c>
      <c r="P37" s="9">
        <v>76331</v>
      </c>
      <c r="Q37" s="1" t="s">
        <v>629</v>
      </c>
      <c r="R37" s="1" t="s">
        <v>435</v>
      </c>
      <c r="S37" s="1" t="s">
        <v>436</v>
      </c>
      <c r="T37" s="1" t="s">
        <v>389</v>
      </c>
      <c r="U37" s="9">
        <v>19784</v>
      </c>
      <c r="V37" s="1" t="s">
        <v>628</v>
      </c>
      <c r="W37" s="1" t="s">
        <v>224</v>
      </c>
      <c r="X37" s="1" t="s">
        <v>225</v>
      </c>
      <c r="Y37" s="1" t="s">
        <v>226</v>
      </c>
      <c r="Z37" s="9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idden="1" x14ac:dyDescent="0.3">
      <c r="A38" s="1" t="str">
        <f t="shared" si="1"/>
        <v>TEST-027-20250205</v>
      </c>
      <c r="B38" s="1" t="s">
        <v>734</v>
      </c>
      <c r="C38" s="7"/>
      <c r="D38" s="7" t="s">
        <v>690</v>
      </c>
      <c r="E38" s="1" t="s">
        <v>38</v>
      </c>
      <c r="F38" s="1"/>
      <c r="G38" s="1"/>
      <c r="H38" s="1"/>
      <c r="I38" s="9">
        <v>11353</v>
      </c>
      <c r="J38" s="1" t="s">
        <v>45</v>
      </c>
      <c r="K38" s="9">
        <v>16001</v>
      </c>
      <c r="L38" s="1" t="s">
        <v>628</v>
      </c>
      <c r="M38" s="1" t="s">
        <v>221</v>
      </c>
      <c r="N38" s="1" t="s">
        <v>222</v>
      </c>
      <c r="O38" s="1" t="s">
        <v>223</v>
      </c>
      <c r="P38" s="9">
        <v>75789</v>
      </c>
      <c r="Q38" s="1" t="s">
        <v>629</v>
      </c>
      <c r="R38" s="1" t="s">
        <v>442</v>
      </c>
      <c r="S38" s="1" t="s">
        <v>190</v>
      </c>
      <c r="T38" s="1" t="s">
        <v>286</v>
      </c>
      <c r="U38" s="9">
        <v>12954</v>
      </c>
      <c r="V38" s="1" t="s">
        <v>628</v>
      </c>
      <c r="W38" s="1" t="s">
        <v>234</v>
      </c>
      <c r="X38" s="1" t="s">
        <v>235</v>
      </c>
      <c r="Y38" s="1" t="s">
        <v>236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idden="1" x14ac:dyDescent="0.3">
      <c r="A39" s="1" t="str">
        <f t="shared" si="1"/>
        <v>TEST-028-20250205</v>
      </c>
      <c r="B39" s="1" t="s">
        <v>735</v>
      </c>
      <c r="C39" s="7"/>
      <c r="D39" s="7" t="s">
        <v>690</v>
      </c>
      <c r="E39" s="1" t="s">
        <v>606</v>
      </c>
      <c r="F39" s="1"/>
      <c r="G39" s="1"/>
      <c r="H39" s="1"/>
      <c r="I39" s="9">
        <v>11353</v>
      </c>
      <c r="J39" s="1" t="s">
        <v>45</v>
      </c>
      <c r="K39" s="9">
        <v>16001</v>
      </c>
      <c r="L39" s="1" t="s">
        <v>628</v>
      </c>
      <c r="M39" s="1" t="s">
        <v>221</v>
      </c>
      <c r="N39" s="1" t="s">
        <v>222</v>
      </c>
      <c r="O39" s="1" t="s">
        <v>223</v>
      </c>
      <c r="P39" s="9">
        <v>75789</v>
      </c>
      <c r="Q39" s="1" t="s">
        <v>629</v>
      </c>
      <c r="R39" s="1" t="s">
        <v>442</v>
      </c>
      <c r="S39" s="1" t="s">
        <v>190</v>
      </c>
      <c r="T39" s="1" t="s">
        <v>286</v>
      </c>
      <c r="U39" s="9">
        <v>12954</v>
      </c>
      <c r="V39" s="1" t="s">
        <v>628</v>
      </c>
      <c r="W39" s="1" t="s">
        <v>234</v>
      </c>
      <c r="X39" s="1" t="s">
        <v>235</v>
      </c>
      <c r="Y39" s="1" t="s">
        <v>236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idden="1" x14ac:dyDescent="0.3">
      <c r="A40" s="1" t="str">
        <f t="shared" si="1"/>
        <v>TEST-029-20250205</v>
      </c>
      <c r="B40" s="1" t="s">
        <v>736</v>
      </c>
      <c r="C40" s="7"/>
      <c r="D40" s="7" t="s">
        <v>690</v>
      </c>
      <c r="E40" s="1" t="s">
        <v>30</v>
      </c>
      <c r="F40" s="1"/>
      <c r="G40" s="1"/>
      <c r="H40" s="1"/>
      <c r="I40" s="9">
        <v>15613</v>
      </c>
      <c r="J40" s="1" t="s">
        <v>31</v>
      </c>
      <c r="K40" s="9">
        <v>15485</v>
      </c>
      <c r="L40" s="1" t="s">
        <v>628</v>
      </c>
      <c r="M40" s="1" t="s">
        <v>32</v>
      </c>
      <c r="N40" s="1" t="s">
        <v>243</v>
      </c>
      <c r="O40" s="1" t="s">
        <v>177</v>
      </c>
      <c r="P40" s="9">
        <v>13538</v>
      </c>
      <c r="Q40" s="1" t="s">
        <v>628</v>
      </c>
      <c r="R40" s="1" t="s">
        <v>35</v>
      </c>
      <c r="S40" s="1" t="s">
        <v>297</v>
      </c>
      <c r="T40" s="1" t="s">
        <v>180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3">
      <c r="A41" s="1" t="str">
        <f t="shared" si="1"/>
        <v>TEST-030-20250205</v>
      </c>
      <c r="B41" s="1" t="s">
        <v>737</v>
      </c>
      <c r="C41" s="7"/>
      <c r="D41" s="7" t="s">
        <v>690</v>
      </c>
      <c r="E41" s="1" t="s">
        <v>3</v>
      </c>
      <c r="F41" s="1"/>
      <c r="G41" s="1"/>
      <c r="H41" s="1"/>
      <c r="I41" s="9">
        <v>14046</v>
      </c>
      <c r="J41" s="1" t="s">
        <v>12</v>
      </c>
      <c r="K41" s="9">
        <v>22892</v>
      </c>
      <c r="L41" s="1" t="s">
        <v>628</v>
      </c>
      <c r="M41" s="1" t="s">
        <v>11</v>
      </c>
      <c r="N41" s="1" t="s">
        <v>371</v>
      </c>
      <c r="O41" s="1" t="s">
        <v>193</v>
      </c>
      <c r="P41" s="9">
        <v>79474</v>
      </c>
      <c r="Q41" s="1" t="s">
        <v>629</v>
      </c>
      <c r="R41" s="1" t="s">
        <v>433</v>
      </c>
      <c r="S41" s="1" t="s">
        <v>434</v>
      </c>
      <c r="T41" s="1" t="s">
        <v>413</v>
      </c>
      <c r="U41" s="9">
        <v>30028</v>
      </c>
      <c r="V41" s="1" t="s">
        <v>628</v>
      </c>
      <c r="W41" s="1" t="s">
        <v>26</v>
      </c>
      <c r="X41" s="1" t="s">
        <v>298</v>
      </c>
      <c r="Y41" s="1" t="s">
        <v>195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idden="1" x14ac:dyDescent="0.3">
      <c r="A42" s="1" t="str">
        <f t="shared" si="1"/>
        <v>TEST-031-20250205</v>
      </c>
      <c r="B42" s="1" t="s">
        <v>738</v>
      </c>
      <c r="C42" s="7"/>
      <c r="D42" s="7" t="s">
        <v>702</v>
      </c>
      <c r="E42" s="1" t="s">
        <v>605</v>
      </c>
      <c r="F42" s="1"/>
      <c r="G42" s="1"/>
      <c r="H42" s="1"/>
      <c r="I42" s="9">
        <v>11353</v>
      </c>
      <c r="J42" s="1" t="s">
        <v>45</v>
      </c>
      <c r="K42" s="9">
        <v>16001</v>
      </c>
      <c r="L42" s="1" t="s">
        <v>628</v>
      </c>
      <c r="M42" s="1" t="s">
        <v>221</v>
      </c>
      <c r="N42" s="1" t="s">
        <v>222</v>
      </c>
      <c r="O42" s="1" t="s">
        <v>223</v>
      </c>
      <c r="P42" s="9">
        <v>76331</v>
      </c>
      <c r="Q42" s="1" t="s">
        <v>629</v>
      </c>
      <c r="R42" s="1" t="s">
        <v>435</v>
      </c>
      <c r="S42" s="1" t="s">
        <v>436</v>
      </c>
      <c r="T42" s="1" t="s">
        <v>389</v>
      </c>
      <c r="U42" s="9">
        <v>19784</v>
      </c>
      <c r="V42" s="1" t="s">
        <v>628</v>
      </c>
      <c r="W42" s="1" t="s">
        <v>224</v>
      </c>
      <c r="X42" s="1" t="s">
        <v>225</v>
      </c>
      <c r="Y42" s="1" t="s">
        <v>226</v>
      </c>
      <c r="Z42" s="9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idden="1" x14ac:dyDescent="0.3">
      <c r="A43" s="1" t="str">
        <f t="shared" si="1"/>
        <v>TEST-032-20250205</v>
      </c>
      <c r="B43" s="1" t="s">
        <v>739</v>
      </c>
      <c r="C43" s="7"/>
      <c r="D43" s="7" t="s">
        <v>702</v>
      </c>
      <c r="E43" s="1" t="s">
        <v>38</v>
      </c>
      <c r="F43" s="1"/>
      <c r="G43" s="1"/>
      <c r="H43" s="1"/>
      <c r="I43" s="9">
        <v>11353</v>
      </c>
      <c r="J43" s="1" t="s">
        <v>45</v>
      </c>
      <c r="K43" s="9">
        <v>16001</v>
      </c>
      <c r="L43" s="1" t="s">
        <v>628</v>
      </c>
      <c r="M43" s="1" t="s">
        <v>221</v>
      </c>
      <c r="N43" s="1" t="s">
        <v>222</v>
      </c>
      <c r="O43" s="1" t="s">
        <v>223</v>
      </c>
      <c r="P43" s="9">
        <v>75789</v>
      </c>
      <c r="Q43" s="1" t="s">
        <v>629</v>
      </c>
      <c r="R43" s="1" t="s">
        <v>442</v>
      </c>
      <c r="S43" s="1" t="s">
        <v>190</v>
      </c>
      <c r="T43" s="1" t="s">
        <v>286</v>
      </c>
      <c r="U43" s="9">
        <v>12954</v>
      </c>
      <c r="V43" s="1" t="s">
        <v>628</v>
      </c>
      <c r="W43" s="1" t="s">
        <v>234</v>
      </c>
      <c r="X43" s="1" t="s">
        <v>235</v>
      </c>
      <c r="Y43" s="1" t="s">
        <v>236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idden="1" x14ac:dyDescent="0.3">
      <c r="A44" s="1" t="str">
        <f t="shared" si="1"/>
        <v>TEST-033-20250205</v>
      </c>
      <c r="B44" s="1" t="s">
        <v>740</v>
      </c>
      <c r="C44" s="7"/>
      <c r="D44" s="7" t="s">
        <v>702</v>
      </c>
      <c r="E44" s="1" t="s">
        <v>606</v>
      </c>
      <c r="F44" s="1"/>
      <c r="G44" s="1"/>
      <c r="H44" s="1"/>
      <c r="I44" s="9">
        <v>11353</v>
      </c>
      <c r="J44" s="1" t="s">
        <v>45</v>
      </c>
      <c r="K44" s="9">
        <v>16001</v>
      </c>
      <c r="L44" s="1" t="s">
        <v>628</v>
      </c>
      <c r="M44" s="1" t="s">
        <v>221</v>
      </c>
      <c r="N44" s="1" t="s">
        <v>222</v>
      </c>
      <c r="O44" s="1" t="s">
        <v>223</v>
      </c>
      <c r="P44" s="9">
        <v>75789</v>
      </c>
      <c r="Q44" s="1" t="s">
        <v>629</v>
      </c>
      <c r="R44" s="1" t="s">
        <v>442</v>
      </c>
      <c r="S44" s="1" t="s">
        <v>190</v>
      </c>
      <c r="T44" s="1" t="s">
        <v>286</v>
      </c>
      <c r="U44" s="9">
        <v>12954</v>
      </c>
      <c r="V44" s="1" t="s">
        <v>628</v>
      </c>
      <c r="W44" s="1" t="s">
        <v>234</v>
      </c>
      <c r="X44" s="1" t="s">
        <v>235</v>
      </c>
      <c r="Y44" s="1" t="s">
        <v>236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idden="1" x14ac:dyDescent="0.3">
      <c r="A45" s="1" t="str">
        <f t="shared" si="1"/>
        <v>TEST-034-20250205</v>
      </c>
      <c r="B45" s="1" t="s">
        <v>741</v>
      </c>
      <c r="C45" s="7"/>
      <c r="D45" s="7" t="s">
        <v>702</v>
      </c>
      <c r="E45" s="1" t="s">
        <v>30</v>
      </c>
      <c r="F45" s="1"/>
      <c r="G45" s="1"/>
      <c r="H45" s="1"/>
      <c r="I45" s="9">
        <v>15613</v>
      </c>
      <c r="J45" s="1" t="s">
        <v>31</v>
      </c>
      <c r="K45" s="9">
        <v>15485</v>
      </c>
      <c r="L45" s="1" t="s">
        <v>628</v>
      </c>
      <c r="M45" s="1" t="s">
        <v>32</v>
      </c>
      <c r="N45" s="1" t="s">
        <v>243</v>
      </c>
      <c r="O45" s="1" t="s">
        <v>177</v>
      </c>
      <c r="P45" s="9">
        <v>13538</v>
      </c>
      <c r="Q45" s="1" t="s">
        <v>628</v>
      </c>
      <c r="R45" s="1" t="s">
        <v>35</v>
      </c>
      <c r="S45" s="1" t="s">
        <v>297</v>
      </c>
      <c r="T45" s="1" t="s">
        <v>180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3">
      <c r="A46" s="1" t="str">
        <f t="shared" si="1"/>
        <v>TEST-035-20250205</v>
      </c>
      <c r="B46" s="1" t="s">
        <v>742</v>
      </c>
      <c r="C46" s="7"/>
      <c r="D46" s="7" t="s">
        <v>702</v>
      </c>
      <c r="E46" s="1" t="s">
        <v>3</v>
      </c>
      <c r="F46" s="1"/>
      <c r="G46" s="1"/>
      <c r="H46" s="1"/>
      <c r="I46" s="9">
        <v>14046</v>
      </c>
      <c r="J46" s="1" t="s">
        <v>12</v>
      </c>
      <c r="K46" s="9">
        <v>22892</v>
      </c>
      <c r="L46" s="1" t="s">
        <v>628</v>
      </c>
      <c r="M46" s="1" t="s">
        <v>11</v>
      </c>
      <c r="N46" s="1" t="s">
        <v>371</v>
      </c>
      <c r="O46" s="1" t="s">
        <v>193</v>
      </c>
      <c r="P46" s="9">
        <v>79474</v>
      </c>
      <c r="Q46" s="1" t="s">
        <v>629</v>
      </c>
      <c r="R46" s="1" t="s">
        <v>433</v>
      </c>
      <c r="S46" s="1" t="s">
        <v>434</v>
      </c>
      <c r="T46" s="1" t="s">
        <v>413</v>
      </c>
      <c r="U46" s="9">
        <v>30028</v>
      </c>
      <c r="V46" s="1" t="s">
        <v>628</v>
      </c>
      <c r="W46" s="1" t="s">
        <v>26</v>
      </c>
      <c r="X46" s="1" t="s">
        <v>298</v>
      </c>
      <c r="Y46" s="1" t="s">
        <v>195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idden="1" x14ac:dyDescent="0.3">
      <c r="A47" s="1" t="str">
        <f t="shared" si="1"/>
        <v>TEST-036-20250205</v>
      </c>
      <c r="B47" s="1" t="s">
        <v>743</v>
      </c>
      <c r="C47" s="7"/>
      <c r="D47" s="7" t="s">
        <v>688</v>
      </c>
      <c r="E47" s="1" t="s">
        <v>605</v>
      </c>
      <c r="F47" s="1"/>
      <c r="G47" s="1"/>
      <c r="H47" s="1"/>
      <c r="I47" s="9">
        <v>11353</v>
      </c>
      <c r="J47" s="1" t="s">
        <v>45</v>
      </c>
      <c r="K47" s="9">
        <v>16001</v>
      </c>
      <c r="L47" s="1" t="s">
        <v>628</v>
      </c>
      <c r="M47" s="1" t="s">
        <v>221</v>
      </c>
      <c r="N47" s="1" t="s">
        <v>222</v>
      </c>
      <c r="O47" s="1" t="s">
        <v>223</v>
      </c>
      <c r="P47" s="9">
        <v>76331</v>
      </c>
      <c r="Q47" s="1" t="s">
        <v>629</v>
      </c>
      <c r="R47" s="1" t="s">
        <v>435</v>
      </c>
      <c r="S47" s="1" t="s">
        <v>436</v>
      </c>
      <c r="T47" s="1" t="s">
        <v>389</v>
      </c>
      <c r="U47" s="9">
        <v>19784</v>
      </c>
      <c r="V47" s="1" t="s">
        <v>628</v>
      </c>
      <c r="W47" s="1" t="s">
        <v>224</v>
      </c>
      <c r="X47" s="1" t="s">
        <v>225</v>
      </c>
      <c r="Y47" s="1" t="s">
        <v>226</v>
      </c>
      <c r="Z47" s="9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idden="1" x14ac:dyDescent="0.3">
      <c r="A48" s="1" t="str">
        <f t="shared" si="1"/>
        <v>TEST-037-20250205</v>
      </c>
      <c r="B48" s="1" t="s">
        <v>744</v>
      </c>
      <c r="C48" s="7"/>
      <c r="D48" s="7" t="s">
        <v>688</v>
      </c>
      <c r="E48" s="1" t="s">
        <v>38</v>
      </c>
      <c r="F48" s="1"/>
      <c r="G48" s="1"/>
      <c r="H48" s="1"/>
      <c r="I48" s="9">
        <v>11353</v>
      </c>
      <c r="J48" s="1" t="s">
        <v>45</v>
      </c>
      <c r="K48" s="9">
        <v>16001</v>
      </c>
      <c r="L48" s="1" t="s">
        <v>628</v>
      </c>
      <c r="M48" s="1" t="s">
        <v>221</v>
      </c>
      <c r="N48" s="1" t="s">
        <v>222</v>
      </c>
      <c r="O48" s="1" t="s">
        <v>223</v>
      </c>
      <c r="P48" s="9">
        <v>75789</v>
      </c>
      <c r="Q48" s="1" t="s">
        <v>629</v>
      </c>
      <c r="R48" s="1" t="s">
        <v>442</v>
      </c>
      <c r="S48" s="1" t="s">
        <v>190</v>
      </c>
      <c r="T48" s="1" t="s">
        <v>286</v>
      </c>
      <c r="U48" s="9">
        <v>12954</v>
      </c>
      <c r="V48" s="1" t="s">
        <v>628</v>
      </c>
      <c r="W48" s="1" t="s">
        <v>234</v>
      </c>
      <c r="X48" s="1" t="s">
        <v>235</v>
      </c>
      <c r="Y48" s="1" t="s">
        <v>236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idden="1" x14ac:dyDescent="0.3">
      <c r="A49" s="1" t="str">
        <f t="shared" si="1"/>
        <v>TEST-038-20250205</v>
      </c>
      <c r="B49" s="1" t="s">
        <v>745</v>
      </c>
      <c r="C49" s="7"/>
      <c r="D49" s="7" t="s">
        <v>688</v>
      </c>
      <c r="E49" s="1" t="s">
        <v>606</v>
      </c>
      <c r="F49" s="1"/>
      <c r="G49" s="1"/>
      <c r="H49" s="1"/>
      <c r="I49" s="9">
        <v>11353</v>
      </c>
      <c r="J49" s="1" t="s">
        <v>45</v>
      </c>
      <c r="K49" s="9">
        <v>16001</v>
      </c>
      <c r="L49" s="1" t="s">
        <v>628</v>
      </c>
      <c r="M49" s="1" t="s">
        <v>221</v>
      </c>
      <c r="N49" s="1" t="s">
        <v>222</v>
      </c>
      <c r="O49" s="1" t="s">
        <v>223</v>
      </c>
      <c r="P49" s="9">
        <v>75789</v>
      </c>
      <c r="Q49" s="1" t="s">
        <v>629</v>
      </c>
      <c r="R49" s="1" t="s">
        <v>442</v>
      </c>
      <c r="S49" s="1" t="s">
        <v>190</v>
      </c>
      <c r="T49" s="1" t="s">
        <v>286</v>
      </c>
      <c r="U49" s="9">
        <v>12954</v>
      </c>
      <c r="V49" s="1" t="s">
        <v>628</v>
      </c>
      <c r="W49" s="1" t="s">
        <v>234</v>
      </c>
      <c r="X49" s="1" t="s">
        <v>235</v>
      </c>
      <c r="Y49" s="1" t="s">
        <v>236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idden="1" x14ac:dyDescent="0.3">
      <c r="A50" s="1" t="str">
        <f t="shared" si="1"/>
        <v>TEST-039-20250205</v>
      </c>
      <c r="B50" s="1" t="s">
        <v>746</v>
      </c>
      <c r="C50" s="7"/>
      <c r="D50" s="7" t="s">
        <v>688</v>
      </c>
      <c r="E50" s="1" t="s">
        <v>30</v>
      </c>
      <c r="F50" s="1"/>
      <c r="G50" s="1"/>
      <c r="H50" s="1"/>
      <c r="I50" s="9">
        <v>15613</v>
      </c>
      <c r="J50" s="1" t="s">
        <v>31</v>
      </c>
      <c r="K50" s="9">
        <v>15485</v>
      </c>
      <c r="L50" s="1" t="s">
        <v>628</v>
      </c>
      <c r="M50" s="1" t="s">
        <v>32</v>
      </c>
      <c r="N50" s="1" t="s">
        <v>243</v>
      </c>
      <c r="O50" s="1" t="s">
        <v>177</v>
      </c>
      <c r="P50" s="9">
        <v>13538</v>
      </c>
      <c r="Q50" s="1" t="s">
        <v>628</v>
      </c>
      <c r="R50" s="1" t="s">
        <v>35</v>
      </c>
      <c r="S50" s="1" t="s">
        <v>297</v>
      </c>
      <c r="T50" s="1" t="s">
        <v>180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">
      <c r="A51" s="1" t="str">
        <f t="shared" si="1"/>
        <v>TEST-040-20250205</v>
      </c>
      <c r="B51" s="1" t="s">
        <v>747</v>
      </c>
      <c r="C51" s="7"/>
      <c r="D51" s="7" t="s">
        <v>688</v>
      </c>
      <c r="E51" s="1" t="s">
        <v>3</v>
      </c>
      <c r="F51" s="1"/>
      <c r="G51" s="1"/>
      <c r="H51" s="1"/>
      <c r="I51" s="9">
        <v>14046</v>
      </c>
      <c r="J51" s="1" t="s">
        <v>12</v>
      </c>
      <c r="K51" s="9">
        <v>22892</v>
      </c>
      <c r="L51" s="1" t="s">
        <v>628</v>
      </c>
      <c r="M51" s="1" t="s">
        <v>11</v>
      </c>
      <c r="N51" s="1" t="s">
        <v>371</v>
      </c>
      <c r="O51" s="1" t="s">
        <v>193</v>
      </c>
      <c r="P51" s="9">
        <v>79474</v>
      </c>
      <c r="Q51" s="1" t="s">
        <v>629</v>
      </c>
      <c r="R51" s="1" t="s">
        <v>433</v>
      </c>
      <c r="S51" s="1" t="s">
        <v>434</v>
      </c>
      <c r="T51" s="1" t="s">
        <v>413</v>
      </c>
      <c r="U51" s="9">
        <v>30028</v>
      </c>
      <c r="V51" s="1" t="s">
        <v>628</v>
      </c>
      <c r="W51" s="1" t="s">
        <v>26</v>
      </c>
      <c r="X51" s="1" t="s">
        <v>298</v>
      </c>
      <c r="Y51" s="1" t="s">
        <v>195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</sheetData>
  <autoFilter ref="A1:AN51" xr:uid="{3A24ACA7-290F-4258-B61D-DD2FC3165C20}">
    <filterColumn colId="4">
      <filters>
        <filter val="Retail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B902F-823C-4F77-AB2D-EA8159A51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Batch</vt:lpstr>
      <vt:lpstr>AlurApproval</vt:lpstr>
      <vt:lpstr>BurekPenc</vt:lpstr>
      <vt:lpstr>Pemindahbukuan</vt:lpstr>
      <vt:lpstr>Detail Pemindahbukuan</vt:lpstr>
      <vt:lpstr>MaintenanceRek</vt:lpstr>
      <vt:lpstr>RestrukturisasiRek</vt:lpstr>
      <vt:lpstr>PendingRek</vt:lpstr>
      <vt:lpstr>MaintenanceInfo</vt:lpstr>
      <vt:lpstr>BlokirRek</vt:lpstr>
      <vt:lpstr>BucketAdjusment</vt:lpstr>
      <vt:lpstr>PenutupanRek</vt:lpstr>
      <vt:lpstr>Asuransi</vt:lpstr>
      <vt:lpstr>Detail Pembukaan Rek</vt:lpstr>
      <vt:lpstr>all user asic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2025-01-12T11:00:20Z</dcterms:created>
  <dcterms:modified xsi:type="dcterms:W3CDTF">2025-05-01T11:46:08Z</dcterms:modified>
</cp:coreProperties>
</file>