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Site 407 - Initial Data" sheetId="1" r:id="rId1"/>
    <sheet name="Discharge vs Area" sheetId="3" r:id="rId2"/>
    <sheet name="Discharge vs Width" sheetId="4" r:id="rId3"/>
    <sheet name="Discharge vs Depth" sheetId="5" r:id="rId4"/>
    <sheet name="Discharge vs Velocity" sheetId="6" r:id="rId5"/>
  </sheets>
  <calcPr calcId="162913"/>
  <extLst>
    <ext uri="GoogleSheetsCustomDataVersion1">
      <go:sheetsCustomData xmlns:go="http://customooxmlschemas.google.com/" r:id="rId10" roundtripDataSignature="AMtx7mjzYq+BJOi3HkntXf9DmSoCKURLSw=="/>
    </ext>
  </extLst>
</workbook>
</file>

<file path=xl/calcChain.xml><?xml version="1.0" encoding="utf-8"?>
<calcChain xmlns="http://schemas.openxmlformats.org/spreadsheetml/2006/main">
  <c r="T121" i="1" l="1"/>
  <c r="Q50" i="1"/>
  <c r="J50" i="1"/>
  <c r="Q49" i="1"/>
  <c r="J49" i="1"/>
  <c r="Q48" i="1"/>
  <c r="J48" i="1"/>
  <c r="Q47" i="1"/>
  <c r="J47" i="1"/>
  <c r="Q46" i="1"/>
  <c r="J46" i="1"/>
  <c r="Q45" i="1"/>
  <c r="J45" i="1"/>
  <c r="Q44" i="1"/>
  <c r="J44" i="1"/>
  <c r="Q43" i="1"/>
  <c r="J43" i="1"/>
  <c r="Q42" i="1"/>
  <c r="J42" i="1"/>
  <c r="Q41" i="1"/>
  <c r="J41" i="1"/>
  <c r="X34" i="1"/>
  <c r="Q34" i="1"/>
  <c r="J34" i="1"/>
  <c r="X33" i="1"/>
  <c r="Q33" i="1"/>
  <c r="J33" i="1"/>
  <c r="B33" i="1"/>
  <c r="X32" i="1"/>
  <c r="Q32" i="1"/>
  <c r="J32" i="1"/>
  <c r="X31" i="1"/>
  <c r="Q31" i="1"/>
  <c r="J31" i="1"/>
  <c r="X30" i="1"/>
  <c r="Q30" i="1"/>
  <c r="J30" i="1"/>
  <c r="X29" i="1"/>
  <c r="Q29" i="1"/>
  <c r="J29" i="1"/>
  <c r="X28" i="1"/>
  <c r="Q28" i="1"/>
  <c r="J28" i="1"/>
  <c r="X27" i="1"/>
  <c r="Q27" i="1"/>
  <c r="J27" i="1"/>
  <c r="X26" i="1"/>
  <c r="Q26" i="1"/>
  <c r="J26" i="1"/>
  <c r="X25" i="1"/>
  <c r="Q25" i="1"/>
  <c r="J25" i="1"/>
  <c r="B24" i="1"/>
  <c r="X18" i="1"/>
  <c r="Q18" i="1"/>
  <c r="J18" i="1"/>
  <c r="X17" i="1"/>
  <c r="Q17" i="1"/>
  <c r="J17" i="1"/>
  <c r="X16" i="1"/>
  <c r="Q16" i="1"/>
  <c r="J16" i="1"/>
  <c r="X15" i="1"/>
  <c r="Q15" i="1"/>
  <c r="J15" i="1"/>
  <c r="X14" i="1"/>
  <c r="Q14" i="1"/>
  <c r="J14" i="1"/>
  <c r="X13" i="1"/>
  <c r="Q13" i="1"/>
  <c r="J13" i="1"/>
  <c r="X12" i="1"/>
  <c r="Q12" i="1"/>
  <c r="J12" i="1"/>
  <c r="X11" i="1"/>
  <c r="Q11" i="1"/>
  <c r="J11" i="1"/>
  <c r="X10" i="1"/>
  <c r="Q10" i="1"/>
  <c r="J10" i="1"/>
  <c r="X9" i="1"/>
  <c r="Q9" i="1"/>
  <c r="J9" i="1"/>
</calcChain>
</file>

<file path=xl/sharedStrings.xml><?xml version="1.0" encoding="utf-8"?>
<sst xmlns="http://schemas.openxmlformats.org/spreadsheetml/2006/main" count="66" uniqueCount="17">
  <si>
    <t>SITE 407 - DEER CREEK</t>
  </si>
  <si>
    <t>Flow</t>
  </si>
  <si>
    <t>Site</t>
  </si>
  <si>
    <t>Cross Sections</t>
  </si>
  <si>
    <t>Q</t>
  </si>
  <si>
    <t>Cross Section</t>
  </si>
  <si>
    <t>Stream Discharge (m^3/s)</t>
  </si>
  <si>
    <t>Area (m^2)</t>
  </si>
  <si>
    <t>Width (m)</t>
  </si>
  <si>
    <t>Depth (m)</t>
  </si>
  <si>
    <t>Velocity (m/s)</t>
  </si>
  <si>
    <t>H*</t>
  </si>
  <si>
    <t>Average</t>
  </si>
  <si>
    <t>At</t>
  </si>
  <si>
    <t>Xt</t>
  </si>
  <si>
    <t>STDEV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</si>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</sst>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3" fillId="0" borderId="0" xfId="0" applyFont="1"/>
    <xf numFmtId="0" fontId="2" fillId="3" borderId="0" xfId="0" applyFont="1" applyFill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2" fillId="3" borderId="3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0" borderId="0" xfId="0" applyFont="1" applyAlignment="1"/>
    <xf numFmtId="0" fontId="2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/>
    <xf numFmtId="0" fontId="2" fillId="0" borderId="10" xfId="0" applyFont="1" applyBorder="1"/>
    <xf numFmtId="0" fontId="5" fillId="0" borderId="0" xfId="0" applyFont="1"/>
    <xf numFmtId="0" fontId="2" fillId="4" borderId="1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4" fillId="0" borderId="0" xfId="0" applyFo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(93.61)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0627628969959542"/>
                  <c:y val="4.2129629629629626E-3"/>
                </c:manualLayout>
              </c:layout>
              <c:numFmt formatCode="General" sourceLinked="0"/>
            </c:trendlineLbl>
          </c:trendline>
          <c:xVal>
            <c:numRef>
              <c:f>'Site 407 - Initial Data'!$F$9:$F$18</c:f>
              <c:numCache>
                <c:formatCode>General</c:formatCode>
                <c:ptCount val="10"/>
                <c:pt idx="0">
                  <c:v>5000</c:v>
                </c:pt>
                <c:pt idx="1">
                  <c:v>4450</c:v>
                </c:pt>
                <c:pt idx="2">
                  <c:v>3900</c:v>
                </c:pt>
                <c:pt idx="3">
                  <c:v>3350</c:v>
                </c:pt>
                <c:pt idx="4">
                  <c:v>2800</c:v>
                </c:pt>
                <c:pt idx="5">
                  <c:v>2250</c:v>
                </c:pt>
                <c:pt idx="6">
                  <c:v>1700</c:v>
                </c:pt>
                <c:pt idx="7">
                  <c:v>1150</c:v>
                </c:pt>
                <c:pt idx="8">
                  <c:v>600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Data'!$G$9:$G$18</c:f>
              <c:numCache>
                <c:formatCode>General</c:formatCode>
                <c:ptCount val="10"/>
                <c:pt idx="0">
                  <c:v>930.82</c:v>
                </c:pt>
                <c:pt idx="1">
                  <c:v>859.89</c:v>
                </c:pt>
                <c:pt idx="2">
                  <c:v>782.71</c:v>
                </c:pt>
                <c:pt idx="3">
                  <c:v>706.29</c:v>
                </c:pt>
                <c:pt idx="4">
                  <c:v>624.61</c:v>
                </c:pt>
                <c:pt idx="5">
                  <c:v>538.25</c:v>
                </c:pt>
                <c:pt idx="6">
                  <c:v>446.03</c:v>
                </c:pt>
                <c:pt idx="7">
                  <c:v>344.35</c:v>
                </c:pt>
                <c:pt idx="8">
                  <c:v>225.73</c:v>
                </c:pt>
                <c:pt idx="9">
                  <c:v>47.75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6-4A40-AA70-496E239C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50263"/>
        <c:axId val="54688197"/>
      </c:scatterChart>
      <c:valAx>
        <c:axId val="143465026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688197"/>
        <c:crosses val="autoZero"/>
        <c:crossBetween val="midCat"/>
      </c:valAx>
      <c:valAx>
        <c:axId val="5468819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46502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(524.87)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9583179025698708"/>
                  <c:y val="-2.0598134575738586E-2"/>
                </c:manualLayout>
              </c:layout>
              <c:numFmt formatCode="General" sourceLinked="0"/>
            </c:trendlineLbl>
          </c:trendline>
          <c:xVal>
            <c:numRef>
              <c:f>'Site 407 - Initial Data'!$M$9:$M$18</c:f>
              <c:numCache>
                <c:formatCode>General</c:formatCode>
                <c:ptCount val="10"/>
                <c:pt idx="0">
                  <c:v>4800</c:v>
                </c:pt>
                <c:pt idx="1">
                  <c:v>4300</c:v>
                </c:pt>
                <c:pt idx="2">
                  <c:v>3800</c:v>
                </c:pt>
                <c:pt idx="3">
                  <c:v>3300</c:v>
                </c:pt>
                <c:pt idx="4">
                  <c:v>2800</c:v>
                </c:pt>
                <c:pt idx="5">
                  <c:v>2300</c:v>
                </c:pt>
                <c:pt idx="6">
                  <c:v>1800</c:v>
                </c:pt>
                <c:pt idx="7">
                  <c:v>1300</c:v>
                </c:pt>
                <c:pt idx="8">
                  <c:v>800</c:v>
                </c:pt>
                <c:pt idx="9">
                  <c:v>300</c:v>
                </c:pt>
              </c:numCache>
            </c:numRef>
          </c:xVal>
          <c:yVal>
            <c:numRef>
              <c:f>'Site 407 - Initial Data'!$O$9:$O$18</c:f>
              <c:numCache>
                <c:formatCode>General</c:formatCode>
                <c:ptCount val="10"/>
                <c:pt idx="0">
                  <c:v>178.94</c:v>
                </c:pt>
                <c:pt idx="1">
                  <c:v>164</c:v>
                </c:pt>
                <c:pt idx="2">
                  <c:v>158.72999999999999</c:v>
                </c:pt>
                <c:pt idx="3">
                  <c:v>152.76</c:v>
                </c:pt>
                <c:pt idx="4">
                  <c:v>146.61000000000001</c:v>
                </c:pt>
                <c:pt idx="5">
                  <c:v>139.69</c:v>
                </c:pt>
                <c:pt idx="6">
                  <c:v>132.06</c:v>
                </c:pt>
                <c:pt idx="7">
                  <c:v>123.42</c:v>
                </c:pt>
                <c:pt idx="8">
                  <c:v>112.51</c:v>
                </c:pt>
                <c:pt idx="9">
                  <c:v>97.76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8-4ABA-86C5-FB263505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10308"/>
        <c:axId val="214181960"/>
      </c:scatterChart>
      <c:valAx>
        <c:axId val="180551030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181960"/>
        <c:crosses val="autoZero"/>
        <c:crossBetween val="midCat"/>
      </c:valAx>
      <c:valAx>
        <c:axId val="21418196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55103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(953.37)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944502834301073"/>
                  <c:y val="0.16657675576020126"/>
                </c:manualLayout>
              </c:layout>
              <c:numFmt formatCode="General" sourceLinked="0"/>
            </c:trendlineLbl>
          </c:trendline>
          <c:xVal>
            <c:numRef>
              <c:f>'Site 407 - Initial Data'!$T$9:$T$18</c:f>
              <c:numCache>
                <c:formatCode>General</c:formatCode>
                <c:ptCount val="10"/>
                <c:pt idx="0">
                  <c:v>5000</c:v>
                </c:pt>
                <c:pt idx="1">
                  <c:v>4450</c:v>
                </c:pt>
                <c:pt idx="2">
                  <c:v>3900</c:v>
                </c:pt>
                <c:pt idx="3">
                  <c:v>3350</c:v>
                </c:pt>
                <c:pt idx="4">
                  <c:v>2800</c:v>
                </c:pt>
                <c:pt idx="5">
                  <c:v>2250</c:v>
                </c:pt>
                <c:pt idx="6">
                  <c:v>1700</c:v>
                </c:pt>
                <c:pt idx="7">
                  <c:v>1150</c:v>
                </c:pt>
                <c:pt idx="8">
                  <c:v>600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Data'!$V$9:$V$18</c:f>
              <c:numCache>
                <c:formatCode>General</c:formatCode>
                <c:ptCount val="10"/>
                <c:pt idx="0">
                  <c:v>211.83</c:v>
                </c:pt>
                <c:pt idx="1">
                  <c:v>205.56</c:v>
                </c:pt>
                <c:pt idx="2">
                  <c:v>198.52</c:v>
                </c:pt>
                <c:pt idx="3">
                  <c:v>191.36</c:v>
                </c:pt>
                <c:pt idx="4">
                  <c:v>183.58</c:v>
                </c:pt>
                <c:pt idx="5">
                  <c:v>174.73</c:v>
                </c:pt>
                <c:pt idx="6">
                  <c:v>164.47</c:v>
                </c:pt>
                <c:pt idx="7">
                  <c:v>152.81</c:v>
                </c:pt>
                <c:pt idx="8">
                  <c:v>137.56</c:v>
                </c:pt>
                <c:pt idx="9">
                  <c:v>111.28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7-4776-AB32-63B7346C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85173"/>
        <c:axId val="142187398"/>
      </c:scatterChart>
      <c:valAx>
        <c:axId val="123758517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187398"/>
        <c:crosses val="autoZero"/>
        <c:crossBetween val="midCat"/>
      </c:valAx>
      <c:valAx>
        <c:axId val="1421873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5851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(1371.95)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091416520533181"/>
                  <c:y val="-7.1127337456520362E-2"/>
                </c:manualLayout>
              </c:layout>
              <c:numFmt formatCode="General" sourceLinked="0"/>
            </c:trendlineLbl>
          </c:trendline>
          <c:xVal>
            <c:numRef>
              <c:f>'Site 407 - Initial Data'!$F$25:$F$34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Data'!$H$25:$H$34</c:f>
              <c:numCache>
                <c:formatCode>General</c:formatCode>
                <c:ptCount val="10"/>
                <c:pt idx="0">
                  <c:v>119.78</c:v>
                </c:pt>
                <c:pt idx="1">
                  <c:v>113.05</c:v>
                </c:pt>
                <c:pt idx="2">
                  <c:v>107.46</c:v>
                </c:pt>
                <c:pt idx="3">
                  <c:v>105.75</c:v>
                </c:pt>
                <c:pt idx="4">
                  <c:v>103.97</c:v>
                </c:pt>
                <c:pt idx="5">
                  <c:v>102.19</c:v>
                </c:pt>
                <c:pt idx="6">
                  <c:v>101.21</c:v>
                </c:pt>
                <c:pt idx="7">
                  <c:v>100.15</c:v>
                </c:pt>
                <c:pt idx="8">
                  <c:v>98.64</c:v>
                </c:pt>
                <c:pt idx="9">
                  <c:v>97.19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C-4599-8586-F3988F23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3101"/>
        <c:axId val="921161548"/>
      </c:scatterChart>
      <c:valAx>
        <c:axId val="59404310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1161548"/>
        <c:crosses val="autoZero"/>
        <c:crossBetween val="midCat"/>
      </c:valAx>
      <c:valAx>
        <c:axId val="92116154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0431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(1926.47)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896305269533615"/>
                  <c:y val="-8.4953636850756978E-2"/>
                </c:manualLayout>
              </c:layout>
              <c:numFmt formatCode="General" sourceLinked="0"/>
            </c:trendlineLbl>
          </c:trendline>
          <c:xVal>
            <c:numRef>
              <c:f>'Site 407 - Initial Data'!$M$25:$M$34</c:f>
              <c:numCache>
                <c:formatCode>General</c:formatCode>
                <c:ptCount val="10"/>
                <c:pt idx="0">
                  <c:v>1350</c:v>
                </c:pt>
                <c:pt idx="1">
                  <c:v>1225</c:v>
                </c:pt>
                <c:pt idx="2">
                  <c:v>1100</c:v>
                </c:pt>
                <c:pt idx="3">
                  <c:v>975</c:v>
                </c:pt>
                <c:pt idx="4">
                  <c:v>850</c:v>
                </c:pt>
                <c:pt idx="5">
                  <c:v>725</c:v>
                </c:pt>
                <c:pt idx="6">
                  <c:v>600</c:v>
                </c:pt>
                <c:pt idx="7">
                  <c:v>475</c:v>
                </c:pt>
                <c:pt idx="8">
                  <c:v>350</c:v>
                </c:pt>
                <c:pt idx="9">
                  <c:v>225</c:v>
                </c:pt>
              </c:numCache>
            </c:numRef>
          </c:xVal>
          <c:yVal>
            <c:numRef>
              <c:f>'Site 407 - Initial Data'!$O$25:$O$34</c:f>
              <c:numCache>
                <c:formatCode>General</c:formatCode>
                <c:ptCount val="10"/>
                <c:pt idx="0">
                  <c:v>121.48</c:v>
                </c:pt>
                <c:pt idx="1">
                  <c:v>118.73</c:v>
                </c:pt>
                <c:pt idx="2">
                  <c:v>115.89</c:v>
                </c:pt>
                <c:pt idx="3">
                  <c:v>112.81</c:v>
                </c:pt>
                <c:pt idx="4">
                  <c:v>109.49</c:v>
                </c:pt>
                <c:pt idx="5">
                  <c:v>105.88</c:v>
                </c:pt>
                <c:pt idx="6">
                  <c:v>100.88</c:v>
                </c:pt>
                <c:pt idx="7">
                  <c:v>93.11</c:v>
                </c:pt>
                <c:pt idx="8">
                  <c:v>85.01</c:v>
                </c:pt>
                <c:pt idx="9">
                  <c:v>75.33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6-4A52-8556-CE1D7B8ED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42335"/>
        <c:axId val="1572032851"/>
      </c:scatterChart>
      <c:valAx>
        <c:axId val="28954233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2032851"/>
        <c:crosses val="autoZero"/>
        <c:crossBetween val="midCat"/>
      </c:valAx>
      <c:valAx>
        <c:axId val="157203285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5423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(2349.93)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773728065651181"/>
                  <c:y val="-2.643671271194907E-2"/>
                </c:manualLayout>
              </c:layout>
              <c:numFmt formatCode="General" sourceLinked="0"/>
            </c:trendlineLbl>
          </c:trendline>
          <c:xVal>
            <c:numRef>
              <c:f>'Site 407 - Initial Data'!$T$25:$T$34</c:f>
              <c:numCache>
                <c:formatCode>General</c:formatCode>
                <c:ptCount val="10"/>
                <c:pt idx="0">
                  <c:v>2000</c:v>
                </c:pt>
                <c:pt idx="1">
                  <c:v>1800</c:v>
                </c:pt>
                <c:pt idx="2">
                  <c:v>1600</c:v>
                </c:pt>
                <c:pt idx="3">
                  <c:v>1400</c:v>
                </c:pt>
                <c:pt idx="4">
                  <c:v>1200</c:v>
                </c:pt>
                <c:pt idx="5">
                  <c:v>1000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'Site 407 - Initial Data'!$V$25:$V$34</c:f>
              <c:numCache>
                <c:formatCode>General</c:formatCode>
                <c:ptCount val="10"/>
                <c:pt idx="0">
                  <c:v>193.34</c:v>
                </c:pt>
                <c:pt idx="1">
                  <c:v>178.91</c:v>
                </c:pt>
                <c:pt idx="2">
                  <c:v>175.1</c:v>
                </c:pt>
                <c:pt idx="3">
                  <c:v>170.98</c:v>
                </c:pt>
                <c:pt idx="4">
                  <c:v>166.44</c:v>
                </c:pt>
                <c:pt idx="5">
                  <c:v>161.71</c:v>
                </c:pt>
                <c:pt idx="6">
                  <c:v>156.56</c:v>
                </c:pt>
                <c:pt idx="7">
                  <c:v>150.27000000000001</c:v>
                </c:pt>
                <c:pt idx="8">
                  <c:v>142.75</c:v>
                </c:pt>
                <c:pt idx="9">
                  <c:v>133.69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9-4101-8B5D-634CCCB2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34820"/>
        <c:axId val="1121827997"/>
      </c:scatterChart>
      <c:valAx>
        <c:axId val="163793482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1827997"/>
        <c:crosses val="autoZero"/>
        <c:crossBetween val="midCat"/>
      </c:valAx>
      <c:valAx>
        <c:axId val="112182799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>
            <c:manualLayout>
              <c:xMode val="edge"/>
              <c:yMode val="edge"/>
              <c:x val="3.0581039755351681E-2"/>
              <c:y val="0.23489757955012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9348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(2614.97)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425776920116927"/>
                  <c:y val="-5.0121970047861668E-2"/>
                </c:manualLayout>
              </c:layout>
              <c:numFmt formatCode="General" sourceLinked="0"/>
            </c:trendlineLbl>
          </c:trendline>
          <c:xVal>
            <c:numRef>
              <c:f>'Site 407 - Initial Data'!$F$41:$F$50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'Site 407 - Initial Data'!$H$41:$H$50</c:f>
              <c:numCache>
                <c:formatCode>General</c:formatCode>
                <c:ptCount val="10"/>
                <c:pt idx="0">
                  <c:v>191.08</c:v>
                </c:pt>
                <c:pt idx="1">
                  <c:v>181.34</c:v>
                </c:pt>
                <c:pt idx="2">
                  <c:v>176.69</c:v>
                </c:pt>
                <c:pt idx="3">
                  <c:v>171.59</c:v>
                </c:pt>
                <c:pt idx="4">
                  <c:v>167.36</c:v>
                </c:pt>
                <c:pt idx="5">
                  <c:v>163.76</c:v>
                </c:pt>
                <c:pt idx="6">
                  <c:v>160.01</c:v>
                </c:pt>
                <c:pt idx="7">
                  <c:v>156.07</c:v>
                </c:pt>
                <c:pt idx="8">
                  <c:v>151.43</c:v>
                </c:pt>
                <c:pt idx="9">
                  <c:v>145.61000000000001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24-4418-9ED0-51D8F821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33037"/>
        <c:axId val="223706047"/>
      </c:scatterChart>
      <c:valAx>
        <c:axId val="206373303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3706047"/>
        <c:crosses val="autoZero"/>
        <c:crossBetween val="midCat"/>
      </c:valAx>
      <c:valAx>
        <c:axId val="22370604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37330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(2844.14)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896305269533615"/>
                  <c:y val="-3.2178477690288712E-2"/>
                </c:manualLayout>
              </c:layout>
              <c:numFmt formatCode="General" sourceLinked="0"/>
            </c:trendlineLbl>
          </c:trendline>
          <c:xVal>
            <c:numRef>
              <c:f>'Site 407 - Initial Data'!$M$41:$M$50</c:f>
              <c:numCache>
                <c:formatCode>General</c:formatCode>
                <c:ptCount val="10"/>
                <c:pt idx="0">
                  <c:v>1350</c:v>
                </c:pt>
                <c:pt idx="1">
                  <c:v>1225</c:v>
                </c:pt>
                <c:pt idx="2">
                  <c:v>1100</c:v>
                </c:pt>
                <c:pt idx="3">
                  <c:v>975</c:v>
                </c:pt>
                <c:pt idx="4">
                  <c:v>850</c:v>
                </c:pt>
                <c:pt idx="5">
                  <c:v>725</c:v>
                </c:pt>
                <c:pt idx="6">
                  <c:v>600</c:v>
                </c:pt>
                <c:pt idx="7">
                  <c:v>475</c:v>
                </c:pt>
                <c:pt idx="8">
                  <c:v>350</c:v>
                </c:pt>
                <c:pt idx="9">
                  <c:v>225</c:v>
                </c:pt>
              </c:numCache>
            </c:numRef>
          </c:xVal>
          <c:yVal>
            <c:numRef>
              <c:f>'Site 407 - Initial Data'!$O$41:$O$50</c:f>
              <c:numCache>
                <c:formatCode>General</c:formatCode>
                <c:ptCount val="10"/>
                <c:pt idx="0">
                  <c:v>223.81</c:v>
                </c:pt>
                <c:pt idx="1">
                  <c:v>220.78</c:v>
                </c:pt>
                <c:pt idx="2">
                  <c:v>217.45</c:v>
                </c:pt>
                <c:pt idx="3">
                  <c:v>213.81</c:v>
                </c:pt>
                <c:pt idx="4">
                  <c:v>210.02</c:v>
                </c:pt>
                <c:pt idx="5">
                  <c:v>206.08</c:v>
                </c:pt>
                <c:pt idx="6">
                  <c:v>201.84</c:v>
                </c:pt>
                <c:pt idx="7">
                  <c:v>196.69</c:v>
                </c:pt>
                <c:pt idx="8">
                  <c:v>190.47</c:v>
                </c:pt>
                <c:pt idx="9">
                  <c:v>183.05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2-47C7-B5B8-FC27052B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431404"/>
        <c:axId val="673922335"/>
      </c:scatterChart>
      <c:valAx>
        <c:axId val="171543140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3922335"/>
        <c:crosses val="autoZero"/>
        <c:crossBetween val="midCat"/>
      </c:valAx>
      <c:valAx>
        <c:axId val="67392233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4314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(93.61)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0442013129102846"/>
                  <c:y val="-4.152249134948097E-4"/>
                </c:manualLayout>
              </c:layout>
              <c:numFmt formatCode="General" sourceLinked="0"/>
            </c:trendlineLbl>
          </c:trendline>
          <c:xVal>
            <c:numRef>
              <c:f>'Site 407 - Initial Data'!$F$9:$F$18</c:f>
              <c:numCache>
                <c:formatCode>General</c:formatCode>
                <c:ptCount val="10"/>
                <c:pt idx="0">
                  <c:v>5000</c:v>
                </c:pt>
                <c:pt idx="1">
                  <c:v>4450</c:v>
                </c:pt>
                <c:pt idx="2">
                  <c:v>3900</c:v>
                </c:pt>
                <c:pt idx="3">
                  <c:v>3350</c:v>
                </c:pt>
                <c:pt idx="4">
                  <c:v>2800</c:v>
                </c:pt>
                <c:pt idx="5">
                  <c:v>2250</c:v>
                </c:pt>
                <c:pt idx="6">
                  <c:v>1700</c:v>
                </c:pt>
                <c:pt idx="7">
                  <c:v>1150</c:v>
                </c:pt>
                <c:pt idx="8">
                  <c:v>600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Data'!$I$9:$I$18</c:f>
              <c:numCache>
                <c:formatCode>General</c:formatCode>
                <c:ptCount val="10"/>
                <c:pt idx="0">
                  <c:v>8.92</c:v>
                </c:pt>
                <c:pt idx="1">
                  <c:v>8.4</c:v>
                </c:pt>
                <c:pt idx="2">
                  <c:v>7.8</c:v>
                </c:pt>
                <c:pt idx="3">
                  <c:v>7.2</c:v>
                </c:pt>
                <c:pt idx="4">
                  <c:v>6.5</c:v>
                </c:pt>
                <c:pt idx="5">
                  <c:v>5.76</c:v>
                </c:pt>
                <c:pt idx="6">
                  <c:v>4.9400000000000004</c:v>
                </c:pt>
                <c:pt idx="7">
                  <c:v>3.96</c:v>
                </c:pt>
                <c:pt idx="8">
                  <c:v>2.75</c:v>
                </c:pt>
                <c:pt idx="9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3-4557-ADDC-2730EB35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65442"/>
        <c:axId val="2134555582"/>
      </c:scatterChart>
      <c:valAx>
        <c:axId val="177596544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4555582"/>
        <c:crosses val="autoZero"/>
        <c:crossBetween val="midCat"/>
      </c:valAx>
      <c:valAx>
        <c:axId val="213455558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59654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(524.87)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1712589772432293"/>
                  <c:y val="-0.1417253812131615"/>
                </c:manualLayout>
              </c:layout>
              <c:numFmt formatCode="General" sourceLinked="0"/>
            </c:trendlineLbl>
          </c:trendline>
          <c:xVal>
            <c:numRef>
              <c:f>'Site 407 - Initial Data'!$M$9:$M$18</c:f>
              <c:numCache>
                <c:formatCode>General</c:formatCode>
                <c:ptCount val="10"/>
                <c:pt idx="0">
                  <c:v>4800</c:v>
                </c:pt>
                <c:pt idx="1">
                  <c:v>4300</c:v>
                </c:pt>
                <c:pt idx="2">
                  <c:v>3800</c:v>
                </c:pt>
                <c:pt idx="3">
                  <c:v>3300</c:v>
                </c:pt>
                <c:pt idx="4">
                  <c:v>2800</c:v>
                </c:pt>
                <c:pt idx="5">
                  <c:v>2300</c:v>
                </c:pt>
                <c:pt idx="6">
                  <c:v>1800</c:v>
                </c:pt>
                <c:pt idx="7">
                  <c:v>1300</c:v>
                </c:pt>
                <c:pt idx="8">
                  <c:v>800</c:v>
                </c:pt>
                <c:pt idx="9">
                  <c:v>300</c:v>
                </c:pt>
              </c:numCache>
            </c:numRef>
          </c:xVal>
          <c:yVal>
            <c:numRef>
              <c:f>'Site 407 - Initial Data'!$P$9:$P$18</c:f>
              <c:numCache>
                <c:formatCode>General</c:formatCode>
                <c:ptCount val="10"/>
                <c:pt idx="0">
                  <c:v>11.42</c:v>
                </c:pt>
                <c:pt idx="1">
                  <c:v>10.81</c:v>
                </c:pt>
                <c:pt idx="2">
                  <c:v>10.17</c:v>
                </c:pt>
                <c:pt idx="3">
                  <c:v>9.5</c:v>
                </c:pt>
                <c:pt idx="4">
                  <c:v>8.8699999999999992</c:v>
                </c:pt>
                <c:pt idx="5">
                  <c:v>8.1199999999999992</c:v>
                </c:pt>
                <c:pt idx="6">
                  <c:v>7.27</c:v>
                </c:pt>
                <c:pt idx="7">
                  <c:v>6.46</c:v>
                </c:pt>
                <c:pt idx="8">
                  <c:v>5.16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D-4CFB-9E30-E451615A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46503"/>
        <c:axId val="1656799918"/>
      </c:scatterChart>
      <c:valAx>
        <c:axId val="198624650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6799918"/>
        <c:crosses val="autoZero"/>
        <c:crossBetween val="midCat"/>
      </c:valAx>
      <c:valAx>
        <c:axId val="165679991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2465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(953.37)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2303152477931506"/>
                  <c:y val="-0.10842928370977849"/>
                </c:manualLayout>
              </c:layout>
              <c:numFmt formatCode="General" sourceLinked="0"/>
            </c:trendlineLbl>
          </c:trendline>
          <c:xVal>
            <c:numRef>
              <c:f>'Site 407 - Initial Data'!$T$9:$T$18</c:f>
              <c:numCache>
                <c:formatCode>General</c:formatCode>
                <c:ptCount val="10"/>
                <c:pt idx="0">
                  <c:v>5000</c:v>
                </c:pt>
                <c:pt idx="1">
                  <c:v>4450</c:v>
                </c:pt>
                <c:pt idx="2">
                  <c:v>3900</c:v>
                </c:pt>
                <c:pt idx="3">
                  <c:v>3350</c:v>
                </c:pt>
                <c:pt idx="4">
                  <c:v>2800</c:v>
                </c:pt>
                <c:pt idx="5">
                  <c:v>2250</c:v>
                </c:pt>
                <c:pt idx="6">
                  <c:v>1700</c:v>
                </c:pt>
                <c:pt idx="7">
                  <c:v>1150</c:v>
                </c:pt>
                <c:pt idx="8">
                  <c:v>600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Data'!$W$9:$W$18</c:f>
              <c:numCache>
                <c:formatCode>General</c:formatCode>
                <c:ptCount val="10"/>
                <c:pt idx="0">
                  <c:v>13.75</c:v>
                </c:pt>
                <c:pt idx="1">
                  <c:v>13.11</c:v>
                </c:pt>
                <c:pt idx="2">
                  <c:v>12.42</c:v>
                </c:pt>
                <c:pt idx="3">
                  <c:v>11.7</c:v>
                </c:pt>
                <c:pt idx="4">
                  <c:v>10.82</c:v>
                </c:pt>
                <c:pt idx="5">
                  <c:v>10</c:v>
                </c:pt>
                <c:pt idx="6">
                  <c:v>8.99</c:v>
                </c:pt>
                <c:pt idx="7">
                  <c:v>7.79</c:v>
                </c:pt>
                <c:pt idx="8">
                  <c:v>6.29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B-4C3F-8AE5-35C8F8BD2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826715"/>
        <c:axId val="654522067"/>
      </c:scatterChart>
      <c:valAx>
        <c:axId val="102382671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4522067"/>
        <c:crosses val="autoZero"/>
        <c:crossBetween val="midCat"/>
      </c:valAx>
      <c:valAx>
        <c:axId val="65452206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38267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(524.87)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939662542182227"/>
                  <c:y val="-6.7837869747250479E-2"/>
                </c:manualLayout>
              </c:layout>
              <c:numFmt formatCode="General" sourceLinked="0"/>
            </c:trendlineLbl>
          </c:trendline>
          <c:xVal>
            <c:numRef>
              <c:f>'Site 407 - Initial Data'!$M$9:$M$18</c:f>
              <c:numCache>
                <c:formatCode>General</c:formatCode>
                <c:ptCount val="10"/>
                <c:pt idx="0">
                  <c:v>4800</c:v>
                </c:pt>
                <c:pt idx="1">
                  <c:v>4300</c:v>
                </c:pt>
                <c:pt idx="2">
                  <c:v>3800</c:v>
                </c:pt>
                <c:pt idx="3">
                  <c:v>3300</c:v>
                </c:pt>
                <c:pt idx="4">
                  <c:v>2800</c:v>
                </c:pt>
                <c:pt idx="5">
                  <c:v>2300</c:v>
                </c:pt>
                <c:pt idx="6">
                  <c:v>1800</c:v>
                </c:pt>
                <c:pt idx="7">
                  <c:v>1300</c:v>
                </c:pt>
                <c:pt idx="8">
                  <c:v>800</c:v>
                </c:pt>
                <c:pt idx="9">
                  <c:v>300</c:v>
                </c:pt>
              </c:numCache>
            </c:numRef>
          </c:xVal>
          <c:yVal>
            <c:numRef>
              <c:f>'Site 407 - Initial Data'!$N$9:$N$18</c:f>
              <c:numCache>
                <c:formatCode>General</c:formatCode>
                <c:ptCount val="10"/>
                <c:pt idx="0">
                  <c:v>1317.78</c:v>
                </c:pt>
                <c:pt idx="1">
                  <c:v>1217.0999999999999</c:v>
                </c:pt>
                <c:pt idx="2">
                  <c:v>1126.52</c:v>
                </c:pt>
                <c:pt idx="3">
                  <c:v>1022.9</c:v>
                </c:pt>
                <c:pt idx="4">
                  <c:v>925.39</c:v>
                </c:pt>
                <c:pt idx="5">
                  <c:v>818.32</c:v>
                </c:pt>
                <c:pt idx="6">
                  <c:v>703.83</c:v>
                </c:pt>
                <c:pt idx="7">
                  <c:v>581.74</c:v>
                </c:pt>
                <c:pt idx="8">
                  <c:v>444.36</c:v>
                </c:pt>
                <c:pt idx="9">
                  <c:v>275.08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5-4F3C-840D-9545C0C4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69492"/>
        <c:axId val="1975822852"/>
      </c:scatterChart>
      <c:valAx>
        <c:axId val="94156949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5822852"/>
        <c:crosses val="autoZero"/>
        <c:crossBetween val="midCat"/>
      </c:valAx>
      <c:valAx>
        <c:axId val="197582285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15694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(1371.95)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152179281747332"/>
                  <c:y val="-3.8921169336591545E-3"/>
                </c:manualLayout>
              </c:layout>
              <c:numFmt formatCode="General" sourceLinked="0"/>
            </c:trendlineLbl>
          </c:trendline>
          <c:xVal>
            <c:numRef>
              <c:f>'Site 407 - Initial Data'!$F$25:$F$34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Data'!$I$25:$I$34</c:f>
              <c:numCache>
                <c:formatCode>General</c:formatCode>
                <c:ptCount val="10"/>
                <c:pt idx="0">
                  <c:v>6.21</c:v>
                </c:pt>
                <c:pt idx="1">
                  <c:v>6.04</c:v>
                </c:pt>
                <c:pt idx="2">
                  <c:v>5.82</c:v>
                </c:pt>
                <c:pt idx="3">
                  <c:v>5.6</c:v>
                </c:pt>
                <c:pt idx="4">
                  <c:v>5.38</c:v>
                </c:pt>
                <c:pt idx="5">
                  <c:v>5.17</c:v>
                </c:pt>
                <c:pt idx="6">
                  <c:v>4.95</c:v>
                </c:pt>
                <c:pt idx="7">
                  <c:v>4.59</c:v>
                </c:pt>
                <c:pt idx="8">
                  <c:v>4.22</c:v>
                </c:pt>
                <c:pt idx="9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3-4927-AB47-494E0035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48362"/>
        <c:axId val="1237187573"/>
      </c:scatterChart>
      <c:valAx>
        <c:axId val="103794836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187573"/>
        <c:crosses val="autoZero"/>
        <c:crossBetween val="midCat"/>
      </c:valAx>
      <c:valAx>
        <c:axId val="123718757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794836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(1926.47)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861798044475209"/>
                  <c:y val="-4.152249134948097E-4"/>
                </c:manualLayout>
              </c:layout>
              <c:numFmt formatCode="General" sourceLinked="0"/>
            </c:trendlineLbl>
          </c:trendline>
          <c:xVal>
            <c:numRef>
              <c:f>'Site 407 - Initial Data'!$M$25:$M$34</c:f>
              <c:numCache>
                <c:formatCode>General</c:formatCode>
                <c:ptCount val="10"/>
                <c:pt idx="0">
                  <c:v>1350</c:v>
                </c:pt>
                <c:pt idx="1">
                  <c:v>1225</c:v>
                </c:pt>
                <c:pt idx="2">
                  <c:v>1100</c:v>
                </c:pt>
                <c:pt idx="3">
                  <c:v>975</c:v>
                </c:pt>
                <c:pt idx="4">
                  <c:v>850</c:v>
                </c:pt>
                <c:pt idx="5">
                  <c:v>725</c:v>
                </c:pt>
                <c:pt idx="6">
                  <c:v>600</c:v>
                </c:pt>
                <c:pt idx="7">
                  <c:v>475</c:v>
                </c:pt>
                <c:pt idx="8">
                  <c:v>350</c:v>
                </c:pt>
                <c:pt idx="9">
                  <c:v>225</c:v>
                </c:pt>
              </c:numCache>
            </c:numRef>
          </c:xVal>
          <c:yVal>
            <c:numRef>
              <c:f>'Site 407 - Initial Data'!$P$25:$P$34</c:f>
              <c:numCache>
                <c:formatCode>General</c:formatCode>
                <c:ptCount val="10"/>
                <c:pt idx="0">
                  <c:v>7.83</c:v>
                </c:pt>
                <c:pt idx="1">
                  <c:v>7.52</c:v>
                </c:pt>
                <c:pt idx="2">
                  <c:v>7.23</c:v>
                </c:pt>
                <c:pt idx="3">
                  <c:v>6.88</c:v>
                </c:pt>
                <c:pt idx="4">
                  <c:v>6.59</c:v>
                </c:pt>
                <c:pt idx="5">
                  <c:v>6.22</c:v>
                </c:pt>
                <c:pt idx="6">
                  <c:v>5.82</c:v>
                </c:pt>
                <c:pt idx="7">
                  <c:v>5.37</c:v>
                </c:pt>
                <c:pt idx="8">
                  <c:v>4.8600000000000003</c:v>
                </c:pt>
                <c:pt idx="9">
                  <c:v>4.24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0-40A9-9B03-47772361B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793265"/>
        <c:axId val="1354064197"/>
      </c:scatterChart>
      <c:valAx>
        <c:axId val="194879326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4064197"/>
        <c:crosses val="autoZero"/>
        <c:crossBetween val="midCat"/>
      </c:valAx>
      <c:valAx>
        <c:axId val="135406419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79326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(2349.93)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871437022232176"/>
                  <c:y val="-0.12503392093289376"/>
                </c:manualLayout>
              </c:layout>
              <c:numFmt formatCode="General" sourceLinked="0"/>
            </c:trendlineLbl>
          </c:trendline>
          <c:xVal>
            <c:numRef>
              <c:f>'Site 407 - Initial Data'!$T$25:$T$34</c:f>
              <c:numCache>
                <c:formatCode>General</c:formatCode>
                <c:ptCount val="10"/>
                <c:pt idx="0">
                  <c:v>2000</c:v>
                </c:pt>
                <c:pt idx="1">
                  <c:v>1800</c:v>
                </c:pt>
                <c:pt idx="2">
                  <c:v>1600</c:v>
                </c:pt>
                <c:pt idx="3">
                  <c:v>1400</c:v>
                </c:pt>
                <c:pt idx="4">
                  <c:v>1200</c:v>
                </c:pt>
                <c:pt idx="5">
                  <c:v>1000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'Site 407 - Initial Data'!$W$25:$W$34</c:f>
              <c:numCache>
                <c:formatCode>General</c:formatCode>
                <c:ptCount val="10"/>
                <c:pt idx="0">
                  <c:v>11.23</c:v>
                </c:pt>
                <c:pt idx="1">
                  <c:v>10.83</c:v>
                </c:pt>
                <c:pt idx="2">
                  <c:v>10.41</c:v>
                </c:pt>
                <c:pt idx="3">
                  <c:v>9.98</c:v>
                </c:pt>
                <c:pt idx="4">
                  <c:v>9.4700000000000006</c:v>
                </c:pt>
                <c:pt idx="5">
                  <c:v>8.93</c:v>
                </c:pt>
                <c:pt idx="6">
                  <c:v>8.35</c:v>
                </c:pt>
                <c:pt idx="7">
                  <c:v>7.69</c:v>
                </c:pt>
                <c:pt idx="8">
                  <c:v>6.89</c:v>
                </c:pt>
                <c:pt idx="9">
                  <c:v>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F-44F6-A7D5-1A81DF57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76906"/>
        <c:axId val="2097344612"/>
      </c:scatterChart>
      <c:valAx>
        <c:axId val="51597690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344612"/>
        <c:crosses val="autoZero"/>
        <c:crossBetween val="midCat"/>
      </c:valAx>
      <c:valAx>
        <c:axId val="20973446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59769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(2614.97)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078029547616599"/>
                  <c:y val="0.16970114942528736"/>
                </c:manualLayout>
              </c:layout>
              <c:numFmt formatCode="General" sourceLinked="0"/>
            </c:trendlineLbl>
          </c:trendline>
          <c:xVal>
            <c:numRef>
              <c:f>'Site 407 - Initial Data'!$F$41:$F$50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'Site 407 - Initial Data'!$I$41:$I$50</c:f>
              <c:numCache>
                <c:formatCode>General</c:formatCode>
                <c:ptCount val="10"/>
                <c:pt idx="0">
                  <c:v>9.98</c:v>
                </c:pt>
                <c:pt idx="1">
                  <c:v>9.69</c:v>
                </c:pt>
                <c:pt idx="2">
                  <c:v>9.44</c:v>
                </c:pt>
                <c:pt idx="3">
                  <c:v>9.15</c:v>
                </c:pt>
                <c:pt idx="4">
                  <c:v>8.84</c:v>
                </c:pt>
                <c:pt idx="5">
                  <c:v>8.48</c:v>
                </c:pt>
                <c:pt idx="6">
                  <c:v>8.11</c:v>
                </c:pt>
                <c:pt idx="7">
                  <c:v>7.67</c:v>
                </c:pt>
                <c:pt idx="8">
                  <c:v>7.2</c:v>
                </c:pt>
                <c:pt idx="9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7-415C-A202-EDE73E60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41405"/>
        <c:axId val="1530503280"/>
      </c:scatterChart>
      <c:valAx>
        <c:axId val="198944140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0503280"/>
        <c:crosses val="autoZero"/>
        <c:crossBetween val="midCat"/>
      </c:valAx>
      <c:valAx>
        <c:axId val="153050328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94414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(2844.14)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400604934821562"/>
          <c:y val="0.17017664601972932"/>
          <c:w val="0.7992089819670245"/>
          <c:h val="0.6260917316512311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829488419210757"/>
                  <c:y val="-7.4069327540953939E-2"/>
                </c:manualLayout>
              </c:layout>
              <c:numFmt formatCode="General" sourceLinked="0"/>
            </c:trendlineLbl>
          </c:trendline>
          <c:xVal>
            <c:numRef>
              <c:f>'Site 407 - Initial Data'!$M$41:$M$50</c:f>
              <c:numCache>
                <c:formatCode>General</c:formatCode>
                <c:ptCount val="10"/>
                <c:pt idx="0">
                  <c:v>1350</c:v>
                </c:pt>
                <c:pt idx="1">
                  <c:v>1225</c:v>
                </c:pt>
                <c:pt idx="2">
                  <c:v>1100</c:v>
                </c:pt>
                <c:pt idx="3">
                  <c:v>975</c:v>
                </c:pt>
                <c:pt idx="4">
                  <c:v>850</c:v>
                </c:pt>
                <c:pt idx="5">
                  <c:v>725</c:v>
                </c:pt>
                <c:pt idx="6">
                  <c:v>600</c:v>
                </c:pt>
                <c:pt idx="7">
                  <c:v>475</c:v>
                </c:pt>
                <c:pt idx="8">
                  <c:v>350</c:v>
                </c:pt>
                <c:pt idx="9">
                  <c:v>225</c:v>
                </c:pt>
              </c:numCache>
            </c:numRef>
          </c:xVal>
          <c:yVal>
            <c:numRef>
              <c:f>'Site 407 - Initial Data'!$P$41:$P$50</c:f>
              <c:numCache>
                <c:formatCode>General</c:formatCode>
                <c:ptCount val="10"/>
                <c:pt idx="0">
                  <c:v>12.87</c:v>
                </c:pt>
                <c:pt idx="1">
                  <c:v>12.54</c:v>
                </c:pt>
                <c:pt idx="2">
                  <c:v>12.25</c:v>
                </c:pt>
                <c:pt idx="3">
                  <c:v>11.93</c:v>
                </c:pt>
                <c:pt idx="4">
                  <c:v>11.57</c:v>
                </c:pt>
                <c:pt idx="5">
                  <c:v>11.13</c:v>
                </c:pt>
                <c:pt idx="6">
                  <c:v>10.73</c:v>
                </c:pt>
                <c:pt idx="7">
                  <c:v>10.19</c:v>
                </c:pt>
                <c:pt idx="8">
                  <c:v>9.58</c:v>
                </c:pt>
                <c:pt idx="9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D-4650-B9D5-F5D2ABF7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15543"/>
        <c:axId val="711085831"/>
      </c:scatterChart>
      <c:valAx>
        <c:axId val="62321554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1085831"/>
        <c:crosses val="autoZero"/>
        <c:crossBetween val="midCat"/>
      </c:valAx>
      <c:valAx>
        <c:axId val="71108583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321554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(93.61)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1619520207676448"/>
                  <c:y val="1.0585573355054755E-3"/>
                </c:manualLayout>
              </c:layout>
              <c:numFmt formatCode="General" sourceLinked="0"/>
            </c:trendlineLbl>
          </c:trendline>
          <c:xVal>
            <c:numRef>
              <c:f>'Site 407 - Initial Data'!$F$9:$F$18</c:f>
              <c:numCache>
                <c:formatCode>General</c:formatCode>
                <c:ptCount val="10"/>
                <c:pt idx="0">
                  <c:v>5000</c:v>
                </c:pt>
                <c:pt idx="1">
                  <c:v>4450</c:v>
                </c:pt>
                <c:pt idx="2">
                  <c:v>3900</c:v>
                </c:pt>
                <c:pt idx="3">
                  <c:v>3350</c:v>
                </c:pt>
                <c:pt idx="4">
                  <c:v>2800</c:v>
                </c:pt>
                <c:pt idx="5">
                  <c:v>2250</c:v>
                </c:pt>
                <c:pt idx="6">
                  <c:v>1700</c:v>
                </c:pt>
                <c:pt idx="7">
                  <c:v>1150</c:v>
                </c:pt>
                <c:pt idx="8">
                  <c:v>600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Data'!$J$9:$J$18</c:f>
              <c:numCache>
                <c:formatCode>General</c:formatCode>
                <c:ptCount val="10"/>
                <c:pt idx="0">
                  <c:v>5.3716078296555718</c:v>
                </c:pt>
                <c:pt idx="1">
                  <c:v>5.1750805335566179</c:v>
                </c:pt>
                <c:pt idx="2">
                  <c:v>4.9826883520077674</c:v>
                </c:pt>
                <c:pt idx="3">
                  <c:v>4.7430941964348925</c:v>
                </c:pt>
                <c:pt idx="4">
                  <c:v>4.4827972654936676</c:v>
                </c:pt>
                <c:pt idx="5">
                  <c:v>4.1802136553646072</c:v>
                </c:pt>
                <c:pt idx="6">
                  <c:v>3.8114028204380874</c:v>
                </c:pt>
                <c:pt idx="7">
                  <c:v>3.3396253811528966</c:v>
                </c:pt>
                <c:pt idx="8">
                  <c:v>2.6580427944889915</c:v>
                </c:pt>
                <c:pt idx="9">
                  <c:v>1.0471204188481675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B-4610-993E-57652827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588050"/>
        <c:axId val="465619454"/>
      </c:scatterChart>
      <c:valAx>
        <c:axId val="176858805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5619454"/>
        <c:crosses val="autoZero"/>
        <c:crossBetween val="midCat"/>
      </c:valAx>
      <c:valAx>
        <c:axId val="46561945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85880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(524.87)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1201707478872833"/>
                  <c:y val="-8.1826047606118196E-2"/>
                </c:manualLayout>
              </c:layout>
              <c:numFmt formatCode="General" sourceLinked="0"/>
            </c:trendlineLbl>
          </c:trendline>
          <c:xVal>
            <c:numRef>
              <c:f>'Site 407 - Initial Data'!$M$9:$M$18</c:f>
              <c:numCache>
                <c:formatCode>General</c:formatCode>
                <c:ptCount val="10"/>
                <c:pt idx="0">
                  <c:v>4800</c:v>
                </c:pt>
                <c:pt idx="1">
                  <c:v>4300</c:v>
                </c:pt>
                <c:pt idx="2">
                  <c:v>3800</c:v>
                </c:pt>
                <c:pt idx="3">
                  <c:v>3300</c:v>
                </c:pt>
                <c:pt idx="4">
                  <c:v>2800</c:v>
                </c:pt>
                <c:pt idx="5">
                  <c:v>2300</c:v>
                </c:pt>
                <c:pt idx="6">
                  <c:v>1800</c:v>
                </c:pt>
                <c:pt idx="7">
                  <c:v>1300</c:v>
                </c:pt>
                <c:pt idx="8">
                  <c:v>800</c:v>
                </c:pt>
                <c:pt idx="9">
                  <c:v>300</c:v>
                </c:pt>
              </c:numCache>
            </c:numRef>
          </c:xVal>
          <c:yVal>
            <c:numRef>
              <c:f>'Site 407 - Initial Data'!$Q$9:$Q$18</c:f>
              <c:numCache>
                <c:formatCode>General</c:formatCode>
                <c:ptCount val="10"/>
                <c:pt idx="0">
                  <c:v>3.6424896416700814</c:v>
                </c:pt>
                <c:pt idx="1">
                  <c:v>3.5329882507600034</c:v>
                </c:pt>
                <c:pt idx="2">
                  <c:v>3.3732201825089656</c:v>
                </c:pt>
                <c:pt idx="3">
                  <c:v>3.2261218105386646</c:v>
                </c:pt>
                <c:pt idx="4">
                  <c:v>3.0257513048552505</c:v>
                </c:pt>
                <c:pt idx="5">
                  <c:v>2.8106364258480787</c:v>
                </c:pt>
                <c:pt idx="6">
                  <c:v>2.5574357444269213</c:v>
                </c:pt>
                <c:pt idx="7">
                  <c:v>2.2346752844913533</c:v>
                </c:pt>
                <c:pt idx="8">
                  <c:v>1.8003420649923485</c:v>
                </c:pt>
                <c:pt idx="9">
                  <c:v>1.0905918278319036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4-4184-8210-AC629E40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84914"/>
        <c:axId val="1315043509"/>
      </c:scatterChart>
      <c:valAx>
        <c:axId val="102188491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5043509"/>
        <c:crosses val="autoZero"/>
        <c:crossBetween val="midCat"/>
      </c:valAx>
      <c:valAx>
        <c:axId val="131504350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188491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(953.37)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490091576980826"/>
                  <c:y val="-1.9565703076042832E-2"/>
                </c:manualLayout>
              </c:layout>
              <c:numFmt formatCode="General" sourceLinked="0"/>
            </c:trendlineLbl>
          </c:trendline>
          <c:xVal>
            <c:numRef>
              <c:f>'Site 407 - Initial Data'!$T$9:$T$18</c:f>
              <c:numCache>
                <c:formatCode>General</c:formatCode>
                <c:ptCount val="10"/>
                <c:pt idx="0">
                  <c:v>5000</c:v>
                </c:pt>
                <c:pt idx="1">
                  <c:v>4450</c:v>
                </c:pt>
                <c:pt idx="2">
                  <c:v>3900</c:v>
                </c:pt>
                <c:pt idx="3">
                  <c:v>3350</c:v>
                </c:pt>
                <c:pt idx="4">
                  <c:v>2800</c:v>
                </c:pt>
                <c:pt idx="5">
                  <c:v>2250</c:v>
                </c:pt>
                <c:pt idx="6">
                  <c:v>1700</c:v>
                </c:pt>
                <c:pt idx="7">
                  <c:v>1150</c:v>
                </c:pt>
                <c:pt idx="8">
                  <c:v>600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Data'!$X$9:$X$18</c:f>
              <c:numCache>
                <c:formatCode>General</c:formatCode>
                <c:ptCount val="10"/>
                <c:pt idx="0">
                  <c:v>2.5743338911056766</c:v>
                </c:pt>
                <c:pt idx="1">
                  <c:v>2.4385966835085107</c:v>
                </c:pt>
                <c:pt idx="2">
                  <c:v>2.3097697337250072</c:v>
                </c:pt>
                <c:pt idx="3">
                  <c:v>2.1721369937624004</c:v>
                </c:pt>
                <c:pt idx="4">
                  <c:v>2.0125062890821535</c:v>
                </c:pt>
                <c:pt idx="5">
                  <c:v>1.8205356420422363</c:v>
                </c:pt>
                <c:pt idx="6">
                  <c:v>1.5950609407106466</c:v>
                </c:pt>
                <c:pt idx="7">
                  <c:v>1.3101829698999703</c:v>
                </c:pt>
                <c:pt idx="8">
                  <c:v>0.91114789448907385</c:v>
                </c:pt>
                <c:pt idx="9">
                  <c:v>0.15140045420136261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1-4A69-952A-34CA46D5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16385"/>
        <c:axId val="1747230777"/>
      </c:scatterChart>
      <c:valAx>
        <c:axId val="61201638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230777"/>
        <c:crosses val="autoZero"/>
        <c:crossBetween val="midCat"/>
      </c:valAx>
      <c:valAx>
        <c:axId val="174723077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201638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(1371.95)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893500212036813"/>
                  <c:y val="9.6470588235294114E-2"/>
                </c:manualLayout>
              </c:layout>
              <c:numFmt formatCode="General" sourceLinked="0"/>
            </c:trendlineLbl>
          </c:trendline>
          <c:xVal>
            <c:numRef>
              <c:f>'Site 407 - Initial Data'!$F$25:$F$34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Data'!$J$25:$J$34</c:f>
              <c:numCache>
                <c:formatCode>General</c:formatCode>
                <c:ptCount val="10"/>
                <c:pt idx="0">
                  <c:v>0.90673340224507204</c:v>
                </c:pt>
                <c:pt idx="1">
                  <c:v>0.84993861554443284</c:v>
                </c:pt>
                <c:pt idx="2">
                  <c:v>0.78746357980943382</c:v>
                </c:pt>
                <c:pt idx="3">
                  <c:v>0.71915837922248704</c:v>
                </c:pt>
                <c:pt idx="4">
                  <c:v>0.64902754040196431</c:v>
                </c:pt>
                <c:pt idx="5">
                  <c:v>0.5690353712386762</c:v>
                </c:pt>
                <c:pt idx="6">
                  <c:v>0.48373442979804088</c:v>
                </c:pt>
                <c:pt idx="7">
                  <c:v>0.39223889963914021</c:v>
                </c:pt>
                <c:pt idx="8">
                  <c:v>0.28704288420690049</c:v>
                </c:pt>
                <c:pt idx="9">
                  <c:v>0.16220073963537274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7-4C08-A286-16CCCD33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14115"/>
        <c:axId val="1254407997"/>
      </c:scatterChart>
      <c:valAx>
        <c:axId val="121941411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4407997"/>
        <c:crosses val="autoZero"/>
        <c:crossBetween val="midCat"/>
      </c:valAx>
      <c:valAx>
        <c:axId val="125440799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94141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(1926.47)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918220748722198"/>
                  <c:y val="-0.19150623473103925"/>
                </c:manualLayout>
              </c:layout>
              <c:numFmt formatCode="General" sourceLinked="0"/>
            </c:trendlineLbl>
          </c:trendline>
          <c:xVal>
            <c:numRef>
              <c:f>'Site 407 - Initial Data'!$M$25:$M$34</c:f>
              <c:numCache>
                <c:formatCode>General</c:formatCode>
                <c:ptCount val="10"/>
                <c:pt idx="0">
                  <c:v>1350</c:v>
                </c:pt>
                <c:pt idx="1">
                  <c:v>1225</c:v>
                </c:pt>
                <c:pt idx="2">
                  <c:v>1100</c:v>
                </c:pt>
                <c:pt idx="3">
                  <c:v>975</c:v>
                </c:pt>
                <c:pt idx="4">
                  <c:v>850</c:v>
                </c:pt>
                <c:pt idx="5">
                  <c:v>725</c:v>
                </c:pt>
                <c:pt idx="6">
                  <c:v>600</c:v>
                </c:pt>
                <c:pt idx="7">
                  <c:v>475</c:v>
                </c:pt>
                <c:pt idx="8">
                  <c:v>350</c:v>
                </c:pt>
                <c:pt idx="9">
                  <c:v>225</c:v>
                </c:pt>
              </c:numCache>
            </c:numRef>
          </c:xVal>
          <c:yVal>
            <c:numRef>
              <c:f>'Site 407 - Initial Data'!$Q$25:$Q$34</c:f>
              <c:numCache>
                <c:formatCode>General</c:formatCode>
                <c:ptCount val="10"/>
                <c:pt idx="0">
                  <c:v>2.5076623014767345</c:v>
                </c:pt>
                <c:pt idx="1">
                  <c:v>2.4505881411538768</c:v>
                </c:pt>
                <c:pt idx="2">
                  <c:v>2.3700767043006117</c:v>
                </c:pt>
                <c:pt idx="3">
                  <c:v>2.2823567967414968</c:v>
                </c:pt>
                <c:pt idx="4">
                  <c:v>2.167869621770512</c:v>
                </c:pt>
                <c:pt idx="5">
                  <c:v>2.0470395572747551</c:v>
                </c:pt>
                <c:pt idx="6">
                  <c:v>1.9248043115616578</c:v>
                </c:pt>
                <c:pt idx="7">
                  <c:v>1.7743080198722501</c:v>
                </c:pt>
                <c:pt idx="8">
                  <c:v>1.580706349923223</c:v>
                </c:pt>
                <c:pt idx="9">
                  <c:v>1.294591484464902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6-4277-AE0F-F8CC3911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71018"/>
        <c:axId val="286724099"/>
      </c:scatterChart>
      <c:valAx>
        <c:axId val="80507101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724099"/>
        <c:crosses val="autoZero"/>
        <c:crossBetween val="midCat"/>
      </c:valAx>
      <c:valAx>
        <c:axId val="28672409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50710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(953.37)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9378980800266485"/>
                  <c:y val="-4.0156208847596471E-2"/>
                </c:manualLayout>
              </c:layout>
              <c:numFmt formatCode="General" sourceLinked="0"/>
            </c:trendlineLbl>
          </c:trendline>
          <c:xVal>
            <c:numRef>
              <c:f>'Site 407 - Initial Data'!$M$9:$M$18</c:f>
              <c:numCache>
                <c:formatCode>General</c:formatCode>
                <c:ptCount val="10"/>
                <c:pt idx="0">
                  <c:v>4800</c:v>
                </c:pt>
                <c:pt idx="1">
                  <c:v>4300</c:v>
                </c:pt>
                <c:pt idx="2">
                  <c:v>3800</c:v>
                </c:pt>
                <c:pt idx="3">
                  <c:v>3300</c:v>
                </c:pt>
                <c:pt idx="4">
                  <c:v>2800</c:v>
                </c:pt>
                <c:pt idx="5">
                  <c:v>2300</c:v>
                </c:pt>
                <c:pt idx="6">
                  <c:v>1800</c:v>
                </c:pt>
                <c:pt idx="7">
                  <c:v>1300</c:v>
                </c:pt>
                <c:pt idx="8">
                  <c:v>800</c:v>
                </c:pt>
                <c:pt idx="9">
                  <c:v>300</c:v>
                </c:pt>
              </c:numCache>
            </c:numRef>
          </c:xVal>
          <c:yVal>
            <c:numRef>
              <c:f>'Site 407 - Initial Data'!$N$9:$N$18</c:f>
              <c:numCache>
                <c:formatCode>General</c:formatCode>
                <c:ptCount val="10"/>
                <c:pt idx="0">
                  <c:v>1317.78</c:v>
                </c:pt>
                <c:pt idx="1">
                  <c:v>1217.0999999999999</c:v>
                </c:pt>
                <c:pt idx="2">
                  <c:v>1126.52</c:v>
                </c:pt>
                <c:pt idx="3">
                  <c:v>1022.9</c:v>
                </c:pt>
                <c:pt idx="4">
                  <c:v>925.39</c:v>
                </c:pt>
                <c:pt idx="5">
                  <c:v>818.32</c:v>
                </c:pt>
                <c:pt idx="6">
                  <c:v>703.83</c:v>
                </c:pt>
                <c:pt idx="7">
                  <c:v>581.74</c:v>
                </c:pt>
                <c:pt idx="8">
                  <c:v>444.36</c:v>
                </c:pt>
                <c:pt idx="9">
                  <c:v>275.08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6-4195-84BD-ADC7F6972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47528"/>
        <c:axId val="71904864"/>
      </c:scatterChart>
      <c:valAx>
        <c:axId val="36214752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904864"/>
        <c:crosses val="autoZero"/>
        <c:crossBetween val="midCat"/>
      </c:valAx>
      <c:valAx>
        <c:axId val="7190486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21475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(2349.93)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3.5698747263578953E-2"/>
                  <c:y val="-0.10429866956285637"/>
                </c:manualLayout>
              </c:layout>
              <c:numFmt formatCode="General" sourceLinked="0"/>
            </c:trendlineLbl>
          </c:trendline>
          <c:xVal>
            <c:numRef>
              <c:f>'Site 407 - Initial Data'!$T$25:$T$34</c:f>
              <c:numCache>
                <c:formatCode>General</c:formatCode>
                <c:ptCount val="10"/>
                <c:pt idx="0">
                  <c:v>2000</c:v>
                </c:pt>
                <c:pt idx="1">
                  <c:v>1800</c:v>
                </c:pt>
                <c:pt idx="2">
                  <c:v>1600</c:v>
                </c:pt>
                <c:pt idx="3">
                  <c:v>1400</c:v>
                </c:pt>
                <c:pt idx="4">
                  <c:v>1200</c:v>
                </c:pt>
                <c:pt idx="5">
                  <c:v>1000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'Site 407 - Initial Data'!$X$25:$X$34</c:f>
              <c:numCache>
                <c:formatCode>General</c:formatCode>
                <c:ptCount val="10"/>
                <c:pt idx="0">
                  <c:v>1.3833363305620496</c:v>
                </c:pt>
                <c:pt idx="1">
                  <c:v>1.3083772487733962</c:v>
                </c:pt>
                <c:pt idx="2">
                  <c:v>1.229048562781337</c:v>
                </c:pt>
                <c:pt idx="3">
                  <c:v>1.1467514170571083</c:v>
                </c:pt>
                <c:pt idx="4">
                  <c:v>1.0524192487480595</c:v>
                </c:pt>
                <c:pt idx="5">
                  <c:v>0.95029031369083261</c:v>
                </c:pt>
                <c:pt idx="6">
                  <c:v>0.8293765162039437</c:v>
                </c:pt>
                <c:pt idx="7">
                  <c:v>0.69739870283841265</c:v>
                </c:pt>
                <c:pt idx="8">
                  <c:v>0.54152846408989375</c:v>
                </c:pt>
                <c:pt idx="9">
                  <c:v>0.33366700033366703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3-4B18-B7A1-9586EFD8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96446"/>
        <c:axId val="114570148"/>
      </c:scatterChart>
      <c:valAx>
        <c:axId val="150519644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570148"/>
        <c:crosses val="autoZero"/>
        <c:crossBetween val="midCat"/>
      </c:valAx>
      <c:valAx>
        <c:axId val="11457014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51964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(2614.97)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559994956962251"/>
                  <c:y val="8.8400766513182391E-2"/>
                </c:manualLayout>
              </c:layout>
              <c:numFmt formatCode="General" sourceLinked="0"/>
            </c:trendlineLbl>
          </c:trendline>
          <c:xVal>
            <c:numRef>
              <c:f>'Site 407 - Initial Data'!$F$41:$F$50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'Site 407 - Initial Data'!$J$41:$J$50</c:f>
              <c:numCache>
                <c:formatCode>General</c:formatCode>
                <c:ptCount val="10"/>
                <c:pt idx="0">
                  <c:v>0.62118070923307478</c:v>
                </c:pt>
                <c:pt idx="1">
                  <c:v>0.58173826625837255</c:v>
                </c:pt>
                <c:pt idx="2">
                  <c:v>0.53818145123991967</c:v>
                </c:pt>
                <c:pt idx="3">
                  <c:v>0.49263683867902952</c:v>
                </c:pt>
                <c:pt idx="4">
                  <c:v>0.4430660168365087</c:v>
                </c:pt>
                <c:pt idx="5">
                  <c:v>0.39047628344673413</c:v>
                </c:pt>
                <c:pt idx="6">
                  <c:v>0.33267145574949841</c:v>
                </c:pt>
                <c:pt idx="7">
                  <c:v>0.26799472943698777</c:v>
                </c:pt>
                <c:pt idx="8">
                  <c:v>0.19423604535411659</c:v>
                </c:pt>
                <c:pt idx="9">
                  <c:v>0.10897104094586864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E-4C6C-84BA-7561B0D7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35690"/>
        <c:axId val="1095958535"/>
      </c:scatterChart>
      <c:valAx>
        <c:axId val="137383569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5958535"/>
        <c:crosses val="autoZero"/>
        <c:crossBetween val="midCat"/>
      </c:valAx>
      <c:valAx>
        <c:axId val="109595853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383569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(2844.14)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059999079062485"/>
                  <c:y val="8.6078703829841341E-2"/>
                </c:manualLayout>
              </c:layout>
              <c:numFmt formatCode="General" sourceLinked="0"/>
            </c:trendlineLbl>
          </c:trendline>
          <c:xVal>
            <c:numRef>
              <c:f>'Site 407 - Initial Data'!$M$41:$M$50</c:f>
              <c:numCache>
                <c:formatCode>General</c:formatCode>
                <c:ptCount val="10"/>
                <c:pt idx="0">
                  <c:v>1350</c:v>
                </c:pt>
                <c:pt idx="1">
                  <c:v>1225</c:v>
                </c:pt>
                <c:pt idx="2">
                  <c:v>1100</c:v>
                </c:pt>
                <c:pt idx="3">
                  <c:v>975</c:v>
                </c:pt>
                <c:pt idx="4">
                  <c:v>850</c:v>
                </c:pt>
                <c:pt idx="5">
                  <c:v>725</c:v>
                </c:pt>
                <c:pt idx="6">
                  <c:v>600</c:v>
                </c:pt>
                <c:pt idx="7">
                  <c:v>475</c:v>
                </c:pt>
                <c:pt idx="8">
                  <c:v>350</c:v>
                </c:pt>
                <c:pt idx="9">
                  <c:v>225</c:v>
                </c:pt>
              </c:numCache>
            </c:numRef>
          </c:xVal>
          <c:yVal>
            <c:numRef>
              <c:f>'Site 407 - Initial Data'!$Q$41:$Q$50</c:f>
              <c:numCache>
                <c:formatCode>General</c:formatCode>
                <c:ptCount val="10"/>
                <c:pt idx="0">
                  <c:v>0.66626855064381285</c:v>
                </c:pt>
                <c:pt idx="1">
                  <c:v>0.62691914022517914</c:v>
                </c:pt>
                <c:pt idx="2">
                  <c:v>0.58293587705352412</c:v>
                </c:pt>
                <c:pt idx="3">
                  <c:v>0.53634788348873674</c:v>
                </c:pt>
                <c:pt idx="4">
                  <c:v>0.48937762680637914</c:v>
                </c:pt>
                <c:pt idx="5">
                  <c:v>0.44035203867809353</c:v>
                </c:pt>
                <c:pt idx="6">
                  <c:v>0.38287037923311068</c:v>
                </c:pt>
                <c:pt idx="7">
                  <c:v>0.32438043337225902</c:v>
                </c:pt>
                <c:pt idx="8">
                  <c:v>0.25912873515562529</c:v>
                </c:pt>
                <c:pt idx="9">
                  <c:v>0.18327549973119592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C-4A17-BDA1-284F9001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182431"/>
        <c:axId val="1355930300"/>
      </c:scatterChart>
      <c:valAx>
        <c:axId val="204418243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5930300"/>
        <c:crosses val="autoZero"/>
        <c:crossBetween val="midCat"/>
      </c:valAx>
      <c:valAx>
        <c:axId val="13559303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41824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(1371.95)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551019938297185"/>
                  <c:y val="0.21181084198385236"/>
                </c:manualLayout>
              </c:layout>
              <c:numFmt formatCode="General" sourceLinked="0"/>
            </c:trendlineLbl>
          </c:trendline>
          <c:xVal>
            <c:numRef>
              <c:f>'Site 407 - Initial Data'!$F$25:$F$34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Data'!$G$25:$G$34</c:f>
              <c:numCache>
                <c:formatCode>General</c:formatCode>
                <c:ptCount val="10"/>
                <c:pt idx="0">
                  <c:v>551.42999999999995</c:v>
                </c:pt>
                <c:pt idx="1">
                  <c:v>529.45000000000005</c:v>
                </c:pt>
                <c:pt idx="2">
                  <c:v>507.96</c:v>
                </c:pt>
                <c:pt idx="3">
                  <c:v>486.68</c:v>
                </c:pt>
                <c:pt idx="4">
                  <c:v>462.23</c:v>
                </c:pt>
                <c:pt idx="5">
                  <c:v>439.34</c:v>
                </c:pt>
                <c:pt idx="6">
                  <c:v>413.45</c:v>
                </c:pt>
                <c:pt idx="7">
                  <c:v>382.42</c:v>
                </c:pt>
                <c:pt idx="8">
                  <c:v>348.38</c:v>
                </c:pt>
                <c:pt idx="9">
                  <c:v>308.26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F-4264-AEDD-DEF583C93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37961"/>
        <c:axId val="1429471273"/>
      </c:scatterChart>
      <c:valAx>
        <c:axId val="120813796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9471273"/>
        <c:crosses val="autoZero"/>
        <c:crossBetween val="midCat"/>
      </c:valAx>
      <c:valAx>
        <c:axId val="142947127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81379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(1926.47)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775122272711506"/>
                  <c:y val="0.19797001153402538"/>
                </c:manualLayout>
              </c:layout>
              <c:numFmt formatCode="General" sourceLinked="0"/>
            </c:trendlineLbl>
          </c:trendline>
          <c:xVal>
            <c:numRef>
              <c:f>'Site 407 - Initial Data'!$M$25:$M$34</c:f>
              <c:numCache>
                <c:formatCode>General</c:formatCode>
                <c:ptCount val="10"/>
                <c:pt idx="0">
                  <c:v>1350</c:v>
                </c:pt>
                <c:pt idx="1">
                  <c:v>1225</c:v>
                </c:pt>
                <c:pt idx="2">
                  <c:v>1100</c:v>
                </c:pt>
                <c:pt idx="3">
                  <c:v>975</c:v>
                </c:pt>
                <c:pt idx="4">
                  <c:v>850</c:v>
                </c:pt>
                <c:pt idx="5">
                  <c:v>725</c:v>
                </c:pt>
                <c:pt idx="6">
                  <c:v>600</c:v>
                </c:pt>
                <c:pt idx="7">
                  <c:v>475</c:v>
                </c:pt>
                <c:pt idx="8">
                  <c:v>350</c:v>
                </c:pt>
                <c:pt idx="9">
                  <c:v>225</c:v>
                </c:pt>
              </c:numCache>
            </c:numRef>
          </c:xVal>
          <c:yVal>
            <c:numRef>
              <c:f>'Site 407 - Initial Data'!$N$25:$N$34</c:f>
              <c:numCache>
                <c:formatCode>General</c:formatCode>
                <c:ptCount val="10"/>
                <c:pt idx="0">
                  <c:v>538.35</c:v>
                </c:pt>
                <c:pt idx="1">
                  <c:v>499.88</c:v>
                </c:pt>
                <c:pt idx="2">
                  <c:v>464.12</c:v>
                </c:pt>
                <c:pt idx="3">
                  <c:v>427.19</c:v>
                </c:pt>
                <c:pt idx="4">
                  <c:v>392.09</c:v>
                </c:pt>
                <c:pt idx="5">
                  <c:v>354.17</c:v>
                </c:pt>
                <c:pt idx="6">
                  <c:v>311.72000000000003</c:v>
                </c:pt>
                <c:pt idx="7">
                  <c:v>267.70999999999998</c:v>
                </c:pt>
                <c:pt idx="8">
                  <c:v>221.42</c:v>
                </c:pt>
                <c:pt idx="9">
                  <c:v>173.8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4D-41E7-BE05-475B379F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24528"/>
        <c:axId val="821070553"/>
      </c:scatterChart>
      <c:valAx>
        <c:axId val="176752452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1070553"/>
        <c:crosses val="autoZero"/>
        <c:crossBetween val="midCat"/>
      </c:valAx>
      <c:valAx>
        <c:axId val="82107055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5245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(2349.93)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835317631247955"/>
                  <c:y val="0.10059377525906144"/>
                </c:manualLayout>
              </c:layout>
              <c:numFmt formatCode="General" sourceLinked="0"/>
            </c:trendlineLbl>
          </c:trendline>
          <c:xVal>
            <c:numRef>
              <c:f>'Site 407 - Initial Data'!$T$25:$T$34</c:f>
              <c:numCache>
                <c:formatCode>General</c:formatCode>
                <c:ptCount val="10"/>
                <c:pt idx="0">
                  <c:v>2000</c:v>
                </c:pt>
                <c:pt idx="1">
                  <c:v>1800</c:v>
                </c:pt>
                <c:pt idx="2">
                  <c:v>1600</c:v>
                </c:pt>
                <c:pt idx="3">
                  <c:v>1400</c:v>
                </c:pt>
                <c:pt idx="4">
                  <c:v>1200</c:v>
                </c:pt>
                <c:pt idx="5">
                  <c:v>1000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'Site 407 - Initial Data'!$U$25:$U$34</c:f>
              <c:numCache>
                <c:formatCode>General</c:formatCode>
                <c:ptCount val="10"/>
                <c:pt idx="0">
                  <c:v>1445.78</c:v>
                </c:pt>
                <c:pt idx="1">
                  <c:v>1375.75</c:v>
                </c:pt>
                <c:pt idx="2">
                  <c:v>1301.82</c:v>
                </c:pt>
                <c:pt idx="3">
                  <c:v>1220.8399999999999</c:v>
                </c:pt>
                <c:pt idx="4">
                  <c:v>1140.23</c:v>
                </c:pt>
                <c:pt idx="5">
                  <c:v>1052.31</c:v>
                </c:pt>
                <c:pt idx="6">
                  <c:v>964.58</c:v>
                </c:pt>
                <c:pt idx="7">
                  <c:v>860.34</c:v>
                </c:pt>
                <c:pt idx="8">
                  <c:v>738.65</c:v>
                </c:pt>
                <c:pt idx="9">
                  <c:v>599.4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6-49F2-960F-6413D9E8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480701"/>
        <c:axId val="1544195914"/>
      </c:scatterChart>
      <c:valAx>
        <c:axId val="109648070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195914"/>
        <c:crosses val="autoZero"/>
        <c:crossBetween val="midCat"/>
      </c:valAx>
      <c:valAx>
        <c:axId val="154419591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64807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(2614.97)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009947334263743"/>
                  <c:y val="-4.0815470982793818E-2"/>
                </c:manualLayout>
              </c:layout>
              <c:numFmt formatCode="General" sourceLinked="0"/>
            </c:trendlineLbl>
          </c:trendline>
          <c:xVal>
            <c:numRef>
              <c:f>'Site 407 - Initial Data'!$F$41:$F$50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'Site 407 - Initial Data'!$G$41:$G$50</c:f>
              <c:numCache>
                <c:formatCode>General</c:formatCode>
                <c:ptCount val="10"/>
                <c:pt idx="0">
                  <c:v>1287.8699999999999</c:v>
                </c:pt>
                <c:pt idx="1">
                  <c:v>1237.67</c:v>
                </c:pt>
                <c:pt idx="2">
                  <c:v>1189.1899999999998</c:v>
                </c:pt>
                <c:pt idx="3">
                  <c:v>1136.74</c:v>
                </c:pt>
                <c:pt idx="4">
                  <c:v>1083.3599999999999</c:v>
                </c:pt>
                <c:pt idx="5">
                  <c:v>1024.3900000000001</c:v>
                </c:pt>
                <c:pt idx="6">
                  <c:v>961.91</c:v>
                </c:pt>
                <c:pt idx="7">
                  <c:v>895.54</c:v>
                </c:pt>
                <c:pt idx="8">
                  <c:v>823.74</c:v>
                </c:pt>
                <c:pt idx="9">
                  <c:v>734.14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C-4A70-9019-7DA81D2B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56498"/>
        <c:axId val="161693155"/>
      </c:scatterChart>
      <c:valAx>
        <c:axId val="151585649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693155"/>
        <c:crosses val="autoZero"/>
        <c:crossBetween val="midCat"/>
      </c:valAx>
      <c:valAx>
        <c:axId val="16169315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58564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(2844.14)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317233422745233"/>
                  <c:y val="-4.356226305045203E-3"/>
                </c:manualLayout>
              </c:layout>
              <c:numFmt formatCode="General" sourceLinked="0"/>
            </c:trendlineLbl>
          </c:trendline>
          <c:xVal>
            <c:numRef>
              <c:f>'Site 407 - Initial Data'!$M$41:$M$50</c:f>
              <c:numCache>
                <c:formatCode>General</c:formatCode>
                <c:ptCount val="10"/>
                <c:pt idx="0">
                  <c:v>1350</c:v>
                </c:pt>
                <c:pt idx="1">
                  <c:v>1225</c:v>
                </c:pt>
                <c:pt idx="2">
                  <c:v>1100</c:v>
                </c:pt>
                <c:pt idx="3">
                  <c:v>975</c:v>
                </c:pt>
                <c:pt idx="4">
                  <c:v>850</c:v>
                </c:pt>
                <c:pt idx="5">
                  <c:v>725</c:v>
                </c:pt>
                <c:pt idx="6">
                  <c:v>600</c:v>
                </c:pt>
                <c:pt idx="7">
                  <c:v>475</c:v>
                </c:pt>
                <c:pt idx="8">
                  <c:v>350</c:v>
                </c:pt>
                <c:pt idx="9">
                  <c:v>225</c:v>
                </c:pt>
              </c:numCache>
            </c:numRef>
          </c:xVal>
          <c:yVal>
            <c:numRef>
              <c:f>'Site 407 - Initial Data'!$N$41:$N$50</c:f>
              <c:numCache>
                <c:formatCode>General</c:formatCode>
                <c:ptCount val="10"/>
                <c:pt idx="0">
                  <c:v>2026.21</c:v>
                </c:pt>
                <c:pt idx="1">
                  <c:v>1954</c:v>
                </c:pt>
                <c:pt idx="2">
                  <c:v>1887</c:v>
                </c:pt>
                <c:pt idx="3">
                  <c:v>1817.85</c:v>
                </c:pt>
                <c:pt idx="4">
                  <c:v>1736.9</c:v>
                </c:pt>
                <c:pt idx="5">
                  <c:v>1646.41</c:v>
                </c:pt>
                <c:pt idx="6">
                  <c:v>1567.11</c:v>
                </c:pt>
                <c:pt idx="7">
                  <c:v>1464.33</c:v>
                </c:pt>
                <c:pt idx="8">
                  <c:v>1350.68</c:v>
                </c:pt>
                <c:pt idx="9">
                  <c:v>1227.6600000000001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7-4DCE-93A2-ECC308DD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2633"/>
        <c:axId val="1535664480"/>
      </c:scatterChart>
      <c:valAx>
        <c:axId val="14006263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5664480"/>
        <c:crosses val="autoZero"/>
        <c:crossBetween val="midCat"/>
      </c:valAx>
      <c:valAx>
        <c:axId val="153566448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0626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(93.61)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1320496509988655"/>
                  <c:y val="-6.4009299875577838E-2"/>
                </c:manualLayout>
              </c:layout>
              <c:numFmt formatCode="General" sourceLinked="0"/>
            </c:trendlineLbl>
          </c:trendline>
          <c:xVal>
            <c:numRef>
              <c:f>'Site 407 - Initial Data'!$F$9:$F$18</c:f>
              <c:numCache>
                <c:formatCode>General</c:formatCode>
                <c:ptCount val="10"/>
                <c:pt idx="0">
                  <c:v>5000</c:v>
                </c:pt>
                <c:pt idx="1">
                  <c:v>4450</c:v>
                </c:pt>
                <c:pt idx="2">
                  <c:v>3900</c:v>
                </c:pt>
                <c:pt idx="3">
                  <c:v>3350</c:v>
                </c:pt>
                <c:pt idx="4">
                  <c:v>2800</c:v>
                </c:pt>
                <c:pt idx="5">
                  <c:v>2250</c:v>
                </c:pt>
                <c:pt idx="6">
                  <c:v>1700</c:v>
                </c:pt>
                <c:pt idx="7">
                  <c:v>1150</c:v>
                </c:pt>
                <c:pt idx="8">
                  <c:v>600</c:v>
                </c:pt>
                <c:pt idx="9">
                  <c:v>50</c:v>
                </c:pt>
              </c:numCache>
            </c:numRef>
          </c:xVal>
          <c:yVal>
            <c:numRef>
              <c:f>'Site 407 - Initial Data'!$H$9:$H$18</c:f>
              <c:numCache>
                <c:formatCode>General</c:formatCode>
                <c:ptCount val="10"/>
                <c:pt idx="0">
                  <c:v>133.56</c:v>
                </c:pt>
                <c:pt idx="1">
                  <c:v>130.07</c:v>
                </c:pt>
                <c:pt idx="2">
                  <c:v>126.34</c:v>
                </c:pt>
                <c:pt idx="3">
                  <c:v>122.45</c:v>
                </c:pt>
                <c:pt idx="4">
                  <c:v>118.12</c:v>
                </c:pt>
                <c:pt idx="5">
                  <c:v>113.38</c:v>
                </c:pt>
                <c:pt idx="6">
                  <c:v>108.22</c:v>
                </c:pt>
                <c:pt idx="7">
                  <c:v>102.22</c:v>
                </c:pt>
                <c:pt idx="8">
                  <c:v>94.58</c:v>
                </c:pt>
                <c:pt idx="9">
                  <c:v>81.89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0-47E2-BFCF-9AC4376B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50046"/>
        <c:axId val="1420576392"/>
      </c:scatterChart>
      <c:valAx>
        <c:axId val="29295004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0576392"/>
        <c:crosses val="autoZero"/>
        <c:crossBetween val="midCat"/>
      </c:valAx>
      <c:valAx>
        <c:axId val="14205763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9500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62450" cy="2743200"/>
    <xdr:graphicFrame macro="">
      <xdr:nvGraphicFramePr>
        <xdr:cNvPr id="59167126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438150</xdr:colOff>
      <xdr:row>0</xdr:row>
      <xdr:rowOff>0</xdr:rowOff>
    </xdr:from>
    <xdr:ext cx="4333875" cy="2752725"/>
    <xdr:graphicFrame macro="">
      <xdr:nvGraphicFramePr>
        <xdr:cNvPr id="177973387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259080</xdr:colOff>
      <xdr:row>0</xdr:row>
      <xdr:rowOff>22860</xdr:rowOff>
    </xdr:from>
    <xdr:ext cx="4352925" cy="2752725"/>
    <xdr:graphicFrame macro="">
      <xdr:nvGraphicFramePr>
        <xdr:cNvPr id="129374367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4343400" cy="2752725"/>
    <xdr:graphicFrame macro="">
      <xdr:nvGraphicFramePr>
        <xdr:cNvPr id="36876732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438150</xdr:colOff>
      <xdr:row>16</xdr:row>
      <xdr:rowOff>0</xdr:rowOff>
    </xdr:from>
    <xdr:ext cx="4324350" cy="2752725"/>
    <xdr:graphicFrame macro="">
      <xdr:nvGraphicFramePr>
        <xdr:cNvPr id="29017834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266700</xdr:colOff>
      <xdr:row>16</xdr:row>
      <xdr:rowOff>9525</xdr:rowOff>
    </xdr:from>
    <xdr:ext cx="4352925" cy="2752725"/>
    <xdr:graphicFrame macro="">
      <xdr:nvGraphicFramePr>
        <xdr:cNvPr id="172678898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9525</xdr:rowOff>
    </xdr:from>
    <xdr:ext cx="4352925" cy="2743200"/>
    <xdr:graphicFrame macro="">
      <xdr:nvGraphicFramePr>
        <xdr:cNvPr id="128270879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438150</xdr:colOff>
      <xdr:row>32</xdr:row>
      <xdr:rowOff>9525</xdr:rowOff>
    </xdr:from>
    <xdr:ext cx="4333875" cy="2743200"/>
    <xdr:graphicFrame macro="">
      <xdr:nvGraphicFramePr>
        <xdr:cNvPr id="96445032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62450" cy="2752725"/>
    <xdr:graphicFrame macro="">
      <xdr:nvGraphicFramePr>
        <xdr:cNvPr id="37744235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428625</xdr:colOff>
      <xdr:row>0</xdr:row>
      <xdr:rowOff>0</xdr:rowOff>
    </xdr:from>
    <xdr:ext cx="4333875" cy="2752725"/>
    <xdr:graphicFrame macro="">
      <xdr:nvGraphicFramePr>
        <xdr:cNvPr id="1151799028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257175</xdr:colOff>
      <xdr:row>0</xdr:row>
      <xdr:rowOff>0</xdr:rowOff>
    </xdr:from>
    <xdr:ext cx="4352925" cy="2752725"/>
    <xdr:graphicFrame macro="">
      <xdr:nvGraphicFramePr>
        <xdr:cNvPr id="1879858916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9525</xdr:rowOff>
    </xdr:from>
    <xdr:ext cx="4362450" cy="2752725"/>
    <xdr:graphicFrame macro="">
      <xdr:nvGraphicFramePr>
        <xdr:cNvPr id="1910793370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428625</xdr:colOff>
      <xdr:row>15</xdr:row>
      <xdr:rowOff>171450</xdr:rowOff>
    </xdr:from>
    <xdr:ext cx="4333875" cy="2752725"/>
    <xdr:graphicFrame macro="">
      <xdr:nvGraphicFramePr>
        <xdr:cNvPr id="2021313397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285750</xdr:colOff>
      <xdr:row>15</xdr:row>
      <xdr:rowOff>161925</xdr:rowOff>
    </xdr:from>
    <xdr:ext cx="4362450" cy="2752725"/>
    <xdr:graphicFrame macro="">
      <xdr:nvGraphicFramePr>
        <xdr:cNvPr id="79982136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9525</xdr:rowOff>
    </xdr:from>
    <xdr:ext cx="4352925" cy="2752725"/>
    <xdr:graphicFrame macro="">
      <xdr:nvGraphicFramePr>
        <xdr:cNvPr id="1402974969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438150</xdr:colOff>
      <xdr:row>31</xdr:row>
      <xdr:rowOff>161925</xdr:rowOff>
    </xdr:from>
    <xdr:ext cx="4333875" cy="2762250"/>
    <xdr:graphicFrame macro="">
      <xdr:nvGraphicFramePr>
        <xdr:cNvPr id="459532650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52925" cy="2752725"/>
    <xdr:graphicFrame macro="">
      <xdr:nvGraphicFramePr>
        <xdr:cNvPr id="374366773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438150</xdr:colOff>
      <xdr:row>0</xdr:row>
      <xdr:rowOff>0</xdr:rowOff>
    </xdr:from>
    <xdr:ext cx="4333875" cy="2752725"/>
    <xdr:graphicFrame macro="">
      <xdr:nvGraphicFramePr>
        <xdr:cNvPr id="1374170293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266700</xdr:colOff>
      <xdr:row>0</xdr:row>
      <xdr:rowOff>0</xdr:rowOff>
    </xdr:from>
    <xdr:ext cx="4352925" cy="2752725"/>
    <xdr:graphicFrame macro="">
      <xdr:nvGraphicFramePr>
        <xdr:cNvPr id="153276129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4352925" cy="2762250"/>
    <xdr:graphicFrame macro="">
      <xdr:nvGraphicFramePr>
        <xdr:cNvPr id="8751319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447675</xdr:colOff>
      <xdr:row>16</xdr:row>
      <xdr:rowOff>0</xdr:rowOff>
    </xdr:from>
    <xdr:ext cx="4333875" cy="2752725"/>
    <xdr:graphicFrame macro="">
      <xdr:nvGraphicFramePr>
        <xdr:cNvPr id="1965552109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276225</xdr:colOff>
      <xdr:row>16</xdr:row>
      <xdr:rowOff>0</xdr:rowOff>
    </xdr:from>
    <xdr:ext cx="4352925" cy="2752725"/>
    <xdr:graphicFrame macro="">
      <xdr:nvGraphicFramePr>
        <xdr:cNvPr id="1615901895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9525</xdr:rowOff>
    </xdr:from>
    <xdr:ext cx="4362450" cy="2762250"/>
    <xdr:graphicFrame macro="">
      <xdr:nvGraphicFramePr>
        <xdr:cNvPr id="846168550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447675</xdr:colOff>
      <xdr:row>32</xdr:row>
      <xdr:rowOff>0</xdr:rowOff>
    </xdr:from>
    <xdr:ext cx="4343400" cy="2762250"/>
    <xdr:graphicFrame macro="">
      <xdr:nvGraphicFramePr>
        <xdr:cNvPr id="1276559981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52925" cy="2762250"/>
    <xdr:graphicFrame macro="">
      <xdr:nvGraphicFramePr>
        <xdr:cNvPr id="1616212908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438150</xdr:colOff>
      <xdr:row>0</xdr:row>
      <xdr:rowOff>0</xdr:rowOff>
    </xdr:from>
    <xdr:ext cx="4333875" cy="2762250"/>
    <xdr:graphicFrame macro="">
      <xdr:nvGraphicFramePr>
        <xdr:cNvPr id="1864707234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276225</xdr:colOff>
      <xdr:row>0</xdr:row>
      <xdr:rowOff>0</xdr:rowOff>
    </xdr:from>
    <xdr:ext cx="4362450" cy="2752725"/>
    <xdr:graphicFrame macro="">
      <xdr:nvGraphicFramePr>
        <xdr:cNvPr id="34525564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9525</xdr:rowOff>
    </xdr:from>
    <xdr:ext cx="4362450" cy="2752725"/>
    <xdr:graphicFrame macro="">
      <xdr:nvGraphicFramePr>
        <xdr:cNvPr id="477488011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438150</xdr:colOff>
      <xdr:row>16</xdr:row>
      <xdr:rowOff>0</xdr:rowOff>
    </xdr:from>
    <xdr:ext cx="4343400" cy="2752725"/>
    <xdr:graphicFrame macro="">
      <xdr:nvGraphicFramePr>
        <xdr:cNvPr id="1843088525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276225</xdr:colOff>
      <xdr:row>15</xdr:row>
      <xdr:rowOff>161925</xdr:rowOff>
    </xdr:from>
    <xdr:ext cx="4362450" cy="2762250"/>
    <xdr:graphicFrame macro="">
      <xdr:nvGraphicFramePr>
        <xdr:cNvPr id="823478637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62450" cy="2752725"/>
    <xdr:graphicFrame macro="">
      <xdr:nvGraphicFramePr>
        <xdr:cNvPr id="769567889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457200</xdr:colOff>
      <xdr:row>32</xdr:row>
      <xdr:rowOff>0</xdr:rowOff>
    </xdr:from>
    <xdr:ext cx="4343400" cy="2752725"/>
    <xdr:graphicFrame macro="">
      <xdr:nvGraphicFramePr>
        <xdr:cNvPr id="1492844028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00"/>
  <sheetViews>
    <sheetView topLeftCell="C1" workbookViewId="0">
      <selection activeCell="Y1" sqref="Y1:Y1048576"/>
    </sheetView>
  </sheetViews>
  <sheetFormatPr defaultColWidth="12.59765625" defaultRowHeight="15" customHeight="1" x14ac:dyDescent="0.25"/>
  <cols>
    <col min="1" max="1" width="7.59765625" customWidth="1"/>
    <col min="2" max="2" width="11.19921875" customWidth="1"/>
    <col min="3" max="3" width="5.19921875" customWidth="1"/>
    <col min="4" max="5" width="7.59765625" customWidth="1"/>
    <col min="6" max="6" width="21.3984375" customWidth="1"/>
    <col min="7" max="7" width="9.5" customWidth="1"/>
    <col min="8" max="9" width="8.8984375" customWidth="1"/>
    <col min="10" max="10" width="12" customWidth="1"/>
    <col min="11" max="11" width="7.59765625" customWidth="1"/>
    <col min="12" max="13" width="21.3984375" customWidth="1"/>
    <col min="14" max="14" width="9.5" customWidth="1"/>
    <col min="15" max="16" width="8.8984375" customWidth="1"/>
    <col min="17" max="17" width="12" customWidth="1"/>
    <col min="18" max="18" width="7.59765625" customWidth="1"/>
    <col min="19" max="20" width="21.3984375" customWidth="1"/>
    <col min="21" max="21" width="9.5" customWidth="1"/>
    <col min="22" max="23" width="8.8984375" customWidth="1"/>
    <col min="24" max="24" width="12" customWidth="1"/>
    <col min="25" max="28" width="7.59765625" customWidth="1"/>
  </cols>
  <sheetData>
    <row r="1" spans="2:25" ht="14.25" customHeight="1" x14ac:dyDescent="0.25"/>
    <row r="2" spans="2:25" ht="14.25" customHeight="1" x14ac:dyDescent="0.3">
      <c r="B2" s="26" t="s">
        <v>0</v>
      </c>
      <c r="C2" s="27"/>
      <c r="D2" s="27"/>
    </row>
    <row r="3" spans="2:25" ht="14.25" customHeight="1" x14ac:dyDescent="0.25"/>
    <row r="4" spans="2:25" ht="14.25" customHeight="1" x14ac:dyDescent="0.25"/>
    <row r="5" spans="2:25" ht="14.25" customHeight="1" x14ac:dyDescent="0.3">
      <c r="B5" s="1">
        <v>0.03</v>
      </c>
      <c r="C5" s="1" t="s">
        <v>1</v>
      </c>
      <c r="F5" s="2" t="s">
        <v>2</v>
      </c>
      <c r="G5" s="3">
        <v>407</v>
      </c>
      <c r="L5" s="4"/>
      <c r="M5" s="2" t="s">
        <v>2</v>
      </c>
      <c r="N5" s="3">
        <v>407</v>
      </c>
      <c r="S5" s="4"/>
      <c r="T5" s="2" t="s">
        <v>2</v>
      </c>
      <c r="U5" s="3">
        <v>407</v>
      </c>
    </row>
    <row r="6" spans="2:25" ht="14.25" customHeight="1" x14ac:dyDescent="0.3">
      <c r="B6" s="5" t="s">
        <v>3</v>
      </c>
      <c r="C6" s="6" t="s">
        <v>4</v>
      </c>
      <c r="F6" s="7" t="s">
        <v>5</v>
      </c>
      <c r="G6" s="3">
        <v>93.61</v>
      </c>
      <c r="L6" s="4"/>
      <c r="M6" s="7" t="s">
        <v>5</v>
      </c>
      <c r="N6" s="3">
        <v>524.87</v>
      </c>
      <c r="S6" s="4"/>
      <c r="T6" s="7" t="s">
        <v>5</v>
      </c>
      <c r="U6" s="3">
        <v>953.37</v>
      </c>
    </row>
    <row r="7" spans="2:25" ht="14.25" customHeight="1" x14ac:dyDescent="0.3">
      <c r="B7" s="8">
        <v>93.61</v>
      </c>
      <c r="C7" s="8">
        <v>5000</v>
      </c>
    </row>
    <row r="8" spans="2:25" ht="14.25" customHeight="1" x14ac:dyDescent="0.3">
      <c r="B8" s="8">
        <v>524.87</v>
      </c>
      <c r="C8" s="8">
        <v>4800</v>
      </c>
      <c r="F8" s="9" t="s">
        <v>6</v>
      </c>
      <c r="G8" s="7" t="s">
        <v>7</v>
      </c>
      <c r="H8" s="10" t="s">
        <v>8</v>
      </c>
      <c r="I8" s="7" t="s">
        <v>9</v>
      </c>
      <c r="J8" s="11" t="s">
        <v>10</v>
      </c>
      <c r="K8" s="12"/>
      <c r="L8" s="4"/>
      <c r="M8" s="13" t="s">
        <v>6</v>
      </c>
      <c r="N8" s="7" t="s">
        <v>7</v>
      </c>
      <c r="O8" s="10" t="s">
        <v>8</v>
      </c>
      <c r="P8" s="7" t="s">
        <v>9</v>
      </c>
      <c r="Q8" s="11" t="s">
        <v>10</v>
      </c>
      <c r="R8" s="12"/>
      <c r="S8" s="4"/>
      <c r="T8" s="13" t="s">
        <v>6</v>
      </c>
      <c r="U8" s="7" t="s">
        <v>7</v>
      </c>
      <c r="V8" s="10" t="s">
        <v>8</v>
      </c>
      <c r="W8" s="7" t="s">
        <v>9</v>
      </c>
      <c r="X8" s="11" t="s">
        <v>10</v>
      </c>
      <c r="Y8" s="12"/>
    </row>
    <row r="9" spans="2:25" ht="14.25" customHeight="1" x14ac:dyDescent="0.3">
      <c r="B9" s="8">
        <v>953.37</v>
      </c>
      <c r="C9" s="8">
        <v>5000</v>
      </c>
      <c r="F9" s="14">
        <v>5000</v>
      </c>
      <c r="G9" s="15">
        <v>930.82</v>
      </c>
      <c r="H9" s="16">
        <v>133.56</v>
      </c>
      <c r="I9" s="15">
        <v>8.92</v>
      </c>
      <c r="J9" s="17">
        <f t="shared" ref="J9:J18" si="0">F9/G9</f>
        <v>5.3716078296555718</v>
      </c>
      <c r="K9" s="18"/>
      <c r="L9" s="16"/>
      <c r="M9" s="14">
        <v>4800</v>
      </c>
      <c r="N9" s="17">
        <v>1317.78</v>
      </c>
      <c r="O9" s="17">
        <v>178.94</v>
      </c>
      <c r="P9" s="15">
        <v>11.42</v>
      </c>
      <c r="Q9" s="17">
        <f t="shared" ref="Q9:Q18" si="1">M9/N9</f>
        <v>3.6424896416700814</v>
      </c>
      <c r="R9" s="18"/>
      <c r="S9" s="16"/>
      <c r="T9" s="14">
        <v>5000</v>
      </c>
      <c r="U9" s="17">
        <v>1942.25</v>
      </c>
      <c r="V9" s="17">
        <v>211.83</v>
      </c>
      <c r="W9" s="15">
        <v>13.75</v>
      </c>
      <c r="X9" s="17">
        <f t="shared" ref="X9:X18" si="2">T9/U9</f>
        <v>2.5743338911056766</v>
      </c>
      <c r="Y9" s="18"/>
    </row>
    <row r="10" spans="2:25" ht="14.25" customHeight="1" x14ac:dyDescent="0.3">
      <c r="B10" s="8">
        <v>1371.95</v>
      </c>
      <c r="C10" s="8">
        <v>500</v>
      </c>
      <c r="F10" s="15">
        <v>4450</v>
      </c>
      <c r="G10" s="15">
        <v>859.89</v>
      </c>
      <c r="H10" s="16">
        <v>130.07</v>
      </c>
      <c r="I10" s="15">
        <v>8.4</v>
      </c>
      <c r="J10" s="17">
        <f t="shared" si="0"/>
        <v>5.1750805335566179</v>
      </c>
      <c r="K10" s="18"/>
      <c r="L10" s="16"/>
      <c r="M10" s="15">
        <v>4300</v>
      </c>
      <c r="N10" s="17">
        <v>1217.0999999999999</v>
      </c>
      <c r="O10" s="17">
        <v>164</v>
      </c>
      <c r="P10" s="15">
        <v>10.81</v>
      </c>
      <c r="Q10" s="17">
        <f t="shared" si="1"/>
        <v>3.5329882507600034</v>
      </c>
      <c r="R10" s="18"/>
      <c r="S10" s="16"/>
      <c r="T10" s="15">
        <v>4450</v>
      </c>
      <c r="U10" s="17">
        <v>1824.82</v>
      </c>
      <c r="V10" s="17">
        <v>205.56</v>
      </c>
      <c r="W10" s="15">
        <v>13.11</v>
      </c>
      <c r="X10" s="17">
        <f t="shared" si="2"/>
        <v>2.4385966835085107</v>
      </c>
      <c r="Y10" s="18"/>
    </row>
    <row r="11" spans="2:25" ht="14.25" customHeight="1" x14ac:dyDescent="0.3">
      <c r="B11" s="8">
        <v>1926.47</v>
      </c>
      <c r="C11" s="8">
        <v>1350</v>
      </c>
      <c r="F11" s="15">
        <v>3900</v>
      </c>
      <c r="G11" s="15">
        <v>782.71</v>
      </c>
      <c r="H11" s="16">
        <v>126.34</v>
      </c>
      <c r="I11" s="15">
        <v>7.8</v>
      </c>
      <c r="J11" s="17">
        <f t="shared" si="0"/>
        <v>4.9826883520077674</v>
      </c>
      <c r="K11" s="18"/>
      <c r="L11" s="16"/>
      <c r="M11" s="15">
        <v>3800</v>
      </c>
      <c r="N11" s="17">
        <v>1126.52</v>
      </c>
      <c r="O11" s="17">
        <v>158.72999999999999</v>
      </c>
      <c r="P11" s="15">
        <v>10.17</v>
      </c>
      <c r="Q11" s="17">
        <f t="shared" si="1"/>
        <v>3.3732201825089656</v>
      </c>
      <c r="R11" s="18"/>
      <c r="S11" s="16"/>
      <c r="T11" s="15">
        <v>3900</v>
      </c>
      <c r="U11" s="17">
        <v>1688.48</v>
      </c>
      <c r="V11" s="17">
        <v>198.52</v>
      </c>
      <c r="W11" s="15">
        <v>12.42</v>
      </c>
      <c r="X11" s="17">
        <f t="shared" si="2"/>
        <v>2.3097697337250072</v>
      </c>
      <c r="Y11" s="18"/>
    </row>
    <row r="12" spans="2:25" ht="14.25" customHeight="1" x14ac:dyDescent="0.3">
      <c r="B12" s="8">
        <v>2349.9299999999998</v>
      </c>
      <c r="C12" s="8">
        <v>2000</v>
      </c>
      <c r="F12" s="15">
        <v>3350</v>
      </c>
      <c r="G12" s="15">
        <v>706.29</v>
      </c>
      <c r="H12" s="16">
        <v>122.45</v>
      </c>
      <c r="I12" s="15">
        <v>7.2</v>
      </c>
      <c r="J12" s="17">
        <f t="shared" si="0"/>
        <v>4.7430941964348925</v>
      </c>
      <c r="K12" s="18"/>
      <c r="L12" s="16"/>
      <c r="M12" s="15">
        <v>3300</v>
      </c>
      <c r="N12" s="17">
        <v>1022.9</v>
      </c>
      <c r="O12" s="17">
        <v>152.76</v>
      </c>
      <c r="P12" s="15">
        <v>9.5</v>
      </c>
      <c r="Q12" s="17">
        <f t="shared" si="1"/>
        <v>3.2261218105386646</v>
      </c>
      <c r="R12" s="18"/>
      <c r="S12" s="16"/>
      <c r="T12" s="15">
        <v>3350</v>
      </c>
      <c r="U12" s="17">
        <v>1542.26</v>
      </c>
      <c r="V12" s="17">
        <v>191.36</v>
      </c>
      <c r="W12" s="15">
        <v>11.7</v>
      </c>
      <c r="X12" s="17">
        <f t="shared" si="2"/>
        <v>2.1721369937624004</v>
      </c>
      <c r="Y12" s="18"/>
    </row>
    <row r="13" spans="2:25" ht="14.25" customHeight="1" x14ac:dyDescent="0.3">
      <c r="B13" s="8">
        <v>2614.9699999999998</v>
      </c>
      <c r="C13" s="8">
        <v>800</v>
      </c>
      <c r="F13" s="15">
        <v>2800</v>
      </c>
      <c r="G13" s="15">
        <v>624.61</v>
      </c>
      <c r="H13" s="16">
        <v>118.12</v>
      </c>
      <c r="I13" s="15">
        <v>6.5</v>
      </c>
      <c r="J13" s="17">
        <f t="shared" si="0"/>
        <v>4.4827972654936676</v>
      </c>
      <c r="K13" s="18"/>
      <c r="L13" s="16"/>
      <c r="M13" s="15">
        <v>2800</v>
      </c>
      <c r="N13" s="17">
        <v>925.39</v>
      </c>
      <c r="O13" s="17">
        <v>146.61000000000001</v>
      </c>
      <c r="P13" s="15">
        <v>8.8699999999999992</v>
      </c>
      <c r="Q13" s="17">
        <f t="shared" si="1"/>
        <v>3.0257513048552505</v>
      </c>
      <c r="R13" s="18"/>
      <c r="S13" s="16"/>
      <c r="T13" s="15">
        <v>2800</v>
      </c>
      <c r="U13" s="17">
        <v>1391.3</v>
      </c>
      <c r="V13" s="17">
        <v>183.58</v>
      </c>
      <c r="W13" s="15">
        <v>10.82</v>
      </c>
      <c r="X13" s="17">
        <f t="shared" si="2"/>
        <v>2.0125062890821535</v>
      </c>
      <c r="Y13" s="18"/>
    </row>
    <row r="14" spans="2:25" ht="14.25" customHeight="1" x14ac:dyDescent="0.3">
      <c r="B14" s="8">
        <v>2844.14</v>
      </c>
      <c r="C14" s="8">
        <v>1350</v>
      </c>
      <c r="F14" s="15">
        <v>2250</v>
      </c>
      <c r="G14" s="15">
        <v>538.25</v>
      </c>
      <c r="H14" s="16">
        <v>113.38</v>
      </c>
      <c r="I14" s="15">
        <v>5.76</v>
      </c>
      <c r="J14" s="17">
        <f t="shared" si="0"/>
        <v>4.1802136553646072</v>
      </c>
      <c r="K14" s="18"/>
      <c r="L14" s="16"/>
      <c r="M14" s="15">
        <v>2300</v>
      </c>
      <c r="N14" s="17">
        <v>818.32</v>
      </c>
      <c r="O14" s="17">
        <v>139.69</v>
      </c>
      <c r="P14" s="15">
        <v>8.1199999999999992</v>
      </c>
      <c r="Q14" s="17">
        <f t="shared" si="1"/>
        <v>2.8106364258480787</v>
      </c>
      <c r="R14" s="18"/>
      <c r="S14" s="16"/>
      <c r="T14" s="15">
        <v>2250</v>
      </c>
      <c r="U14" s="17">
        <v>1235.9000000000001</v>
      </c>
      <c r="V14" s="17">
        <v>174.73</v>
      </c>
      <c r="W14" s="15">
        <v>10</v>
      </c>
      <c r="X14" s="17">
        <f t="shared" si="2"/>
        <v>1.8205356420422363</v>
      </c>
      <c r="Y14" s="18"/>
    </row>
    <row r="15" spans="2:25" ht="14.25" customHeight="1" x14ac:dyDescent="0.3">
      <c r="B15" s="19" t="s">
        <v>12</v>
      </c>
      <c r="C15" s="8">
        <v>2600</v>
      </c>
      <c r="F15" s="15">
        <v>1700</v>
      </c>
      <c r="G15" s="15">
        <v>446.03</v>
      </c>
      <c r="H15" s="16">
        <v>108.22</v>
      </c>
      <c r="I15" s="15">
        <v>4.9400000000000004</v>
      </c>
      <c r="J15" s="17">
        <f t="shared" si="0"/>
        <v>3.8114028204380874</v>
      </c>
      <c r="K15" s="18"/>
      <c r="L15" s="16"/>
      <c r="M15" s="15">
        <v>1800</v>
      </c>
      <c r="N15" s="17">
        <v>703.83</v>
      </c>
      <c r="O15" s="17">
        <v>132.06</v>
      </c>
      <c r="P15" s="15">
        <v>7.27</v>
      </c>
      <c r="Q15" s="17">
        <f t="shared" si="1"/>
        <v>2.5574357444269213</v>
      </c>
      <c r="R15" s="18"/>
      <c r="S15" s="16"/>
      <c r="T15" s="15">
        <v>1700</v>
      </c>
      <c r="U15" s="17">
        <v>1065.79</v>
      </c>
      <c r="V15" s="17">
        <v>164.47</v>
      </c>
      <c r="W15" s="15">
        <v>8.99</v>
      </c>
      <c r="X15" s="17">
        <f t="shared" si="2"/>
        <v>1.5950609407106466</v>
      </c>
      <c r="Y15" s="18"/>
    </row>
    <row r="16" spans="2:25" ht="14.25" customHeight="1" x14ac:dyDescent="0.3">
      <c r="F16" s="15">
        <v>1150</v>
      </c>
      <c r="G16" s="15">
        <v>344.35</v>
      </c>
      <c r="H16" s="16">
        <v>102.22</v>
      </c>
      <c r="I16" s="15">
        <v>3.96</v>
      </c>
      <c r="J16" s="17">
        <f t="shared" si="0"/>
        <v>3.3396253811528966</v>
      </c>
      <c r="K16" s="18"/>
      <c r="L16" s="16"/>
      <c r="M16" s="15">
        <v>1300</v>
      </c>
      <c r="N16" s="17">
        <v>581.74</v>
      </c>
      <c r="O16" s="17">
        <v>123.42</v>
      </c>
      <c r="P16" s="15">
        <v>6.46</v>
      </c>
      <c r="Q16" s="17">
        <f t="shared" si="1"/>
        <v>2.2346752844913533</v>
      </c>
      <c r="R16" s="18"/>
      <c r="S16" s="16"/>
      <c r="T16" s="15">
        <v>1150</v>
      </c>
      <c r="U16" s="17">
        <v>877.74</v>
      </c>
      <c r="V16" s="17">
        <v>152.81</v>
      </c>
      <c r="W16" s="15">
        <v>7.79</v>
      </c>
      <c r="X16" s="17">
        <f t="shared" si="2"/>
        <v>1.3101829698999703</v>
      </c>
      <c r="Y16" s="18"/>
    </row>
    <row r="17" spans="2:25" ht="14.25" customHeight="1" x14ac:dyDescent="0.3">
      <c r="B17" s="20">
        <v>0</v>
      </c>
      <c r="F17" s="15">
        <v>600</v>
      </c>
      <c r="G17" s="15">
        <v>225.73</v>
      </c>
      <c r="H17" s="16">
        <v>94.58</v>
      </c>
      <c r="I17" s="15">
        <v>2.75</v>
      </c>
      <c r="J17" s="17">
        <f t="shared" si="0"/>
        <v>2.6580427944889915</v>
      </c>
      <c r="K17" s="18"/>
      <c r="L17" s="16"/>
      <c r="M17" s="15">
        <v>800</v>
      </c>
      <c r="N17" s="17">
        <v>444.36</v>
      </c>
      <c r="O17" s="17">
        <v>112.51</v>
      </c>
      <c r="P17" s="15">
        <v>5.16</v>
      </c>
      <c r="Q17" s="17">
        <f t="shared" si="1"/>
        <v>1.8003420649923485</v>
      </c>
      <c r="R17" s="18"/>
      <c r="S17" s="16"/>
      <c r="T17" s="15">
        <v>600</v>
      </c>
      <c r="U17" s="17">
        <v>658.51</v>
      </c>
      <c r="V17" s="17">
        <v>137.56</v>
      </c>
      <c r="W17" s="15">
        <v>6.29</v>
      </c>
      <c r="X17" s="17">
        <f t="shared" si="2"/>
        <v>0.91114789448907385</v>
      </c>
      <c r="Y17" s="18"/>
    </row>
    <row r="18" spans="2:25" ht="14.25" customHeight="1" x14ac:dyDescent="0.3">
      <c r="B18" s="20">
        <v>0</v>
      </c>
      <c r="F18" s="21">
        <v>50</v>
      </c>
      <c r="G18" s="21">
        <v>47.75</v>
      </c>
      <c r="H18" s="22">
        <v>81.89</v>
      </c>
      <c r="I18" s="21">
        <v>0.72</v>
      </c>
      <c r="J18" s="23">
        <f t="shared" si="0"/>
        <v>1.0471204188481675</v>
      </c>
      <c r="K18" s="18"/>
      <c r="L18" s="16"/>
      <c r="M18" s="21">
        <v>300</v>
      </c>
      <c r="N18" s="23">
        <v>275.08</v>
      </c>
      <c r="O18" s="22">
        <v>97.76</v>
      </c>
      <c r="P18" s="21">
        <v>3.56</v>
      </c>
      <c r="Q18" s="23">
        <f t="shared" si="1"/>
        <v>1.0905918278319036</v>
      </c>
      <c r="R18" s="18"/>
      <c r="S18" s="16"/>
      <c r="T18" s="21">
        <v>50</v>
      </c>
      <c r="U18" s="23">
        <v>330.25</v>
      </c>
      <c r="V18" s="22">
        <v>111.28</v>
      </c>
      <c r="W18" s="21">
        <v>3.61</v>
      </c>
      <c r="X18" s="23">
        <f t="shared" si="2"/>
        <v>0.15140045420136261</v>
      </c>
      <c r="Y18" s="18"/>
    </row>
    <row r="19" spans="2:25" ht="14.25" customHeight="1" x14ac:dyDescent="0.3">
      <c r="B19" s="20">
        <v>0</v>
      </c>
    </row>
    <row r="20" spans="2:25" ht="14.25" customHeight="1" x14ac:dyDescent="0.3">
      <c r="B20" s="20">
        <v>0</v>
      </c>
    </row>
    <row r="21" spans="2:25" ht="14.25" customHeight="1" x14ac:dyDescent="0.3">
      <c r="B21" s="20">
        <v>0</v>
      </c>
      <c r="F21" s="2" t="s">
        <v>2</v>
      </c>
      <c r="G21" s="3">
        <v>407</v>
      </c>
      <c r="L21" s="4"/>
      <c r="M21" s="2" t="s">
        <v>2</v>
      </c>
      <c r="N21" s="3">
        <v>407</v>
      </c>
      <c r="S21" s="4"/>
      <c r="T21" s="2" t="s">
        <v>2</v>
      </c>
      <c r="U21" s="3">
        <v>407</v>
      </c>
    </row>
    <row r="22" spans="2:25" ht="14.25" customHeight="1" x14ac:dyDescent="0.3">
      <c r="B22" s="20">
        <v>0</v>
      </c>
      <c r="F22" s="7" t="s">
        <v>5</v>
      </c>
      <c r="G22" s="3">
        <v>1371.95</v>
      </c>
      <c r="L22" s="4"/>
      <c r="M22" s="7" t="s">
        <v>5</v>
      </c>
      <c r="N22" s="3">
        <v>1926.47</v>
      </c>
      <c r="S22" s="4"/>
      <c r="T22" s="7" t="s">
        <v>5</v>
      </c>
      <c r="U22" s="3">
        <v>2349.9299999999998</v>
      </c>
    </row>
    <row r="23" spans="2:25" ht="14.25" customHeight="1" x14ac:dyDescent="0.3">
      <c r="B23" s="20">
        <v>0</v>
      </c>
    </row>
    <row r="24" spans="2:25" ht="14.25" customHeight="1" x14ac:dyDescent="0.3">
      <c r="B24" s="3">
        <f>SUM(B17:B23)</f>
        <v>0</v>
      </c>
      <c r="C24" s="3" t="s">
        <v>13</v>
      </c>
      <c r="F24" s="13" t="s">
        <v>6</v>
      </c>
      <c r="G24" s="7" t="s">
        <v>7</v>
      </c>
      <c r="H24" s="10" t="s">
        <v>8</v>
      </c>
      <c r="I24" s="7" t="s">
        <v>9</v>
      </c>
      <c r="J24" s="11" t="s">
        <v>10</v>
      </c>
      <c r="K24" s="12"/>
      <c r="L24" s="4"/>
      <c r="M24" s="13" t="s">
        <v>6</v>
      </c>
      <c r="N24" s="7" t="s">
        <v>7</v>
      </c>
      <c r="O24" s="10" t="s">
        <v>8</v>
      </c>
      <c r="P24" s="7" t="s">
        <v>9</v>
      </c>
      <c r="Q24" s="11" t="s">
        <v>10</v>
      </c>
      <c r="R24" s="12"/>
      <c r="S24" s="4"/>
      <c r="T24" s="13" t="s">
        <v>6</v>
      </c>
      <c r="U24" s="7" t="s">
        <v>7</v>
      </c>
      <c r="V24" s="10" t="s">
        <v>8</v>
      </c>
      <c r="W24" s="7" t="s">
        <v>9</v>
      </c>
      <c r="X24" s="11" t="s">
        <v>10</v>
      </c>
      <c r="Y24" s="12"/>
    </row>
    <row r="25" spans="2:25" ht="14.25" customHeight="1" x14ac:dyDescent="0.3">
      <c r="F25" s="14">
        <v>500</v>
      </c>
      <c r="G25" s="17">
        <v>551.42999999999995</v>
      </c>
      <c r="H25" s="16">
        <v>119.78</v>
      </c>
      <c r="I25" s="15">
        <v>6.21</v>
      </c>
      <c r="J25" s="17">
        <f t="shared" ref="J25:J34" si="3">F25/G25</f>
        <v>0.90673340224507204</v>
      </c>
      <c r="K25" s="18"/>
      <c r="L25" s="16"/>
      <c r="M25" s="14">
        <v>1350</v>
      </c>
      <c r="N25" s="17">
        <v>538.35</v>
      </c>
      <c r="O25" s="17">
        <v>121.48</v>
      </c>
      <c r="P25" s="15">
        <v>7.83</v>
      </c>
      <c r="Q25" s="17">
        <f t="shared" ref="Q25:Q34" si="4">M25/N25</f>
        <v>2.5076623014767345</v>
      </c>
      <c r="R25" s="18"/>
      <c r="S25" s="16"/>
      <c r="T25" s="14">
        <v>2000</v>
      </c>
      <c r="U25" s="17">
        <v>1445.78</v>
      </c>
      <c r="V25" s="17">
        <v>193.34</v>
      </c>
      <c r="W25" s="15">
        <v>11.23</v>
      </c>
      <c r="X25" s="17">
        <f t="shared" ref="X25:X34" si="5">T25/U25</f>
        <v>1.3833363305620496</v>
      </c>
      <c r="Y25" s="18"/>
    </row>
    <row r="26" spans="2:25" ht="14.25" customHeight="1" x14ac:dyDescent="0.3">
      <c r="B26" s="3">
        <v>0</v>
      </c>
      <c r="F26" s="15">
        <v>450</v>
      </c>
      <c r="G26" s="17">
        <v>529.45000000000005</v>
      </c>
      <c r="H26" s="16">
        <v>113.05</v>
      </c>
      <c r="I26" s="15">
        <v>6.04</v>
      </c>
      <c r="J26" s="17">
        <f t="shared" si="3"/>
        <v>0.84993861554443284</v>
      </c>
      <c r="K26" s="18"/>
      <c r="L26" s="16"/>
      <c r="M26" s="15">
        <v>1225</v>
      </c>
      <c r="N26" s="17">
        <v>499.88</v>
      </c>
      <c r="O26" s="17">
        <v>118.73</v>
      </c>
      <c r="P26" s="15">
        <v>7.52</v>
      </c>
      <c r="Q26" s="17">
        <f t="shared" si="4"/>
        <v>2.4505881411538768</v>
      </c>
      <c r="R26" s="18"/>
      <c r="S26" s="16"/>
      <c r="T26" s="15">
        <v>1800</v>
      </c>
      <c r="U26" s="17">
        <v>1375.75</v>
      </c>
      <c r="V26" s="17">
        <v>178.91</v>
      </c>
      <c r="W26" s="15">
        <v>10.83</v>
      </c>
      <c r="X26" s="17">
        <f t="shared" si="5"/>
        <v>1.3083772487733962</v>
      </c>
      <c r="Y26" s="18"/>
    </row>
    <row r="27" spans="2:25" ht="14.25" customHeight="1" x14ac:dyDescent="0.3">
      <c r="B27" s="3">
        <v>0</v>
      </c>
      <c r="F27" s="15">
        <v>400</v>
      </c>
      <c r="G27" s="17">
        <v>507.96</v>
      </c>
      <c r="H27" s="16">
        <v>107.46</v>
      </c>
      <c r="I27" s="15">
        <v>5.82</v>
      </c>
      <c r="J27" s="17">
        <f t="shared" si="3"/>
        <v>0.78746357980943382</v>
      </c>
      <c r="K27" s="18"/>
      <c r="L27" s="16"/>
      <c r="M27" s="15">
        <v>1100</v>
      </c>
      <c r="N27" s="17">
        <v>464.12</v>
      </c>
      <c r="O27" s="17">
        <v>115.89</v>
      </c>
      <c r="P27" s="15">
        <v>7.23</v>
      </c>
      <c r="Q27" s="17">
        <f t="shared" si="4"/>
        <v>2.3700767043006117</v>
      </c>
      <c r="R27" s="18"/>
      <c r="S27" s="16"/>
      <c r="T27" s="15">
        <v>1600</v>
      </c>
      <c r="U27" s="17">
        <v>1301.82</v>
      </c>
      <c r="V27" s="17">
        <v>175.1</v>
      </c>
      <c r="W27" s="15">
        <v>10.41</v>
      </c>
      <c r="X27" s="17">
        <f t="shared" si="5"/>
        <v>1.229048562781337</v>
      </c>
      <c r="Y27" s="18"/>
    </row>
    <row r="28" spans="2:25" ht="14.25" customHeight="1" x14ac:dyDescent="0.3">
      <c r="B28" s="3">
        <v>0</v>
      </c>
      <c r="F28" s="15">
        <v>350</v>
      </c>
      <c r="G28" s="17">
        <v>486.68</v>
      </c>
      <c r="H28" s="16">
        <v>105.75</v>
      </c>
      <c r="I28" s="15">
        <v>5.6</v>
      </c>
      <c r="J28" s="17">
        <f t="shared" si="3"/>
        <v>0.71915837922248704</v>
      </c>
      <c r="K28" s="18"/>
      <c r="L28" s="16"/>
      <c r="M28" s="15">
        <v>975</v>
      </c>
      <c r="N28" s="17">
        <v>427.19</v>
      </c>
      <c r="O28" s="17">
        <v>112.81</v>
      </c>
      <c r="P28" s="15">
        <v>6.88</v>
      </c>
      <c r="Q28" s="17">
        <f t="shared" si="4"/>
        <v>2.2823567967414968</v>
      </c>
      <c r="R28" s="18"/>
      <c r="S28" s="16"/>
      <c r="T28" s="15">
        <v>1400</v>
      </c>
      <c r="U28" s="17">
        <v>1220.8399999999999</v>
      </c>
      <c r="V28" s="17">
        <v>170.98</v>
      </c>
      <c r="W28" s="15">
        <v>9.98</v>
      </c>
      <c r="X28" s="17">
        <f t="shared" si="5"/>
        <v>1.1467514170571083</v>
      </c>
      <c r="Y28" s="18"/>
    </row>
    <row r="29" spans="2:25" ht="14.25" customHeight="1" x14ac:dyDescent="0.3">
      <c r="B29" s="3">
        <v>0</v>
      </c>
      <c r="F29" s="15">
        <v>300</v>
      </c>
      <c r="G29" s="17">
        <v>462.23</v>
      </c>
      <c r="H29" s="16">
        <v>103.97</v>
      </c>
      <c r="I29" s="15">
        <v>5.38</v>
      </c>
      <c r="J29" s="17">
        <f t="shared" si="3"/>
        <v>0.64902754040196431</v>
      </c>
      <c r="K29" s="18"/>
      <c r="L29" s="16"/>
      <c r="M29" s="15">
        <v>850</v>
      </c>
      <c r="N29" s="17">
        <v>392.09</v>
      </c>
      <c r="O29" s="17">
        <v>109.49</v>
      </c>
      <c r="P29" s="15">
        <v>6.59</v>
      </c>
      <c r="Q29" s="17">
        <f t="shared" si="4"/>
        <v>2.167869621770512</v>
      </c>
      <c r="R29" s="18"/>
      <c r="S29" s="16"/>
      <c r="T29" s="15">
        <v>1200</v>
      </c>
      <c r="U29" s="17">
        <v>1140.23</v>
      </c>
      <c r="V29" s="17">
        <v>166.44</v>
      </c>
      <c r="W29" s="15">
        <v>9.4700000000000006</v>
      </c>
      <c r="X29" s="17">
        <f t="shared" si="5"/>
        <v>1.0524192487480595</v>
      </c>
      <c r="Y29" s="18"/>
    </row>
    <row r="30" spans="2:25" ht="14.25" customHeight="1" x14ac:dyDescent="0.3">
      <c r="B30" s="3">
        <v>0</v>
      </c>
      <c r="F30" s="15">
        <v>250</v>
      </c>
      <c r="G30" s="17">
        <v>439.34</v>
      </c>
      <c r="H30" s="16">
        <v>102.19</v>
      </c>
      <c r="I30" s="15">
        <v>5.17</v>
      </c>
      <c r="J30" s="17">
        <f t="shared" si="3"/>
        <v>0.5690353712386762</v>
      </c>
      <c r="K30" s="18"/>
      <c r="L30" s="16"/>
      <c r="M30" s="15">
        <v>725</v>
      </c>
      <c r="N30" s="17">
        <v>354.17</v>
      </c>
      <c r="O30" s="17">
        <v>105.88</v>
      </c>
      <c r="P30" s="15">
        <v>6.22</v>
      </c>
      <c r="Q30" s="17">
        <f t="shared" si="4"/>
        <v>2.0470395572747551</v>
      </c>
      <c r="R30" s="18"/>
      <c r="S30" s="16"/>
      <c r="T30" s="15">
        <v>1000</v>
      </c>
      <c r="U30" s="17">
        <v>1052.31</v>
      </c>
      <c r="V30" s="17">
        <v>161.71</v>
      </c>
      <c r="W30" s="15">
        <v>8.93</v>
      </c>
      <c r="X30" s="17">
        <f t="shared" si="5"/>
        <v>0.95029031369083261</v>
      </c>
      <c r="Y30" s="18"/>
    </row>
    <row r="31" spans="2:25" ht="14.25" customHeight="1" x14ac:dyDescent="0.3">
      <c r="B31" s="3">
        <v>0</v>
      </c>
      <c r="F31" s="15">
        <v>200</v>
      </c>
      <c r="G31" s="17">
        <v>413.45</v>
      </c>
      <c r="H31" s="16">
        <v>101.21</v>
      </c>
      <c r="I31" s="15">
        <v>4.95</v>
      </c>
      <c r="J31" s="17">
        <f t="shared" si="3"/>
        <v>0.48373442979804088</v>
      </c>
      <c r="K31" s="18"/>
      <c r="L31" s="16"/>
      <c r="M31" s="15">
        <v>600</v>
      </c>
      <c r="N31" s="17">
        <v>311.72000000000003</v>
      </c>
      <c r="O31" s="17">
        <v>100.88</v>
      </c>
      <c r="P31" s="15">
        <v>5.82</v>
      </c>
      <c r="Q31" s="17">
        <f t="shared" si="4"/>
        <v>1.9248043115616578</v>
      </c>
      <c r="R31" s="18"/>
      <c r="S31" s="16"/>
      <c r="T31" s="15">
        <v>800</v>
      </c>
      <c r="U31" s="17">
        <v>964.58</v>
      </c>
      <c r="V31" s="17">
        <v>156.56</v>
      </c>
      <c r="W31" s="15">
        <v>8.35</v>
      </c>
      <c r="X31" s="17">
        <f t="shared" si="5"/>
        <v>0.8293765162039437</v>
      </c>
      <c r="Y31" s="18"/>
    </row>
    <row r="32" spans="2:25" ht="14.25" customHeight="1" x14ac:dyDescent="0.3">
      <c r="B32" s="3">
        <v>0</v>
      </c>
      <c r="F32" s="15">
        <v>150</v>
      </c>
      <c r="G32" s="17">
        <v>382.42</v>
      </c>
      <c r="H32" s="16">
        <v>100.15</v>
      </c>
      <c r="I32" s="15">
        <v>4.59</v>
      </c>
      <c r="J32" s="17">
        <f t="shared" si="3"/>
        <v>0.39223889963914021</v>
      </c>
      <c r="K32" s="18"/>
      <c r="L32" s="16"/>
      <c r="M32" s="15">
        <v>475</v>
      </c>
      <c r="N32" s="17">
        <v>267.70999999999998</v>
      </c>
      <c r="O32" s="17">
        <v>93.11</v>
      </c>
      <c r="P32" s="15">
        <v>5.37</v>
      </c>
      <c r="Q32" s="17">
        <f t="shared" si="4"/>
        <v>1.7743080198722501</v>
      </c>
      <c r="R32" s="18"/>
      <c r="S32" s="16"/>
      <c r="T32" s="15">
        <v>600</v>
      </c>
      <c r="U32" s="17">
        <v>860.34</v>
      </c>
      <c r="V32" s="17">
        <v>150.27000000000001</v>
      </c>
      <c r="W32" s="15">
        <v>7.69</v>
      </c>
      <c r="X32" s="17">
        <f t="shared" si="5"/>
        <v>0.69739870283841265</v>
      </c>
      <c r="Y32" s="18"/>
    </row>
    <row r="33" spans="2:25" ht="14.25" customHeight="1" x14ac:dyDescent="0.3">
      <c r="B33" s="3">
        <f>SUM(B26:B32)</f>
        <v>0</v>
      </c>
      <c r="C33" s="3" t="s">
        <v>14</v>
      </c>
      <c r="F33" s="15">
        <v>100</v>
      </c>
      <c r="G33" s="17">
        <v>348.38</v>
      </c>
      <c r="H33" s="16">
        <v>98.64</v>
      </c>
      <c r="I33" s="15">
        <v>4.22</v>
      </c>
      <c r="J33" s="17">
        <f t="shared" si="3"/>
        <v>0.28704288420690049</v>
      </c>
      <c r="K33" s="18"/>
      <c r="L33" s="16"/>
      <c r="M33" s="15">
        <v>350</v>
      </c>
      <c r="N33" s="17">
        <v>221.42</v>
      </c>
      <c r="O33" s="17">
        <v>85.01</v>
      </c>
      <c r="P33" s="15">
        <v>4.8600000000000003</v>
      </c>
      <c r="Q33" s="17">
        <f t="shared" si="4"/>
        <v>1.580706349923223</v>
      </c>
      <c r="R33" s="18"/>
      <c r="S33" s="16"/>
      <c r="T33" s="15">
        <v>400</v>
      </c>
      <c r="U33" s="17">
        <v>738.65</v>
      </c>
      <c r="V33" s="17">
        <v>142.75</v>
      </c>
      <c r="W33" s="15">
        <v>6.89</v>
      </c>
      <c r="X33" s="17">
        <f t="shared" si="5"/>
        <v>0.54152846408989375</v>
      </c>
      <c r="Y33" s="18"/>
    </row>
    <row r="34" spans="2:25" ht="14.25" customHeight="1" x14ac:dyDescent="0.3">
      <c r="F34" s="21">
        <v>50</v>
      </c>
      <c r="G34" s="23">
        <v>308.26</v>
      </c>
      <c r="H34" s="22">
        <v>97.19</v>
      </c>
      <c r="I34" s="21">
        <v>3.84</v>
      </c>
      <c r="J34" s="23">
        <f t="shared" si="3"/>
        <v>0.16220073963537274</v>
      </c>
      <c r="K34" s="18"/>
      <c r="L34" s="16"/>
      <c r="M34" s="21">
        <v>225</v>
      </c>
      <c r="N34" s="23">
        <v>173.8</v>
      </c>
      <c r="O34" s="22">
        <v>75.33</v>
      </c>
      <c r="P34" s="21">
        <v>4.24</v>
      </c>
      <c r="Q34" s="23">
        <f t="shared" si="4"/>
        <v>1.294591484464902</v>
      </c>
      <c r="R34" s="18"/>
      <c r="S34" s="16"/>
      <c r="T34" s="21">
        <v>200</v>
      </c>
      <c r="U34" s="23">
        <v>599.4</v>
      </c>
      <c r="V34" s="22">
        <v>133.69</v>
      </c>
      <c r="W34" s="21">
        <v>5.83</v>
      </c>
      <c r="X34" s="23">
        <f t="shared" si="5"/>
        <v>0.33366700033366703</v>
      </c>
      <c r="Y34" s="18"/>
    </row>
    <row r="35" spans="2:25" ht="14.25" customHeight="1" x14ac:dyDescent="0.25"/>
    <row r="36" spans="2:25" ht="14.25" customHeight="1" x14ac:dyDescent="0.25"/>
    <row r="37" spans="2:25" ht="14.25" customHeight="1" x14ac:dyDescent="0.3">
      <c r="F37" s="2" t="s">
        <v>2</v>
      </c>
      <c r="G37" s="3">
        <v>407</v>
      </c>
      <c r="L37" s="4"/>
      <c r="M37" s="2" t="s">
        <v>2</v>
      </c>
      <c r="N37" s="3">
        <v>407</v>
      </c>
    </row>
    <row r="38" spans="2:25" ht="14.25" customHeight="1" x14ac:dyDescent="0.3">
      <c r="F38" s="7" t="s">
        <v>5</v>
      </c>
      <c r="G38" s="3">
        <v>2614.9699999999998</v>
      </c>
      <c r="L38" s="4"/>
      <c r="M38" s="7" t="s">
        <v>5</v>
      </c>
      <c r="N38" s="3">
        <v>2844.14</v>
      </c>
    </row>
    <row r="39" spans="2:25" ht="14.25" customHeight="1" x14ac:dyDescent="0.25"/>
    <row r="40" spans="2:25" ht="14.25" customHeight="1" x14ac:dyDescent="0.3">
      <c r="F40" s="13" t="s">
        <v>6</v>
      </c>
      <c r="G40" s="7" t="s">
        <v>7</v>
      </c>
      <c r="H40" s="10" t="s">
        <v>8</v>
      </c>
      <c r="I40" s="7" t="s">
        <v>9</v>
      </c>
      <c r="J40" s="11" t="s">
        <v>10</v>
      </c>
      <c r="K40" s="12"/>
      <c r="L40" s="4"/>
      <c r="M40" s="13" t="s">
        <v>6</v>
      </c>
      <c r="N40" s="7" t="s">
        <v>7</v>
      </c>
      <c r="O40" s="10" t="s">
        <v>8</v>
      </c>
      <c r="P40" s="7" t="s">
        <v>9</v>
      </c>
      <c r="Q40" s="11" t="s">
        <v>10</v>
      </c>
      <c r="R40" s="12"/>
      <c r="T40" s="12" t="s">
        <v>11</v>
      </c>
    </row>
    <row r="41" spans="2:25" ht="14.25" customHeight="1" x14ac:dyDescent="0.3">
      <c r="F41" s="14">
        <v>800</v>
      </c>
      <c r="G41" s="17">
        <v>1287.8699999999999</v>
      </c>
      <c r="H41" s="16">
        <v>191.08</v>
      </c>
      <c r="I41" s="15">
        <v>9.98</v>
      </c>
      <c r="J41" s="17">
        <f t="shared" ref="J41:J50" si="6">F41/G41</f>
        <v>0.62118070923307478</v>
      </c>
      <c r="K41" s="18"/>
      <c r="L41" s="16"/>
      <c r="M41" s="14">
        <v>1350</v>
      </c>
      <c r="N41" s="17">
        <v>2026.21</v>
      </c>
      <c r="O41" s="17">
        <v>223.81</v>
      </c>
      <c r="P41" s="15">
        <v>12.87</v>
      </c>
      <c r="Q41" s="17">
        <f t="shared" ref="Q41:Q50" si="7">M41/N41</f>
        <v>0.66626855064381285</v>
      </c>
      <c r="R41" s="18"/>
      <c r="T41" s="3">
        <v>1</v>
      </c>
    </row>
    <row r="42" spans="2:25" ht="14.25" customHeight="1" x14ac:dyDescent="0.3">
      <c r="F42" s="15">
        <v>720</v>
      </c>
      <c r="G42" s="17">
        <v>1237.67</v>
      </c>
      <c r="H42" s="16">
        <v>181.34</v>
      </c>
      <c r="I42" s="15">
        <v>9.69</v>
      </c>
      <c r="J42" s="17">
        <f t="shared" si="6"/>
        <v>0.58173826625837255</v>
      </c>
      <c r="K42" s="18"/>
      <c r="L42" s="16"/>
      <c r="M42" s="15">
        <v>1225</v>
      </c>
      <c r="N42" s="17">
        <v>1954</v>
      </c>
      <c r="O42" s="17">
        <v>220.78</v>
      </c>
      <c r="P42" s="15">
        <v>12.54</v>
      </c>
      <c r="Q42" s="17">
        <f t="shared" si="7"/>
        <v>0.62691914022517914</v>
      </c>
      <c r="R42" s="18"/>
      <c r="T42" s="3">
        <v>0.94170403587443952</v>
      </c>
    </row>
    <row r="43" spans="2:25" ht="14.25" customHeight="1" x14ac:dyDescent="0.3">
      <c r="F43" s="15">
        <v>640</v>
      </c>
      <c r="G43" s="17">
        <v>1189.1899999999998</v>
      </c>
      <c r="H43" s="16">
        <v>176.69</v>
      </c>
      <c r="I43" s="15">
        <v>9.44</v>
      </c>
      <c r="J43" s="17">
        <f t="shared" si="6"/>
        <v>0.53818145123991967</v>
      </c>
      <c r="K43" s="18"/>
      <c r="L43" s="16"/>
      <c r="M43" s="15">
        <v>1100</v>
      </c>
      <c r="N43" s="17">
        <v>1887</v>
      </c>
      <c r="O43" s="17">
        <v>217.45</v>
      </c>
      <c r="P43" s="15">
        <v>12.25</v>
      </c>
      <c r="Q43" s="17">
        <f t="shared" si="7"/>
        <v>0.58293587705352412</v>
      </c>
      <c r="R43" s="18"/>
      <c r="T43" s="3">
        <v>0.87443946188340804</v>
      </c>
    </row>
    <row r="44" spans="2:25" ht="14.25" customHeight="1" x14ac:dyDescent="0.3">
      <c r="F44" s="15">
        <v>560</v>
      </c>
      <c r="G44" s="17">
        <v>1136.74</v>
      </c>
      <c r="H44" s="16">
        <v>171.59</v>
      </c>
      <c r="I44" s="15">
        <v>9.15</v>
      </c>
      <c r="J44" s="17">
        <f t="shared" si="6"/>
        <v>0.49263683867902952</v>
      </c>
      <c r="K44" s="18"/>
      <c r="L44" s="16"/>
      <c r="M44" s="15">
        <v>975</v>
      </c>
      <c r="N44" s="17">
        <v>1817.85</v>
      </c>
      <c r="O44" s="17">
        <v>213.81</v>
      </c>
      <c r="P44" s="15">
        <v>11.93</v>
      </c>
      <c r="Q44" s="17">
        <f t="shared" si="7"/>
        <v>0.53634788348873674</v>
      </c>
      <c r="R44" s="18"/>
      <c r="T44" s="3">
        <v>0.80717488789237668</v>
      </c>
    </row>
    <row r="45" spans="2:25" ht="14.25" customHeight="1" x14ac:dyDescent="0.3">
      <c r="F45" s="15">
        <v>480</v>
      </c>
      <c r="G45" s="17">
        <v>1083.3599999999999</v>
      </c>
      <c r="H45" s="16">
        <v>167.36</v>
      </c>
      <c r="I45" s="15">
        <v>8.84</v>
      </c>
      <c r="J45" s="17">
        <f t="shared" si="6"/>
        <v>0.4430660168365087</v>
      </c>
      <c r="K45" s="18"/>
      <c r="L45" s="16"/>
      <c r="M45" s="15">
        <v>850</v>
      </c>
      <c r="N45" s="17">
        <v>1736.9</v>
      </c>
      <c r="O45" s="17">
        <v>210.02</v>
      </c>
      <c r="P45" s="15">
        <v>11.57</v>
      </c>
      <c r="Q45" s="17">
        <f t="shared" si="7"/>
        <v>0.48937762680637914</v>
      </c>
      <c r="R45" s="18"/>
      <c r="T45" s="3">
        <v>0.72869955156950672</v>
      </c>
    </row>
    <row r="46" spans="2:25" ht="14.25" customHeight="1" x14ac:dyDescent="0.3">
      <c r="F46" s="15">
        <v>400</v>
      </c>
      <c r="G46" s="17">
        <v>1024.3900000000001</v>
      </c>
      <c r="H46" s="16">
        <v>163.76</v>
      </c>
      <c r="I46" s="15">
        <v>8.48</v>
      </c>
      <c r="J46" s="17">
        <f t="shared" si="6"/>
        <v>0.39047628344673413</v>
      </c>
      <c r="K46" s="18"/>
      <c r="L46" s="16"/>
      <c r="M46" s="15">
        <v>725</v>
      </c>
      <c r="N46" s="17">
        <v>1646.41</v>
      </c>
      <c r="O46" s="17">
        <v>206.08</v>
      </c>
      <c r="P46" s="15">
        <v>11.13</v>
      </c>
      <c r="Q46" s="17">
        <f t="shared" si="7"/>
        <v>0.44035203867809353</v>
      </c>
      <c r="R46" s="18"/>
      <c r="T46" s="3">
        <v>0.64573991031390132</v>
      </c>
    </row>
    <row r="47" spans="2:25" ht="14.25" customHeight="1" x14ac:dyDescent="0.3">
      <c r="F47" s="15">
        <v>320</v>
      </c>
      <c r="G47" s="17">
        <v>961.91</v>
      </c>
      <c r="H47" s="16">
        <v>160.01</v>
      </c>
      <c r="I47" s="15">
        <v>8.11</v>
      </c>
      <c r="J47" s="17">
        <f t="shared" si="6"/>
        <v>0.33267145574949841</v>
      </c>
      <c r="K47" s="18"/>
      <c r="L47" s="16"/>
      <c r="M47" s="15">
        <v>600</v>
      </c>
      <c r="N47" s="17">
        <v>1567.11</v>
      </c>
      <c r="O47" s="17">
        <v>201.84</v>
      </c>
      <c r="P47" s="15">
        <v>10.73</v>
      </c>
      <c r="Q47" s="17">
        <f t="shared" si="7"/>
        <v>0.38287037923311068</v>
      </c>
      <c r="R47" s="18"/>
      <c r="T47" s="3">
        <v>0.55381165919282516</v>
      </c>
    </row>
    <row r="48" spans="2:25" ht="14.25" customHeight="1" x14ac:dyDescent="0.3">
      <c r="F48" s="15">
        <v>240</v>
      </c>
      <c r="G48" s="17">
        <v>895.54</v>
      </c>
      <c r="H48" s="16">
        <v>156.07</v>
      </c>
      <c r="I48" s="15">
        <v>7.67</v>
      </c>
      <c r="J48" s="17">
        <f t="shared" si="6"/>
        <v>0.26799472943698777</v>
      </c>
      <c r="K48" s="18"/>
      <c r="L48" s="16"/>
      <c r="M48" s="15">
        <v>475</v>
      </c>
      <c r="N48" s="17">
        <v>1464.33</v>
      </c>
      <c r="O48" s="17">
        <v>196.69</v>
      </c>
      <c r="P48" s="15">
        <v>10.19</v>
      </c>
      <c r="Q48" s="17">
        <f t="shared" si="7"/>
        <v>0.32438043337225902</v>
      </c>
      <c r="R48" s="18"/>
      <c r="T48" s="3">
        <v>0.44394618834080718</v>
      </c>
    </row>
    <row r="49" spans="6:20" ht="14.25" customHeight="1" x14ac:dyDescent="0.3">
      <c r="F49" s="15">
        <v>160</v>
      </c>
      <c r="G49" s="17">
        <v>823.74</v>
      </c>
      <c r="H49" s="16">
        <v>151.43</v>
      </c>
      <c r="I49" s="15">
        <v>7.2</v>
      </c>
      <c r="J49" s="17">
        <f t="shared" si="6"/>
        <v>0.19423604535411659</v>
      </c>
      <c r="K49" s="18"/>
      <c r="L49" s="16"/>
      <c r="M49" s="15">
        <v>350</v>
      </c>
      <c r="N49" s="17">
        <v>1350.68</v>
      </c>
      <c r="O49" s="17">
        <v>190.47</v>
      </c>
      <c r="P49" s="15">
        <v>9.58</v>
      </c>
      <c r="Q49" s="17">
        <f t="shared" si="7"/>
        <v>0.25912873515562529</v>
      </c>
      <c r="R49" s="18"/>
      <c r="T49" s="3">
        <v>0.30829596412556054</v>
      </c>
    </row>
    <row r="50" spans="6:20" ht="14.25" customHeight="1" x14ac:dyDescent="0.3">
      <c r="F50" s="21">
        <v>80</v>
      </c>
      <c r="G50" s="23">
        <v>734.14</v>
      </c>
      <c r="H50" s="22">
        <v>145.61000000000001</v>
      </c>
      <c r="I50" s="21">
        <v>6.6</v>
      </c>
      <c r="J50" s="23">
        <f t="shared" si="6"/>
        <v>0.10897104094586864</v>
      </c>
      <c r="K50" s="18"/>
      <c r="L50" s="16"/>
      <c r="M50" s="21">
        <v>225</v>
      </c>
      <c r="N50" s="23">
        <v>1227.6600000000001</v>
      </c>
      <c r="O50" s="22">
        <v>183.05</v>
      </c>
      <c r="P50" s="21">
        <v>8.9600000000000009</v>
      </c>
      <c r="Q50" s="23">
        <f t="shared" si="7"/>
        <v>0.18327549973119592</v>
      </c>
      <c r="R50" s="18"/>
      <c r="T50" s="3">
        <v>8.0717488789237665E-2</v>
      </c>
    </row>
    <row r="51" spans="6:20" ht="14.25" customHeight="1" x14ac:dyDescent="0.3">
      <c r="T51" s="3">
        <v>1</v>
      </c>
    </row>
    <row r="52" spans="6:20" ht="14.25" customHeight="1" x14ac:dyDescent="0.3">
      <c r="T52" s="3">
        <v>0.94658493870402804</v>
      </c>
    </row>
    <row r="53" spans="6:20" ht="14.25" customHeight="1" x14ac:dyDescent="0.3">
      <c r="T53" s="3">
        <v>0.89054290718038531</v>
      </c>
    </row>
    <row r="54" spans="6:20" ht="14.25" customHeight="1" x14ac:dyDescent="0.3">
      <c r="T54" s="3">
        <v>0.8318739054290718</v>
      </c>
    </row>
    <row r="55" spans="6:20" ht="14.25" customHeight="1" x14ac:dyDescent="0.3">
      <c r="T55" s="3">
        <v>0.77670753064798592</v>
      </c>
    </row>
    <row r="56" spans="6:20" ht="14.25" customHeight="1" x14ac:dyDescent="0.3">
      <c r="T56" s="3">
        <v>0.71103327495621715</v>
      </c>
    </row>
    <row r="57" spans="6:20" ht="14.25" customHeight="1" x14ac:dyDescent="0.3">
      <c r="T57" s="3">
        <v>0.63660245183887909</v>
      </c>
    </row>
    <row r="58" spans="6:20" ht="14.25" customHeight="1" x14ac:dyDescent="0.3">
      <c r="T58" s="3">
        <v>0.56567425569176888</v>
      </c>
    </row>
    <row r="59" spans="6:20" ht="14.25" customHeight="1" x14ac:dyDescent="0.3">
      <c r="T59" s="3">
        <v>0.45183887915936954</v>
      </c>
    </row>
    <row r="60" spans="6:20" ht="14.25" customHeight="1" x14ac:dyDescent="0.3">
      <c r="T60" s="3">
        <v>0.31173380035026271</v>
      </c>
    </row>
    <row r="61" spans="6:20" ht="14.25" customHeight="1" x14ac:dyDescent="0.3">
      <c r="T61" s="3">
        <v>1</v>
      </c>
    </row>
    <row r="62" spans="6:20" ht="14.25" customHeight="1" x14ac:dyDescent="0.3">
      <c r="T62" s="3">
        <v>0.95345454545454544</v>
      </c>
    </row>
    <row r="63" spans="6:20" ht="14.25" customHeight="1" x14ac:dyDescent="0.3">
      <c r="T63" s="3">
        <v>0.90327272727272723</v>
      </c>
    </row>
    <row r="64" spans="6:20" ht="14.25" customHeight="1" x14ac:dyDescent="0.3">
      <c r="T64" s="3">
        <v>0.85090909090909084</v>
      </c>
    </row>
    <row r="65" spans="20:20" ht="14.25" customHeight="1" x14ac:dyDescent="0.3">
      <c r="T65" s="3">
        <v>0.78690909090909089</v>
      </c>
    </row>
    <row r="66" spans="20:20" ht="14.25" customHeight="1" x14ac:dyDescent="0.3">
      <c r="T66" s="3">
        <v>0.72727272727272729</v>
      </c>
    </row>
    <row r="67" spans="20:20" ht="14.25" customHeight="1" x14ac:dyDescent="0.3">
      <c r="T67" s="3">
        <v>0.65381818181818185</v>
      </c>
    </row>
    <row r="68" spans="20:20" ht="14.25" customHeight="1" x14ac:dyDescent="0.3">
      <c r="T68" s="3">
        <v>0.56654545454545457</v>
      </c>
    </row>
    <row r="69" spans="20:20" ht="14.25" customHeight="1" x14ac:dyDescent="0.3">
      <c r="T69" s="3">
        <v>0.45745454545454545</v>
      </c>
    </row>
    <row r="70" spans="20:20" ht="14.25" customHeight="1" x14ac:dyDescent="0.3">
      <c r="T70" s="3">
        <v>0.26254545454545453</v>
      </c>
    </row>
    <row r="71" spans="20:20" ht="14.25" customHeight="1" x14ac:dyDescent="0.3">
      <c r="T71" s="3">
        <v>1</v>
      </c>
    </row>
    <row r="72" spans="20:20" ht="14.25" customHeight="1" x14ac:dyDescent="0.3">
      <c r="T72" s="3">
        <v>0.97262479871175522</v>
      </c>
    </row>
    <row r="73" spans="20:20" ht="14.25" customHeight="1" x14ac:dyDescent="0.3">
      <c r="T73" s="3">
        <v>0.9371980676328503</v>
      </c>
    </row>
    <row r="74" spans="20:20" ht="14.25" customHeight="1" x14ac:dyDescent="0.3">
      <c r="T74" s="3">
        <v>0.90177133655394515</v>
      </c>
    </row>
    <row r="75" spans="20:20" ht="14.25" customHeight="1" x14ac:dyDescent="0.3">
      <c r="T75" s="3">
        <v>0.86634460547504022</v>
      </c>
    </row>
    <row r="76" spans="20:20" ht="14.25" customHeight="1" x14ac:dyDescent="0.3">
      <c r="T76" s="3">
        <v>0.83252818035426734</v>
      </c>
    </row>
    <row r="77" spans="20:20" ht="14.25" customHeight="1" x14ac:dyDescent="0.3">
      <c r="T77" s="3">
        <v>0.79710144927536231</v>
      </c>
    </row>
    <row r="78" spans="20:20" ht="14.25" customHeight="1" x14ac:dyDescent="0.3">
      <c r="T78" s="3">
        <v>0.73913043478260865</v>
      </c>
    </row>
    <row r="79" spans="20:20" ht="14.25" customHeight="1" x14ac:dyDescent="0.3">
      <c r="T79" s="3">
        <v>0.67954911433172294</v>
      </c>
    </row>
    <row r="80" spans="20:20" ht="14.25" customHeight="1" x14ac:dyDescent="0.3">
      <c r="T80" s="3">
        <v>0.61835748792270528</v>
      </c>
    </row>
    <row r="81" spans="20:20" ht="14.25" customHeight="1" x14ac:dyDescent="0.25">
      <c r="T81" s="24">
        <v>1</v>
      </c>
    </row>
    <row r="82" spans="20:20" ht="14.25" customHeight="1" x14ac:dyDescent="0.25">
      <c r="T82" s="24">
        <v>0.96040868454661554</v>
      </c>
    </row>
    <row r="83" spans="20:20" ht="14.25" customHeight="1" x14ac:dyDescent="0.25">
      <c r="T83" s="24">
        <v>0.92337164750957856</v>
      </c>
    </row>
    <row r="84" spans="20:20" ht="14.25" customHeight="1" x14ac:dyDescent="0.25">
      <c r="T84" s="24">
        <v>0.87867177522349937</v>
      </c>
    </row>
    <row r="85" spans="20:20" ht="14.25" customHeight="1" x14ac:dyDescent="0.25">
      <c r="T85" s="24">
        <v>0.84163473818646228</v>
      </c>
    </row>
    <row r="86" spans="20:20" ht="14.25" customHeight="1" x14ac:dyDescent="0.25">
      <c r="T86" s="24">
        <v>0.79438058748403573</v>
      </c>
    </row>
    <row r="87" spans="20:20" ht="14.25" customHeight="1" x14ac:dyDescent="0.25">
      <c r="T87" s="24">
        <v>0.74329501915708818</v>
      </c>
    </row>
    <row r="88" spans="20:20" ht="14.25" customHeight="1" x14ac:dyDescent="0.25">
      <c r="T88" s="24">
        <v>0.68582375478927204</v>
      </c>
    </row>
    <row r="89" spans="20:20" ht="14.25" customHeight="1" x14ac:dyDescent="0.25">
      <c r="T89" s="24">
        <v>0.62068965517241381</v>
      </c>
    </row>
    <row r="90" spans="20:20" ht="14.25" customHeight="1" x14ac:dyDescent="0.25">
      <c r="T90" s="24">
        <v>0.54150702426564501</v>
      </c>
    </row>
    <row r="91" spans="20:20" ht="14.25" customHeight="1" x14ac:dyDescent="0.3">
      <c r="T91" s="3">
        <v>1</v>
      </c>
    </row>
    <row r="92" spans="20:20" ht="14.25" customHeight="1" x14ac:dyDescent="0.3">
      <c r="T92" s="3">
        <v>0.96438112199465709</v>
      </c>
    </row>
    <row r="93" spans="20:20" ht="14.25" customHeight="1" x14ac:dyDescent="0.3">
      <c r="T93" s="3">
        <v>0.92698130008904722</v>
      </c>
    </row>
    <row r="94" spans="20:20" ht="14.25" customHeight="1" x14ac:dyDescent="0.3">
      <c r="T94" s="3">
        <v>0.88869100623330366</v>
      </c>
    </row>
    <row r="95" spans="20:20" ht="14.25" customHeight="1" x14ac:dyDescent="0.3">
      <c r="T95" s="3">
        <v>0.84327693677649151</v>
      </c>
    </row>
    <row r="96" spans="20:20" ht="14.25" customHeight="1" x14ac:dyDescent="0.3">
      <c r="T96" s="3">
        <v>0.79519145146927861</v>
      </c>
    </row>
    <row r="97" spans="20:20" ht="14.25" customHeight="1" x14ac:dyDescent="0.3">
      <c r="T97" s="3">
        <v>0.74354407836153158</v>
      </c>
    </row>
    <row r="98" spans="20:20" ht="14.25" customHeight="1" x14ac:dyDescent="0.3">
      <c r="T98" s="3">
        <v>0.68477292965271597</v>
      </c>
    </row>
    <row r="99" spans="20:20" ht="14.25" customHeight="1" x14ac:dyDescent="0.3">
      <c r="T99" s="3">
        <v>0.61353517364203025</v>
      </c>
    </row>
    <row r="100" spans="20:20" ht="14.25" customHeight="1" x14ac:dyDescent="0.3">
      <c r="T100" s="3">
        <v>0.51914514692787173</v>
      </c>
    </row>
    <row r="101" spans="20:20" ht="14.25" customHeight="1" x14ac:dyDescent="0.3">
      <c r="T101" s="3">
        <v>1</v>
      </c>
    </row>
    <row r="102" spans="20:20" ht="14.25" customHeight="1" x14ac:dyDescent="0.3">
      <c r="T102" s="3">
        <v>0.97094188376753499</v>
      </c>
    </row>
    <row r="103" spans="20:20" ht="14.25" customHeight="1" x14ac:dyDescent="0.3">
      <c r="T103" s="3">
        <v>0.94589178356713421</v>
      </c>
    </row>
    <row r="104" spans="20:20" ht="14.25" customHeight="1" x14ac:dyDescent="0.3">
      <c r="T104" s="3">
        <v>0.91683366733466931</v>
      </c>
    </row>
    <row r="105" spans="20:20" ht="14.25" customHeight="1" x14ac:dyDescent="0.3">
      <c r="T105" s="3">
        <v>0.88577154308617234</v>
      </c>
    </row>
    <row r="106" spans="20:20" ht="14.25" customHeight="1" x14ac:dyDescent="0.3">
      <c r="T106" s="3">
        <v>0.84969939879759515</v>
      </c>
    </row>
    <row r="107" spans="20:20" ht="14.25" customHeight="1" x14ac:dyDescent="0.3">
      <c r="T107" s="3">
        <v>0.81262525050100187</v>
      </c>
    </row>
    <row r="108" spans="20:20" ht="14.25" customHeight="1" x14ac:dyDescent="0.3">
      <c r="T108" s="3">
        <v>0.76853707414829653</v>
      </c>
    </row>
    <row r="109" spans="20:20" ht="14.25" customHeight="1" x14ac:dyDescent="0.3">
      <c r="T109" s="3">
        <v>0.72144288577154303</v>
      </c>
    </row>
    <row r="110" spans="20:20" ht="14.25" customHeight="1" x14ac:dyDescent="0.3">
      <c r="T110" s="3">
        <v>0.66132264529058105</v>
      </c>
    </row>
    <row r="111" spans="20:20" ht="14.25" customHeight="1" x14ac:dyDescent="0.3">
      <c r="T111" s="3">
        <v>1</v>
      </c>
    </row>
    <row r="112" spans="20:20" ht="14.25" customHeight="1" x14ac:dyDescent="0.3">
      <c r="T112" s="3">
        <v>0.97435897435897434</v>
      </c>
    </row>
    <row r="113" spans="19:20" ht="14.25" customHeight="1" x14ac:dyDescent="0.3">
      <c r="T113" s="3">
        <v>0.95182595182595187</v>
      </c>
    </row>
    <row r="114" spans="19:20" ht="14.25" customHeight="1" x14ac:dyDescent="0.3">
      <c r="T114" s="3">
        <v>0.92696192696192703</v>
      </c>
    </row>
    <row r="115" spans="19:20" ht="14.25" customHeight="1" x14ac:dyDescent="0.3">
      <c r="T115" s="3">
        <v>0.89898989898989912</v>
      </c>
    </row>
    <row r="116" spans="19:20" ht="14.25" customHeight="1" x14ac:dyDescent="0.3">
      <c r="T116" s="3">
        <v>0.86480186480186494</v>
      </c>
    </row>
    <row r="117" spans="19:20" ht="14.25" customHeight="1" x14ac:dyDescent="0.3">
      <c r="T117" s="3">
        <v>0.83372183372183384</v>
      </c>
    </row>
    <row r="118" spans="19:20" ht="14.25" customHeight="1" x14ac:dyDescent="0.3">
      <c r="T118" s="3">
        <v>0.79176379176379175</v>
      </c>
    </row>
    <row r="119" spans="19:20" ht="14.25" customHeight="1" x14ac:dyDescent="0.3">
      <c r="T119" s="3">
        <v>0.74436674436674444</v>
      </c>
    </row>
    <row r="120" spans="19:20" ht="14.25" customHeight="1" x14ac:dyDescent="0.3">
      <c r="T120" s="3">
        <v>0.6961926961926963</v>
      </c>
    </row>
    <row r="121" spans="19:20" ht="14.25" customHeight="1" x14ac:dyDescent="0.3">
      <c r="S121" s="25" t="s">
        <v>15</v>
      </c>
      <c r="T121" s="3">
        <f>STDEV(T41:T120)</f>
        <v>0.1931499139947877</v>
      </c>
    </row>
    <row r="122" spans="19:20" ht="14.25" customHeight="1" x14ac:dyDescent="0.25"/>
    <row r="123" spans="19:20" ht="14.25" customHeight="1" x14ac:dyDescent="0.25"/>
    <row r="124" spans="19:20" ht="14.25" customHeight="1" x14ac:dyDescent="0.25"/>
    <row r="125" spans="19:20" ht="14.25" customHeight="1" x14ac:dyDescent="0.25"/>
    <row r="126" spans="19:20" ht="14.25" customHeight="1" x14ac:dyDescent="0.25"/>
    <row r="127" spans="19:20" ht="14.25" customHeight="1" x14ac:dyDescent="0.25"/>
    <row r="128" spans="19:20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25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28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M1000"/>
  <sheetViews>
    <sheetView tabSelected="1" topLeftCell="A26" workbookViewId="0">
      <selection activeCell="M54" sqref="M54"/>
    </sheetView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spans="13:13" ht="14.25" customHeight="1" x14ac:dyDescent="0.25"/>
    <row r="50" spans="13:13" ht="14.25" customHeight="1" x14ac:dyDescent="0.25"/>
    <row r="51" spans="13:13" ht="14.25" customHeight="1" x14ac:dyDescent="0.25"/>
    <row r="52" spans="13:13" ht="14.25" customHeight="1" x14ac:dyDescent="0.25"/>
    <row r="53" spans="13:13" ht="14.25" customHeight="1" x14ac:dyDescent="0.25"/>
    <row r="54" spans="13:13" ht="14.25" customHeight="1" x14ac:dyDescent="0.25">
      <c r="M54" t="s">
        <v>16</v>
      </c>
    </row>
    <row r="55" spans="13:13" ht="14.25" customHeight="1" x14ac:dyDescent="0.25"/>
    <row r="56" spans="13:13" ht="14.25" customHeight="1" x14ac:dyDescent="0.25"/>
    <row r="57" spans="13:13" ht="14.25" customHeight="1" x14ac:dyDescent="0.25"/>
    <row r="58" spans="13:13" ht="14.25" customHeight="1" x14ac:dyDescent="0.25"/>
    <row r="59" spans="13:13" ht="14.25" customHeight="1" x14ac:dyDescent="0.25"/>
    <row r="60" spans="13:13" ht="14.25" customHeight="1" x14ac:dyDescent="0.25"/>
    <row r="61" spans="13:13" ht="14.25" customHeight="1" x14ac:dyDescent="0.25"/>
    <row r="62" spans="13:13" ht="14.25" customHeight="1" x14ac:dyDescent="0.25"/>
    <row r="63" spans="13:13" ht="14.25" customHeight="1" x14ac:dyDescent="0.25"/>
    <row r="64" spans="13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407 - Initial Data</vt:lpstr>
      <vt:lpstr>Discharge vs Area</vt:lpstr>
      <vt:lpstr>Discharge vs Width</vt:lpstr>
      <vt:lpstr>Discharge vs Depth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Spaunhorst</dc:creator>
  <cp:lastModifiedBy>Ruma</cp:lastModifiedBy>
  <dcterms:created xsi:type="dcterms:W3CDTF">2020-07-13T03:38:10Z</dcterms:created>
  <dcterms:modified xsi:type="dcterms:W3CDTF">2021-07-14T20:43:03Z</dcterms:modified>
</cp:coreProperties>
</file>