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Starter_Code (1)\Starter_Code\"/>
    </mc:Choice>
  </mc:AlternateContent>
  <xr:revisionPtr revIDLastSave="0" documentId="13_ncr:1_{F76B715F-2A73-4982-AC7D-AA7C0AA0009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te of created Vs outcome" sheetId="8" r:id="rId1"/>
    <sheet name="goal versus outcome" sheetId="9" r:id="rId2"/>
    <sheet name="Sheet5" sheetId="12" r:id="rId3"/>
    <sheet name="Crowdfunding" sheetId="1" r:id="rId4"/>
  </sheets>
  <definedNames>
    <definedName name="_xlnm._FilterDatabase" localSheetId="3" hidden="1">Crowdfunding!$A$1:$T$1001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7" i="12" l="1"/>
  <c r="C576" i="12"/>
  <c r="C575" i="12"/>
  <c r="C574" i="12"/>
  <c r="G577" i="12"/>
  <c r="G576" i="12"/>
  <c r="G575" i="12"/>
  <c r="G574" i="12"/>
  <c r="G573" i="12"/>
  <c r="G572" i="12"/>
  <c r="C573" i="12"/>
  <c r="C572" i="12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B13" i="9"/>
  <c r="B12" i="9"/>
  <c r="B11" i="9"/>
  <c r="B10" i="9"/>
  <c r="B9" i="9"/>
  <c r="B8" i="9"/>
  <c r="B7" i="9"/>
  <c r="B6" i="9"/>
  <c r="B5" i="9"/>
  <c r="B4" i="9"/>
  <c r="B3" i="9"/>
  <c r="B2" i="9"/>
  <c r="C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12" i="9" l="1"/>
  <c r="G6" i="9"/>
  <c r="G7" i="9"/>
  <c r="E12" i="9"/>
  <c r="G12" i="9" s="1"/>
  <c r="E8" i="9"/>
  <c r="H8" i="9" s="1"/>
  <c r="E4" i="9"/>
  <c r="F4" i="9" s="1"/>
  <c r="E11" i="9"/>
  <c r="G11" i="9" s="1"/>
  <c r="E7" i="9"/>
  <c r="F7" i="9" s="1"/>
  <c r="E3" i="9"/>
  <c r="F3" i="9" s="1"/>
  <c r="E2" i="9"/>
  <c r="H2" i="9" s="1"/>
  <c r="E10" i="9"/>
  <c r="G10" i="9" s="1"/>
  <c r="E6" i="9"/>
  <c r="F6" i="9" s="1"/>
  <c r="E13" i="9"/>
  <c r="G13" i="9" s="1"/>
  <c r="E9" i="9"/>
  <c r="H9" i="9" s="1"/>
  <c r="E5" i="9"/>
  <c r="F5" i="9" s="1"/>
  <c r="G9" i="9" l="1"/>
  <c r="G3" i="9"/>
  <c r="F13" i="9"/>
  <c r="F2" i="9"/>
  <c r="G2" i="9"/>
  <c r="H12" i="9"/>
  <c r="H7" i="9"/>
  <c r="H6" i="9"/>
  <c r="H13" i="9"/>
  <c r="G8" i="9"/>
  <c r="H11" i="9"/>
  <c r="H10" i="9"/>
  <c r="F10" i="9"/>
  <c r="G5" i="9"/>
  <c r="F9" i="9"/>
  <c r="H5" i="9"/>
  <c r="F8" i="9"/>
  <c r="H4" i="9"/>
  <c r="F11" i="9"/>
  <c r="G4" i="9"/>
  <c r="H3" i="9"/>
</calcChain>
</file>

<file path=xl/sharedStrings.xml><?xml version="1.0" encoding="utf-8"?>
<sst xmlns="http://schemas.openxmlformats.org/spreadsheetml/2006/main" count="9019" uniqueCount="2123">
  <si>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</si>
  <si>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</si>
  <si>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</si>
  <si>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</si>
  <si>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</si>
  <si>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</si>
  <si>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</si>
  <si>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</si>
  <si>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</si>
  <si>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</si>
  <si>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</si>
  <si>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</si>
  <si>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</si>
  <si>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</si>
  <si>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</si>
  <si>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</si>
  <si>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</si>
  <si>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</si>
  <si>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</si>
  <si>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</si>
  <si>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</si>
  <si>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</si>
  <si>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</si>
  <si>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</si>
  <si>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</si>
  <si>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</si>
  <si>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</si>
  <si>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</si>
  <si>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</si>
  <si>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</si>
  <si>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</si>
  <si>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</si>
  <si>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</si>
  <si>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</si>
  <si>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</si>
  <si>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</si>
  <si>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</si>
  <si>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</si>
  <si>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</si>
  <si>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</si>
  <si>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</si>
  <si>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</si>
  <si>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</si>
  <si>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</si>
  <si>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</si>
  <si>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</si>
  <si>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</si>
  <si>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</si>
  <si>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</si>
  <si>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</si>
  <si>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</si>
  <si>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</si>
  <si>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</si>
  <si>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</si>
  <si>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</si>
  <si>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</si>
  <si>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</si>
  <si>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</si>
  <si>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</si>
  <si>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</si>
  <si>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</si>
  <si>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</si>
  <si>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</si>
  <si>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</si>
  <si>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</si>
  <si>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</si>
  <si>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</si>
  <si>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</si>
  <si>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</si>
  <si>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</si>
  <si>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</si>
  <si>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</si>
  <si>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</si>
  <si>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</si>
  <si>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</si>
  <si>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</si>
  <si>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</si>
  <si>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</si>
  <si>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</si>
  <si>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</si>
  <si>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</si>
  <si>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</si>
  <si>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</si>
  <si>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</si>
  <si>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</si>
  <si>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</si>
  <si>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</si>
  <si>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</si>
  <si>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</si>
  <si>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</si>
  <si>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</si>
  <si>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</si>
  <si>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</si>
  <si>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</si>
  <si>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</si>
  <si>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</si>
  <si>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</si>
  <si>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</si>
  <si>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</si>
  <si>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</si>
  <si>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</si>
  <si>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</si>
  <si>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</si>
  <si>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</si>
  <si>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</si>
  <si>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</si>
  <si>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</si>
  <si>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</si>
  <si>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</si>
  <si>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</si>
  <si>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</si>
  <si>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</si>
  <si>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</si>
  <si>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</si>
  <si>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</si>
  <si>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</si>
  <si>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</si>
  <si>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</si>
  <si>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</si>
  <si>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</si>
  <si>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</si>
  <si>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</si>
  <si>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</si>
  <si>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</si>
  <si>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</si>
  <si>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</si>
  <si>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</si>
  <si>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</si>
  <si>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</si>
  <si>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</si>
  <si>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</si>
  <si>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</si>
  <si>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</si>
  <si>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</si>
  <si>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</si>
  <si>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</si>
  <si>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</si>
  <si>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</si>
  <si>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</si>
  <si>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</si>
  <si>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</si>
  <si>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</si>
  <si>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</si>
  <si>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</si>
  <si>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</si>
  <si>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</si>
  <si>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</si>
  <si>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</si>
  <si>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</si>
  <si>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</si>
  <si>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</si>
  <si>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</si>
  <si>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</si>
  <si>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</si>
  <si>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</si>
  <si>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</si>
  <si>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</si>
  <si>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</si>
  <si>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</si>
  <si>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</si>
  <si>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</si>
  <si>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</si>
  <si>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</si>
  <si>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</si>
  <si>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</si>
  <si>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</si>
  <si>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</si>
  <si>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</si>
  <si>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</si>
  <si>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</si>
  <si>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</si>
  <si>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</si>
  <si>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</si>
  <si>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</si>
  <si>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</si>
  <si>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</si>
  <si>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</si>
  <si>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</si>
  <si>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</si>
  <si>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</si>
  <si>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</si>
  <si>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</si>
  <si>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</si>
  <si>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</si>
  <si>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</si>
  <si>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</si>
  <si>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</si>
  <si>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</si>
  <si>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</si>
  <si>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</si>
  <si>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</si>
  <si>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</si>
  <si>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</si>
  <si>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</si>
  <si>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</si>
  <si>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</si>
  <si>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</si>
  <si>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</si>
  <si>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</si>
  <si>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</si>
  <si>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</si>
  <si>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</si>
  <si>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</si>
  <si>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</si>
  <si>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</si>
  <si>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</si>
  <si>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</si>
  <si>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</si>
  <si>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</si>
  <si>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</si>
  <si>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</si>
  <si>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</si>
  <si>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</si>
  <si>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</si>
  <si>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</si>
  <si>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</si>
  <si>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</si>
  <si>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</si>
  <si>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</si>
  <si>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</si>
  <si>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</si>
  <si>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</si>
  <si>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</si>
  <si>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</si>
  <si>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</si>
  <si>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</si>
  <si>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</si>
  <si>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</si>
  <si>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</si>
  <si>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</si>
  <si>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</si>
  <si>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</si>
  <si>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</si>
  <si>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</si>
  <si>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</si>
  <si>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</si>
  <si>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</si>
  <si>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</si>
  <si>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</si>
  <si>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</si>
  <si>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</si>
  <si>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</si>
  <si>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</si>
  <si>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</si>
  <si>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</si>
  <si>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</si>
  <si>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</si>
  <si>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</si>
  <si>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</si>
  <si>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</si>
  <si>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</si>
  <si>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</si>
  <si>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</si>
  <si>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</si>
  <si>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</si>
  <si>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</si>
  <si>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</si>
  <si>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</si>
  <si>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</si>
  <si>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</si>
  <si>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</si>
  <si>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</si>
  <si>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</si>
  <si>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</si>
  <si>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</si>
  <si>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</si>
  <si>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</si>
  <si>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</si>
  <si>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</si>
  <si>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</si>
  <si>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</si>
  <si>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</si>
  <si>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</si>
  <si>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</si>
  <si>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</si>
  <si>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</si>
  <si>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</si>
  <si>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</si>
  <si>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</si>
  <si>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</si>
  <si>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</si>
  <si>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</si>
  <si>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</si>
  <si>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</si>
  <si>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</si>
  <si>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</si>
  <si>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</si>
  <si>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</si>
  <si>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</si>
  <si>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</si>
  <si>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</si>
  <si>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</si>
  <si>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</si>
  <si>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</si>
  <si>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</si>
  <si>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</si>
  <si>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</si>
  <si>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</si>
  <si>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</si>
  <si>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</si>
  <si>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</si>
  <si>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</si>
  <si>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</si>
  <si>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</si>
  <si>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</si>
  <si>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</si>
  <si>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</si>
  <si>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</si>
  <si>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</si>
  <si>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</si>
  <si>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</si>
  <si>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</si>
  <si>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</si>
  <si>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</si>
  <si>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</si>
  <si>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</si>
  <si>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</si>
  <si>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</si>
  <si>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</si>
  <si>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</si>
  <si>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</si>
  <si>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</si>
  <si>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</si>
  <si>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</si>
  <si>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</si>
  <si>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</si>
  <si>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</si>
  <si>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</si>
  <si>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</si>
  <si>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</si>
  <si>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</si>
  <si>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</si>
  <si>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</si>
  <si>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</si>
  <si>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</si>
  <si>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</si>
  <si>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</si>
  <si>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</si>
  <si>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</si>
  <si>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</si>
  <si>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</si>
  <si>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</si>
  <si>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</si>
  <si>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</si>
  <si>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</si>
  <si>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</si>
  <si>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</si>
  <si>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</si>
  <si>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</si>
  <si>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</si>
  <si>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</si>
  <si>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</si>
  <si>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</si>
  <si>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</si>
  <si>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</si>
  <si>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</si>
  <si>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</si>
  <si>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</si>
  <si>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</si>
  <si>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</si>
  <si>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</si>
  <si>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</si>
  <si>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</si>
  <si>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</si>
  <si>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</si>
  <si>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</si>
  <si>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</si>
  <si>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</si>
  <si>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</si>
  <si>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</si>
  <si>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</si>
  <si>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</si>
  <si>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</si>
  <si>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</si>
  <si>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</si>
  <si>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</si>
  <si>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</si>
  <si>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</si>
  <si>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</si>
  <si>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</si>
  <si>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</si>
  <si>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</si>
  <si>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</si>
  <si>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</si>
  <si>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</si>
  <si>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</si>
  <si>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</si>
  <si>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</si>
  <si>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</si>
  <si>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</si>
  <si>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</si>
  <si>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</si>
  <si>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</si>
  <si>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</si>
  <si>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</si>
  <si>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</si>
  <si>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</si>
  <si>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</si>
  <si>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</si>
  <si>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</si>
  <si>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</si>
  <si>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</si>
  <si>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</si>
  <si>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</si>
  <si>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</si>
  <si>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</si>
  <si>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</si>
  <si>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</si>
  <si>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</si>
  <si>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</si>
  <si>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</si>
  <si>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</si>
  <si>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</si>
  <si>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</si>
  <si>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</si>
  <si>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</si>
  <si>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</si>
  <si>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</si>
  <si>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</si>
  <si>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</si>
  <si>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</si>
  <si>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</si>
  <si>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</si>
  <si>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</si>
  <si>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</si>
  <si>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</si>
  <si>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</si>
  <si>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</si>
  <si>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</si>
  <si>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</si>
  <si>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</si>
  <si>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</si>
  <si>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</si>
  <si>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</si>
  <si>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</si>
  <si>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</si>
  <si>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</si>
  <si>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</si>
  <si>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</si>
  <si>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</si>
  <si>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</si>
  <si>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</si>
  <si>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</si>
  <si>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</si>
  <si>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</si>
  <si>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</si>
  <si>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</si>
  <si>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</si>
  <si>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</si>
  <si>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</si>
  <si>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</si>
  <si>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</si>
  <si>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</si>
  <si>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</si>
  <si>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</si>
  <si>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</si>
  <si>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</si>
  <si>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</si>
  <si>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</si>
  <si>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</si>
  <si>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</si>
  <si>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</si>
  <si>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</si>
  <si>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</si>
  <si>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</si>
  <si>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</si>
  <si>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</si>
  <si>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</si>
  <si>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</si>
  <si>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</si>
  <si>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</si>
  <si>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</si>
  <si>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</si>
  <si>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</si>
  <si>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</si>
  <si>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</si>
  <si>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</si>
  <si>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</si>
  <si>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</si>
  <si>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</si>
  <si>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</si>
  <si>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</si>
  <si>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</si>
  <si>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</si>
  <si>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</si>
  <si>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</si>
  <si>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</si>
  <si>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</si>
  <si>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</si>
  <si>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</si>
  <si>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</si>
  <si>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</si>
  <si>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</si>
  <si>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</si>
  <si>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</si>
  <si>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</si>
  <si>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</si>
  <si>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</si>
  <si>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</si>
  <si>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</si>
  <si>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</si>
  <si>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</si>
  <si>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</si>
  <si>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</si>
  <si>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</si>
  <si>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</si>
  <si>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</si>
  <si>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</si>
  <si>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</si>
  <si>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</si>
  <si>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</si>
  <si>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</si>
  <si>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</si>
  <si>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</si>
  <si>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</si>
  <si>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</si>
  <si>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</si>
  <si>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</si>
  <si>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</si>
  <si>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</si>
  <si>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</si>
  <si>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</si>
  <si>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</si>
  <si>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</si>
  <si>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</si>
  <si>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</si>
  <si>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</si>
  <si>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</si>
  <si>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</si>
  <si>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</si>
  <si>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</si>
  <si>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</si>
  <si>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</si>
  <si>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</si>
  <si>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</si>
  <si>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</si>
  <si>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</si>
  <si>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</si>
  <si>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</si>
  <si>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</si>
  <si>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</si>
  <si>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</si>
  <si>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</si>
  <si>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</si>
  <si>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</si>
  <si>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</si>
  <si>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</si>
  <si>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</si>
  <si>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</si>
  <si>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</si>
  <si>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</si>
  <si>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</si>
  <si>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</si>
  <si>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</si>
  <si>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</si>
  <si>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</si>
  <si>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</si>
  <si>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</si>
  <si>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</si>
  <si>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</si>
  <si>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</si>
  <si>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</si>
  <si>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</si>
  <si>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</si>
  <si>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</si>
  <si>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</si>
  <si>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</si>
  <si>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</si>
  <si>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</si>
  <si>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</si>
  <si>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</si>
  <si>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</si>
  <si>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</si>
  <si>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</si>
  <si>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</si>
  <si>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</si>
  <si>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</si>
  <si>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</si>
  <si>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</si>
  <si>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</si>
  <si>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</si>
  <si>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</si>
  <si>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</si>
  <si>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</si>
  <si>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</si>
  <si>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</si>
  <si>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</si>
  <si>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</si>
  <si>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</si>
  <si>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</si>
  <si>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</si>
  <si>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</si>
  <si>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</si>
  <si>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</si>
  <si>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</si>
  <si>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</si>
  <si>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</si>
  <si>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</si>
  <si>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</si>
  <si>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</si>
  <si>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</si>
  <si>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</si>
  <si>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</si>
  <si>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</si>
  <si>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</si>
  <si>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</si>
  <si>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</si>
  <si>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</si>
  <si>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</si>
  <si>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</si>
  <si>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</si>
  <si>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</si>
  <si>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</si>
  <si>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</si>
  <si>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</si>
  <si>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</si>
  <si>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</si>
  <si>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</si>
  <si>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</si>
  <si>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</si>
  <si>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</si>
  <si>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</si>
  <si>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</si>
  <si>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</si>
  <si>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</si>
  <si>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</si>
  <si>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</si>
  <si>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</si>
  <si>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</si>
  <si>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</si>
  <si>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</si>
  <si>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</si>
  <si>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</si>
  <si>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</si>
  <si>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</si>
  <si>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</si>
  <si>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</si>
  <si>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</si>
  <si>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</si>
  <si>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</si>
  <si>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</si>
  <si>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</si>
  <si>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</si>
  <si>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</si>
  <si>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</si>
  <si>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</si>
  <si>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</si>
  <si>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</si>
  <si>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</si>
  <si>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</si>
  <si>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</si>
  <si>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</si>
  <si>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</si>
  <si>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</si>
  <si>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</si>
  <si>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</si>
  <si>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</si>
  <si>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</si>
  <si>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</si>
  <si>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</si>
  <si>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</si>
  <si>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</si>
  <si>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</si>
  <si>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</si>
  <si>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</si>
  <si>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</si>
  <si>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</si>
  <si>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</si>
  <si>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</si>
  <si>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</si>
  <si>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</si>
  <si>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</si>
  <si>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</si>
  <si>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</si>
  <si>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</si>
  <si>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</si>
  <si>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</si>
  <si>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</si>
  <si>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</si>
  <si>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</si>
  <si>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</si>
  <si>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</si>
  <si>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</si>
  <si>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</si>
  <si>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</si>
  <si>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</si>
  <si>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</si>
  <si>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</si>
  <si>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</si>
  <si>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</si>
  <si>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</si>
  <si>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</si>
  <si>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</si>
  <si>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</si>
  <si>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</si>
  <si>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</si>
  <si>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</si>
  <si>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</si>
  <si>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</si>
  <si>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</si>
  <si>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</si>
  <si>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</si>
  <si>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</si>
  <si>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</si>
  <si>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</si>
  <si>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</si>
  <si>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</si>
  <si>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</si>
  <si>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</si>
  <si>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</si>
  <si>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</si>
  <si>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</si>
  <si>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</si>
  <si>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</si>
  <si>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</si>
  <si>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</si>
  <si>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</si>
  <si>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</si>
  <si>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</si>
  <si>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</si>
  <si>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</si>
  <si>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</si>
  <si>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</si>
  <si>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</si>
  <si>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</si>
  <si>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</si>
  <si>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</si>
  <si>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</si>
  <si>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</si>
  <si>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</si>
  <si>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</si>
  <si>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</si>
  <si>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</si>
  <si>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</si>
  <si>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</si>
  <si>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</si>
  <si>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</si>
  <si>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</si>
  <si>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</si>
  <si>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</si>
  <si>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</si>
  <si>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</si>
  <si>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</si>
  <si>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</si>
  <si>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</si>
  <si>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</si>
  <si>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</si>
  <si>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</si>
  <si>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</si>
  <si>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</si>
  <si>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</si>
  <si>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</si>
  <si>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</si>
  <si>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</si>
  <si>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</si>
  <si>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</si>
  <si>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</si>
  <si>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</si>
  <si>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</si>
  <si>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</si>
  <si>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</si>
  <si>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</si>
  <si>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</si>
  <si>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</si>
  <si>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</si>
  <si>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</si>
  <si>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</si>
  <si>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</si>
  <si>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</si>
  <si>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</si>
  <si>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</si>
  <si>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</si>
  <si>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</si>
  <si>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</si>
  <si>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</si>
  <si>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</si>
  <si>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</si>
  <si>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</si>
  <si>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</si>
  <si>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</si>
  <si>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</si>
  <si>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</si>
  <si>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</si>
  <si>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</si>
  <si>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</si>
  <si>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</si>
  <si>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</si>
  <si>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</si>
  <si>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</si>
  <si>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</si>
  <si>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</si>
  <si>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</si>
  <si>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</si>
  <si>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</si>
  <si>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</si>
  <si>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</si>
  <si>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</si>
  <si>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</si>
  <si>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</si>
  <si>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</si>
  <si>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</si>
  <si>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</si>
  <si>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</si>
  <si>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</si>
  <si>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</si>
  <si>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</si>
  <si>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</si>
  <si>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</si>
  <si>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</si>
  <si>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</si>
  <si>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</si>
  <si>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</si>
  <si>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</si>
  <si>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</si>
  <si>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</si>
  <si>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</si>
  <si>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</si>
  <si>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</si>
  <si>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</si>
  <si>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</si>
  <si>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</si>
  <si>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</si>
  <si>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</si>
  <si>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</si>
  <si>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</si>
  <si>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</si>
  <si>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</si>
  <si>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</si>
  <si>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</si>
  <si>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</si>
  <si>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</si>
  <si>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</si>
  <si>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</si>
  <si>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</si>
  <si>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</si>
  <si>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</si>
  <si>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</si>
  <si>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</si>
  <si>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</si>
  <si>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</si>
  <si>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</si>
  <si>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</si>
  <si>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</si>
  <si>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</si>
  <si>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</si>
  <si>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</si>
  <si>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</si>
  <si>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</si>
  <si>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</si>
  <si>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</si>
  <si>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</si>
  <si>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</si>
  <si>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</si>
  <si>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</si>
  <si>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</si>
  <si>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</si>
  <si>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</si>
  <si>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</si>
  <si>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</si>
  <si>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</si>
  <si>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</si>
  <si>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</si>
  <si>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</si>
  <si>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</si>
  <si>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</si>
  <si>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</si>
  <si>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</si>
  <si>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</si>
  <si>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</si>
  <si>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</si>
  <si>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</si>
  <si>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</si>
  <si>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</si>
  <si>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</si>
  <si>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</si>
  <si>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</si>
  <si>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</si>
  <si>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</si>
  <si>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</si>
  <si>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</si>
  <si>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</si>
  <si>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</si>
  <si>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</si>
  <si>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</si>
  <si>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</si>
  <si>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</si>
  <si>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</si>
  <si>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</si>
  <si>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</si>
  <si>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</si>
  <si>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</si>
  <si>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</si>
  <si>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</si>
  <si>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</si>
  <si>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</si>
  <si>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</si>
  <si>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</si>
  <si>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</si>
  <si>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</si>
  <si>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</si>
  <si>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</si>
  <si>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</si>
  <si>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</si>
  <si>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</si>
  <si>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</si>
  <si>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</si>
  <si>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</si>
  <si>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</si>
  <si>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</si>
  <si>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</si>
  <si>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</si>
  <si>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</si>
  <si>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</si>
  <si>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</si>
  <si>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</si>
  <si>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</si>
  <si>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</si>
  <si>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</si>
  <si>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</si>
  <si>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</si>
  <si>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</si>
  <si>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</si>
  <si>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</si>
  <si>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</si>
  <si>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</si>
  <si>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</si>
  <si>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</si>
  <si>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</si>
  <si>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</si>
  <si>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</si>
  <si>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</si>
  <si>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</si>
  <si>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</si>
  <si>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</si>
  <si>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</si>
  <si>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</si>
  <si>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</si>
  <si>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</si>
  <si>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</si>
  <si>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</si>
  <si>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</si>
  <si>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</si>
  <si>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</si>
  <si>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</si>
  <si>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</si>
  <si>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</si>
  <si>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</si>
  <si>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</si>
  <si>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</si>
  <si>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</si>
  <si>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</si>
  <si>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</si>
  <si>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</si>
  <si>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</si>
  <si>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</si>
  <si>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</si>
  <si>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</si>
  <si>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</si>
  <si>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</si>
  <si>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</si>
  <si>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</si>
  <si>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</si>
  <si>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</si>
  <si>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</si>
  <si>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</si>
  <si>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</si>
  <si>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</si>
  <si>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</si>
  <si>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</si>
  <si>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</si>
  <si>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</si>
  <si>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</si>
  <si>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</si>
  <si>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</si>
  <si>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</si>
  <si>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</si>
  <si>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</si>
  <si>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</si>
  <si>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</si>
  <si>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</si>
  <si>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</si>
  <si>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</si>
  <si>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</si>
  <si>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</si>
  <si>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</si>
  <si>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</si>
  <si>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</si>
  <si>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</si>
  <si>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</si>
  <si>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</si>
  <si>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</si>
  <si>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</si>
  <si>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</si>
  <si>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</si>
  <si>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</si>
  <si>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</si>
  <si>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</si>
  <si>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</si>
  <si>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</si>
  <si>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</si>
  <si>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</si>
  <si>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</si>
  <si>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</si>
  <si>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</si>
  <si>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</si>
  <si>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</si>
  <si>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</si>
  <si>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</si>
  <si>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</si>
  <si>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</si>
  <si>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</si>
  <si>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</si>
  <si>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</si>
  <si>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</si>
  <si>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</si>
  <si>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</si>
  <si>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</si>
  <si>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</si>
  <si>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</si>
  <si>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</si>
  <si>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</si>
  <si>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</si>
  <si>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</si>
  <si>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</si>
  <si>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</si>
  <si>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</si>
  <si>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</si>
  <si>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</si>
  <si>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</si>
  <si>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</si>
  <si>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</si>
  <si>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</si>
  <si>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</si>
  <si>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</si>
  <si>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</si>
  <si>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</si>
  <si>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</si>
  <si>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</si>
  <si>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</si>
  <si>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</si>
  <si>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</si>
  <si>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</si>
  <si>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</si>
  <si>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</si>
  <si>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</si>
  <si>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</si>
  <si>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</si>
  <si>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</si>
  <si>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</si>
  <si>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</si>
  <si>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</si>
  <si>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</si>
  <si>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</si>
  <si>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</si>
  <si>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</si>
  <si>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</si>
  <si>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</si>
  <si>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</si>
  <si>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</si>
  <si>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</si>
  <si>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</si>
  <si>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</si>
  <si>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</si>
  <si>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</si>
  <si>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</si>
  <si>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</si>
  <si>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</si>
  <si>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</si>
  <si>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</si>
  <si>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</si>
  <si>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</si>
  <si>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</si>
  <si>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</si>
  <si>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</si>
  <si>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</si>
  <si>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</si>
  <si>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</si>
  <si>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</si>
  <si>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</si>
  <si>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</si>
  <si>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</si>
  <si>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</si>
  <si>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</si>
  <si>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</si>
  <si>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</si>
  <si>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</si>
  <si>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</si>
  <si>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</si>
  <si>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</si>
  <si>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</si>
  <si>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</si>
  <si>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</si>
  <si>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</si>
  <si>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</si>
  <si>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</si>
  <si>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</si>
  <si>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</si>
  <si>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</si>
  <si>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</si>
  <si>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</si>
  <si>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</si>
  <si>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</si>
  <si>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</si>
  <si>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</si>
  <si>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</si>
  <si>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</si>
  <si>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</si>
  <si>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</si>
  <si>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</si>
  <si>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</si>
  <si>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</si>
  <si>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</si>
  <si>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</si>
  <si>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</si>
  <si>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</si>
  <si>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</si>
  <si>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</si>
  <si>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</si>
  <si>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</si>
  <si>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</si>
  <si>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</si>
  <si>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</si>
  <si>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</si>
  <si>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</si>
  <si>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</si>
  <si>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</si>
  <si>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</si>
  <si>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</si>
  <si>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</si>
  <si>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</si>
  <si>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</si>
  <si>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</si>
  <si>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</si>
  <si>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</si>
  <si>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</si>
  <si>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</si>
  <si>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</si>
  <si>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</si>
  <si>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</si>
  <si>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</si>
  <si>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</si>
  <si>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</si>
  <si>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</si>
  <si>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</si>
  <si>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</si>
  <si>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</si>
  <si>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</si>
  <si>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</si>
  <si>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</si>
  <si>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</si>
  <si>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</si>
  <si>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</si>
  <si>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</si>
  <si>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</si>
  <si>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</si>
  <si>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</si>
  <si>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</si>
  <si>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</si>
  <si>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</si>
  <si>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</si>
  <si>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</si>
  <si>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</si>
  <si>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</si>
  <si>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</si>
  <si>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</si>
  <si>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</si>
  <si>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</si>
  <si>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</si>
  <si>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</si>
  <si>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</si>
  <si>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</si>
  <si>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</si>
  <si>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</si>
  <si>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</si>
  <si>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</si>
  <si>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</si>
  <si>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</si>
  <si>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</si>
  <si>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</si>
  <si>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</si>
  <si>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</si>
  <si>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</si>
  <si>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</si>
  <si>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</si>
  <si>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</si>
  <si>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</si>
  <si>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</si>
  <si>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</si>
  <si>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</si>
  <si>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</si>
  <si>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</si>
  <si>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</si>
  <si>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</si>
  <si>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</si>
  <si>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</si>
  <si>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</si>
  <si>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</si>
  <si>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</si>
  <si>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</si>
  <si>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</si>
  <si>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</si>
  <si>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</si>
  <si>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</si>
  <si>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</si>
  <si>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</si>
  <si>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</si>
  <si>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</si>
  <si>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</si>
  <si>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</si>
  <si>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</si>
  <si>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</si>
  <si>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</si>
  <si>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</si>
  <si>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</si>
  <si>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</si>
  <si>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</si>
  <si>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</si>
  <si>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</si>
  <si>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</si>
  <si>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</si>
  <si>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</si>
  <si>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</si>
  <si>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</si>
  <si>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</si>
  <si>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</si>
  <si>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</si>
  <si>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</si>
  <si>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</si>
  <si>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</si>
  <si>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</si>
  <si>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</si>
  <si>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</si>
  <si>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</si>
  <si>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</si>
  <si>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</si>
  <si>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</si>
  <si>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</si>
  <si>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</si>
  <si>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</si>
  <si>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</si>
  <si>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</si>
  <si>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</si>
  <si>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</si>
  <si>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</si>
  <si>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</si>
  <si>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</si>
  <si>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</si>
  <si>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</si>
  <si>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</si>
  <si>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</si>
  <si>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</si>
  <si>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</si>
  <si>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</si>
  <si>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</si>
  <si>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</si>
  <si>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</si>
  <si>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</si>
  <si>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</si>
  <si>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</si>
  <si>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</si>
  <si>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</si>
  <si>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</si>
  <si>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</si>
  <si>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</si>
  <si>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</si>
  <si>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</si>
  <si>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</si>
  <si>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</si>
  <si>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</si>
  <si>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</si>
  <si>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</si>
  <si>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</si>
  <si>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</si>
  <si>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</si>
  <si>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</si>
  <si>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</si>
  <si>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</si>
  <si>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</si>
  <si>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</si>
  <si>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</si>
  <si>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</si>
  <si>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</si>
  <si>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</si>
  <si>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</si>
  <si>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</si>
  <si>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</si>
  <si>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</si>
  <si>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</si>
  <si>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</si>
  <si>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</si>
  <si>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</si>
  <si>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</si>
  <si>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</si>
  <si>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</si>
  <si>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</si>
  <si>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</si>
  <si>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</si>
  <si>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</si>
  <si>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</si>
  <si>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</si>
  <si>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</si>
  <si>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</si>
  <si>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</si>
  <si>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</si>
  <si>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</si>
  <si>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</si>
  <si>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</si>
  <si>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</si>
  <si>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</si>
  <si>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</si>
  <si>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</si>
  <si>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</si>
  <si>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</si>
  <si>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</si>
  <si>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</si>
  <si>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</si>
  <si>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</si>
  <si>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</si>
  <si>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</si>
  <si>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</si>
  <si>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</si>
  <si>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</si>
  <si>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</si>
  <si>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</si>
  <si>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</si>
  <si>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</si>
  <si>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</si>
  <si>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</si>
  <si>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</si>
  <si>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</si>
  <si>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</si>
  <si>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</si>
  <si>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</si>
  <si>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</si>
  <si>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</si>
  <si>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</si>
  <si>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</si>
  <si>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</si>
  <si>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</si>
  <si>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</si>
  <si>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</si>
  <si>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</si>
  <si>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</si>
  <si>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</si>
  <si>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</si>
  <si>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</si>
  <si>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</si>
  <si>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</si>
  <si>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</si>
  <si>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</si>
  <si>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</si>
  <si>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</si>
  <si>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</si>
  <si>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</si>
  <si>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</si>
  <si>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</si>
  <si>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</si>
  <si>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</si>
  <si>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</si>
  <si>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</si>
  <si>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</si>
  <si>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</si>
  <si>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</si>
  <si>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</si>
  <si>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</si>
  <si>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</si>
  <si>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</si>
  <si>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</si>
  <si>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</si>
  <si>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</si>
  <si>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</si>
  <si>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</si>
  <si>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</si>
  <si>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</si>
  <si>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</si>
  <si>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</si>
  <si>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</si>
  <si>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</si>
  <si>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</si>
  <si>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</si>
  <si>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</si>
  <si>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</si>
  <si>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</si>
  <si>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</si>
  <si>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</si>
  <si>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</si>
  <si>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</si>
  <si>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</si>
  <si>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</si>
  <si>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</si>
  <si>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</si>
  <si>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</si>
  <si>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</si>
  <si>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</si>
  <si>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</si>
  <si>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</si>
  <si>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</si>
  <si>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</si>
  <si>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</si>
  <si>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</si>
  <si>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</si>
  <si>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</si>
  <si>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</si>
  <si>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</si>
  <si>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</si>
  <si>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</si>
  <si>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</si>
  <si>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</si>
  <si>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</si>
  <si>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</si>
  <si>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</si>
  <si>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</si>
  <si>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</si>
  <si>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</si>
  <si>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</si>
  <si>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</si>
  <si>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</si>
  <si>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</si>
  <si>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</si>
  <si>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</si>
  <si>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</si>
  <si>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</si>
  <si>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</si>
  <si>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</si>
  <si>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</si>
  <si>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</si>
  <si>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</si>
  <si>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</si>
  <si>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</si>
  <si>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</si>
  <si>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</si>
  <si>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</si>
  <si>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</si>
  <si>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</si>
  <si>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</si>
  <si>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</si>
  <si>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</si>
  <si>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</si>
  <si>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</si>
  <si>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</si>
  <si>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</si>
  <si>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</si>
  <si>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</si>
  <si>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</si>
  <si>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</si>
  <si>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</si>
  <si>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</si>
  <si>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</si>
  <si>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</si>
  <si>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</si>
  <si>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</si>
  <si>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</si>
  <si>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</si>
  <si>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</si>
  <si>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</si>
  <si>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</si>
  <si>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</si>
  <si>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</si>
  <si>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</si>
  <si>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</si>
  <si>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</si>
  <si>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</si>
  <si>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</si>
  <si>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</si>
  <si>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</si>
  <si>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</si>
  <si>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</si>
  <si>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</si>
  <si>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</si>
  <si>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</si>
  <si>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</si>
  <si>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</si>
  <si>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</si>
  <si>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</si>
  <si>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</si>
  <si>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</si>
  <si>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</si>
  <si>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</si>
  <si>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</si>
  <si>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</si>
  <si>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</si>
  <si>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</si>
  <si>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</si>
  <si>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</si>
  <si>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</si>
  <si>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</si>
  <si>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</si>
  <si>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</si>
  <si>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</si>
  <si>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</si>
  <si>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</si>
  <si>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</si>
  <si>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</si>
  <si>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</si>
  <si>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</si>
  <si>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</si>
  <si>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</si>
  <si>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</si>
  <si>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</si>
  <si>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</si>
  <si>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</si>
  <si>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</si>
  <si>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</si>
  <si>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</si>
  <si>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</si>
  <si>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</si>
  <si>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</si>
  <si>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</si>
  <si>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</si>
  <si>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</si>
  <si>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</si>
  <si>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</si>
  <si>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</si>
  <si>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</si>
  <si>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</si>
  <si>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</si>
  <si>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</si>
  <si>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</si>
  <si>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</si>
  <si>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</si>
  <si>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</si>
  <si>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</si>
  <si>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</si>
  <si>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</si>
  <si>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</si>
  <si>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</si>
  <si>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</si>
  <si>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</si>
  <si>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</si>
  <si>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</si>
  <si>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</si>
  <si>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</si>
  <si>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</si>
  <si>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</si>
  <si>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</si>
  <si>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</si>
  <si>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</si>
  <si>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</si>
  <si>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</si>
  <si>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</si>
  <si>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</si>
  <si>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</si>
  <si>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</si>
  <si>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</si>
  <si>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</si>
  <si>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</si>
  <si>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</si>
  <si>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</si>
  <si>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</si>
  <si>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</si>
  <si>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</si>
  <si>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</si>
  <si>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</si>
  <si>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</si>
  <si>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</si>
  <si>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</si>
  <si>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</si>
  <si>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</si>
  <si>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</si>
  <si>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</si>
  <si>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</si>
  <si>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</si>
  <si>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</si>
  <si>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</si>
  <si>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</si>
  <si>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</si>
  <si>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</si>
  <si>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</si>
  <si>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</si>
  <si>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</si>
  <si>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</si>
  <si>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</si>
  <si>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</si>
  <si>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</si>
  <si>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</si>
  <si>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</si>
  <si>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</si>
  <si>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</si>
  <si>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</si>
  <si>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</si>
  <si>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</si>
  <si>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</si>
  <si>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</si>
  <si>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</si>
  <si>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</si>
  <si>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</si>
  <si>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</si>
  <si>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</si>
  <si>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</si>
  <si>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</si>
  <si>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</si>
  <si>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</si>
  <si>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</si>
  <si>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</si>
  <si>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</si>
  <si>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</si>
  <si>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</si>
  <si>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</si>
  <si>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</si>
  <si>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</si>
  <si>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</si>
  <si>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</si>
  <si>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</si>
  <si>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</si>
  <si>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</si>
  <si>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</si>
  <si>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</si>
  <si>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</si>
  <si>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</si>
  <si>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</si>
  <si>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</si>
  <si>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</si>
  <si>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</si>
  <si>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</si>
  <si>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</si>
  <si>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</si>
  <si>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</si>
  <si>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</si>
  <si>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</si>
  <si>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</si>
  <si>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</si>
  <si>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</si>
  <si>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</si>
  <si>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</si>
  <si>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</si>
  <si>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</si>
  <si>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</si>
  <si>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</si>
  <si>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</si>
  <si>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</si>
  <si>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</si>
  <si>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</si>
  <si>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</si>
  <si>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</si>
  <si>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</si>
  <si>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</si>
  <si>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</si>
  <si>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</si>
  <si>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</si>
  <si>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</si>
  <si>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</si>
  <si>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</si>
  <si>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</si>
  <si>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</si>
  <si>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</si>
  <si>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</si>
  <si>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</si>
  <si>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</si>
  <si>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</si>
  <si>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</si>
  <si>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</si>
  <si>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</si>
  <si>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</si>
  <si>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</si>
  <si>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</si>
  <si>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</si>
  <si>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</si>
  <si>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</si>
  <si>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</si>
  <si>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</si>
  <si>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</si>
  <si>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</si>
  <si>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</si>
  <si>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</si>
  <si>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</si>
  <si>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</si>
  <si>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</si>
  <si>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</si>
  <si>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</si>
  <si>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</si>
  <si>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</si>
  <si>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</si>
  <si>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</si>
  <si>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</si>
  <si>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</si>
  <si>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</si>
  <si>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</si>
  <si>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</si>
  <si>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</si>
  <si>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</si>
  <si>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</si>
  <si>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</si>
  <si>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</si>
  <si>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</si>
  <si>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</si>
  <si>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</si>
  <si>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</si>
  <si>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</si>
  <si>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</si>
  <si>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</si>
  <si>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</si>
  <si>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</si>
  <si>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</si>
  <si>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</si>
  <si>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</si>
  <si>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</si>
  <si>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</si>
  <si>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</si>
  <si>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</si>
  <si>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</si>
  <si>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</si>
  <si>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</si>
  <si>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</si>
  <si>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</si>
  <si>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</si>
  <si>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</si>
  <si>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</si>
  <si>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</si>
  <si>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</si>
  <si>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</si>
  <si>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</si>
  <si>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</si>
  <si>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</si>
  <si>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</si>
  <si>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</si>
  <si>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</si>
  <si>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</si>
  <si>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</si>
  <si>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</si>
  <si>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</si>
  <si>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</si>
  <si>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</si>
  <si>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</si>
  <si>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</si>
  <si>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</si>
  <si>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</si>
  <si>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</si>
  <si>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</si>
  <si>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</si>
  <si>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</si>
  <si>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</si>
  <si>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</si>
  <si>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</si>
  <si>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</si>
  <si>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</si>
  <si>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</si>
  <si>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</si>
  <si>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</si>
  <si>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</si>
  <si>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</si>
  <si>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</si>
  <si>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</si>
  <si>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</si>
  <si>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</si>
  <si>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</si>
  <si>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</si>
  <si>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</si>
  <si>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</si>
  <si>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</si>
  <si>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</si>
  <si>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</si>
  <si>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</si>
  <si>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</si>
  <si>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</si>
  <si>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</si>
  <si>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</si>
  <si>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</si>
  <si>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</si>
  <si>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</si>
  <si>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</si>
  <si>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</si>
  <si>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</si>
  <si>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</si>
  <si>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</si>
  <si>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</si>
  <si>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</si>
  <si>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</si>
  <si>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</si>
  <si>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</si>
  <si>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</si>
  <si>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</si>
  <si>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</si>
  <si>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</si>
  <si>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</si>
  <si>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</si>
  <si>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</si>
  <si>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</si>
  <si>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</si>
  <si>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</si>
  <si>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</si>
  <si>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</si>
  <si>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</si>
  <si>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</si>
  <si>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</si>
  <si>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</si>
  <si>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</si>
  <si>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</si>
  <si>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</si>
  <si>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</si>
  <si>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</si>
  <si>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</si>
  <si>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</si>
  <si>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</si>
  <si>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</si>
  <si>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</si>
  <si>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</si>
  <si>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</si>
  <si>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</si>
  <si>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</si>
  <si>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</si>
  <si>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</si>
  <si>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</si>
  <si>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</si>
  <si>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</si>
  <si>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</si>
  <si>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</si>
  <si>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</si>
  <si>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</si>
  <si>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</si>
  <si>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</si>
  <si>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</si>
  <si>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</si>
  <si>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</si>
  <si>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</si>
  <si>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</si>
  <si>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</si>
  <si>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</si>
  <si>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</si>
  <si>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</si>
  <si>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</si>
  <si>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</si>
  <si>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</si>
  <si>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</si>
  <si>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</si>
  <si>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</si>
  <si>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</si>
  <si>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</si>
  <si>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</si>
  <si>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</si>
  <si>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</si>
  <si>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</si>
  <si>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</si>
  <si>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</si>
  <si>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</si>
  <si>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</si>
  <si>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</si>
  <si>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</si>
  <si>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</si>
  <si>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</si>
  <si>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</si>
  <si>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</si>
  <si>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</si>
  <si>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</si>
  <si>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</si>
  <si>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</si>
  <si>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</si>
  <si>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</si>
  <si>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</si>
  <si>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</si>
  <si>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</si>
  <si>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</si>
  <si>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</si>
  <si>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</si>
  <si>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</si>
  <si>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</si>
  <si>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</si>
  <si>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</si>
  <si>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</si>
  <si>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</si>
  <si>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</si>
  <si>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</si>
  <si>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</si>
  <si>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</si>
  <si>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</si>
  <si>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</si>
  <si>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</si>
  <si>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</si>
  <si>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</si>
  <si>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</si>
  <si>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</si>
  <si>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</si>
  <si>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</si>
  <si>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</si>
  <si>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</si>
  <si>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</si>
  <si>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</si>
  <si>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</si>
  <si>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</si>
  <si>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</si>
  <si>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</si>
  <si>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</si>
  <si>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</si>
  <si>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</si>
  <si>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</si>
  <si>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</si>
  <si>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</si>
  <si>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</si>
  <si>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</si>
  <si>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</si>
  <si>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</si>
  <si>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</si>
  <si>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</si>
  <si>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</si>
  <si>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</si>
  <si>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</si>
  <si>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</si>
  <si>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</si>
  <si>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</si>
  <si>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</si>
  <si>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</si>
  <si>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</si>
  <si>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</si>
  <si>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</si>
  <si>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</si>
  <si>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</si>
  <si>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</si>
  <si>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</si>
  <si>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</si>
  <si>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</si>
  <si>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</si>
  <si>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</si>
  <si>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</si>
  <si>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</si>
  <si>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</si>
  <si>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</si>
  <si>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</si>
  <si>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</si>
  <si>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</si>
  <si>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</si>
  <si>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</si>
  <si>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</si>
  <si>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</si>
  <si>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</si>
  <si>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</si>
  <si>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</si>
  <si>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</si>
  <si>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</si>
  <si>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</si>
  <si>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</si>
  <si>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</si>
  <si>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</si>
  <si>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</si>
  <si>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</si>
  <si>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</si>
  <si>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</si>
  <si>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</si>
  <si>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</si>
  <si>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</si>
  <si>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</si>
  <si>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</si>
  <si>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</si>
  <si>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</si>
  <si>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</si>
  <si>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</si>
  <si>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</si>
  <si>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</si>
  <si>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</si>
  <si>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</si>
  <si>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</si>
  <si>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</si>
  <si>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</si>
  <si>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</si>
  <si>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</si>
  <si>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</si>
  <si>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</si>
  <si>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</si>
  <si>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</si>
  <si>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</si>
  <si>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</si>
  <si>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</si>
  <si>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</si>
  <si>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</si>
  <si>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</si>
  <si>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</si>
  <si>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</si>
  <si>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</si>
  <si>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</si>
  <si>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</si>
  <si>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</si>
  <si>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</si>
  <si>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</si>
  <si>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</si>
  <si>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</si>
  <si>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</si>
  <si>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</si>
  <si>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</si>
  <si>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</si>
  <si>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</si>
  <si>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</si>
  <si>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</si>
  <si>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</si>
  <si>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</si>
  <si>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</si>
  <si>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</si>
  <si>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</si>
  <si>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</si>
  <si>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</si>
  <si>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</si>
  <si>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</si>
  <si>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</si>
  <si>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</si>
  <si>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</si>
  <si>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</si>
  <si>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</si>
  <si>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</si>
  <si>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</si>
  <si>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</si>
  <si>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</si>
  <si>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</si>
  <si>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</si>
  <si>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</si>
  <si>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</si>
  <si>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</si>
  <si>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</si>
  <si>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</si>
  <si>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</si>
  <si>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</si>
  <si>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</si>
  <si>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</si>
  <si>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</si>
  <si>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</si>
  <si>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</si>
  <si>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</si>
  <si>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</si>
  <si>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</si>
  <si>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</si>
  <si>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</si>
  <si>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</si>
  <si>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</si>
  <si>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</si>
  <si>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</si>
  <si>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</si>
  <si>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</si>
  <si>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</si>
  <si>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</si>
  <si>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</si>
  <si>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</si>
  <si>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</si>
  <si>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</si>
  <si>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</si>
  <si>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</si>
  <si>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</si>
  <si>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</si>
  <si>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</si>
  <si>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</si>
  <si>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</si>
  <si>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</si>
  <si>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</si>
  <si>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</si>
  <si>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</si>
  <si>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</si>
  <si>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</si>
  <si>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</si>
  <si>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</si>
  <si>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</si>
  <si>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</si>
  <si>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</si>
  <si>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</si>
  <si>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</si>
  <si>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</si>
  <si>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</si>
  <si>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</si>
  <si>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</si>
  <si>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</si>
  <si>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</si>
  <si>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</si>
  <si>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</si>
  <si>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</si>
  <si>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</si>
  <si>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</si>
  <si>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</si>
  <si>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</si>
  <si>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</si>
  <si>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</si>
  <si>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</si>
  <si>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Parent-category</t>
  </si>
  <si>
    <t>Row Labels</t>
  </si>
  <si>
    <t>Grand Total</t>
  </si>
  <si>
    <t>Column Labels</t>
  </si>
  <si>
    <t>Count of outcome</t>
  </si>
  <si>
    <t>(Multiple Items)</t>
  </si>
  <si>
    <t>(All)</t>
  </si>
  <si>
    <t>Date-Created-Conversion</t>
  </si>
  <si>
    <t>Date-Ended-Conversion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</si>
  <si>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</si>
  <si>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</si>
  <si>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</si>
  <si>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</si>
  <si>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</si>
  <si>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</si>
  <si>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</si>
  <si>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</si>
  <si>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</si>
  <si>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</si>
  <si>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</si>
  <si>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</si>
  <si>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</si>
  <si>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</si>
  <si>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</si>
  <si>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</si>
  <si>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</si>
  <si>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</si>
  <si>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</si>
  <si>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</si>
  <si>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</si>
  <si>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</si>
  <si>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</si>
  <si>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</si>
  <si>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</si>
  <si>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</si>
  <si>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</si>
  <si>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</si>
  <si>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</si>
  <si>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</si>
  <si>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</si>
  <si>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</si>
  <si>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</si>
  <si>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</si>
  <si>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</si>
  <si>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</si>
  <si>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</si>
  <si>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</si>
  <si>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</si>
  <si>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Statistical Analysis</t>
  </si>
  <si>
    <t>Evaluation of successful campaigns</t>
  </si>
  <si>
    <t>Evaluation of unsuccessful campaigns</t>
  </si>
  <si>
    <t>Column1</t>
  </si>
  <si>
    <t>number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</si>
  <si>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</si>
  <si>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</si>
  <si>
    <t xml:space="preserve">we can calculate the mode if we have more frequent value repeated but in our case, it s not very relevant because our data set is skewed distributions </t>
  </si>
  <si>
    <t xml:space="preserve">in this case, we have a big variance so our values are so far from the mean,the mean is generally used for a normal distribution but in this example, the mean is  not relevant because is influenced by the outliers </t>
  </si>
  <si>
    <t xml:space="preserve">also we can calculate the Zscore to determine a single value s distance from the mean of the data set so if the Z score is smaller the value is near the mean if is bigger the value is far from the 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</si>
</sst>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</font>
    <font>
      <sz val="8"/>
      <color rgb="FF2B2B2B"/>
      <name val="Roboto"/>
    </font>
    <font>
      <b/>
      <sz val="10"/>
      <color rgb="FFFF0000"/>
      <name val="Consolas"/>
      <family val="3"/>
    </font>
    <font>
      <sz val="10"/>
      <color rgb="FF2B2B2B"/>
      <name val="Roboto"/>
    </font>
    <font>
      <b/>
      <sz val="14.4"/>
      <color theme="1"/>
      <name val="Roboto"/>
    </font>
    <font>
      <i/>
      <sz val="12"/>
      <color theme="0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16" fillId="0" borderId="0" xfId="0" applyNumberFormat="1" applyFont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9" fontId="0" fillId="0" borderId="0" xfId="0" applyNumberFormat="1"/>
    <xf numFmtId="0" fontId="20" fillId="0" borderId="0" xfId="0" applyFont="1" applyAlignment="1">
      <alignment horizontal="left" vertical="center" wrapText="1"/>
    </xf>
    <xf numFmtId="9" fontId="20" fillId="0" borderId="0" xfId="0" applyNumberFormat="1" applyFont="1" applyAlignment="1">
      <alignment horizontal="left" vertical="center" wrapText="1"/>
    </xf>
    <xf numFmtId="9" fontId="0" fillId="33" borderId="0" xfId="0" applyNumberFormat="1" applyFill="1"/>
    <xf numFmtId="0" fontId="19" fillId="33" borderId="0" xfId="0" applyFont="1" applyFill="1" applyAlignment="1">
      <alignment horizontal="left" vertical="center" wrapText="1"/>
    </xf>
    <xf numFmtId="0" fontId="21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2"/>
    </xf>
    <xf numFmtId="0" fontId="22" fillId="0" borderId="0" xfId="0" applyFont="1" applyAlignment="1">
      <alignment vertical="center" wrapText="1"/>
    </xf>
    <xf numFmtId="0" fontId="16" fillId="0" borderId="0" xfId="0" applyFont="1"/>
    <xf numFmtId="0" fontId="23" fillId="0" borderId="0" xfId="0" applyFont="1" applyAlignment="1">
      <alignment horizontal="left" vertical="center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B2B2B"/>
        <name val="Roboto"/>
        <scheme val="none"/>
      </font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B2B2B"/>
        <name val="Roboto"/>
        <scheme val="none"/>
      </font>
      <alignment horizontal="left" vertical="center" textRotation="0" wrapText="1" indent="2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[CrowdfundingBook2.xlsx]date of created Vs outcome!PivotTable4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</a:t>
            </a:r>
            <a:r>
              <a:rPr lang="en-CA" baseline="0"/>
              <a:t> per date created conversion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of created Vs outcome'!$B$5:$B$6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of created Vs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of created Vs outcome'!$B$7:$B$19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B-4AEB-8C41-A1351A597A26}"/>
            </c:ext>
          </c:extLst>
        </c:ser>
        <c:ser>
          <c:idx val="1"/>
          <c:order val="1"/>
          <c:tx>
            <c:strRef>
              <c:f>'date of created Vs outcome'!$C$5:$C$6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of created Vs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of created Vs outcome'!$C$7:$C$19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EB-4AEB-8C41-A1351A597A26}"/>
            </c:ext>
          </c:extLst>
        </c:ser>
        <c:ser>
          <c:idx val="2"/>
          <c:order val="2"/>
          <c:tx>
            <c:strRef>
              <c:f>'date of created Vs outcome'!$D$5:$D$6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of created Vs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of created Vs outcome'!$D$7:$D$19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EB-4AEB-8C41-A1351A59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956767"/>
        <c:axId val="799957183"/>
      </c:lineChart>
      <c:catAx>
        <c:axId val="79995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Date-Created-Conversion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57183"/>
        <c:crosses val="autoZero"/>
        <c:auto val="1"/>
        <c:lblAlgn val="ctr"/>
        <c:lblOffset val="100"/>
        <c:noMultiLvlLbl val="0"/>
      </c:catAx>
      <c:valAx>
        <c:axId val="7999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 based on goal </a:t>
            </a:r>
          </a:p>
        </c:rich>
      </c:tx>
      <c:layout>
        <c:manualLayout>
          <c:xMode val="edge"/>
          <c:yMode val="edge"/>
          <c:x val="0.372236001749781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versus outcome'!$F$1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versus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versus outcome'!$F$2:$F$13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7-4BC2-A199-B7C629D08280}"/>
            </c:ext>
          </c:extLst>
        </c:ser>
        <c:ser>
          <c:idx val="1"/>
          <c:order val="1"/>
          <c:tx>
            <c:strRef>
              <c:f>'goal versus outcome'!$G$1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versus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versus outcome'!$G$2:$G$13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7-4BC2-A199-B7C629D08280}"/>
            </c:ext>
          </c:extLst>
        </c:ser>
        <c:ser>
          <c:idx val="2"/>
          <c:order val="2"/>
          <c:tx>
            <c:strRef>
              <c:f>'goal versus outcome'!$H$1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versus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versus outcome'!$H$2:$H$13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7-4BC2-A199-B7C629D08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805872"/>
        <c:axId val="1154807536"/>
      </c:lineChart>
      <c:catAx>
        <c:axId val="115480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07536"/>
        <c:crosses val="autoZero"/>
        <c:auto val="1"/>
        <c:lblAlgn val="ctr"/>
        <c:lblOffset val="100"/>
        <c:noMultiLvlLbl val="0"/>
      </c:catAx>
      <c:valAx>
        <c:axId val="11548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0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231774</xdr:colOff>
      <xdr:row>0</xdr:row>
      <xdr:rowOff>184150</xdr:rowOff>
    </xdr:from>
    <xdr:to>
      <xdr:col>14</xdr:col>
      <xdr:colOff>76199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44C5E-296F-4D82-B412-F50D155C8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14</xdr:row>
      <xdr:rowOff>12700</xdr:rowOff>
    </xdr:from>
    <xdr:to>
      <xdr:col>9</xdr:col>
      <xdr:colOff>482600</xdr:colOff>
      <xdr:row>29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895FCD-959C-4313-B350-FCED12F5F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34.599027893521" createdVersion="7" refreshedVersion="7" minRefreshableVersion="3" recordCount="1001" xr:uid="{64172DEF-3CB0-4733-857E-0CF4AE7E417F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1">
      <sharedItems containsString="0" containsBlank="1" containsNumber="1" containsInteger="1" minValue="1263016800" maxValue="1580104800"/>
    </cacheField>
    <cacheField name="deadline" numFmtId="1">
      <sharedItems containsString="0" containsBlank="1" containsNumber="1" containsInteger="1" minValue="1263016800" maxValue="1581314400"/>
    </cacheField>
    <cacheField name="Date-Created-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-Ended-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-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5ABEC-9314-46DC-B1B0-D98D6BDFF6E3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D9DCEF-5F24-4149-A042-68CB18B13E10}" name="Table3" displayName="Table3" ref="B571:C577" totalsRowShown="0">
  <autoFilter ref="B571:C577" xr:uid="{DDD9DCEF-5F24-4149-A042-68CB18B13E10}"/>
  <tableColumns count="2">
    <tableColumn id="1" xr3:uid="{B9DA747E-8249-4220-9852-83E02879EF21}" name="Evaluation of successful campaigns" dataDxfId="16"/>
    <tableColumn id="2" xr3:uid="{A2DDB19D-D90B-4706-B3D4-91622329C6AE}" name="numb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6EE43E-FE86-4CF3-B13D-9DA2463F2C34}" name="Table4" displayName="Table4" ref="F571:G577" totalsRowShown="0">
  <autoFilter ref="F571:G577" xr:uid="{216EE43E-FE86-4CF3-B13D-9DA2463F2C34}"/>
  <tableColumns count="2">
    <tableColumn id="1" xr3:uid="{06BD6381-C319-450B-97D3-BA7DC3DAD582}" name="Evaluation of unsuccessful campaigns" dataDxfId="15"/>
    <tableColumn id="2" xr3:uid="{F4F47B16-9BA9-444C-AFF2-E44C4BA7EDC3}" name="Column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0689-B23E-406C-A283-FFAD724793F2}">
  <dimension ref="A2:E19"/>
  <sheetViews>
    <sheetView workbookViewId="0">
      <selection activeCell="A2" sqref="A2"/>
    </sheetView>
  </sheetViews>
  <sheetFormatPr defaultRowHeight="15.5" x14ac:dyDescent="0.35"/>
  <cols>
    <col min="1" max="1" width="15.83203125" bestFit="1" customWidth="1"/>
    <col min="2" max="2" width="16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2" spans="1:5" x14ac:dyDescent="0.35">
      <c r="A2" s="9" t="s">
        <v>2065</v>
      </c>
      <c r="B2" t="s">
        <v>2070</v>
      </c>
    </row>
    <row r="3" spans="1:5" x14ac:dyDescent="0.35">
      <c r="A3" s="9" t="s">
        <v>2086</v>
      </c>
      <c r="B3" t="s">
        <v>2071</v>
      </c>
    </row>
    <row r="5" spans="1:5" x14ac:dyDescent="0.35">
      <c r="A5" s="9" t="s">
        <v>2069</v>
      </c>
      <c r="B5" s="9" t="s">
        <v>2068</v>
      </c>
    </row>
    <row r="6" spans="1:5" x14ac:dyDescent="0.35">
      <c r="A6" s="9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35">
      <c r="A7" s="10" t="s">
        <v>2074</v>
      </c>
      <c r="B7" s="11">
        <v>6</v>
      </c>
      <c r="C7" s="11">
        <v>36</v>
      </c>
      <c r="D7" s="11">
        <v>49</v>
      </c>
      <c r="E7" s="11">
        <v>91</v>
      </c>
    </row>
    <row r="8" spans="1:5" x14ac:dyDescent="0.35">
      <c r="A8" s="10" t="s">
        <v>2075</v>
      </c>
      <c r="B8" s="11">
        <v>7</v>
      </c>
      <c r="C8" s="11">
        <v>28</v>
      </c>
      <c r="D8" s="11">
        <v>44</v>
      </c>
      <c r="E8" s="11">
        <v>79</v>
      </c>
    </row>
    <row r="9" spans="1:5" x14ac:dyDescent="0.35">
      <c r="A9" s="10" t="s">
        <v>2076</v>
      </c>
      <c r="B9" s="11">
        <v>4</v>
      </c>
      <c r="C9" s="11">
        <v>33</v>
      </c>
      <c r="D9" s="11">
        <v>49</v>
      </c>
      <c r="E9" s="11">
        <v>86</v>
      </c>
    </row>
    <row r="10" spans="1:5" x14ac:dyDescent="0.35">
      <c r="A10" s="10" t="s">
        <v>2077</v>
      </c>
      <c r="B10" s="11">
        <v>1</v>
      </c>
      <c r="C10" s="11">
        <v>30</v>
      </c>
      <c r="D10" s="11">
        <v>46</v>
      </c>
      <c r="E10" s="11">
        <v>77</v>
      </c>
    </row>
    <row r="11" spans="1:5" x14ac:dyDescent="0.35">
      <c r="A11" s="10" t="s">
        <v>2078</v>
      </c>
      <c r="B11" s="11">
        <v>3</v>
      </c>
      <c r="C11" s="11">
        <v>35</v>
      </c>
      <c r="D11" s="11">
        <v>46</v>
      </c>
      <c r="E11" s="11">
        <v>84</v>
      </c>
    </row>
    <row r="12" spans="1:5" x14ac:dyDescent="0.35">
      <c r="A12" s="10" t="s">
        <v>2079</v>
      </c>
      <c r="B12" s="11">
        <v>3</v>
      </c>
      <c r="C12" s="11">
        <v>28</v>
      </c>
      <c r="D12" s="11">
        <v>55</v>
      </c>
      <c r="E12" s="11">
        <v>86</v>
      </c>
    </row>
    <row r="13" spans="1:5" x14ac:dyDescent="0.35">
      <c r="A13" s="10" t="s">
        <v>2080</v>
      </c>
      <c r="B13" s="11">
        <v>4</v>
      </c>
      <c r="C13" s="11">
        <v>31</v>
      </c>
      <c r="D13" s="11">
        <v>58</v>
      </c>
      <c r="E13" s="11">
        <v>93</v>
      </c>
    </row>
    <row r="14" spans="1:5" x14ac:dyDescent="0.35">
      <c r="A14" s="10" t="s">
        <v>2081</v>
      </c>
      <c r="B14" s="11">
        <v>8</v>
      </c>
      <c r="C14" s="11">
        <v>35</v>
      </c>
      <c r="D14" s="11">
        <v>41</v>
      </c>
      <c r="E14" s="11">
        <v>84</v>
      </c>
    </row>
    <row r="15" spans="1:5" x14ac:dyDescent="0.35">
      <c r="A15" s="10" t="s">
        <v>2082</v>
      </c>
      <c r="B15" s="11">
        <v>5</v>
      </c>
      <c r="C15" s="11">
        <v>23</v>
      </c>
      <c r="D15" s="11">
        <v>45</v>
      </c>
      <c r="E15" s="11">
        <v>73</v>
      </c>
    </row>
    <row r="16" spans="1:5" x14ac:dyDescent="0.35">
      <c r="A16" s="10" t="s">
        <v>2083</v>
      </c>
      <c r="B16" s="11">
        <v>6</v>
      </c>
      <c r="C16" s="11">
        <v>26</v>
      </c>
      <c r="D16" s="11">
        <v>45</v>
      </c>
      <c r="E16" s="11">
        <v>77</v>
      </c>
    </row>
    <row r="17" spans="1:5" x14ac:dyDescent="0.35">
      <c r="A17" s="10" t="s">
        <v>2084</v>
      </c>
      <c r="B17" s="11">
        <v>3</v>
      </c>
      <c r="C17" s="11">
        <v>27</v>
      </c>
      <c r="D17" s="11">
        <v>45</v>
      </c>
      <c r="E17" s="11">
        <v>75</v>
      </c>
    </row>
    <row r="18" spans="1:5" x14ac:dyDescent="0.35">
      <c r="A18" s="10" t="s">
        <v>2085</v>
      </c>
      <c r="B18" s="11">
        <v>7</v>
      </c>
      <c r="C18" s="11">
        <v>32</v>
      </c>
      <c r="D18" s="11">
        <v>42</v>
      </c>
      <c r="E18" s="11">
        <v>81</v>
      </c>
    </row>
    <row r="19" spans="1:5" x14ac:dyDescent="0.35">
      <c r="A19" s="10" t="s">
        <v>2067</v>
      </c>
      <c r="B19" s="11">
        <v>57</v>
      </c>
      <c r="C19" s="11">
        <v>364</v>
      </c>
      <c r="D19" s="11">
        <v>565</v>
      </c>
      <c r="E19" s="11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81C0-8E49-475F-8B7D-32C3A1E841CD}">
  <dimension ref="A1:H13"/>
  <sheetViews>
    <sheetView workbookViewId="0">
      <selection activeCell="M10" sqref="M10"/>
    </sheetView>
  </sheetViews>
  <sheetFormatPr defaultRowHeight="15.5" x14ac:dyDescent="0.35"/>
  <cols>
    <col min="1" max="1" width="18.58203125" customWidth="1"/>
    <col min="2" max="2" width="11.08203125" customWidth="1"/>
    <col min="6" max="6" width="10.9140625" style="15" customWidth="1"/>
    <col min="7" max="7" width="10" style="15" customWidth="1"/>
    <col min="8" max="8" width="10.25" style="15" customWidth="1"/>
  </cols>
  <sheetData>
    <row r="1" spans="1:8" ht="26" x14ac:dyDescent="0.35">
      <c r="A1" s="16" t="s">
        <v>2087</v>
      </c>
      <c r="B1" s="16" t="s">
        <v>2100</v>
      </c>
      <c r="C1" s="16" t="s">
        <v>2101</v>
      </c>
      <c r="D1" s="16" t="s">
        <v>2102</v>
      </c>
      <c r="E1" s="16" t="s">
        <v>2103</v>
      </c>
      <c r="F1" s="17" t="s">
        <v>2104</v>
      </c>
      <c r="G1" s="17" t="s">
        <v>2105</v>
      </c>
      <c r="H1" s="17" t="s">
        <v>2106</v>
      </c>
    </row>
    <row r="2" spans="1:8" x14ac:dyDescent="0.35">
      <c r="A2" s="19" t="s">
        <v>2088</v>
      </c>
      <c r="B2">
        <f>COUNTIFS(Crowdfunding!D2:D1001,"&lt;1000",Crowdfunding!G2:G1001,"=successful")</f>
        <v>30</v>
      </c>
      <c r="C2">
        <f>COUNTIFS(Crowdfunding!D2:D1001,"&lt;1000",Crowdfunding!G2:G1001,"=failed")</f>
        <v>20</v>
      </c>
      <c r="D2">
        <f>COUNTIFS(Crowdfunding!D2:D1001,"&lt;1000",Crowdfunding!G2:G1001,"=canceled")</f>
        <v>1</v>
      </c>
      <c r="E2">
        <f>SUM(B2,C2,D2)</f>
        <v>51</v>
      </c>
      <c r="F2" s="18">
        <f>B2/ E2</f>
        <v>0.58823529411764708</v>
      </c>
      <c r="G2" s="18">
        <f>C2/ E2</f>
        <v>0.39215686274509803</v>
      </c>
      <c r="H2" s="18">
        <f>D2/ E2</f>
        <v>1.9607843137254902E-2</v>
      </c>
    </row>
    <row r="3" spans="1:8" x14ac:dyDescent="0.35">
      <c r="A3" s="19" t="s">
        <v>2089</v>
      </c>
      <c r="B3">
        <f>COUNTIFS(Crowdfunding!D2:D1001,"&gt;=1000", Crowdfunding!D2:D1001,"&lt;4999",Crowdfunding!G2:G1001,"=successful")</f>
        <v>191</v>
      </c>
      <c r="C3">
        <f>COUNTIFS(Crowdfunding!D2:D1001,"&gt;=1000", Crowdfunding!D2:D1001,"&lt;4999",Crowdfunding!G2:G1001,"=failed")</f>
        <v>38</v>
      </c>
      <c r="D3">
        <f>COUNTIFS(Crowdfunding!D2:D1001,"&gt;=1000", Crowdfunding!D2:D1001,"&lt;4999",Crowdfunding!G2:G1001,"=canceled")</f>
        <v>2</v>
      </c>
      <c r="E3">
        <f t="shared" ref="E3:E13" si="0">SUM(B3,C3,D3)</f>
        <v>231</v>
      </c>
      <c r="F3" s="18">
        <f t="shared" ref="F3:F13" si="1">B3/ E3</f>
        <v>0.82683982683982682</v>
      </c>
      <c r="G3" s="18">
        <f t="shared" ref="G3:G13" si="2">C3/ E3</f>
        <v>0.16450216450216451</v>
      </c>
      <c r="H3" s="18">
        <f t="shared" ref="H3:H13" si="3">D3/ E3</f>
        <v>8.658008658008658E-3</v>
      </c>
    </row>
    <row r="4" spans="1:8" x14ac:dyDescent="0.35">
      <c r="A4" s="19" t="s">
        <v>2090</v>
      </c>
      <c r="B4">
        <f>COUNTIFS(Crowdfunding!D2:D1001,"&gt;=5000", Crowdfunding!D2:D1001,"&lt;9999",Crowdfunding!G2:G1001,"=successful")</f>
        <v>164</v>
      </c>
      <c r="C4">
        <f>COUNTIFS(Crowdfunding!D2:D1001,"&gt;=5000", Crowdfunding!D2:D1001,"&lt;9999",Crowdfunding!G2:G1001,"=failed")</f>
        <v>126</v>
      </c>
      <c r="D4">
        <f>COUNTIFS(Crowdfunding!D2:D1001,"&gt;=5000", Crowdfunding!D2:D1001,"&lt;9999",Crowdfunding!G2:G1001,"=canceled")</f>
        <v>25</v>
      </c>
      <c r="E4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x14ac:dyDescent="0.35">
      <c r="A5" s="19" t="s">
        <v>2091</v>
      </c>
      <c r="B5">
        <f>COUNTIFS(Crowdfunding!D2:D1001,"&gt;=10000", Crowdfunding!D2:D1001,"&lt;14999",Crowdfunding!G2:G1001,"=successful")</f>
        <v>4</v>
      </c>
      <c r="C5">
        <f>COUNTIFS(Crowdfunding!D2:D1001,"&gt;=10000", Crowdfunding!D2:D1001,"&lt;14999",Crowdfunding!G2:G1001,"=failed")</f>
        <v>5</v>
      </c>
      <c r="D5">
        <f>COUNTIFS(Crowdfunding!D2:D1001,"&gt;=10000", Crowdfunding!D2:D1001,"&lt;14999",Crowdfunding!G2:G1001,"=canceled")</f>
        <v>0</v>
      </c>
      <c r="E5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x14ac:dyDescent="0.35">
      <c r="A6" s="19" t="s">
        <v>2092</v>
      </c>
      <c r="B6">
        <f>COUNTIFS(Crowdfunding!D2:D1001,"&gt;=15000", Crowdfunding!D2:D1001,"&lt;19999",Crowdfunding!G2:G1001,"=successful")</f>
        <v>10</v>
      </c>
      <c r="C6">
        <f>COUNTIFS(Crowdfunding!D2:D1001,"&gt;=15000", Crowdfunding!D2:D1001,"&lt;19999",Crowdfunding!G2:G1001,"=failed")</f>
        <v>0</v>
      </c>
      <c r="D6">
        <f>COUNTIFS(Crowdfunding!D2:D1001,"&gt;=15000", Crowdfunding!D2:D1001,"&lt;19999",Crowdfunding!G2:G1001,"=canceled")</f>
        <v>0</v>
      </c>
      <c r="E6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35">
      <c r="A7" s="19" t="s">
        <v>2093</v>
      </c>
      <c r="B7">
        <f>COUNTIFS(Crowdfunding!D2:D1001,"&gt;=20000", Crowdfunding!D2:D1001,"&lt;24999",Crowdfunding!G2:G1001,"=successful")</f>
        <v>7</v>
      </c>
      <c r="C7">
        <f>COUNTIFS(Crowdfunding!D2:D1001,"&gt;=20000", Crowdfunding!D2:D1001,"&lt;24999",Crowdfunding!G2:G1001,"=failed")</f>
        <v>0</v>
      </c>
      <c r="D7">
        <f>COUNTIFS(Crowdfunding!D2:D1001,"&gt;=20000", Crowdfunding!D2:D1001,"&lt;24999",Crowdfunding!G2:G1001,"=canceled")</f>
        <v>0</v>
      </c>
      <c r="E7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x14ac:dyDescent="0.35">
      <c r="A8" s="19" t="s">
        <v>2094</v>
      </c>
      <c r="B8">
        <f>COUNTIFS(Crowdfunding!D2:D1001,"&gt;=25000", Crowdfunding!D2:D1001,"&lt;29999",Crowdfunding!G2:G1001,"=successful")</f>
        <v>11</v>
      </c>
      <c r="C8">
        <f>COUNTIFS(Crowdfunding!D2:D1001,"&gt;=25000", Crowdfunding!D2:D1001,"&lt;29999",Crowdfunding!G2:G1001,"=failed")</f>
        <v>3</v>
      </c>
      <c r="D8">
        <f>COUNTIFS(Crowdfunding!D2:D1001,"&gt;=25000", Crowdfunding!D2:D1001,"&lt;29999",Crowdfunding!G2:G1001,"=canceled")</f>
        <v>0</v>
      </c>
      <c r="E8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x14ac:dyDescent="0.35">
      <c r="A9" s="19" t="s">
        <v>2095</v>
      </c>
      <c r="B9">
        <f>COUNTIFS(Crowdfunding!D2:D1001,"&gt;=30000", Crowdfunding!D2:D1001,"&lt;34999",Crowdfunding!G2:G1001,"=successful")</f>
        <v>7</v>
      </c>
      <c r="C9">
        <f>COUNTIFS(Crowdfunding!D2:D1001,"&gt;=30000", Crowdfunding!D2:D1001,"&lt;34999",Crowdfunding!G2:G1001,"=failed")</f>
        <v>0</v>
      </c>
      <c r="D9">
        <f>COUNTIFS(Crowdfunding!D2:D1001,"&gt;=30000", Crowdfunding!D2:D1001,"&lt;34999",Crowdfunding!G2:G1001,"=canceled")</f>
        <v>0</v>
      </c>
      <c r="E9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35">
      <c r="A10" s="19" t="s">
        <v>2096</v>
      </c>
      <c r="B10">
        <f>COUNTIFS(Crowdfunding!D2:D1001,"&gt;=35000", Crowdfunding!D2:D1001,"&lt;39999",Crowdfunding!G2:G1001,"=successful")</f>
        <v>8</v>
      </c>
      <c r="C10">
        <f>COUNTIFS(Crowdfunding!D2:D1001,"&gt;=35000", Crowdfunding!D2:D1001,"&lt;39999",Crowdfunding!G2:G1001,"=failed")</f>
        <v>3</v>
      </c>
      <c r="D10">
        <f>COUNTIFS(Crowdfunding!D2:D1001,"&gt;=35000", Crowdfunding!D2:D1001,"&lt;39999",Crowdfunding!G2:G1001,"=canceled")</f>
        <v>1</v>
      </c>
      <c r="E10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x14ac:dyDescent="0.35">
      <c r="A11" s="19" t="s">
        <v>2097</v>
      </c>
      <c r="B11">
        <f>COUNTIFS(Crowdfunding!D2:D1001,"&gt;=40000", Crowdfunding!D2:D1001,"&lt;44999",Crowdfunding!G2:G1001,"=successful")</f>
        <v>11</v>
      </c>
      <c r="C11">
        <f>COUNTIFS(Crowdfunding!D2:D1001,"&gt;=40000", Crowdfunding!D2:D1001,"&lt;44999",Crowdfunding!G2:G1001,"=failed")</f>
        <v>3</v>
      </c>
      <c r="D11">
        <f>COUNTIFS(Crowdfunding!D2:D1001,"&gt;=40000", Crowdfunding!D2:D1001,"&lt;44999",Crowdfunding!G2:G1001,"=canceled")</f>
        <v>0</v>
      </c>
      <c r="E11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x14ac:dyDescent="0.35">
      <c r="A12" s="19" t="s">
        <v>2098</v>
      </c>
      <c r="B12">
        <f>COUNTIFS(Crowdfunding!D2:D1001,"&gt;=45000", Crowdfunding!D2:D1001,"&lt;49999",Crowdfunding!G2:G1001,"=successful")</f>
        <v>8</v>
      </c>
      <c r="C12">
        <f>COUNTIFS(Crowdfunding!D2:D1001,"&gt;=45000", Crowdfunding!D2:D1001,"&lt;49999",Crowdfunding!G2:G1001,"=failed")</f>
        <v>3</v>
      </c>
      <c r="D12">
        <f>COUNTIFS(Crowdfunding!D2:D1001,"&gt;=45000", Crowdfunding!D2:D1001,"&lt;49999",Crowdfunding!G2:G1001,"=canceled")</f>
        <v>0</v>
      </c>
      <c r="E12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ht="21" x14ac:dyDescent="0.35">
      <c r="A13" s="19" t="s">
        <v>2099</v>
      </c>
      <c r="B13">
        <f>COUNTIFS(Crowdfunding!D2:D1001,"&gt;=50000", Crowdfunding!G2:G1001,"=successful")</f>
        <v>114</v>
      </c>
      <c r="C13">
        <f>COUNTIFS(Crowdfunding!D2:D1001,"&gt;=50000", Crowdfunding!G2:G1001,"=failed")</f>
        <v>163</v>
      </c>
      <c r="D13">
        <f>COUNTIFS(Crowdfunding!D2:D1001,"&gt;=50000", Crowdfunding!G2:G1001,"=canceled")</f>
        <v>28</v>
      </c>
      <c r="E13">
        <f t="shared" si="0"/>
        <v>305</v>
      </c>
      <c r="F13" s="18">
        <f t="shared" si="1"/>
        <v>0.3737704918032787</v>
      </c>
      <c r="G13" s="18">
        <f t="shared" si="2"/>
        <v>0.53442622950819674</v>
      </c>
      <c r="H13" s="18">
        <f t="shared" si="3"/>
        <v>9.1803278688524587E-2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D554-607D-4061-AEDD-6292564270F4}">
  <dimension ref="B1:G582"/>
  <sheetViews>
    <sheetView tabSelected="1" topLeftCell="A572" workbookViewId="0">
      <selection activeCell="C582" sqref="C582"/>
    </sheetView>
  </sheetViews>
  <sheetFormatPr defaultRowHeight="15.5" x14ac:dyDescent="0.35"/>
  <cols>
    <col min="2" max="2" width="39.4140625" customWidth="1"/>
    <col min="3" max="3" width="15" customWidth="1"/>
    <col min="6" max="6" width="39.83203125" customWidth="1"/>
    <col min="7" max="7" width="16.58203125" customWidth="1"/>
    <col min="8" max="8" width="12" bestFit="1" customWidth="1"/>
  </cols>
  <sheetData>
    <row r="1" spans="2:7" x14ac:dyDescent="0.35">
      <c r="B1" s="1" t="s">
        <v>4</v>
      </c>
      <c r="C1" s="1" t="s">
        <v>5</v>
      </c>
      <c r="F1" s="1" t="s">
        <v>4</v>
      </c>
      <c r="G1" s="1" t="s">
        <v>5</v>
      </c>
    </row>
    <row r="2" spans="2:7" x14ac:dyDescent="0.35">
      <c r="B2" t="s">
        <v>20</v>
      </c>
      <c r="C2">
        <v>158</v>
      </c>
      <c r="F2" t="s">
        <v>14</v>
      </c>
      <c r="G2">
        <v>0</v>
      </c>
    </row>
    <row r="3" spans="2:7" x14ac:dyDescent="0.35">
      <c r="B3" t="s">
        <v>20</v>
      </c>
      <c r="C3">
        <v>1425</v>
      </c>
      <c r="F3" t="s">
        <v>14</v>
      </c>
      <c r="G3">
        <v>24</v>
      </c>
    </row>
    <row r="4" spans="2:7" x14ac:dyDescent="0.35">
      <c r="B4" t="s">
        <v>20</v>
      </c>
      <c r="C4">
        <v>174</v>
      </c>
      <c r="F4" t="s">
        <v>14</v>
      </c>
      <c r="G4">
        <v>53</v>
      </c>
    </row>
    <row r="5" spans="2:7" x14ac:dyDescent="0.35">
      <c r="B5" t="s">
        <v>20</v>
      </c>
      <c r="C5">
        <v>227</v>
      </c>
      <c r="F5" t="s">
        <v>14</v>
      </c>
      <c r="G5">
        <v>18</v>
      </c>
    </row>
    <row r="6" spans="2:7" x14ac:dyDescent="0.35">
      <c r="B6" t="s">
        <v>20</v>
      </c>
      <c r="C6">
        <v>220</v>
      </c>
      <c r="F6" t="s">
        <v>14</v>
      </c>
      <c r="G6">
        <v>44</v>
      </c>
    </row>
    <row r="7" spans="2:7" x14ac:dyDescent="0.35">
      <c r="B7" t="s">
        <v>20</v>
      </c>
      <c r="C7">
        <v>98</v>
      </c>
      <c r="F7" t="s">
        <v>14</v>
      </c>
      <c r="G7">
        <v>27</v>
      </c>
    </row>
    <row r="8" spans="2:7" x14ac:dyDescent="0.35">
      <c r="B8" t="s">
        <v>20</v>
      </c>
      <c r="C8">
        <v>100</v>
      </c>
      <c r="F8" t="s">
        <v>14</v>
      </c>
      <c r="G8">
        <v>55</v>
      </c>
    </row>
    <row r="9" spans="2:7" x14ac:dyDescent="0.35">
      <c r="B9" t="s">
        <v>20</v>
      </c>
      <c r="C9">
        <v>1249</v>
      </c>
      <c r="F9" t="s">
        <v>14</v>
      </c>
      <c r="G9">
        <v>200</v>
      </c>
    </row>
    <row r="10" spans="2:7" x14ac:dyDescent="0.35">
      <c r="B10" t="s">
        <v>20</v>
      </c>
      <c r="C10">
        <v>1396</v>
      </c>
      <c r="F10" t="s">
        <v>14</v>
      </c>
      <c r="G10">
        <v>452</v>
      </c>
    </row>
    <row r="11" spans="2:7" x14ac:dyDescent="0.35">
      <c r="B11" t="s">
        <v>20</v>
      </c>
      <c r="C11">
        <v>890</v>
      </c>
      <c r="F11" t="s">
        <v>14</v>
      </c>
      <c r="G11">
        <v>674</v>
      </c>
    </row>
    <row r="12" spans="2:7" x14ac:dyDescent="0.35">
      <c r="B12" t="s">
        <v>20</v>
      </c>
      <c r="C12">
        <v>142</v>
      </c>
      <c r="F12" t="s">
        <v>14</v>
      </c>
      <c r="G12">
        <v>558</v>
      </c>
    </row>
    <row r="13" spans="2:7" x14ac:dyDescent="0.35">
      <c r="B13" t="s">
        <v>20</v>
      </c>
      <c r="C13">
        <v>2673</v>
      </c>
      <c r="F13" t="s">
        <v>14</v>
      </c>
      <c r="G13">
        <v>15</v>
      </c>
    </row>
    <row r="14" spans="2:7" x14ac:dyDescent="0.35">
      <c r="B14" t="s">
        <v>20</v>
      </c>
      <c r="C14">
        <v>163</v>
      </c>
      <c r="F14" t="s">
        <v>14</v>
      </c>
      <c r="G14">
        <v>2307</v>
      </c>
    </row>
    <row r="15" spans="2:7" x14ac:dyDescent="0.35">
      <c r="B15" t="s">
        <v>20</v>
      </c>
      <c r="C15">
        <v>2220</v>
      </c>
      <c r="F15" t="s">
        <v>14</v>
      </c>
      <c r="G15">
        <v>88</v>
      </c>
    </row>
    <row r="16" spans="2:7" x14ac:dyDescent="0.35">
      <c r="B16" t="s">
        <v>20</v>
      </c>
      <c r="C16">
        <v>1606</v>
      </c>
      <c r="F16" t="s">
        <v>14</v>
      </c>
      <c r="G16">
        <v>48</v>
      </c>
    </row>
    <row r="17" spans="2:7" x14ac:dyDescent="0.35">
      <c r="B17" t="s">
        <v>20</v>
      </c>
      <c r="C17">
        <v>129</v>
      </c>
      <c r="F17" t="s">
        <v>14</v>
      </c>
      <c r="G17">
        <v>1</v>
      </c>
    </row>
    <row r="18" spans="2:7" x14ac:dyDescent="0.35">
      <c r="B18" t="s">
        <v>20</v>
      </c>
      <c r="C18">
        <v>226</v>
      </c>
      <c r="F18" t="s">
        <v>14</v>
      </c>
      <c r="G18">
        <v>1467</v>
      </c>
    </row>
    <row r="19" spans="2:7" x14ac:dyDescent="0.35">
      <c r="B19" t="s">
        <v>20</v>
      </c>
      <c r="C19">
        <v>5419</v>
      </c>
      <c r="F19" t="s">
        <v>14</v>
      </c>
      <c r="G19">
        <v>75</v>
      </c>
    </row>
    <row r="20" spans="2:7" x14ac:dyDescent="0.35">
      <c r="B20" t="s">
        <v>20</v>
      </c>
      <c r="C20">
        <v>165</v>
      </c>
      <c r="F20" t="s">
        <v>14</v>
      </c>
      <c r="G20">
        <v>120</v>
      </c>
    </row>
    <row r="21" spans="2:7" x14ac:dyDescent="0.35">
      <c r="B21" t="s">
        <v>20</v>
      </c>
      <c r="C21">
        <v>1965</v>
      </c>
      <c r="F21" t="s">
        <v>14</v>
      </c>
      <c r="G21">
        <v>2253</v>
      </c>
    </row>
    <row r="22" spans="2:7" x14ac:dyDescent="0.35">
      <c r="B22" t="s">
        <v>20</v>
      </c>
      <c r="C22">
        <v>16</v>
      </c>
      <c r="F22" t="s">
        <v>14</v>
      </c>
      <c r="G22">
        <v>5</v>
      </c>
    </row>
    <row r="23" spans="2:7" x14ac:dyDescent="0.35">
      <c r="B23" t="s">
        <v>20</v>
      </c>
      <c r="C23">
        <v>107</v>
      </c>
      <c r="F23" t="s">
        <v>14</v>
      </c>
      <c r="G23">
        <v>38</v>
      </c>
    </row>
    <row r="24" spans="2:7" x14ac:dyDescent="0.35">
      <c r="B24" t="s">
        <v>20</v>
      </c>
      <c r="C24">
        <v>134</v>
      </c>
      <c r="F24" t="s">
        <v>14</v>
      </c>
      <c r="G24">
        <v>12</v>
      </c>
    </row>
    <row r="25" spans="2:7" x14ac:dyDescent="0.35">
      <c r="B25" t="s">
        <v>20</v>
      </c>
      <c r="C25">
        <v>198</v>
      </c>
      <c r="F25" t="s">
        <v>14</v>
      </c>
      <c r="G25">
        <v>1684</v>
      </c>
    </row>
    <row r="26" spans="2:7" x14ac:dyDescent="0.35">
      <c r="B26" t="s">
        <v>20</v>
      </c>
      <c r="C26">
        <v>111</v>
      </c>
      <c r="F26" t="s">
        <v>14</v>
      </c>
      <c r="G26">
        <v>56</v>
      </c>
    </row>
    <row r="27" spans="2:7" x14ac:dyDescent="0.35">
      <c r="B27" t="s">
        <v>20</v>
      </c>
      <c r="C27">
        <v>222</v>
      </c>
      <c r="F27" t="s">
        <v>14</v>
      </c>
      <c r="G27">
        <v>838</v>
      </c>
    </row>
    <row r="28" spans="2:7" x14ac:dyDescent="0.35">
      <c r="B28" t="s">
        <v>20</v>
      </c>
      <c r="C28">
        <v>6212</v>
      </c>
      <c r="F28" t="s">
        <v>14</v>
      </c>
      <c r="G28">
        <v>1000</v>
      </c>
    </row>
    <row r="29" spans="2:7" x14ac:dyDescent="0.35">
      <c r="B29" t="s">
        <v>20</v>
      </c>
      <c r="C29">
        <v>98</v>
      </c>
      <c r="F29" t="s">
        <v>14</v>
      </c>
      <c r="G29">
        <v>1482</v>
      </c>
    </row>
    <row r="30" spans="2:7" x14ac:dyDescent="0.35">
      <c r="B30" t="s">
        <v>20</v>
      </c>
      <c r="C30">
        <v>92</v>
      </c>
      <c r="F30" t="s">
        <v>14</v>
      </c>
      <c r="G30">
        <v>106</v>
      </c>
    </row>
    <row r="31" spans="2:7" x14ac:dyDescent="0.35">
      <c r="B31" t="s">
        <v>20</v>
      </c>
      <c r="C31">
        <v>149</v>
      </c>
      <c r="F31" t="s">
        <v>14</v>
      </c>
      <c r="G31">
        <v>679</v>
      </c>
    </row>
    <row r="32" spans="2:7" x14ac:dyDescent="0.35">
      <c r="B32" t="s">
        <v>20</v>
      </c>
      <c r="C32">
        <v>2431</v>
      </c>
      <c r="F32" t="s">
        <v>14</v>
      </c>
      <c r="G32">
        <v>1220</v>
      </c>
    </row>
    <row r="33" spans="2:7" x14ac:dyDescent="0.35">
      <c r="B33" t="s">
        <v>20</v>
      </c>
      <c r="C33">
        <v>303</v>
      </c>
      <c r="F33" t="s">
        <v>14</v>
      </c>
      <c r="G33">
        <v>1</v>
      </c>
    </row>
    <row r="34" spans="2:7" x14ac:dyDescent="0.35">
      <c r="B34" t="s">
        <v>20</v>
      </c>
      <c r="C34">
        <v>209</v>
      </c>
      <c r="F34" t="s">
        <v>14</v>
      </c>
      <c r="G34">
        <v>37</v>
      </c>
    </row>
    <row r="35" spans="2:7" x14ac:dyDescent="0.35">
      <c r="B35" t="s">
        <v>20</v>
      </c>
      <c r="C35">
        <v>131</v>
      </c>
      <c r="F35" t="s">
        <v>14</v>
      </c>
      <c r="G35">
        <v>60</v>
      </c>
    </row>
    <row r="36" spans="2:7" x14ac:dyDescent="0.35">
      <c r="B36" t="s">
        <v>20</v>
      </c>
      <c r="C36">
        <v>164</v>
      </c>
      <c r="F36" t="s">
        <v>14</v>
      </c>
      <c r="G36">
        <v>296</v>
      </c>
    </row>
    <row r="37" spans="2:7" x14ac:dyDescent="0.35">
      <c r="B37" t="s">
        <v>20</v>
      </c>
      <c r="C37">
        <v>201</v>
      </c>
      <c r="F37" t="s">
        <v>14</v>
      </c>
      <c r="G37">
        <v>3304</v>
      </c>
    </row>
    <row r="38" spans="2:7" x14ac:dyDescent="0.35">
      <c r="B38" t="s">
        <v>20</v>
      </c>
      <c r="C38">
        <v>211</v>
      </c>
      <c r="F38" t="s">
        <v>14</v>
      </c>
      <c r="G38">
        <v>73</v>
      </c>
    </row>
    <row r="39" spans="2:7" x14ac:dyDescent="0.35">
      <c r="B39" t="s">
        <v>20</v>
      </c>
      <c r="C39">
        <v>128</v>
      </c>
      <c r="F39" t="s">
        <v>14</v>
      </c>
      <c r="G39">
        <v>3387</v>
      </c>
    </row>
    <row r="40" spans="2:7" x14ac:dyDescent="0.35">
      <c r="B40" t="s">
        <v>20</v>
      </c>
      <c r="C40">
        <v>1600</v>
      </c>
      <c r="F40" t="s">
        <v>14</v>
      </c>
      <c r="G40">
        <v>662</v>
      </c>
    </row>
    <row r="41" spans="2:7" x14ac:dyDescent="0.35">
      <c r="B41" t="s">
        <v>20</v>
      </c>
      <c r="C41">
        <v>249</v>
      </c>
      <c r="F41" t="s">
        <v>14</v>
      </c>
      <c r="G41">
        <v>774</v>
      </c>
    </row>
    <row r="42" spans="2:7" x14ac:dyDescent="0.35">
      <c r="B42" t="s">
        <v>20</v>
      </c>
      <c r="C42">
        <v>236</v>
      </c>
      <c r="F42" t="s">
        <v>14</v>
      </c>
      <c r="G42">
        <v>672</v>
      </c>
    </row>
    <row r="43" spans="2:7" x14ac:dyDescent="0.35">
      <c r="B43" t="s">
        <v>20</v>
      </c>
      <c r="C43">
        <v>4065</v>
      </c>
      <c r="F43" t="s">
        <v>14</v>
      </c>
      <c r="G43">
        <v>940</v>
      </c>
    </row>
    <row r="44" spans="2:7" x14ac:dyDescent="0.35">
      <c r="B44" t="s">
        <v>20</v>
      </c>
      <c r="C44">
        <v>246</v>
      </c>
      <c r="F44" t="s">
        <v>14</v>
      </c>
      <c r="G44">
        <v>117</v>
      </c>
    </row>
    <row r="45" spans="2:7" x14ac:dyDescent="0.35">
      <c r="B45" t="s">
        <v>20</v>
      </c>
      <c r="C45">
        <v>2475</v>
      </c>
      <c r="F45" t="s">
        <v>14</v>
      </c>
      <c r="G45">
        <v>115</v>
      </c>
    </row>
    <row r="46" spans="2:7" x14ac:dyDescent="0.35">
      <c r="B46" t="s">
        <v>20</v>
      </c>
      <c r="C46">
        <v>76</v>
      </c>
      <c r="F46" t="s">
        <v>14</v>
      </c>
      <c r="G46">
        <v>326</v>
      </c>
    </row>
    <row r="47" spans="2:7" x14ac:dyDescent="0.35">
      <c r="B47" t="s">
        <v>20</v>
      </c>
      <c r="C47">
        <v>54</v>
      </c>
      <c r="F47" t="s">
        <v>14</v>
      </c>
      <c r="G47">
        <v>1</v>
      </c>
    </row>
    <row r="48" spans="2:7" x14ac:dyDescent="0.35">
      <c r="B48" t="s">
        <v>20</v>
      </c>
      <c r="C48">
        <v>88</v>
      </c>
      <c r="F48" t="s">
        <v>14</v>
      </c>
      <c r="G48">
        <v>1467</v>
      </c>
    </row>
    <row r="49" spans="2:7" x14ac:dyDescent="0.35">
      <c r="B49" t="s">
        <v>20</v>
      </c>
      <c r="C49">
        <v>85</v>
      </c>
      <c r="F49" t="s">
        <v>14</v>
      </c>
      <c r="G49">
        <v>5681</v>
      </c>
    </row>
    <row r="50" spans="2:7" x14ac:dyDescent="0.35">
      <c r="B50" t="s">
        <v>20</v>
      </c>
      <c r="C50">
        <v>170</v>
      </c>
      <c r="F50" t="s">
        <v>14</v>
      </c>
      <c r="G50">
        <v>1059</v>
      </c>
    </row>
    <row r="51" spans="2:7" x14ac:dyDescent="0.35">
      <c r="B51" t="s">
        <v>20</v>
      </c>
      <c r="C51">
        <v>330</v>
      </c>
      <c r="F51" t="s">
        <v>14</v>
      </c>
      <c r="G51">
        <v>1194</v>
      </c>
    </row>
    <row r="52" spans="2:7" x14ac:dyDescent="0.35">
      <c r="B52" t="s">
        <v>20</v>
      </c>
      <c r="C52">
        <v>127</v>
      </c>
      <c r="F52" t="s">
        <v>14</v>
      </c>
      <c r="G52">
        <v>30</v>
      </c>
    </row>
    <row r="53" spans="2:7" x14ac:dyDescent="0.35">
      <c r="B53" t="s">
        <v>20</v>
      </c>
      <c r="C53">
        <v>411</v>
      </c>
      <c r="F53" t="s">
        <v>14</v>
      </c>
      <c r="G53">
        <v>75</v>
      </c>
    </row>
    <row r="54" spans="2:7" x14ac:dyDescent="0.35">
      <c r="B54" t="s">
        <v>20</v>
      </c>
      <c r="C54">
        <v>180</v>
      </c>
      <c r="F54" t="s">
        <v>14</v>
      </c>
      <c r="G54">
        <v>955</v>
      </c>
    </row>
    <row r="55" spans="2:7" x14ac:dyDescent="0.35">
      <c r="B55" t="s">
        <v>20</v>
      </c>
      <c r="C55">
        <v>374</v>
      </c>
      <c r="F55" t="s">
        <v>14</v>
      </c>
      <c r="G55">
        <v>67</v>
      </c>
    </row>
    <row r="56" spans="2:7" x14ac:dyDescent="0.35">
      <c r="B56" t="s">
        <v>20</v>
      </c>
      <c r="C56">
        <v>71</v>
      </c>
      <c r="F56" t="s">
        <v>14</v>
      </c>
      <c r="G56">
        <v>5</v>
      </c>
    </row>
    <row r="57" spans="2:7" x14ac:dyDescent="0.35">
      <c r="B57" t="s">
        <v>20</v>
      </c>
      <c r="C57">
        <v>203</v>
      </c>
      <c r="F57" t="s">
        <v>14</v>
      </c>
      <c r="G57">
        <v>26</v>
      </c>
    </row>
    <row r="58" spans="2:7" x14ac:dyDescent="0.35">
      <c r="B58" t="s">
        <v>20</v>
      </c>
      <c r="C58">
        <v>113</v>
      </c>
      <c r="F58" t="s">
        <v>14</v>
      </c>
      <c r="G58">
        <v>1130</v>
      </c>
    </row>
    <row r="59" spans="2:7" x14ac:dyDescent="0.35">
      <c r="B59" t="s">
        <v>20</v>
      </c>
      <c r="C59">
        <v>96</v>
      </c>
      <c r="F59" t="s">
        <v>14</v>
      </c>
      <c r="G59">
        <v>782</v>
      </c>
    </row>
    <row r="60" spans="2:7" x14ac:dyDescent="0.35">
      <c r="B60" t="s">
        <v>20</v>
      </c>
      <c r="C60">
        <v>498</v>
      </c>
      <c r="F60" t="s">
        <v>14</v>
      </c>
      <c r="G60">
        <v>210</v>
      </c>
    </row>
    <row r="61" spans="2:7" x14ac:dyDescent="0.35">
      <c r="B61" t="s">
        <v>20</v>
      </c>
      <c r="C61">
        <v>180</v>
      </c>
      <c r="F61" t="s">
        <v>14</v>
      </c>
      <c r="G61">
        <v>136</v>
      </c>
    </row>
    <row r="62" spans="2:7" x14ac:dyDescent="0.35">
      <c r="B62" t="s">
        <v>20</v>
      </c>
      <c r="C62">
        <v>27</v>
      </c>
      <c r="F62" t="s">
        <v>14</v>
      </c>
      <c r="G62">
        <v>86</v>
      </c>
    </row>
    <row r="63" spans="2:7" x14ac:dyDescent="0.35">
      <c r="B63" t="s">
        <v>20</v>
      </c>
      <c r="C63">
        <v>2331</v>
      </c>
      <c r="F63" t="s">
        <v>14</v>
      </c>
      <c r="G63">
        <v>19</v>
      </c>
    </row>
    <row r="64" spans="2:7" x14ac:dyDescent="0.35">
      <c r="B64" t="s">
        <v>20</v>
      </c>
      <c r="C64">
        <v>113</v>
      </c>
      <c r="F64" t="s">
        <v>14</v>
      </c>
      <c r="G64">
        <v>886</v>
      </c>
    </row>
    <row r="65" spans="2:7" x14ac:dyDescent="0.35">
      <c r="B65" t="s">
        <v>20</v>
      </c>
      <c r="C65">
        <v>164</v>
      </c>
      <c r="F65" t="s">
        <v>14</v>
      </c>
      <c r="G65">
        <v>35</v>
      </c>
    </row>
    <row r="66" spans="2:7" x14ac:dyDescent="0.35">
      <c r="B66" t="s">
        <v>20</v>
      </c>
      <c r="C66">
        <v>164</v>
      </c>
      <c r="F66" t="s">
        <v>14</v>
      </c>
      <c r="G66">
        <v>24</v>
      </c>
    </row>
    <row r="67" spans="2:7" x14ac:dyDescent="0.35">
      <c r="B67" t="s">
        <v>20</v>
      </c>
      <c r="C67">
        <v>336</v>
      </c>
      <c r="F67" t="s">
        <v>14</v>
      </c>
      <c r="G67">
        <v>86</v>
      </c>
    </row>
    <row r="68" spans="2:7" x14ac:dyDescent="0.35">
      <c r="B68" t="s">
        <v>20</v>
      </c>
      <c r="C68">
        <v>1917</v>
      </c>
      <c r="F68" t="s">
        <v>14</v>
      </c>
      <c r="G68">
        <v>243</v>
      </c>
    </row>
    <row r="69" spans="2:7" x14ac:dyDescent="0.35">
      <c r="B69" t="s">
        <v>20</v>
      </c>
      <c r="C69">
        <v>95</v>
      </c>
      <c r="F69" t="s">
        <v>14</v>
      </c>
      <c r="G69">
        <v>65</v>
      </c>
    </row>
    <row r="70" spans="2:7" x14ac:dyDescent="0.35">
      <c r="B70" t="s">
        <v>20</v>
      </c>
      <c r="C70">
        <v>147</v>
      </c>
      <c r="F70" t="s">
        <v>14</v>
      </c>
      <c r="G70">
        <v>100</v>
      </c>
    </row>
    <row r="71" spans="2:7" x14ac:dyDescent="0.35">
      <c r="B71" t="s">
        <v>20</v>
      </c>
      <c r="C71">
        <v>86</v>
      </c>
      <c r="F71" t="s">
        <v>14</v>
      </c>
      <c r="G71">
        <v>168</v>
      </c>
    </row>
    <row r="72" spans="2:7" x14ac:dyDescent="0.35">
      <c r="B72" t="s">
        <v>20</v>
      </c>
      <c r="C72">
        <v>83</v>
      </c>
      <c r="F72" t="s">
        <v>14</v>
      </c>
      <c r="G72">
        <v>13</v>
      </c>
    </row>
    <row r="73" spans="2:7" x14ac:dyDescent="0.35">
      <c r="B73" t="s">
        <v>20</v>
      </c>
      <c r="C73">
        <v>676</v>
      </c>
      <c r="F73" t="s">
        <v>14</v>
      </c>
      <c r="G73">
        <v>1</v>
      </c>
    </row>
    <row r="74" spans="2:7" x14ac:dyDescent="0.35">
      <c r="B74" t="s">
        <v>20</v>
      </c>
      <c r="C74">
        <v>361</v>
      </c>
      <c r="F74" t="s">
        <v>14</v>
      </c>
      <c r="G74">
        <v>40</v>
      </c>
    </row>
    <row r="75" spans="2:7" x14ac:dyDescent="0.35">
      <c r="B75" t="s">
        <v>20</v>
      </c>
      <c r="C75">
        <v>131</v>
      </c>
      <c r="F75" t="s">
        <v>14</v>
      </c>
      <c r="G75">
        <v>226</v>
      </c>
    </row>
    <row r="76" spans="2:7" x14ac:dyDescent="0.35">
      <c r="B76" t="s">
        <v>20</v>
      </c>
      <c r="C76">
        <v>126</v>
      </c>
      <c r="F76" t="s">
        <v>14</v>
      </c>
      <c r="G76">
        <v>1625</v>
      </c>
    </row>
    <row r="77" spans="2:7" x14ac:dyDescent="0.35">
      <c r="B77" t="s">
        <v>20</v>
      </c>
      <c r="C77">
        <v>275</v>
      </c>
      <c r="F77" t="s">
        <v>14</v>
      </c>
      <c r="G77">
        <v>143</v>
      </c>
    </row>
    <row r="78" spans="2:7" x14ac:dyDescent="0.35">
      <c r="B78" t="s">
        <v>20</v>
      </c>
      <c r="C78">
        <v>67</v>
      </c>
      <c r="F78" t="s">
        <v>14</v>
      </c>
      <c r="G78">
        <v>934</v>
      </c>
    </row>
    <row r="79" spans="2:7" x14ac:dyDescent="0.35">
      <c r="B79" t="s">
        <v>20</v>
      </c>
      <c r="C79">
        <v>154</v>
      </c>
      <c r="F79" t="s">
        <v>14</v>
      </c>
      <c r="G79">
        <v>17</v>
      </c>
    </row>
    <row r="80" spans="2:7" x14ac:dyDescent="0.35">
      <c r="B80" t="s">
        <v>20</v>
      </c>
      <c r="C80">
        <v>1782</v>
      </c>
      <c r="F80" t="s">
        <v>14</v>
      </c>
      <c r="G80">
        <v>2179</v>
      </c>
    </row>
    <row r="81" spans="2:7" x14ac:dyDescent="0.35">
      <c r="B81" t="s">
        <v>20</v>
      </c>
      <c r="C81">
        <v>903</v>
      </c>
      <c r="F81" t="s">
        <v>14</v>
      </c>
      <c r="G81">
        <v>931</v>
      </c>
    </row>
    <row r="82" spans="2:7" x14ac:dyDescent="0.35">
      <c r="B82" t="s">
        <v>20</v>
      </c>
      <c r="C82">
        <v>94</v>
      </c>
      <c r="F82" t="s">
        <v>14</v>
      </c>
      <c r="G82">
        <v>92</v>
      </c>
    </row>
    <row r="83" spans="2:7" x14ac:dyDescent="0.35">
      <c r="B83" t="s">
        <v>20</v>
      </c>
      <c r="C83">
        <v>180</v>
      </c>
      <c r="F83" t="s">
        <v>14</v>
      </c>
      <c r="G83">
        <v>57</v>
      </c>
    </row>
    <row r="84" spans="2:7" x14ac:dyDescent="0.35">
      <c r="B84" t="s">
        <v>20</v>
      </c>
      <c r="C84">
        <v>533</v>
      </c>
      <c r="F84" t="s">
        <v>14</v>
      </c>
      <c r="G84">
        <v>41</v>
      </c>
    </row>
    <row r="85" spans="2:7" x14ac:dyDescent="0.35">
      <c r="B85" t="s">
        <v>20</v>
      </c>
      <c r="C85">
        <v>2443</v>
      </c>
      <c r="F85" t="s">
        <v>14</v>
      </c>
      <c r="G85">
        <v>1</v>
      </c>
    </row>
    <row r="86" spans="2:7" x14ac:dyDescent="0.35">
      <c r="B86" t="s">
        <v>20</v>
      </c>
      <c r="C86">
        <v>89</v>
      </c>
      <c r="F86" t="s">
        <v>14</v>
      </c>
      <c r="G86">
        <v>101</v>
      </c>
    </row>
    <row r="87" spans="2:7" x14ac:dyDescent="0.35">
      <c r="B87" t="s">
        <v>20</v>
      </c>
      <c r="C87">
        <v>159</v>
      </c>
      <c r="F87" t="s">
        <v>14</v>
      </c>
      <c r="G87">
        <v>1335</v>
      </c>
    </row>
    <row r="88" spans="2:7" x14ac:dyDescent="0.35">
      <c r="B88" t="s">
        <v>20</v>
      </c>
      <c r="C88">
        <v>50</v>
      </c>
      <c r="F88" t="s">
        <v>14</v>
      </c>
      <c r="G88">
        <v>15</v>
      </c>
    </row>
    <row r="89" spans="2:7" x14ac:dyDescent="0.35">
      <c r="B89" t="s">
        <v>20</v>
      </c>
      <c r="C89">
        <v>186</v>
      </c>
      <c r="F89" t="s">
        <v>14</v>
      </c>
      <c r="G89">
        <v>454</v>
      </c>
    </row>
    <row r="90" spans="2:7" x14ac:dyDescent="0.35">
      <c r="B90" t="s">
        <v>20</v>
      </c>
      <c r="C90">
        <v>1071</v>
      </c>
      <c r="F90" t="s">
        <v>14</v>
      </c>
      <c r="G90">
        <v>3182</v>
      </c>
    </row>
    <row r="91" spans="2:7" x14ac:dyDescent="0.35">
      <c r="B91" t="s">
        <v>20</v>
      </c>
      <c r="C91">
        <v>117</v>
      </c>
      <c r="F91" t="s">
        <v>14</v>
      </c>
      <c r="G91">
        <v>15</v>
      </c>
    </row>
    <row r="92" spans="2:7" x14ac:dyDescent="0.35">
      <c r="B92" t="s">
        <v>20</v>
      </c>
      <c r="C92">
        <v>70</v>
      </c>
      <c r="F92" t="s">
        <v>14</v>
      </c>
      <c r="G92">
        <v>133</v>
      </c>
    </row>
    <row r="93" spans="2:7" x14ac:dyDescent="0.35">
      <c r="B93" t="s">
        <v>20</v>
      </c>
      <c r="C93">
        <v>135</v>
      </c>
      <c r="F93" t="s">
        <v>14</v>
      </c>
      <c r="G93">
        <v>2062</v>
      </c>
    </row>
    <row r="94" spans="2:7" x14ac:dyDescent="0.35">
      <c r="B94" t="s">
        <v>20</v>
      </c>
      <c r="C94">
        <v>768</v>
      </c>
      <c r="F94" t="s">
        <v>14</v>
      </c>
      <c r="G94">
        <v>29</v>
      </c>
    </row>
    <row r="95" spans="2:7" x14ac:dyDescent="0.35">
      <c r="B95" t="s">
        <v>20</v>
      </c>
      <c r="C95">
        <v>199</v>
      </c>
      <c r="F95" t="s">
        <v>14</v>
      </c>
      <c r="G95">
        <v>132</v>
      </c>
    </row>
    <row r="96" spans="2:7" x14ac:dyDescent="0.35">
      <c r="B96" t="s">
        <v>20</v>
      </c>
      <c r="C96">
        <v>107</v>
      </c>
      <c r="F96" t="s">
        <v>14</v>
      </c>
      <c r="G96">
        <v>137</v>
      </c>
    </row>
    <row r="97" spans="2:7" x14ac:dyDescent="0.35">
      <c r="B97" t="s">
        <v>20</v>
      </c>
      <c r="C97">
        <v>195</v>
      </c>
      <c r="F97" t="s">
        <v>14</v>
      </c>
      <c r="G97">
        <v>908</v>
      </c>
    </row>
    <row r="98" spans="2:7" x14ac:dyDescent="0.35">
      <c r="B98" t="s">
        <v>20</v>
      </c>
      <c r="C98">
        <v>3376</v>
      </c>
      <c r="F98" t="s">
        <v>14</v>
      </c>
      <c r="G98">
        <v>10</v>
      </c>
    </row>
    <row r="99" spans="2:7" x14ac:dyDescent="0.35">
      <c r="B99" t="s">
        <v>20</v>
      </c>
      <c r="C99">
        <v>41</v>
      </c>
      <c r="F99" t="s">
        <v>14</v>
      </c>
      <c r="G99">
        <v>1910</v>
      </c>
    </row>
    <row r="100" spans="2:7" x14ac:dyDescent="0.35">
      <c r="B100" t="s">
        <v>20</v>
      </c>
      <c r="C100">
        <v>1821</v>
      </c>
      <c r="F100" t="s">
        <v>14</v>
      </c>
      <c r="G100">
        <v>38</v>
      </c>
    </row>
    <row r="101" spans="2:7" x14ac:dyDescent="0.35">
      <c r="B101" t="s">
        <v>20</v>
      </c>
      <c r="C101">
        <v>164</v>
      </c>
      <c r="F101" t="s">
        <v>14</v>
      </c>
      <c r="G101">
        <v>104</v>
      </c>
    </row>
    <row r="102" spans="2:7" x14ac:dyDescent="0.35">
      <c r="B102" t="s">
        <v>20</v>
      </c>
      <c r="C102">
        <v>157</v>
      </c>
      <c r="F102" t="s">
        <v>14</v>
      </c>
      <c r="G102">
        <v>49</v>
      </c>
    </row>
    <row r="103" spans="2:7" x14ac:dyDescent="0.35">
      <c r="B103" t="s">
        <v>20</v>
      </c>
      <c r="C103">
        <v>246</v>
      </c>
      <c r="F103" t="s">
        <v>14</v>
      </c>
      <c r="G103">
        <v>1</v>
      </c>
    </row>
    <row r="104" spans="2:7" x14ac:dyDescent="0.35">
      <c r="B104" t="s">
        <v>20</v>
      </c>
      <c r="C104">
        <v>1396</v>
      </c>
      <c r="F104" t="s">
        <v>14</v>
      </c>
      <c r="G104">
        <v>245</v>
      </c>
    </row>
    <row r="105" spans="2:7" x14ac:dyDescent="0.35">
      <c r="B105" t="s">
        <v>20</v>
      </c>
      <c r="C105">
        <v>2506</v>
      </c>
      <c r="F105" t="s">
        <v>14</v>
      </c>
      <c r="G105">
        <v>32</v>
      </c>
    </row>
    <row r="106" spans="2:7" x14ac:dyDescent="0.35">
      <c r="B106" t="s">
        <v>20</v>
      </c>
      <c r="C106">
        <v>244</v>
      </c>
      <c r="F106" t="s">
        <v>14</v>
      </c>
      <c r="G106">
        <v>7</v>
      </c>
    </row>
    <row r="107" spans="2:7" x14ac:dyDescent="0.35">
      <c r="B107" t="s">
        <v>20</v>
      </c>
      <c r="C107">
        <v>146</v>
      </c>
      <c r="F107" t="s">
        <v>14</v>
      </c>
      <c r="G107">
        <v>803</v>
      </c>
    </row>
    <row r="108" spans="2:7" x14ac:dyDescent="0.35">
      <c r="B108" t="s">
        <v>20</v>
      </c>
      <c r="C108">
        <v>1267</v>
      </c>
      <c r="F108" t="s">
        <v>14</v>
      </c>
      <c r="G108">
        <v>16</v>
      </c>
    </row>
    <row r="109" spans="2:7" x14ac:dyDescent="0.35">
      <c r="B109" t="s">
        <v>20</v>
      </c>
      <c r="C109">
        <v>1561</v>
      </c>
      <c r="F109" t="s">
        <v>14</v>
      </c>
      <c r="G109">
        <v>31</v>
      </c>
    </row>
    <row r="110" spans="2:7" x14ac:dyDescent="0.35">
      <c r="B110" t="s">
        <v>20</v>
      </c>
      <c r="C110">
        <v>48</v>
      </c>
      <c r="F110" t="s">
        <v>14</v>
      </c>
      <c r="G110">
        <v>108</v>
      </c>
    </row>
    <row r="111" spans="2:7" x14ac:dyDescent="0.35">
      <c r="B111" t="s">
        <v>20</v>
      </c>
      <c r="C111">
        <v>2739</v>
      </c>
      <c r="F111" t="s">
        <v>14</v>
      </c>
      <c r="G111">
        <v>30</v>
      </c>
    </row>
    <row r="112" spans="2:7" x14ac:dyDescent="0.35">
      <c r="B112" t="s">
        <v>20</v>
      </c>
      <c r="C112">
        <v>3537</v>
      </c>
      <c r="F112" t="s">
        <v>14</v>
      </c>
      <c r="G112">
        <v>17</v>
      </c>
    </row>
    <row r="113" spans="2:7" x14ac:dyDescent="0.35">
      <c r="B113" t="s">
        <v>20</v>
      </c>
      <c r="C113">
        <v>2107</v>
      </c>
      <c r="F113" t="s">
        <v>14</v>
      </c>
      <c r="G113">
        <v>80</v>
      </c>
    </row>
    <row r="114" spans="2:7" x14ac:dyDescent="0.35">
      <c r="B114" t="s">
        <v>20</v>
      </c>
      <c r="C114">
        <v>3318</v>
      </c>
      <c r="F114" t="s">
        <v>14</v>
      </c>
      <c r="G114">
        <v>2468</v>
      </c>
    </row>
    <row r="115" spans="2:7" x14ac:dyDescent="0.35">
      <c r="B115" t="s">
        <v>20</v>
      </c>
      <c r="C115">
        <v>340</v>
      </c>
      <c r="F115" t="s">
        <v>14</v>
      </c>
      <c r="G115">
        <v>26</v>
      </c>
    </row>
    <row r="116" spans="2:7" x14ac:dyDescent="0.35">
      <c r="B116" t="s">
        <v>20</v>
      </c>
      <c r="C116">
        <v>1442</v>
      </c>
      <c r="F116" t="s">
        <v>14</v>
      </c>
      <c r="G116">
        <v>73</v>
      </c>
    </row>
    <row r="117" spans="2:7" x14ac:dyDescent="0.35">
      <c r="B117" t="s">
        <v>20</v>
      </c>
      <c r="C117">
        <v>126</v>
      </c>
      <c r="F117" t="s">
        <v>14</v>
      </c>
      <c r="G117">
        <v>128</v>
      </c>
    </row>
    <row r="118" spans="2:7" x14ac:dyDescent="0.35">
      <c r="B118" t="s">
        <v>20</v>
      </c>
      <c r="C118">
        <v>524</v>
      </c>
      <c r="F118" t="s">
        <v>14</v>
      </c>
      <c r="G118">
        <v>33</v>
      </c>
    </row>
    <row r="119" spans="2:7" x14ac:dyDescent="0.35">
      <c r="B119" t="s">
        <v>20</v>
      </c>
      <c r="C119">
        <v>1989</v>
      </c>
      <c r="F119" t="s">
        <v>14</v>
      </c>
      <c r="G119">
        <v>1072</v>
      </c>
    </row>
    <row r="120" spans="2:7" x14ac:dyDescent="0.35">
      <c r="B120" t="s">
        <v>20</v>
      </c>
      <c r="C120">
        <v>157</v>
      </c>
      <c r="F120" t="s">
        <v>14</v>
      </c>
      <c r="G120">
        <v>393</v>
      </c>
    </row>
    <row r="121" spans="2:7" x14ac:dyDescent="0.35">
      <c r="B121" t="s">
        <v>20</v>
      </c>
      <c r="C121">
        <v>4498</v>
      </c>
      <c r="F121" t="s">
        <v>14</v>
      </c>
      <c r="G121">
        <v>1257</v>
      </c>
    </row>
    <row r="122" spans="2:7" x14ac:dyDescent="0.35">
      <c r="B122" t="s">
        <v>20</v>
      </c>
      <c r="C122">
        <v>80</v>
      </c>
      <c r="F122" t="s">
        <v>14</v>
      </c>
      <c r="G122">
        <v>328</v>
      </c>
    </row>
    <row r="123" spans="2:7" x14ac:dyDescent="0.35">
      <c r="B123" t="s">
        <v>20</v>
      </c>
      <c r="C123">
        <v>43</v>
      </c>
      <c r="F123" t="s">
        <v>14</v>
      </c>
      <c r="G123">
        <v>147</v>
      </c>
    </row>
    <row r="124" spans="2:7" x14ac:dyDescent="0.35">
      <c r="B124" t="s">
        <v>20</v>
      </c>
      <c r="C124">
        <v>2053</v>
      </c>
      <c r="F124" t="s">
        <v>14</v>
      </c>
      <c r="G124">
        <v>830</v>
      </c>
    </row>
    <row r="125" spans="2:7" x14ac:dyDescent="0.35">
      <c r="B125" t="s">
        <v>20</v>
      </c>
      <c r="C125">
        <v>168</v>
      </c>
      <c r="F125" t="s">
        <v>14</v>
      </c>
      <c r="G125">
        <v>331</v>
      </c>
    </row>
    <row r="126" spans="2:7" x14ac:dyDescent="0.35">
      <c r="B126" t="s">
        <v>20</v>
      </c>
      <c r="C126">
        <v>4289</v>
      </c>
      <c r="F126" t="s">
        <v>14</v>
      </c>
      <c r="G126">
        <v>25</v>
      </c>
    </row>
    <row r="127" spans="2:7" x14ac:dyDescent="0.35">
      <c r="B127" t="s">
        <v>20</v>
      </c>
      <c r="C127">
        <v>165</v>
      </c>
      <c r="F127" t="s">
        <v>14</v>
      </c>
      <c r="G127">
        <v>3483</v>
      </c>
    </row>
    <row r="128" spans="2:7" x14ac:dyDescent="0.35">
      <c r="B128" t="s">
        <v>20</v>
      </c>
      <c r="C128">
        <v>1815</v>
      </c>
      <c r="F128" t="s">
        <v>14</v>
      </c>
      <c r="G128">
        <v>923</v>
      </c>
    </row>
    <row r="129" spans="2:7" x14ac:dyDescent="0.35">
      <c r="B129" t="s">
        <v>20</v>
      </c>
      <c r="C129">
        <v>397</v>
      </c>
      <c r="F129" t="s">
        <v>14</v>
      </c>
      <c r="G129">
        <v>1</v>
      </c>
    </row>
    <row r="130" spans="2:7" x14ac:dyDescent="0.35">
      <c r="B130" t="s">
        <v>20</v>
      </c>
      <c r="C130">
        <v>1539</v>
      </c>
      <c r="F130" t="s">
        <v>14</v>
      </c>
      <c r="G130">
        <v>33</v>
      </c>
    </row>
    <row r="131" spans="2:7" x14ac:dyDescent="0.35">
      <c r="B131" t="s">
        <v>20</v>
      </c>
      <c r="C131">
        <v>138</v>
      </c>
      <c r="F131" t="s">
        <v>14</v>
      </c>
      <c r="G131">
        <v>40</v>
      </c>
    </row>
    <row r="132" spans="2:7" x14ac:dyDescent="0.35">
      <c r="B132" t="s">
        <v>20</v>
      </c>
      <c r="C132">
        <v>3594</v>
      </c>
      <c r="F132" t="s">
        <v>14</v>
      </c>
      <c r="G132">
        <v>23</v>
      </c>
    </row>
    <row r="133" spans="2:7" x14ac:dyDescent="0.35">
      <c r="B133" t="s">
        <v>20</v>
      </c>
      <c r="C133">
        <v>5880</v>
      </c>
      <c r="F133" t="s">
        <v>14</v>
      </c>
      <c r="G133">
        <v>75</v>
      </c>
    </row>
    <row r="134" spans="2:7" x14ac:dyDescent="0.35">
      <c r="B134" t="s">
        <v>20</v>
      </c>
      <c r="C134">
        <v>112</v>
      </c>
      <c r="F134" t="s">
        <v>14</v>
      </c>
      <c r="G134">
        <v>2176</v>
      </c>
    </row>
    <row r="135" spans="2:7" x14ac:dyDescent="0.35">
      <c r="B135" t="s">
        <v>20</v>
      </c>
      <c r="C135">
        <v>943</v>
      </c>
      <c r="F135" t="s">
        <v>14</v>
      </c>
      <c r="G135">
        <v>441</v>
      </c>
    </row>
    <row r="136" spans="2:7" x14ac:dyDescent="0.35">
      <c r="B136" t="s">
        <v>20</v>
      </c>
      <c r="C136">
        <v>2468</v>
      </c>
      <c r="F136" t="s">
        <v>14</v>
      </c>
      <c r="G136">
        <v>25</v>
      </c>
    </row>
    <row r="137" spans="2:7" x14ac:dyDescent="0.35">
      <c r="B137" t="s">
        <v>20</v>
      </c>
      <c r="C137">
        <v>2551</v>
      </c>
      <c r="F137" t="s">
        <v>14</v>
      </c>
      <c r="G137">
        <v>127</v>
      </c>
    </row>
    <row r="138" spans="2:7" x14ac:dyDescent="0.35">
      <c r="B138" t="s">
        <v>20</v>
      </c>
      <c r="C138">
        <v>101</v>
      </c>
      <c r="F138" t="s">
        <v>14</v>
      </c>
      <c r="G138">
        <v>355</v>
      </c>
    </row>
    <row r="139" spans="2:7" x14ac:dyDescent="0.35">
      <c r="B139" t="s">
        <v>20</v>
      </c>
      <c r="C139">
        <v>92</v>
      </c>
      <c r="F139" t="s">
        <v>14</v>
      </c>
      <c r="G139">
        <v>44</v>
      </c>
    </row>
    <row r="140" spans="2:7" x14ac:dyDescent="0.35">
      <c r="B140" t="s">
        <v>20</v>
      </c>
      <c r="C140">
        <v>62</v>
      </c>
      <c r="F140" t="s">
        <v>14</v>
      </c>
      <c r="G140">
        <v>67</v>
      </c>
    </row>
    <row r="141" spans="2:7" x14ac:dyDescent="0.35">
      <c r="B141" t="s">
        <v>20</v>
      </c>
      <c r="C141">
        <v>149</v>
      </c>
      <c r="F141" t="s">
        <v>14</v>
      </c>
      <c r="G141">
        <v>1068</v>
      </c>
    </row>
    <row r="142" spans="2:7" x14ac:dyDescent="0.35">
      <c r="B142" t="s">
        <v>20</v>
      </c>
      <c r="C142">
        <v>329</v>
      </c>
      <c r="F142" t="s">
        <v>14</v>
      </c>
      <c r="G142">
        <v>424</v>
      </c>
    </row>
    <row r="143" spans="2:7" x14ac:dyDescent="0.35">
      <c r="B143" t="s">
        <v>20</v>
      </c>
      <c r="C143">
        <v>97</v>
      </c>
      <c r="F143" t="s">
        <v>14</v>
      </c>
      <c r="G143">
        <v>151</v>
      </c>
    </row>
    <row r="144" spans="2:7" x14ac:dyDescent="0.35">
      <c r="B144" t="s">
        <v>20</v>
      </c>
      <c r="C144">
        <v>1784</v>
      </c>
      <c r="F144" t="s">
        <v>14</v>
      </c>
      <c r="G144">
        <v>1608</v>
      </c>
    </row>
    <row r="145" spans="2:7" x14ac:dyDescent="0.35">
      <c r="B145" t="s">
        <v>20</v>
      </c>
      <c r="C145">
        <v>1684</v>
      </c>
      <c r="F145" t="s">
        <v>14</v>
      </c>
      <c r="G145">
        <v>941</v>
      </c>
    </row>
    <row r="146" spans="2:7" x14ac:dyDescent="0.35">
      <c r="B146" t="s">
        <v>20</v>
      </c>
      <c r="C146">
        <v>250</v>
      </c>
      <c r="F146" t="s">
        <v>14</v>
      </c>
      <c r="G146">
        <v>1</v>
      </c>
    </row>
    <row r="147" spans="2:7" x14ac:dyDescent="0.35">
      <c r="B147" t="s">
        <v>20</v>
      </c>
      <c r="C147">
        <v>238</v>
      </c>
      <c r="F147" t="s">
        <v>14</v>
      </c>
      <c r="G147">
        <v>40</v>
      </c>
    </row>
    <row r="148" spans="2:7" x14ac:dyDescent="0.35">
      <c r="B148" t="s">
        <v>20</v>
      </c>
      <c r="C148">
        <v>53</v>
      </c>
      <c r="F148" t="s">
        <v>14</v>
      </c>
      <c r="G148">
        <v>3015</v>
      </c>
    </row>
    <row r="149" spans="2:7" x14ac:dyDescent="0.35">
      <c r="B149" t="s">
        <v>20</v>
      </c>
      <c r="C149">
        <v>214</v>
      </c>
      <c r="F149" t="s">
        <v>14</v>
      </c>
      <c r="G149">
        <v>435</v>
      </c>
    </row>
    <row r="150" spans="2:7" x14ac:dyDescent="0.35">
      <c r="B150" t="s">
        <v>20</v>
      </c>
      <c r="C150">
        <v>222</v>
      </c>
      <c r="F150" t="s">
        <v>14</v>
      </c>
      <c r="G150">
        <v>714</v>
      </c>
    </row>
    <row r="151" spans="2:7" x14ac:dyDescent="0.35">
      <c r="B151" t="s">
        <v>20</v>
      </c>
      <c r="C151">
        <v>1884</v>
      </c>
      <c r="F151" t="s">
        <v>14</v>
      </c>
      <c r="G151">
        <v>5497</v>
      </c>
    </row>
    <row r="152" spans="2:7" x14ac:dyDescent="0.35">
      <c r="B152" t="s">
        <v>20</v>
      </c>
      <c r="C152">
        <v>218</v>
      </c>
      <c r="F152" t="s">
        <v>14</v>
      </c>
      <c r="G152">
        <v>418</v>
      </c>
    </row>
    <row r="153" spans="2:7" x14ac:dyDescent="0.35">
      <c r="B153" t="s">
        <v>20</v>
      </c>
      <c r="C153">
        <v>6465</v>
      </c>
      <c r="F153" t="s">
        <v>14</v>
      </c>
      <c r="G153">
        <v>1439</v>
      </c>
    </row>
    <row r="154" spans="2:7" x14ac:dyDescent="0.35">
      <c r="B154" t="s">
        <v>20</v>
      </c>
      <c r="C154">
        <v>59</v>
      </c>
      <c r="F154" t="s">
        <v>14</v>
      </c>
      <c r="G154">
        <v>15</v>
      </c>
    </row>
    <row r="155" spans="2:7" x14ac:dyDescent="0.35">
      <c r="B155" t="s">
        <v>20</v>
      </c>
      <c r="C155">
        <v>88</v>
      </c>
      <c r="F155" t="s">
        <v>14</v>
      </c>
      <c r="G155">
        <v>1999</v>
      </c>
    </row>
    <row r="156" spans="2:7" x14ac:dyDescent="0.35">
      <c r="B156" t="s">
        <v>20</v>
      </c>
      <c r="C156">
        <v>1697</v>
      </c>
      <c r="F156" t="s">
        <v>14</v>
      </c>
      <c r="G156">
        <v>118</v>
      </c>
    </row>
    <row r="157" spans="2:7" x14ac:dyDescent="0.35">
      <c r="B157" t="s">
        <v>20</v>
      </c>
      <c r="C157">
        <v>92</v>
      </c>
      <c r="F157" t="s">
        <v>14</v>
      </c>
      <c r="G157">
        <v>162</v>
      </c>
    </row>
    <row r="158" spans="2:7" x14ac:dyDescent="0.35">
      <c r="B158" t="s">
        <v>20</v>
      </c>
      <c r="C158">
        <v>186</v>
      </c>
      <c r="F158" t="s">
        <v>14</v>
      </c>
      <c r="G158">
        <v>83</v>
      </c>
    </row>
    <row r="159" spans="2:7" x14ac:dyDescent="0.35">
      <c r="B159" t="s">
        <v>20</v>
      </c>
      <c r="C159">
        <v>138</v>
      </c>
      <c r="F159" t="s">
        <v>14</v>
      </c>
      <c r="G159">
        <v>747</v>
      </c>
    </row>
    <row r="160" spans="2:7" x14ac:dyDescent="0.35">
      <c r="B160" t="s">
        <v>20</v>
      </c>
      <c r="C160">
        <v>261</v>
      </c>
      <c r="F160" t="s">
        <v>14</v>
      </c>
      <c r="G160">
        <v>84</v>
      </c>
    </row>
    <row r="161" spans="2:7" x14ac:dyDescent="0.35">
      <c r="B161" t="s">
        <v>20</v>
      </c>
      <c r="C161">
        <v>107</v>
      </c>
      <c r="F161" t="s">
        <v>14</v>
      </c>
      <c r="G161">
        <v>91</v>
      </c>
    </row>
    <row r="162" spans="2:7" x14ac:dyDescent="0.35">
      <c r="B162" t="s">
        <v>20</v>
      </c>
      <c r="C162">
        <v>199</v>
      </c>
      <c r="F162" t="s">
        <v>14</v>
      </c>
      <c r="G162">
        <v>792</v>
      </c>
    </row>
    <row r="163" spans="2:7" x14ac:dyDescent="0.35">
      <c r="B163" t="s">
        <v>20</v>
      </c>
      <c r="C163">
        <v>5512</v>
      </c>
      <c r="F163" t="s">
        <v>14</v>
      </c>
      <c r="G163">
        <v>32</v>
      </c>
    </row>
    <row r="164" spans="2:7" x14ac:dyDescent="0.35">
      <c r="B164" t="s">
        <v>20</v>
      </c>
      <c r="C164">
        <v>86</v>
      </c>
      <c r="F164" t="s">
        <v>14</v>
      </c>
      <c r="G164">
        <v>186</v>
      </c>
    </row>
    <row r="165" spans="2:7" x14ac:dyDescent="0.35">
      <c r="B165" t="s">
        <v>20</v>
      </c>
      <c r="C165">
        <v>2768</v>
      </c>
      <c r="F165" t="s">
        <v>14</v>
      </c>
      <c r="G165">
        <v>605</v>
      </c>
    </row>
    <row r="166" spans="2:7" x14ac:dyDescent="0.35">
      <c r="B166" t="s">
        <v>20</v>
      </c>
      <c r="C166">
        <v>48</v>
      </c>
      <c r="F166" t="s">
        <v>14</v>
      </c>
      <c r="G166">
        <v>1</v>
      </c>
    </row>
    <row r="167" spans="2:7" x14ac:dyDescent="0.35">
      <c r="B167" t="s">
        <v>20</v>
      </c>
      <c r="C167">
        <v>87</v>
      </c>
      <c r="F167" t="s">
        <v>14</v>
      </c>
      <c r="G167">
        <v>31</v>
      </c>
    </row>
    <row r="168" spans="2:7" x14ac:dyDescent="0.35">
      <c r="B168" t="s">
        <v>20</v>
      </c>
      <c r="C168">
        <v>1894</v>
      </c>
      <c r="F168" t="s">
        <v>14</v>
      </c>
      <c r="G168">
        <v>1181</v>
      </c>
    </row>
    <row r="169" spans="2:7" x14ac:dyDescent="0.35">
      <c r="B169" t="s">
        <v>20</v>
      </c>
      <c r="C169">
        <v>282</v>
      </c>
      <c r="F169" t="s">
        <v>14</v>
      </c>
      <c r="G169">
        <v>39</v>
      </c>
    </row>
    <row r="170" spans="2:7" x14ac:dyDescent="0.35">
      <c r="B170" t="s">
        <v>20</v>
      </c>
      <c r="C170">
        <v>116</v>
      </c>
      <c r="F170" t="s">
        <v>14</v>
      </c>
      <c r="G170">
        <v>46</v>
      </c>
    </row>
    <row r="171" spans="2:7" x14ac:dyDescent="0.35">
      <c r="B171" t="s">
        <v>20</v>
      </c>
      <c r="C171">
        <v>83</v>
      </c>
      <c r="F171" t="s">
        <v>14</v>
      </c>
      <c r="G171">
        <v>105</v>
      </c>
    </row>
    <row r="172" spans="2:7" x14ac:dyDescent="0.35">
      <c r="B172" t="s">
        <v>20</v>
      </c>
      <c r="C172">
        <v>91</v>
      </c>
      <c r="F172" t="s">
        <v>14</v>
      </c>
      <c r="G172">
        <v>535</v>
      </c>
    </row>
    <row r="173" spans="2:7" x14ac:dyDescent="0.35">
      <c r="B173" t="s">
        <v>20</v>
      </c>
      <c r="C173">
        <v>546</v>
      </c>
      <c r="F173" t="s">
        <v>14</v>
      </c>
      <c r="G173">
        <v>16</v>
      </c>
    </row>
    <row r="174" spans="2:7" x14ac:dyDescent="0.35">
      <c r="B174" t="s">
        <v>20</v>
      </c>
      <c r="C174">
        <v>393</v>
      </c>
      <c r="F174" t="s">
        <v>14</v>
      </c>
      <c r="G174">
        <v>575</v>
      </c>
    </row>
    <row r="175" spans="2:7" x14ac:dyDescent="0.35">
      <c r="B175" t="s">
        <v>20</v>
      </c>
      <c r="C175">
        <v>133</v>
      </c>
      <c r="F175" t="s">
        <v>14</v>
      </c>
      <c r="G175">
        <v>1120</v>
      </c>
    </row>
    <row r="176" spans="2:7" x14ac:dyDescent="0.35">
      <c r="B176" t="s">
        <v>20</v>
      </c>
      <c r="C176">
        <v>254</v>
      </c>
      <c r="F176" t="s">
        <v>14</v>
      </c>
      <c r="G176">
        <v>113</v>
      </c>
    </row>
    <row r="177" spans="2:7" x14ac:dyDescent="0.35">
      <c r="B177" t="s">
        <v>20</v>
      </c>
      <c r="C177">
        <v>176</v>
      </c>
      <c r="F177" t="s">
        <v>14</v>
      </c>
      <c r="G177">
        <v>1538</v>
      </c>
    </row>
    <row r="178" spans="2:7" x14ac:dyDescent="0.35">
      <c r="B178" t="s">
        <v>20</v>
      </c>
      <c r="C178">
        <v>337</v>
      </c>
      <c r="F178" t="s">
        <v>14</v>
      </c>
      <c r="G178">
        <v>9</v>
      </c>
    </row>
    <row r="179" spans="2:7" x14ac:dyDescent="0.35">
      <c r="B179" t="s">
        <v>20</v>
      </c>
      <c r="C179">
        <v>107</v>
      </c>
      <c r="F179" t="s">
        <v>14</v>
      </c>
      <c r="G179">
        <v>554</v>
      </c>
    </row>
    <row r="180" spans="2:7" x14ac:dyDescent="0.35">
      <c r="B180" t="s">
        <v>20</v>
      </c>
      <c r="C180">
        <v>183</v>
      </c>
      <c r="F180" t="s">
        <v>14</v>
      </c>
      <c r="G180">
        <v>648</v>
      </c>
    </row>
    <row r="181" spans="2:7" x14ac:dyDescent="0.35">
      <c r="B181" t="s">
        <v>20</v>
      </c>
      <c r="C181">
        <v>72</v>
      </c>
      <c r="F181" t="s">
        <v>14</v>
      </c>
      <c r="G181">
        <v>21</v>
      </c>
    </row>
    <row r="182" spans="2:7" x14ac:dyDescent="0.35">
      <c r="B182" t="s">
        <v>20</v>
      </c>
      <c r="C182">
        <v>295</v>
      </c>
      <c r="F182" t="s">
        <v>14</v>
      </c>
      <c r="G182">
        <v>54</v>
      </c>
    </row>
    <row r="183" spans="2:7" x14ac:dyDescent="0.35">
      <c r="B183" t="s">
        <v>20</v>
      </c>
      <c r="C183">
        <v>142</v>
      </c>
      <c r="F183" t="s">
        <v>14</v>
      </c>
      <c r="G183">
        <v>120</v>
      </c>
    </row>
    <row r="184" spans="2:7" x14ac:dyDescent="0.35">
      <c r="B184" t="s">
        <v>20</v>
      </c>
      <c r="C184">
        <v>85</v>
      </c>
      <c r="F184" t="s">
        <v>14</v>
      </c>
      <c r="G184">
        <v>579</v>
      </c>
    </row>
    <row r="185" spans="2:7" x14ac:dyDescent="0.35">
      <c r="B185" t="s">
        <v>20</v>
      </c>
      <c r="C185">
        <v>659</v>
      </c>
      <c r="F185" t="s">
        <v>14</v>
      </c>
      <c r="G185">
        <v>2072</v>
      </c>
    </row>
    <row r="186" spans="2:7" x14ac:dyDescent="0.35">
      <c r="B186" t="s">
        <v>20</v>
      </c>
      <c r="C186">
        <v>121</v>
      </c>
      <c r="F186" t="s">
        <v>14</v>
      </c>
      <c r="G186">
        <v>0</v>
      </c>
    </row>
    <row r="187" spans="2:7" x14ac:dyDescent="0.35">
      <c r="B187" t="s">
        <v>20</v>
      </c>
      <c r="C187">
        <v>3742</v>
      </c>
      <c r="F187" t="s">
        <v>14</v>
      </c>
      <c r="G187">
        <v>1796</v>
      </c>
    </row>
    <row r="188" spans="2:7" x14ac:dyDescent="0.35">
      <c r="B188" t="s">
        <v>20</v>
      </c>
      <c r="C188">
        <v>223</v>
      </c>
      <c r="F188" t="s">
        <v>14</v>
      </c>
      <c r="G188">
        <v>62</v>
      </c>
    </row>
    <row r="189" spans="2:7" x14ac:dyDescent="0.35">
      <c r="B189" t="s">
        <v>20</v>
      </c>
      <c r="C189">
        <v>133</v>
      </c>
      <c r="F189" t="s">
        <v>14</v>
      </c>
      <c r="G189">
        <v>347</v>
      </c>
    </row>
    <row r="190" spans="2:7" x14ac:dyDescent="0.35">
      <c r="B190" t="s">
        <v>20</v>
      </c>
      <c r="C190">
        <v>5168</v>
      </c>
      <c r="F190" t="s">
        <v>14</v>
      </c>
      <c r="G190">
        <v>19</v>
      </c>
    </row>
    <row r="191" spans="2:7" x14ac:dyDescent="0.35">
      <c r="B191" t="s">
        <v>20</v>
      </c>
      <c r="C191">
        <v>307</v>
      </c>
      <c r="F191" t="s">
        <v>14</v>
      </c>
      <c r="G191">
        <v>1258</v>
      </c>
    </row>
    <row r="192" spans="2:7" x14ac:dyDescent="0.35">
      <c r="B192" t="s">
        <v>20</v>
      </c>
      <c r="C192">
        <v>2441</v>
      </c>
      <c r="F192" t="s">
        <v>14</v>
      </c>
      <c r="G192">
        <v>362</v>
      </c>
    </row>
    <row r="193" spans="2:7" x14ac:dyDescent="0.35">
      <c r="B193" t="s">
        <v>20</v>
      </c>
      <c r="C193">
        <v>1385</v>
      </c>
      <c r="F193" t="s">
        <v>14</v>
      </c>
      <c r="G193">
        <v>133</v>
      </c>
    </row>
    <row r="194" spans="2:7" x14ac:dyDescent="0.35">
      <c r="B194" t="s">
        <v>20</v>
      </c>
      <c r="C194">
        <v>190</v>
      </c>
      <c r="F194" t="s">
        <v>14</v>
      </c>
      <c r="G194">
        <v>846</v>
      </c>
    </row>
    <row r="195" spans="2:7" x14ac:dyDescent="0.35">
      <c r="B195" t="s">
        <v>20</v>
      </c>
      <c r="C195">
        <v>470</v>
      </c>
      <c r="F195" t="s">
        <v>14</v>
      </c>
      <c r="G195">
        <v>10</v>
      </c>
    </row>
    <row r="196" spans="2:7" x14ac:dyDescent="0.35">
      <c r="B196" t="s">
        <v>20</v>
      </c>
      <c r="C196">
        <v>253</v>
      </c>
      <c r="F196" t="s">
        <v>14</v>
      </c>
      <c r="G196">
        <v>191</v>
      </c>
    </row>
    <row r="197" spans="2:7" x14ac:dyDescent="0.35">
      <c r="B197" t="s">
        <v>20</v>
      </c>
      <c r="C197">
        <v>1113</v>
      </c>
      <c r="F197" t="s">
        <v>14</v>
      </c>
      <c r="G197">
        <v>1979</v>
      </c>
    </row>
    <row r="198" spans="2:7" x14ac:dyDescent="0.35">
      <c r="B198" t="s">
        <v>20</v>
      </c>
      <c r="C198">
        <v>2283</v>
      </c>
      <c r="F198" t="s">
        <v>14</v>
      </c>
      <c r="G198">
        <v>63</v>
      </c>
    </row>
    <row r="199" spans="2:7" x14ac:dyDescent="0.35">
      <c r="B199" t="s">
        <v>20</v>
      </c>
      <c r="C199">
        <v>1095</v>
      </c>
      <c r="F199" t="s">
        <v>14</v>
      </c>
      <c r="G199">
        <v>6080</v>
      </c>
    </row>
    <row r="200" spans="2:7" x14ac:dyDescent="0.35">
      <c r="B200" t="s">
        <v>20</v>
      </c>
      <c r="C200">
        <v>1690</v>
      </c>
      <c r="F200" t="s">
        <v>14</v>
      </c>
      <c r="G200">
        <v>80</v>
      </c>
    </row>
    <row r="201" spans="2:7" x14ac:dyDescent="0.35">
      <c r="B201" t="s">
        <v>20</v>
      </c>
      <c r="C201">
        <v>191</v>
      </c>
      <c r="F201" t="s">
        <v>14</v>
      </c>
      <c r="G201">
        <v>9</v>
      </c>
    </row>
    <row r="202" spans="2:7" x14ac:dyDescent="0.35">
      <c r="B202" t="s">
        <v>20</v>
      </c>
      <c r="C202">
        <v>2013</v>
      </c>
      <c r="F202" t="s">
        <v>14</v>
      </c>
      <c r="G202">
        <v>1784</v>
      </c>
    </row>
    <row r="203" spans="2:7" x14ac:dyDescent="0.35">
      <c r="B203" t="s">
        <v>20</v>
      </c>
      <c r="C203">
        <v>1703</v>
      </c>
      <c r="F203" t="s">
        <v>14</v>
      </c>
      <c r="G203">
        <v>243</v>
      </c>
    </row>
    <row r="204" spans="2:7" x14ac:dyDescent="0.35">
      <c r="B204" t="s">
        <v>20</v>
      </c>
      <c r="C204">
        <v>80</v>
      </c>
      <c r="F204" t="s">
        <v>14</v>
      </c>
      <c r="G204">
        <v>1296</v>
      </c>
    </row>
    <row r="205" spans="2:7" x14ac:dyDescent="0.35">
      <c r="B205" t="s">
        <v>20</v>
      </c>
      <c r="C205">
        <v>41</v>
      </c>
      <c r="F205" t="s">
        <v>14</v>
      </c>
      <c r="G205">
        <v>77</v>
      </c>
    </row>
    <row r="206" spans="2:7" x14ac:dyDescent="0.35">
      <c r="B206" t="s">
        <v>20</v>
      </c>
      <c r="C206">
        <v>187</v>
      </c>
      <c r="F206" t="s">
        <v>14</v>
      </c>
      <c r="G206">
        <v>395</v>
      </c>
    </row>
    <row r="207" spans="2:7" x14ac:dyDescent="0.35">
      <c r="B207" t="s">
        <v>20</v>
      </c>
      <c r="C207">
        <v>2875</v>
      </c>
      <c r="F207" t="s">
        <v>14</v>
      </c>
      <c r="G207">
        <v>49</v>
      </c>
    </row>
    <row r="208" spans="2:7" x14ac:dyDescent="0.35">
      <c r="B208" t="s">
        <v>20</v>
      </c>
      <c r="C208">
        <v>88</v>
      </c>
      <c r="F208" t="s">
        <v>14</v>
      </c>
      <c r="G208">
        <v>180</v>
      </c>
    </row>
    <row r="209" spans="2:7" x14ac:dyDescent="0.35">
      <c r="B209" t="s">
        <v>20</v>
      </c>
      <c r="C209">
        <v>191</v>
      </c>
      <c r="F209" t="s">
        <v>14</v>
      </c>
      <c r="G209">
        <v>2690</v>
      </c>
    </row>
    <row r="210" spans="2:7" x14ac:dyDescent="0.35">
      <c r="B210" t="s">
        <v>20</v>
      </c>
      <c r="C210">
        <v>139</v>
      </c>
      <c r="F210" t="s">
        <v>14</v>
      </c>
      <c r="G210">
        <v>2779</v>
      </c>
    </row>
    <row r="211" spans="2:7" x14ac:dyDescent="0.35">
      <c r="B211" t="s">
        <v>20</v>
      </c>
      <c r="C211">
        <v>186</v>
      </c>
      <c r="F211" t="s">
        <v>14</v>
      </c>
      <c r="G211">
        <v>92</v>
      </c>
    </row>
    <row r="212" spans="2:7" x14ac:dyDescent="0.35">
      <c r="B212" t="s">
        <v>20</v>
      </c>
      <c r="C212">
        <v>112</v>
      </c>
      <c r="F212" t="s">
        <v>14</v>
      </c>
      <c r="G212">
        <v>1028</v>
      </c>
    </row>
    <row r="213" spans="2:7" x14ac:dyDescent="0.35">
      <c r="B213" t="s">
        <v>20</v>
      </c>
      <c r="C213">
        <v>101</v>
      </c>
      <c r="F213" t="s">
        <v>14</v>
      </c>
      <c r="G213">
        <v>26</v>
      </c>
    </row>
    <row r="214" spans="2:7" x14ac:dyDescent="0.35">
      <c r="B214" t="s">
        <v>20</v>
      </c>
      <c r="C214">
        <v>206</v>
      </c>
      <c r="F214" t="s">
        <v>14</v>
      </c>
      <c r="G214">
        <v>1790</v>
      </c>
    </row>
    <row r="215" spans="2:7" x14ac:dyDescent="0.35">
      <c r="B215" t="s">
        <v>20</v>
      </c>
      <c r="C215">
        <v>154</v>
      </c>
      <c r="F215" t="s">
        <v>14</v>
      </c>
      <c r="G215">
        <v>37</v>
      </c>
    </row>
    <row r="216" spans="2:7" x14ac:dyDescent="0.35">
      <c r="B216" t="s">
        <v>20</v>
      </c>
      <c r="C216">
        <v>5966</v>
      </c>
      <c r="F216" t="s">
        <v>14</v>
      </c>
      <c r="G216">
        <v>35</v>
      </c>
    </row>
    <row r="217" spans="2:7" x14ac:dyDescent="0.35">
      <c r="B217" t="s">
        <v>20</v>
      </c>
      <c r="C217">
        <v>169</v>
      </c>
      <c r="F217" t="s">
        <v>14</v>
      </c>
      <c r="G217">
        <v>558</v>
      </c>
    </row>
    <row r="218" spans="2:7" x14ac:dyDescent="0.35">
      <c r="B218" t="s">
        <v>20</v>
      </c>
      <c r="C218">
        <v>2106</v>
      </c>
      <c r="F218" t="s">
        <v>14</v>
      </c>
      <c r="G218">
        <v>64</v>
      </c>
    </row>
    <row r="219" spans="2:7" x14ac:dyDescent="0.35">
      <c r="B219" t="s">
        <v>20</v>
      </c>
      <c r="C219">
        <v>131</v>
      </c>
      <c r="F219" t="s">
        <v>14</v>
      </c>
      <c r="G219">
        <v>245</v>
      </c>
    </row>
    <row r="220" spans="2:7" x14ac:dyDescent="0.35">
      <c r="B220" t="s">
        <v>20</v>
      </c>
      <c r="C220">
        <v>84</v>
      </c>
      <c r="F220" t="s">
        <v>14</v>
      </c>
      <c r="G220">
        <v>71</v>
      </c>
    </row>
    <row r="221" spans="2:7" x14ac:dyDescent="0.35">
      <c r="B221" t="s">
        <v>20</v>
      </c>
      <c r="C221">
        <v>155</v>
      </c>
      <c r="F221" t="s">
        <v>14</v>
      </c>
      <c r="G221">
        <v>42</v>
      </c>
    </row>
    <row r="222" spans="2:7" x14ac:dyDescent="0.35">
      <c r="B222" t="s">
        <v>20</v>
      </c>
      <c r="C222">
        <v>189</v>
      </c>
      <c r="F222" t="s">
        <v>14</v>
      </c>
      <c r="G222">
        <v>156</v>
      </c>
    </row>
    <row r="223" spans="2:7" x14ac:dyDescent="0.35">
      <c r="B223" t="s">
        <v>20</v>
      </c>
      <c r="C223">
        <v>4799</v>
      </c>
      <c r="F223" t="s">
        <v>14</v>
      </c>
      <c r="G223">
        <v>1368</v>
      </c>
    </row>
    <row r="224" spans="2:7" x14ac:dyDescent="0.35">
      <c r="B224" t="s">
        <v>20</v>
      </c>
      <c r="C224">
        <v>1137</v>
      </c>
      <c r="F224" t="s">
        <v>14</v>
      </c>
      <c r="G224">
        <v>102</v>
      </c>
    </row>
    <row r="225" spans="2:7" x14ac:dyDescent="0.35">
      <c r="B225" t="s">
        <v>20</v>
      </c>
      <c r="C225">
        <v>1152</v>
      </c>
      <c r="F225" t="s">
        <v>14</v>
      </c>
      <c r="G225">
        <v>86</v>
      </c>
    </row>
    <row r="226" spans="2:7" x14ac:dyDescent="0.35">
      <c r="B226" t="s">
        <v>20</v>
      </c>
      <c r="C226">
        <v>50</v>
      </c>
      <c r="F226" t="s">
        <v>14</v>
      </c>
      <c r="G226">
        <v>253</v>
      </c>
    </row>
    <row r="227" spans="2:7" x14ac:dyDescent="0.35">
      <c r="B227" t="s">
        <v>20</v>
      </c>
      <c r="C227">
        <v>3059</v>
      </c>
      <c r="F227" t="s">
        <v>14</v>
      </c>
      <c r="G227">
        <v>157</v>
      </c>
    </row>
    <row r="228" spans="2:7" x14ac:dyDescent="0.35">
      <c r="B228" t="s">
        <v>20</v>
      </c>
      <c r="C228">
        <v>34</v>
      </c>
      <c r="F228" t="s">
        <v>14</v>
      </c>
      <c r="G228">
        <v>183</v>
      </c>
    </row>
    <row r="229" spans="2:7" x14ac:dyDescent="0.35">
      <c r="B229" t="s">
        <v>20</v>
      </c>
      <c r="C229">
        <v>220</v>
      </c>
      <c r="F229" t="s">
        <v>14</v>
      </c>
      <c r="G229">
        <v>82</v>
      </c>
    </row>
    <row r="230" spans="2:7" x14ac:dyDescent="0.35">
      <c r="B230" t="s">
        <v>20</v>
      </c>
      <c r="C230">
        <v>1604</v>
      </c>
      <c r="F230" t="s">
        <v>14</v>
      </c>
      <c r="G230">
        <v>1</v>
      </c>
    </row>
    <row r="231" spans="2:7" x14ac:dyDescent="0.35">
      <c r="B231" t="s">
        <v>20</v>
      </c>
      <c r="C231">
        <v>454</v>
      </c>
      <c r="F231" t="s">
        <v>14</v>
      </c>
      <c r="G231">
        <v>1198</v>
      </c>
    </row>
    <row r="232" spans="2:7" x14ac:dyDescent="0.35">
      <c r="B232" t="s">
        <v>20</v>
      </c>
      <c r="C232">
        <v>123</v>
      </c>
      <c r="F232" t="s">
        <v>14</v>
      </c>
      <c r="G232">
        <v>648</v>
      </c>
    </row>
    <row r="233" spans="2:7" x14ac:dyDescent="0.35">
      <c r="B233" t="s">
        <v>20</v>
      </c>
      <c r="C233">
        <v>299</v>
      </c>
      <c r="F233" t="s">
        <v>14</v>
      </c>
      <c r="G233">
        <v>64</v>
      </c>
    </row>
    <row r="234" spans="2:7" x14ac:dyDescent="0.35">
      <c r="B234" t="s">
        <v>20</v>
      </c>
      <c r="C234">
        <v>2237</v>
      </c>
      <c r="F234" t="s">
        <v>14</v>
      </c>
      <c r="G234">
        <v>62</v>
      </c>
    </row>
    <row r="235" spans="2:7" x14ac:dyDescent="0.35">
      <c r="B235" t="s">
        <v>20</v>
      </c>
      <c r="C235">
        <v>645</v>
      </c>
      <c r="F235" t="s">
        <v>14</v>
      </c>
      <c r="G235">
        <v>750</v>
      </c>
    </row>
    <row r="236" spans="2:7" x14ac:dyDescent="0.35">
      <c r="B236" t="s">
        <v>20</v>
      </c>
      <c r="C236">
        <v>484</v>
      </c>
      <c r="F236" t="s">
        <v>14</v>
      </c>
      <c r="G236">
        <v>105</v>
      </c>
    </row>
    <row r="237" spans="2:7" x14ac:dyDescent="0.35">
      <c r="B237" t="s">
        <v>20</v>
      </c>
      <c r="C237">
        <v>154</v>
      </c>
      <c r="F237" t="s">
        <v>14</v>
      </c>
      <c r="G237">
        <v>2604</v>
      </c>
    </row>
    <row r="238" spans="2:7" x14ac:dyDescent="0.35">
      <c r="B238" t="s">
        <v>20</v>
      </c>
      <c r="C238">
        <v>82</v>
      </c>
      <c r="F238" t="s">
        <v>14</v>
      </c>
      <c r="G238">
        <v>65</v>
      </c>
    </row>
    <row r="239" spans="2:7" x14ac:dyDescent="0.35">
      <c r="B239" t="s">
        <v>20</v>
      </c>
      <c r="C239">
        <v>134</v>
      </c>
      <c r="F239" t="s">
        <v>14</v>
      </c>
      <c r="G239">
        <v>94</v>
      </c>
    </row>
    <row r="240" spans="2:7" x14ac:dyDescent="0.35">
      <c r="B240" t="s">
        <v>20</v>
      </c>
      <c r="C240">
        <v>5203</v>
      </c>
      <c r="F240" t="s">
        <v>14</v>
      </c>
      <c r="G240">
        <v>257</v>
      </c>
    </row>
    <row r="241" spans="2:7" x14ac:dyDescent="0.35">
      <c r="B241" t="s">
        <v>20</v>
      </c>
      <c r="C241">
        <v>94</v>
      </c>
      <c r="F241" t="s">
        <v>14</v>
      </c>
      <c r="G241">
        <v>2928</v>
      </c>
    </row>
    <row r="242" spans="2:7" x14ac:dyDescent="0.35">
      <c r="B242" t="s">
        <v>20</v>
      </c>
      <c r="C242">
        <v>205</v>
      </c>
      <c r="F242" t="s">
        <v>14</v>
      </c>
      <c r="G242">
        <v>4697</v>
      </c>
    </row>
    <row r="243" spans="2:7" x14ac:dyDescent="0.35">
      <c r="B243" t="s">
        <v>20</v>
      </c>
      <c r="C243">
        <v>92</v>
      </c>
      <c r="F243" t="s">
        <v>14</v>
      </c>
      <c r="G243">
        <v>2915</v>
      </c>
    </row>
    <row r="244" spans="2:7" x14ac:dyDescent="0.35">
      <c r="B244" t="s">
        <v>20</v>
      </c>
      <c r="C244">
        <v>219</v>
      </c>
      <c r="F244" t="s">
        <v>14</v>
      </c>
      <c r="G244">
        <v>18</v>
      </c>
    </row>
    <row r="245" spans="2:7" x14ac:dyDescent="0.35">
      <c r="B245" t="s">
        <v>20</v>
      </c>
      <c r="C245">
        <v>2526</v>
      </c>
      <c r="F245" t="s">
        <v>14</v>
      </c>
      <c r="G245">
        <v>602</v>
      </c>
    </row>
    <row r="246" spans="2:7" x14ac:dyDescent="0.35">
      <c r="B246" t="s">
        <v>20</v>
      </c>
      <c r="C246">
        <v>94</v>
      </c>
      <c r="F246" t="s">
        <v>14</v>
      </c>
      <c r="G246">
        <v>1</v>
      </c>
    </row>
    <row r="247" spans="2:7" x14ac:dyDescent="0.35">
      <c r="B247" t="s">
        <v>20</v>
      </c>
      <c r="C247">
        <v>1713</v>
      </c>
      <c r="F247" t="s">
        <v>14</v>
      </c>
      <c r="G247">
        <v>3868</v>
      </c>
    </row>
    <row r="248" spans="2:7" x14ac:dyDescent="0.35">
      <c r="B248" t="s">
        <v>20</v>
      </c>
      <c r="C248">
        <v>249</v>
      </c>
      <c r="F248" t="s">
        <v>14</v>
      </c>
      <c r="G248">
        <v>504</v>
      </c>
    </row>
    <row r="249" spans="2:7" x14ac:dyDescent="0.35">
      <c r="B249" t="s">
        <v>20</v>
      </c>
      <c r="C249">
        <v>192</v>
      </c>
      <c r="F249" t="s">
        <v>14</v>
      </c>
      <c r="G249">
        <v>14</v>
      </c>
    </row>
    <row r="250" spans="2:7" x14ac:dyDescent="0.35">
      <c r="B250" t="s">
        <v>20</v>
      </c>
      <c r="C250">
        <v>247</v>
      </c>
      <c r="F250" t="s">
        <v>14</v>
      </c>
      <c r="G250">
        <v>750</v>
      </c>
    </row>
    <row r="251" spans="2:7" x14ac:dyDescent="0.35">
      <c r="B251" t="s">
        <v>20</v>
      </c>
      <c r="C251">
        <v>2293</v>
      </c>
      <c r="F251" t="s">
        <v>14</v>
      </c>
      <c r="G251">
        <v>77</v>
      </c>
    </row>
    <row r="252" spans="2:7" x14ac:dyDescent="0.35">
      <c r="B252" t="s">
        <v>20</v>
      </c>
      <c r="C252">
        <v>3131</v>
      </c>
      <c r="F252" t="s">
        <v>14</v>
      </c>
      <c r="G252">
        <v>752</v>
      </c>
    </row>
    <row r="253" spans="2:7" x14ac:dyDescent="0.35">
      <c r="B253" t="s">
        <v>20</v>
      </c>
      <c r="C253">
        <v>143</v>
      </c>
      <c r="F253" t="s">
        <v>14</v>
      </c>
      <c r="G253">
        <v>131</v>
      </c>
    </row>
    <row r="254" spans="2:7" x14ac:dyDescent="0.35">
      <c r="B254" t="s">
        <v>20</v>
      </c>
      <c r="C254">
        <v>296</v>
      </c>
      <c r="F254" t="s">
        <v>14</v>
      </c>
      <c r="G254">
        <v>87</v>
      </c>
    </row>
    <row r="255" spans="2:7" x14ac:dyDescent="0.35">
      <c r="B255" t="s">
        <v>20</v>
      </c>
      <c r="C255">
        <v>170</v>
      </c>
      <c r="F255" t="s">
        <v>14</v>
      </c>
      <c r="G255">
        <v>1063</v>
      </c>
    </row>
    <row r="256" spans="2:7" x14ac:dyDescent="0.35">
      <c r="B256" t="s">
        <v>20</v>
      </c>
      <c r="C256">
        <v>86</v>
      </c>
      <c r="F256" t="s">
        <v>14</v>
      </c>
      <c r="G256">
        <v>76</v>
      </c>
    </row>
    <row r="257" spans="2:7" x14ac:dyDescent="0.35">
      <c r="B257" t="s">
        <v>20</v>
      </c>
      <c r="C257">
        <v>6286</v>
      </c>
      <c r="F257" t="s">
        <v>14</v>
      </c>
      <c r="G257">
        <v>4428</v>
      </c>
    </row>
    <row r="258" spans="2:7" x14ac:dyDescent="0.35">
      <c r="B258" t="s">
        <v>20</v>
      </c>
      <c r="C258">
        <v>3727</v>
      </c>
      <c r="F258" t="s">
        <v>14</v>
      </c>
      <c r="G258">
        <v>58</v>
      </c>
    </row>
    <row r="259" spans="2:7" x14ac:dyDescent="0.35">
      <c r="B259" t="s">
        <v>20</v>
      </c>
      <c r="C259">
        <v>1605</v>
      </c>
      <c r="F259" t="s">
        <v>14</v>
      </c>
      <c r="G259">
        <v>111</v>
      </c>
    </row>
    <row r="260" spans="2:7" x14ac:dyDescent="0.35">
      <c r="B260" t="s">
        <v>20</v>
      </c>
      <c r="C260">
        <v>2120</v>
      </c>
      <c r="F260" t="s">
        <v>14</v>
      </c>
      <c r="G260">
        <v>2955</v>
      </c>
    </row>
    <row r="261" spans="2:7" x14ac:dyDescent="0.35">
      <c r="B261" t="s">
        <v>20</v>
      </c>
      <c r="C261">
        <v>50</v>
      </c>
      <c r="F261" t="s">
        <v>14</v>
      </c>
      <c r="G261">
        <v>1657</v>
      </c>
    </row>
    <row r="262" spans="2:7" x14ac:dyDescent="0.35">
      <c r="B262" t="s">
        <v>20</v>
      </c>
      <c r="C262">
        <v>2080</v>
      </c>
      <c r="F262" t="s">
        <v>14</v>
      </c>
      <c r="G262">
        <v>926</v>
      </c>
    </row>
    <row r="263" spans="2:7" x14ac:dyDescent="0.35">
      <c r="B263" t="s">
        <v>20</v>
      </c>
      <c r="C263">
        <v>2105</v>
      </c>
      <c r="F263" t="s">
        <v>14</v>
      </c>
      <c r="G263">
        <v>77</v>
      </c>
    </row>
    <row r="264" spans="2:7" x14ac:dyDescent="0.35">
      <c r="B264" t="s">
        <v>20</v>
      </c>
      <c r="C264">
        <v>2436</v>
      </c>
      <c r="F264" t="s">
        <v>14</v>
      </c>
      <c r="G264">
        <v>1748</v>
      </c>
    </row>
    <row r="265" spans="2:7" x14ac:dyDescent="0.35">
      <c r="B265" t="s">
        <v>20</v>
      </c>
      <c r="C265">
        <v>80</v>
      </c>
      <c r="F265" t="s">
        <v>14</v>
      </c>
      <c r="G265">
        <v>79</v>
      </c>
    </row>
    <row r="266" spans="2:7" x14ac:dyDescent="0.35">
      <c r="B266" t="s">
        <v>20</v>
      </c>
      <c r="C266">
        <v>42</v>
      </c>
      <c r="F266" t="s">
        <v>14</v>
      </c>
      <c r="G266">
        <v>889</v>
      </c>
    </row>
    <row r="267" spans="2:7" x14ac:dyDescent="0.35">
      <c r="B267" t="s">
        <v>20</v>
      </c>
      <c r="C267">
        <v>139</v>
      </c>
      <c r="F267" t="s">
        <v>14</v>
      </c>
      <c r="G267">
        <v>56</v>
      </c>
    </row>
    <row r="268" spans="2:7" x14ac:dyDescent="0.35">
      <c r="B268" t="s">
        <v>20</v>
      </c>
      <c r="C268">
        <v>159</v>
      </c>
      <c r="F268" t="s">
        <v>14</v>
      </c>
      <c r="G268">
        <v>1</v>
      </c>
    </row>
    <row r="269" spans="2:7" x14ac:dyDescent="0.35">
      <c r="B269" t="s">
        <v>20</v>
      </c>
      <c r="C269">
        <v>381</v>
      </c>
      <c r="F269" t="s">
        <v>14</v>
      </c>
      <c r="G269">
        <v>83</v>
      </c>
    </row>
    <row r="270" spans="2:7" x14ac:dyDescent="0.35">
      <c r="B270" t="s">
        <v>20</v>
      </c>
      <c r="C270">
        <v>194</v>
      </c>
      <c r="F270" t="s">
        <v>14</v>
      </c>
      <c r="G270">
        <v>2025</v>
      </c>
    </row>
    <row r="271" spans="2:7" x14ac:dyDescent="0.35">
      <c r="B271" t="s">
        <v>20</v>
      </c>
      <c r="C271">
        <v>106</v>
      </c>
      <c r="F271" t="s">
        <v>14</v>
      </c>
      <c r="G271">
        <v>14</v>
      </c>
    </row>
    <row r="272" spans="2:7" x14ac:dyDescent="0.35">
      <c r="B272" t="s">
        <v>20</v>
      </c>
      <c r="C272">
        <v>142</v>
      </c>
      <c r="F272" t="s">
        <v>14</v>
      </c>
      <c r="G272">
        <v>656</v>
      </c>
    </row>
    <row r="273" spans="2:7" x14ac:dyDescent="0.35">
      <c r="B273" t="s">
        <v>20</v>
      </c>
      <c r="C273">
        <v>211</v>
      </c>
      <c r="F273" t="s">
        <v>14</v>
      </c>
      <c r="G273">
        <v>1596</v>
      </c>
    </row>
    <row r="274" spans="2:7" x14ac:dyDescent="0.35">
      <c r="B274" t="s">
        <v>20</v>
      </c>
      <c r="C274">
        <v>2756</v>
      </c>
      <c r="F274" t="s">
        <v>14</v>
      </c>
      <c r="G274">
        <v>10</v>
      </c>
    </row>
    <row r="275" spans="2:7" x14ac:dyDescent="0.35">
      <c r="B275" t="s">
        <v>20</v>
      </c>
      <c r="C275">
        <v>173</v>
      </c>
      <c r="F275" t="s">
        <v>14</v>
      </c>
      <c r="G275">
        <v>1121</v>
      </c>
    </row>
    <row r="276" spans="2:7" x14ac:dyDescent="0.35">
      <c r="B276" t="s">
        <v>20</v>
      </c>
      <c r="C276">
        <v>87</v>
      </c>
      <c r="F276" t="s">
        <v>14</v>
      </c>
      <c r="G276">
        <v>15</v>
      </c>
    </row>
    <row r="277" spans="2:7" x14ac:dyDescent="0.35">
      <c r="B277" t="s">
        <v>20</v>
      </c>
      <c r="C277">
        <v>1572</v>
      </c>
      <c r="F277" t="s">
        <v>14</v>
      </c>
      <c r="G277">
        <v>191</v>
      </c>
    </row>
    <row r="278" spans="2:7" x14ac:dyDescent="0.35">
      <c r="B278" t="s">
        <v>20</v>
      </c>
      <c r="C278">
        <v>2346</v>
      </c>
      <c r="F278" t="s">
        <v>14</v>
      </c>
      <c r="G278">
        <v>16</v>
      </c>
    </row>
    <row r="279" spans="2:7" x14ac:dyDescent="0.35">
      <c r="B279" t="s">
        <v>20</v>
      </c>
      <c r="C279">
        <v>115</v>
      </c>
      <c r="F279" t="s">
        <v>14</v>
      </c>
      <c r="G279">
        <v>17</v>
      </c>
    </row>
    <row r="280" spans="2:7" x14ac:dyDescent="0.35">
      <c r="B280" t="s">
        <v>20</v>
      </c>
      <c r="C280">
        <v>85</v>
      </c>
      <c r="F280" t="s">
        <v>14</v>
      </c>
      <c r="G280">
        <v>34</v>
      </c>
    </row>
    <row r="281" spans="2:7" x14ac:dyDescent="0.35">
      <c r="B281" t="s">
        <v>20</v>
      </c>
      <c r="C281">
        <v>144</v>
      </c>
      <c r="F281" t="s">
        <v>14</v>
      </c>
      <c r="G281">
        <v>1</v>
      </c>
    </row>
    <row r="282" spans="2:7" x14ac:dyDescent="0.35">
      <c r="B282" t="s">
        <v>20</v>
      </c>
      <c r="C282">
        <v>2443</v>
      </c>
      <c r="F282" t="s">
        <v>14</v>
      </c>
      <c r="G282">
        <v>1274</v>
      </c>
    </row>
    <row r="283" spans="2:7" x14ac:dyDescent="0.35">
      <c r="B283" t="s">
        <v>20</v>
      </c>
      <c r="C283">
        <v>64</v>
      </c>
      <c r="F283" t="s">
        <v>14</v>
      </c>
      <c r="G283">
        <v>210</v>
      </c>
    </row>
    <row r="284" spans="2:7" x14ac:dyDescent="0.35">
      <c r="B284" t="s">
        <v>20</v>
      </c>
      <c r="C284">
        <v>268</v>
      </c>
      <c r="F284" t="s">
        <v>14</v>
      </c>
      <c r="G284">
        <v>248</v>
      </c>
    </row>
    <row r="285" spans="2:7" x14ac:dyDescent="0.35">
      <c r="B285" t="s">
        <v>20</v>
      </c>
      <c r="C285">
        <v>195</v>
      </c>
      <c r="F285" t="s">
        <v>14</v>
      </c>
      <c r="G285">
        <v>513</v>
      </c>
    </row>
    <row r="286" spans="2:7" x14ac:dyDescent="0.35">
      <c r="B286" t="s">
        <v>20</v>
      </c>
      <c r="C286">
        <v>186</v>
      </c>
      <c r="F286" t="s">
        <v>14</v>
      </c>
      <c r="G286">
        <v>3410</v>
      </c>
    </row>
    <row r="287" spans="2:7" x14ac:dyDescent="0.35">
      <c r="B287" t="s">
        <v>20</v>
      </c>
      <c r="C287">
        <v>460</v>
      </c>
      <c r="F287" t="s">
        <v>14</v>
      </c>
      <c r="G287">
        <v>10</v>
      </c>
    </row>
    <row r="288" spans="2:7" x14ac:dyDescent="0.35">
      <c r="B288" t="s">
        <v>20</v>
      </c>
      <c r="C288">
        <v>2528</v>
      </c>
      <c r="F288" t="s">
        <v>14</v>
      </c>
      <c r="G288">
        <v>2201</v>
      </c>
    </row>
    <row r="289" spans="2:7" x14ac:dyDescent="0.35">
      <c r="B289" t="s">
        <v>20</v>
      </c>
      <c r="C289">
        <v>3657</v>
      </c>
      <c r="F289" t="s">
        <v>14</v>
      </c>
      <c r="G289">
        <v>676</v>
      </c>
    </row>
    <row r="290" spans="2:7" x14ac:dyDescent="0.35">
      <c r="B290" t="s">
        <v>20</v>
      </c>
      <c r="C290">
        <v>131</v>
      </c>
      <c r="F290" t="s">
        <v>14</v>
      </c>
      <c r="G290">
        <v>831</v>
      </c>
    </row>
    <row r="291" spans="2:7" x14ac:dyDescent="0.35">
      <c r="B291" t="s">
        <v>20</v>
      </c>
      <c r="C291">
        <v>239</v>
      </c>
      <c r="F291" t="s">
        <v>14</v>
      </c>
      <c r="G291">
        <v>859</v>
      </c>
    </row>
    <row r="292" spans="2:7" x14ac:dyDescent="0.35">
      <c r="B292" t="s">
        <v>20</v>
      </c>
      <c r="C292">
        <v>78</v>
      </c>
      <c r="F292" t="s">
        <v>14</v>
      </c>
      <c r="G292">
        <v>45</v>
      </c>
    </row>
    <row r="293" spans="2:7" x14ac:dyDescent="0.35">
      <c r="B293" t="s">
        <v>20</v>
      </c>
      <c r="C293">
        <v>1773</v>
      </c>
      <c r="F293" t="s">
        <v>14</v>
      </c>
      <c r="G293">
        <v>6</v>
      </c>
    </row>
    <row r="294" spans="2:7" x14ac:dyDescent="0.35">
      <c r="B294" t="s">
        <v>20</v>
      </c>
      <c r="C294">
        <v>32</v>
      </c>
      <c r="F294" t="s">
        <v>14</v>
      </c>
      <c r="G294">
        <v>7</v>
      </c>
    </row>
    <row r="295" spans="2:7" x14ac:dyDescent="0.35">
      <c r="B295" t="s">
        <v>20</v>
      </c>
      <c r="C295">
        <v>369</v>
      </c>
      <c r="F295" t="s">
        <v>14</v>
      </c>
      <c r="G295">
        <v>31</v>
      </c>
    </row>
    <row r="296" spans="2:7" x14ac:dyDescent="0.35">
      <c r="B296" t="s">
        <v>20</v>
      </c>
      <c r="C296">
        <v>89</v>
      </c>
      <c r="F296" t="s">
        <v>14</v>
      </c>
      <c r="G296">
        <v>78</v>
      </c>
    </row>
    <row r="297" spans="2:7" x14ac:dyDescent="0.35">
      <c r="B297" t="s">
        <v>20</v>
      </c>
      <c r="C297">
        <v>147</v>
      </c>
      <c r="F297" t="s">
        <v>14</v>
      </c>
      <c r="G297">
        <v>1225</v>
      </c>
    </row>
    <row r="298" spans="2:7" x14ac:dyDescent="0.35">
      <c r="B298" t="s">
        <v>20</v>
      </c>
      <c r="C298">
        <v>126</v>
      </c>
      <c r="F298" t="s">
        <v>14</v>
      </c>
      <c r="G298">
        <v>1</v>
      </c>
    </row>
    <row r="299" spans="2:7" x14ac:dyDescent="0.35">
      <c r="B299" t="s">
        <v>20</v>
      </c>
      <c r="C299">
        <v>2218</v>
      </c>
      <c r="F299" t="s">
        <v>14</v>
      </c>
      <c r="G299">
        <v>67</v>
      </c>
    </row>
    <row r="300" spans="2:7" x14ac:dyDescent="0.35">
      <c r="B300" t="s">
        <v>20</v>
      </c>
      <c r="C300">
        <v>202</v>
      </c>
      <c r="F300" t="s">
        <v>14</v>
      </c>
      <c r="G300">
        <v>19</v>
      </c>
    </row>
    <row r="301" spans="2:7" x14ac:dyDescent="0.35">
      <c r="B301" t="s">
        <v>20</v>
      </c>
      <c r="C301">
        <v>140</v>
      </c>
      <c r="F301" t="s">
        <v>14</v>
      </c>
      <c r="G301">
        <v>2108</v>
      </c>
    </row>
    <row r="302" spans="2:7" x14ac:dyDescent="0.35">
      <c r="B302" t="s">
        <v>20</v>
      </c>
      <c r="C302">
        <v>1052</v>
      </c>
      <c r="F302" t="s">
        <v>14</v>
      </c>
      <c r="G302">
        <v>679</v>
      </c>
    </row>
    <row r="303" spans="2:7" x14ac:dyDescent="0.35">
      <c r="B303" t="s">
        <v>20</v>
      </c>
      <c r="C303">
        <v>247</v>
      </c>
      <c r="F303" t="s">
        <v>14</v>
      </c>
      <c r="G303">
        <v>36</v>
      </c>
    </row>
    <row r="304" spans="2:7" x14ac:dyDescent="0.35">
      <c r="B304" t="s">
        <v>20</v>
      </c>
      <c r="C304">
        <v>84</v>
      </c>
      <c r="F304" t="s">
        <v>14</v>
      </c>
      <c r="G304">
        <v>47</v>
      </c>
    </row>
    <row r="305" spans="2:7" x14ac:dyDescent="0.35">
      <c r="B305" t="s">
        <v>20</v>
      </c>
      <c r="C305">
        <v>88</v>
      </c>
      <c r="F305" t="s">
        <v>14</v>
      </c>
      <c r="G305">
        <v>70</v>
      </c>
    </row>
    <row r="306" spans="2:7" x14ac:dyDescent="0.35">
      <c r="B306" t="s">
        <v>20</v>
      </c>
      <c r="C306">
        <v>156</v>
      </c>
      <c r="F306" t="s">
        <v>14</v>
      </c>
      <c r="G306">
        <v>154</v>
      </c>
    </row>
    <row r="307" spans="2:7" x14ac:dyDescent="0.35">
      <c r="B307" t="s">
        <v>20</v>
      </c>
      <c r="C307">
        <v>2985</v>
      </c>
      <c r="F307" t="s">
        <v>14</v>
      </c>
      <c r="G307">
        <v>22</v>
      </c>
    </row>
    <row r="308" spans="2:7" x14ac:dyDescent="0.35">
      <c r="B308" t="s">
        <v>20</v>
      </c>
      <c r="C308">
        <v>762</v>
      </c>
      <c r="F308" t="s">
        <v>14</v>
      </c>
      <c r="G308">
        <v>1758</v>
      </c>
    </row>
    <row r="309" spans="2:7" x14ac:dyDescent="0.35">
      <c r="B309" t="s">
        <v>20</v>
      </c>
      <c r="C309">
        <v>554</v>
      </c>
      <c r="F309" t="s">
        <v>14</v>
      </c>
      <c r="G309">
        <v>94</v>
      </c>
    </row>
    <row r="310" spans="2:7" x14ac:dyDescent="0.35">
      <c r="B310" t="s">
        <v>20</v>
      </c>
      <c r="C310">
        <v>135</v>
      </c>
      <c r="F310" t="s">
        <v>14</v>
      </c>
      <c r="G310">
        <v>33</v>
      </c>
    </row>
    <row r="311" spans="2:7" x14ac:dyDescent="0.35">
      <c r="B311" t="s">
        <v>20</v>
      </c>
      <c r="C311">
        <v>122</v>
      </c>
      <c r="F311" t="s">
        <v>14</v>
      </c>
      <c r="G311">
        <v>1</v>
      </c>
    </row>
    <row r="312" spans="2:7" x14ac:dyDescent="0.35">
      <c r="B312" t="s">
        <v>20</v>
      </c>
      <c r="C312">
        <v>221</v>
      </c>
      <c r="F312" t="s">
        <v>14</v>
      </c>
      <c r="G312">
        <v>31</v>
      </c>
    </row>
    <row r="313" spans="2:7" x14ac:dyDescent="0.35">
      <c r="B313" t="s">
        <v>20</v>
      </c>
      <c r="C313">
        <v>126</v>
      </c>
      <c r="F313" t="s">
        <v>14</v>
      </c>
      <c r="G313">
        <v>35</v>
      </c>
    </row>
    <row r="314" spans="2:7" x14ac:dyDescent="0.35">
      <c r="B314" t="s">
        <v>20</v>
      </c>
      <c r="C314">
        <v>1022</v>
      </c>
      <c r="F314" t="s">
        <v>14</v>
      </c>
      <c r="G314">
        <v>63</v>
      </c>
    </row>
    <row r="315" spans="2:7" x14ac:dyDescent="0.35">
      <c r="B315" t="s">
        <v>20</v>
      </c>
      <c r="C315">
        <v>3177</v>
      </c>
      <c r="F315" t="s">
        <v>14</v>
      </c>
      <c r="G315">
        <v>526</v>
      </c>
    </row>
    <row r="316" spans="2:7" x14ac:dyDescent="0.35">
      <c r="B316" t="s">
        <v>20</v>
      </c>
      <c r="C316">
        <v>198</v>
      </c>
      <c r="F316" t="s">
        <v>14</v>
      </c>
      <c r="G316">
        <v>121</v>
      </c>
    </row>
    <row r="317" spans="2:7" x14ac:dyDescent="0.35">
      <c r="B317" t="s">
        <v>20</v>
      </c>
      <c r="C317">
        <v>85</v>
      </c>
      <c r="F317" t="s">
        <v>14</v>
      </c>
      <c r="G317">
        <v>67</v>
      </c>
    </row>
    <row r="318" spans="2:7" x14ac:dyDescent="0.35">
      <c r="B318" t="s">
        <v>20</v>
      </c>
      <c r="C318">
        <v>3596</v>
      </c>
      <c r="F318" t="s">
        <v>14</v>
      </c>
      <c r="G318">
        <v>57</v>
      </c>
    </row>
    <row r="319" spans="2:7" x14ac:dyDescent="0.35">
      <c r="B319" t="s">
        <v>20</v>
      </c>
      <c r="C319">
        <v>244</v>
      </c>
      <c r="F319" t="s">
        <v>14</v>
      </c>
      <c r="G319">
        <v>1229</v>
      </c>
    </row>
    <row r="320" spans="2:7" x14ac:dyDescent="0.35">
      <c r="B320" t="s">
        <v>20</v>
      </c>
      <c r="C320">
        <v>5180</v>
      </c>
      <c r="F320" t="s">
        <v>14</v>
      </c>
      <c r="G320">
        <v>12</v>
      </c>
    </row>
    <row r="321" spans="2:7" x14ac:dyDescent="0.35">
      <c r="B321" t="s">
        <v>20</v>
      </c>
      <c r="C321">
        <v>589</v>
      </c>
      <c r="F321" t="s">
        <v>14</v>
      </c>
      <c r="G321">
        <v>452</v>
      </c>
    </row>
    <row r="322" spans="2:7" x14ac:dyDescent="0.35">
      <c r="B322" t="s">
        <v>20</v>
      </c>
      <c r="C322">
        <v>2725</v>
      </c>
      <c r="F322" t="s">
        <v>14</v>
      </c>
      <c r="G322">
        <v>1886</v>
      </c>
    </row>
    <row r="323" spans="2:7" x14ac:dyDescent="0.35">
      <c r="B323" t="s">
        <v>20</v>
      </c>
      <c r="C323">
        <v>300</v>
      </c>
      <c r="F323" t="s">
        <v>14</v>
      </c>
      <c r="G323">
        <v>1825</v>
      </c>
    </row>
    <row r="324" spans="2:7" x14ac:dyDescent="0.35">
      <c r="B324" t="s">
        <v>20</v>
      </c>
      <c r="C324">
        <v>144</v>
      </c>
      <c r="F324" t="s">
        <v>14</v>
      </c>
      <c r="G324">
        <v>31</v>
      </c>
    </row>
    <row r="325" spans="2:7" x14ac:dyDescent="0.35">
      <c r="B325" t="s">
        <v>20</v>
      </c>
      <c r="C325">
        <v>87</v>
      </c>
      <c r="F325" t="s">
        <v>14</v>
      </c>
      <c r="G325">
        <v>107</v>
      </c>
    </row>
    <row r="326" spans="2:7" x14ac:dyDescent="0.35">
      <c r="B326" t="s">
        <v>20</v>
      </c>
      <c r="C326">
        <v>3116</v>
      </c>
      <c r="F326" t="s">
        <v>14</v>
      </c>
      <c r="G326">
        <v>27</v>
      </c>
    </row>
    <row r="327" spans="2:7" x14ac:dyDescent="0.35">
      <c r="B327" t="s">
        <v>20</v>
      </c>
      <c r="C327">
        <v>909</v>
      </c>
      <c r="F327" t="s">
        <v>14</v>
      </c>
      <c r="G327">
        <v>1221</v>
      </c>
    </row>
    <row r="328" spans="2:7" x14ac:dyDescent="0.35">
      <c r="B328" t="s">
        <v>20</v>
      </c>
      <c r="C328">
        <v>1613</v>
      </c>
      <c r="F328" t="s">
        <v>14</v>
      </c>
      <c r="G328">
        <v>1</v>
      </c>
    </row>
    <row r="329" spans="2:7" x14ac:dyDescent="0.35">
      <c r="B329" t="s">
        <v>20</v>
      </c>
      <c r="C329">
        <v>136</v>
      </c>
      <c r="F329" t="s">
        <v>14</v>
      </c>
      <c r="G329">
        <v>16</v>
      </c>
    </row>
    <row r="330" spans="2:7" x14ac:dyDescent="0.35">
      <c r="B330" t="s">
        <v>20</v>
      </c>
      <c r="C330">
        <v>130</v>
      </c>
      <c r="F330" t="s">
        <v>14</v>
      </c>
      <c r="G330">
        <v>41</v>
      </c>
    </row>
    <row r="331" spans="2:7" x14ac:dyDescent="0.35">
      <c r="B331" t="s">
        <v>20</v>
      </c>
      <c r="C331">
        <v>102</v>
      </c>
      <c r="F331" t="s">
        <v>14</v>
      </c>
      <c r="G331">
        <v>523</v>
      </c>
    </row>
    <row r="332" spans="2:7" x14ac:dyDescent="0.35">
      <c r="B332" t="s">
        <v>20</v>
      </c>
      <c r="C332">
        <v>4006</v>
      </c>
      <c r="F332" t="s">
        <v>14</v>
      </c>
      <c r="G332">
        <v>141</v>
      </c>
    </row>
    <row r="333" spans="2:7" x14ac:dyDescent="0.35">
      <c r="B333" t="s">
        <v>20</v>
      </c>
      <c r="C333">
        <v>1629</v>
      </c>
      <c r="F333" t="s">
        <v>14</v>
      </c>
      <c r="G333">
        <v>52</v>
      </c>
    </row>
    <row r="334" spans="2:7" x14ac:dyDescent="0.35">
      <c r="B334" t="s">
        <v>20</v>
      </c>
      <c r="C334">
        <v>2188</v>
      </c>
      <c r="F334" t="s">
        <v>14</v>
      </c>
      <c r="G334">
        <v>225</v>
      </c>
    </row>
    <row r="335" spans="2:7" x14ac:dyDescent="0.35">
      <c r="B335" t="s">
        <v>20</v>
      </c>
      <c r="C335">
        <v>2409</v>
      </c>
      <c r="F335" t="s">
        <v>14</v>
      </c>
      <c r="G335">
        <v>38</v>
      </c>
    </row>
    <row r="336" spans="2:7" x14ac:dyDescent="0.35">
      <c r="B336" t="s">
        <v>20</v>
      </c>
      <c r="C336">
        <v>194</v>
      </c>
      <c r="F336" t="s">
        <v>14</v>
      </c>
      <c r="G336">
        <v>15</v>
      </c>
    </row>
    <row r="337" spans="2:7" x14ac:dyDescent="0.35">
      <c r="B337" t="s">
        <v>20</v>
      </c>
      <c r="C337">
        <v>1140</v>
      </c>
      <c r="F337" t="s">
        <v>14</v>
      </c>
      <c r="G337">
        <v>37</v>
      </c>
    </row>
    <row r="338" spans="2:7" x14ac:dyDescent="0.35">
      <c r="B338" t="s">
        <v>20</v>
      </c>
      <c r="C338">
        <v>102</v>
      </c>
      <c r="F338" t="s">
        <v>14</v>
      </c>
      <c r="G338">
        <v>112</v>
      </c>
    </row>
    <row r="339" spans="2:7" x14ac:dyDescent="0.35">
      <c r="B339" t="s">
        <v>20</v>
      </c>
      <c r="C339">
        <v>2857</v>
      </c>
      <c r="F339" t="s">
        <v>14</v>
      </c>
      <c r="G339">
        <v>21</v>
      </c>
    </row>
    <row r="340" spans="2:7" x14ac:dyDescent="0.35">
      <c r="B340" t="s">
        <v>20</v>
      </c>
      <c r="C340">
        <v>107</v>
      </c>
      <c r="F340" t="s">
        <v>14</v>
      </c>
      <c r="G340">
        <v>67</v>
      </c>
    </row>
    <row r="341" spans="2:7" x14ac:dyDescent="0.35">
      <c r="B341" t="s">
        <v>20</v>
      </c>
      <c r="C341">
        <v>160</v>
      </c>
      <c r="F341" t="s">
        <v>14</v>
      </c>
      <c r="G341">
        <v>78</v>
      </c>
    </row>
    <row r="342" spans="2:7" x14ac:dyDescent="0.35">
      <c r="B342" t="s">
        <v>20</v>
      </c>
      <c r="C342">
        <v>2230</v>
      </c>
      <c r="F342" t="s">
        <v>14</v>
      </c>
      <c r="G342">
        <v>67</v>
      </c>
    </row>
    <row r="343" spans="2:7" x14ac:dyDescent="0.35">
      <c r="B343" t="s">
        <v>20</v>
      </c>
      <c r="C343">
        <v>316</v>
      </c>
      <c r="F343" t="s">
        <v>14</v>
      </c>
      <c r="G343">
        <v>263</v>
      </c>
    </row>
    <row r="344" spans="2:7" x14ac:dyDescent="0.35">
      <c r="B344" t="s">
        <v>20</v>
      </c>
      <c r="C344">
        <v>117</v>
      </c>
      <c r="F344" t="s">
        <v>14</v>
      </c>
      <c r="G344">
        <v>1691</v>
      </c>
    </row>
    <row r="345" spans="2:7" x14ac:dyDescent="0.35">
      <c r="B345" t="s">
        <v>20</v>
      </c>
      <c r="C345">
        <v>6406</v>
      </c>
      <c r="F345" t="s">
        <v>14</v>
      </c>
      <c r="G345">
        <v>181</v>
      </c>
    </row>
    <row r="346" spans="2:7" x14ac:dyDescent="0.35">
      <c r="B346" t="s">
        <v>20</v>
      </c>
      <c r="C346">
        <v>192</v>
      </c>
      <c r="F346" t="s">
        <v>14</v>
      </c>
      <c r="G346">
        <v>13</v>
      </c>
    </row>
    <row r="347" spans="2:7" x14ac:dyDescent="0.35">
      <c r="B347" t="s">
        <v>20</v>
      </c>
      <c r="C347">
        <v>26</v>
      </c>
      <c r="F347" t="s">
        <v>14</v>
      </c>
      <c r="G347">
        <v>1</v>
      </c>
    </row>
    <row r="348" spans="2:7" x14ac:dyDescent="0.35">
      <c r="B348" t="s">
        <v>20</v>
      </c>
      <c r="C348">
        <v>723</v>
      </c>
      <c r="F348" t="s">
        <v>14</v>
      </c>
      <c r="G348">
        <v>21</v>
      </c>
    </row>
    <row r="349" spans="2:7" x14ac:dyDescent="0.35">
      <c r="B349" t="s">
        <v>20</v>
      </c>
      <c r="C349">
        <v>170</v>
      </c>
      <c r="F349" t="s">
        <v>14</v>
      </c>
      <c r="G349">
        <v>830</v>
      </c>
    </row>
    <row r="350" spans="2:7" x14ac:dyDescent="0.35">
      <c r="B350" t="s">
        <v>20</v>
      </c>
      <c r="C350">
        <v>238</v>
      </c>
      <c r="F350" t="s">
        <v>14</v>
      </c>
      <c r="G350">
        <v>130</v>
      </c>
    </row>
    <row r="351" spans="2:7" x14ac:dyDescent="0.35">
      <c r="B351" t="s">
        <v>20</v>
      </c>
      <c r="C351">
        <v>55</v>
      </c>
      <c r="F351" t="s">
        <v>14</v>
      </c>
      <c r="G351">
        <v>55</v>
      </c>
    </row>
    <row r="352" spans="2:7" x14ac:dyDescent="0.35">
      <c r="B352" t="s">
        <v>20</v>
      </c>
      <c r="C352">
        <v>128</v>
      </c>
      <c r="F352" t="s">
        <v>14</v>
      </c>
      <c r="G352">
        <v>114</v>
      </c>
    </row>
    <row r="353" spans="2:7" x14ac:dyDescent="0.35">
      <c r="B353" t="s">
        <v>20</v>
      </c>
      <c r="C353">
        <v>2144</v>
      </c>
      <c r="F353" t="s">
        <v>14</v>
      </c>
      <c r="G353">
        <v>594</v>
      </c>
    </row>
    <row r="354" spans="2:7" x14ac:dyDescent="0.35">
      <c r="B354" t="s">
        <v>20</v>
      </c>
      <c r="C354">
        <v>2693</v>
      </c>
      <c r="F354" t="s">
        <v>14</v>
      </c>
      <c r="G354">
        <v>24</v>
      </c>
    </row>
    <row r="355" spans="2:7" x14ac:dyDescent="0.35">
      <c r="B355" t="s">
        <v>20</v>
      </c>
      <c r="C355">
        <v>432</v>
      </c>
      <c r="F355" t="s">
        <v>14</v>
      </c>
      <c r="G355">
        <v>252</v>
      </c>
    </row>
    <row r="356" spans="2:7" x14ac:dyDescent="0.35">
      <c r="B356" t="s">
        <v>20</v>
      </c>
      <c r="C356">
        <v>189</v>
      </c>
      <c r="F356" t="s">
        <v>14</v>
      </c>
      <c r="G356">
        <v>67</v>
      </c>
    </row>
    <row r="357" spans="2:7" x14ac:dyDescent="0.35">
      <c r="B357" t="s">
        <v>20</v>
      </c>
      <c r="C357">
        <v>154</v>
      </c>
      <c r="F357" t="s">
        <v>14</v>
      </c>
      <c r="G357">
        <v>742</v>
      </c>
    </row>
    <row r="358" spans="2:7" x14ac:dyDescent="0.35">
      <c r="B358" t="s">
        <v>20</v>
      </c>
      <c r="C358">
        <v>96</v>
      </c>
      <c r="F358" t="s">
        <v>14</v>
      </c>
      <c r="G358">
        <v>75</v>
      </c>
    </row>
    <row r="359" spans="2:7" x14ac:dyDescent="0.35">
      <c r="B359" t="s">
        <v>20</v>
      </c>
      <c r="C359">
        <v>3063</v>
      </c>
      <c r="F359" t="s">
        <v>14</v>
      </c>
      <c r="G359">
        <v>4405</v>
      </c>
    </row>
    <row r="360" spans="2:7" x14ac:dyDescent="0.35">
      <c r="B360" t="s">
        <v>20</v>
      </c>
      <c r="C360">
        <v>2266</v>
      </c>
      <c r="F360" t="s">
        <v>14</v>
      </c>
      <c r="G360">
        <v>92</v>
      </c>
    </row>
    <row r="361" spans="2:7" x14ac:dyDescent="0.35">
      <c r="B361" t="s">
        <v>20</v>
      </c>
      <c r="C361">
        <v>194</v>
      </c>
      <c r="F361" t="s">
        <v>14</v>
      </c>
      <c r="G361">
        <v>64</v>
      </c>
    </row>
    <row r="362" spans="2:7" x14ac:dyDescent="0.35">
      <c r="B362" t="s">
        <v>20</v>
      </c>
      <c r="C362">
        <v>129</v>
      </c>
      <c r="F362" t="s">
        <v>14</v>
      </c>
      <c r="G362">
        <v>64</v>
      </c>
    </row>
    <row r="363" spans="2:7" x14ac:dyDescent="0.35">
      <c r="B363" t="s">
        <v>20</v>
      </c>
      <c r="C363">
        <v>375</v>
      </c>
      <c r="F363" t="s">
        <v>14</v>
      </c>
      <c r="G363">
        <v>842</v>
      </c>
    </row>
    <row r="364" spans="2:7" x14ac:dyDescent="0.35">
      <c r="B364" t="s">
        <v>20</v>
      </c>
      <c r="C364">
        <v>409</v>
      </c>
      <c r="F364" t="s">
        <v>14</v>
      </c>
      <c r="G364">
        <v>112</v>
      </c>
    </row>
    <row r="365" spans="2:7" x14ac:dyDescent="0.35">
      <c r="B365" t="s">
        <v>20</v>
      </c>
      <c r="C365">
        <v>234</v>
      </c>
      <c r="F365" t="s">
        <v>14</v>
      </c>
      <c r="G365">
        <v>374</v>
      </c>
    </row>
    <row r="366" spans="2:7" x14ac:dyDescent="0.35">
      <c r="B366" t="s">
        <v>20</v>
      </c>
      <c r="C366">
        <v>3016</v>
      </c>
    </row>
    <row r="367" spans="2:7" x14ac:dyDescent="0.35">
      <c r="B367" t="s">
        <v>20</v>
      </c>
      <c r="C367">
        <v>264</v>
      </c>
    </row>
    <row r="368" spans="2:7" x14ac:dyDescent="0.35">
      <c r="B368" t="s">
        <v>20</v>
      </c>
      <c r="C368">
        <v>272</v>
      </c>
    </row>
    <row r="369" spans="2:3" x14ac:dyDescent="0.35">
      <c r="B369" t="s">
        <v>20</v>
      </c>
      <c r="C369">
        <v>419</v>
      </c>
    </row>
    <row r="370" spans="2:3" x14ac:dyDescent="0.35">
      <c r="B370" t="s">
        <v>20</v>
      </c>
      <c r="C370">
        <v>1621</v>
      </c>
    </row>
    <row r="371" spans="2:3" x14ac:dyDescent="0.35">
      <c r="B371" t="s">
        <v>20</v>
      </c>
      <c r="C371">
        <v>1101</v>
      </c>
    </row>
    <row r="372" spans="2:3" x14ac:dyDescent="0.35">
      <c r="B372" t="s">
        <v>20</v>
      </c>
      <c r="C372">
        <v>1073</v>
      </c>
    </row>
    <row r="373" spans="2:3" x14ac:dyDescent="0.35">
      <c r="B373" t="s">
        <v>20</v>
      </c>
      <c r="C373">
        <v>331</v>
      </c>
    </row>
    <row r="374" spans="2:3" x14ac:dyDescent="0.35">
      <c r="B374" t="s">
        <v>20</v>
      </c>
      <c r="C374">
        <v>1170</v>
      </c>
    </row>
    <row r="375" spans="2:3" x14ac:dyDescent="0.35">
      <c r="B375" t="s">
        <v>20</v>
      </c>
      <c r="C375">
        <v>363</v>
      </c>
    </row>
    <row r="376" spans="2:3" x14ac:dyDescent="0.35">
      <c r="B376" t="s">
        <v>20</v>
      </c>
      <c r="C376">
        <v>103</v>
      </c>
    </row>
    <row r="377" spans="2:3" x14ac:dyDescent="0.35">
      <c r="B377" t="s">
        <v>20</v>
      </c>
      <c r="C377">
        <v>147</v>
      </c>
    </row>
    <row r="378" spans="2:3" x14ac:dyDescent="0.35">
      <c r="B378" t="s">
        <v>20</v>
      </c>
      <c r="C378">
        <v>110</v>
      </c>
    </row>
    <row r="379" spans="2:3" x14ac:dyDescent="0.35">
      <c r="B379" t="s">
        <v>20</v>
      </c>
      <c r="C379">
        <v>134</v>
      </c>
    </row>
    <row r="380" spans="2:3" x14ac:dyDescent="0.35">
      <c r="B380" t="s">
        <v>20</v>
      </c>
      <c r="C380">
        <v>269</v>
      </c>
    </row>
    <row r="381" spans="2:3" x14ac:dyDescent="0.35">
      <c r="B381" t="s">
        <v>20</v>
      </c>
      <c r="C381">
        <v>175</v>
      </c>
    </row>
    <row r="382" spans="2:3" x14ac:dyDescent="0.35">
      <c r="B382" t="s">
        <v>20</v>
      </c>
      <c r="C382">
        <v>69</v>
      </c>
    </row>
    <row r="383" spans="2:3" x14ac:dyDescent="0.35">
      <c r="B383" t="s">
        <v>20</v>
      </c>
      <c r="C383">
        <v>190</v>
      </c>
    </row>
    <row r="384" spans="2:3" x14ac:dyDescent="0.35">
      <c r="B384" t="s">
        <v>20</v>
      </c>
      <c r="C384">
        <v>237</v>
      </c>
    </row>
    <row r="385" spans="2:3" x14ac:dyDescent="0.35">
      <c r="B385" t="s">
        <v>20</v>
      </c>
      <c r="C385">
        <v>196</v>
      </c>
    </row>
    <row r="386" spans="2:3" x14ac:dyDescent="0.35">
      <c r="B386" t="s">
        <v>20</v>
      </c>
      <c r="C386">
        <v>7295</v>
      </c>
    </row>
    <row r="387" spans="2:3" x14ac:dyDescent="0.35">
      <c r="B387" t="s">
        <v>20</v>
      </c>
      <c r="C387">
        <v>2893</v>
      </c>
    </row>
    <row r="388" spans="2:3" x14ac:dyDescent="0.35">
      <c r="B388" t="s">
        <v>20</v>
      </c>
      <c r="C388">
        <v>820</v>
      </c>
    </row>
    <row r="389" spans="2:3" x14ac:dyDescent="0.35">
      <c r="B389" t="s">
        <v>20</v>
      </c>
      <c r="C389">
        <v>2038</v>
      </c>
    </row>
    <row r="390" spans="2:3" x14ac:dyDescent="0.35">
      <c r="B390" t="s">
        <v>20</v>
      </c>
      <c r="C390">
        <v>116</v>
      </c>
    </row>
    <row r="391" spans="2:3" x14ac:dyDescent="0.35">
      <c r="B391" t="s">
        <v>20</v>
      </c>
      <c r="C391">
        <v>1345</v>
      </c>
    </row>
    <row r="392" spans="2:3" x14ac:dyDescent="0.35">
      <c r="B392" t="s">
        <v>20</v>
      </c>
      <c r="C392">
        <v>168</v>
      </c>
    </row>
    <row r="393" spans="2:3" x14ac:dyDescent="0.35">
      <c r="B393" t="s">
        <v>20</v>
      </c>
      <c r="C393">
        <v>137</v>
      </c>
    </row>
    <row r="394" spans="2:3" x14ac:dyDescent="0.35">
      <c r="B394" t="s">
        <v>20</v>
      </c>
      <c r="C394">
        <v>186</v>
      </c>
    </row>
    <row r="395" spans="2:3" x14ac:dyDescent="0.35">
      <c r="B395" t="s">
        <v>20</v>
      </c>
      <c r="C395">
        <v>125</v>
      </c>
    </row>
    <row r="396" spans="2:3" x14ac:dyDescent="0.35">
      <c r="B396" t="s">
        <v>20</v>
      </c>
      <c r="C396">
        <v>202</v>
      </c>
    </row>
    <row r="397" spans="2:3" x14ac:dyDescent="0.35">
      <c r="B397" t="s">
        <v>20</v>
      </c>
      <c r="C397">
        <v>103</v>
      </c>
    </row>
    <row r="398" spans="2:3" x14ac:dyDescent="0.35">
      <c r="B398" t="s">
        <v>20</v>
      </c>
      <c r="C398">
        <v>1785</v>
      </c>
    </row>
    <row r="399" spans="2:3" x14ac:dyDescent="0.35">
      <c r="B399" t="s">
        <v>20</v>
      </c>
      <c r="C399">
        <v>157</v>
      </c>
    </row>
    <row r="400" spans="2:3" x14ac:dyDescent="0.35">
      <c r="B400" t="s">
        <v>20</v>
      </c>
      <c r="C400">
        <v>555</v>
      </c>
    </row>
    <row r="401" spans="2:3" x14ac:dyDescent="0.35">
      <c r="B401" t="s">
        <v>20</v>
      </c>
      <c r="C401">
        <v>297</v>
      </c>
    </row>
    <row r="402" spans="2:3" x14ac:dyDescent="0.35">
      <c r="B402" t="s">
        <v>20</v>
      </c>
      <c r="C402">
        <v>123</v>
      </c>
    </row>
    <row r="403" spans="2:3" x14ac:dyDescent="0.35">
      <c r="B403" t="s">
        <v>20</v>
      </c>
      <c r="C403">
        <v>3036</v>
      </c>
    </row>
    <row r="404" spans="2:3" x14ac:dyDescent="0.35">
      <c r="B404" t="s">
        <v>20</v>
      </c>
      <c r="C404">
        <v>144</v>
      </c>
    </row>
    <row r="405" spans="2:3" x14ac:dyDescent="0.35">
      <c r="B405" t="s">
        <v>20</v>
      </c>
      <c r="C405">
        <v>121</v>
      </c>
    </row>
    <row r="406" spans="2:3" x14ac:dyDescent="0.35">
      <c r="B406" t="s">
        <v>20</v>
      </c>
      <c r="C406">
        <v>181</v>
      </c>
    </row>
    <row r="407" spans="2:3" x14ac:dyDescent="0.35">
      <c r="B407" t="s">
        <v>20</v>
      </c>
      <c r="C407">
        <v>122</v>
      </c>
    </row>
    <row r="408" spans="2:3" x14ac:dyDescent="0.35">
      <c r="B408" t="s">
        <v>20</v>
      </c>
      <c r="C408">
        <v>1071</v>
      </c>
    </row>
    <row r="409" spans="2:3" x14ac:dyDescent="0.35">
      <c r="B409" t="s">
        <v>20</v>
      </c>
      <c r="C409">
        <v>980</v>
      </c>
    </row>
    <row r="410" spans="2:3" x14ac:dyDescent="0.35">
      <c r="B410" t="s">
        <v>20</v>
      </c>
      <c r="C410">
        <v>536</v>
      </c>
    </row>
    <row r="411" spans="2:3" x14ac:dyDescent="0.35">
      <c r="B411" t="s">
        <v>20</v>
      </c>
      <c r="C411">
        <v>1991</v>
      </c>
    </row>
    <row r="412" spans="2:3" x14ac:dyDescent="0.35">
      <c r="B412" t="s">
        <v>20</v>
      </c>
      <c r="C412">
        <v>180</v>
      </c>
    </row>
    <row r="413" spans="2:3" x14ac:dyDescent="0.35">
      <c r="B413" t="s">
        <v>20</v>
      </c>
      <c r="C413">
        <v>130</v>
      </c>
    </row>
    <row r="414" spans="2:3" x14ac:dyDescent="0.35">
      <c r="B414" t="s">
        <v>20</v>
      </c>
      <c r="C414">
        <v>122</v>
      </c>
    </row>
    <row r="415" spans="2:3" x14ac:dyDescent="0.35">
      <c r="B415" t="s">
        <v>20</v>
      </c>
      <c r="C415">
        <v>140</v>
      </c>
    </row>
    <row r="416" spans="2:3" x14ac:dyDescent="0.35">
      <c r="B416" t="s">
        <v>20</v>
      </c>
      <c r="C416">
        <v>3388</v>
      </c>
    </row>
    <row r="417" spans="2:3" x14ac:dyDescent="0.35">
      <c r="B417" t="s">
        <v>20</v>
      </c>
      <c r="C417">
        <v>280</v>
      </c>
    </row>
    <row r="418" spans="2:3" x14ac:dyDescent="0.35">
      <c r="B418" t="s">
        <v>20</v>
      </c>
      <c r="C418">
        <v>366</v>
      </c>
    </row>
    <row r="419" spans="2:3" x14ac:dyDescent="0.35">
      <c r="B419" t="s">
        <v>20</v>
      </c>
      <c r="C419">
        <v>270</v>
      </c>
    </row>
    <row r="420" spans="2:3" x14ac:dyDescent="0.35">
      <c r="B420" t="s">
        <v>20</v>
      </c>
      <c r="C420">
        <v>137</v>
      </c>
    </row>
    <row r="421" spans="2:3" x14ac:dyDescent="0.35">
      <c r="B421" t="s">
        <v>20</v>
      </c>
      <c r="C421">
        <v>3205</v>
      </c>
    </row>
    <row r="422" spans="2:3" x14ac:dyDescent="0.35">
      <c r="B422" t="s">
        <v>20</v>
      </c>
      <c r="C422">
        <v>288</v>
      </c>
    </row>
    <row r="423" spans="2:3" x14ac:dyDescent="0.35">
      <c r="B423" t="s">
        <v>20</v>
      </c>
      <c r="C423">
        <v>148</v>
      </c>
    </row>
    <row r="424" spans="2:3" x14ac:dyDescent="0.35">
      <c r="B424" t="s">
        <v>20</v>
      </c>
      <c r="C424">
        <v>114</v>
      </c>
    </row>
    <row r="425" spans="2:3" x14ac:dyDescent="0.35">
      <c r="B425" t="s">
        <v>20</v>
      </c>
      <c r="C425">
        <v>1518</v>
      </c>
    </row>
    <row r="426" spans="2:3" x14ac:dyDescent="0.35">
      <c r="B426" t="s">
        <v>20</v>
      </c>
      <c r="C426">
        <v>166</v>
      </c>
    </row>
    <row r="427" spans="2:3" x14ac:dyDescent="0.35">
      <c r="B427" t="s">
        <v>20</v>
      </c>
      <c r="C427">
        <v>100</v>
      </c>
    </row>
    <row r="428" spans="2:3" x14ac:dyDescent="0.35">
      <c r="B428" t="s">
        <v>20</v>
      </c>
      <c r="C428">
        <v>235</v>
      </c>
    </row>
    <row r="429" spans="2:3" x14ac:dyDescent="0.35">
      <c r="B429" t="s">
        <v>20</v>
      </c>
      <c r="C429">
        <v>148</v>
      </c>
    </row>
    <row r="430" spans="2:3" x14ac:dyDescent="0.35">
      <c r="B430" t="s">
        <v>20</v>
      </c>
      <c r="C430">
        <v>198</v>
      </c>
    </row>
    <row r="431" spans="2:3" x14ac:dyDescent="0.35">
      <c r="B431" t="s">
        <v>20</v>
      </c>
      <c r="C431">
        <v>150</v>
      </c>
    </row>
    <row r="432" spans="2:3" x14ac:dyDescent="0.35">
      <c r="B432" t="s">
        <v>20</v>
      </c>
      <c r="C432">
        <v>216</v>
      </c>
    </row>
    <row r="433" spans="2:3" x14ac:dyDescent="0.35">
      <c r="B433" t="s">
        <v>20</v>
      </c>
      <c r="C433">
        <v>5139</v>
      </c>
    </row>
    <row r="434" spans="2:3" x14ac:dyDescent="0.35">
      <c r="B434" t="s">
        <v>20</v>
      </c>
      <c r="C434">
        <v>2353</v>
      </c>
    </row>
    <row r="435" spans="2:3" x14ac:dyDescent="0.35">
      <c r="B435" t="s">
        <v>20</v>
      </c>
      <c r="C435">
        <v>78</v>
      </c>
    </row>
    <row r="436" spans="2:3" x14ac:dyDescent="0.35">
      <c r="B436" t="s">
        <v>20</v>
      </c>
      <c r="C436">
        <v>174</v>
      </c>
    </row>
    <row r="437" spans="2:3" x14ac:dyDescent="0.35">
      <c r="B437" t="s">
        <v>20</v>
      </c>
      <c r="C437">
        <v>164</v>
      </c>
    </row>
    <row r="438" spans="2:3" x14ac:dyDescent="0.35">
      <c r="B438" t="s">
        <v>20</v>
      </c>
      <c r="C438">
        <v>161</v>
      </c>
    </row>
    <row r="439" spans="2:3" x14ac:dyDescent="0.35">
      <c r="B439" t="s">
        <v>20</v>
      </c>
      <c r="C439">
        <v>138</v>
      </c>
    </row>
    <row r="440" spans="2:3" x14ac:dyDescent="0.35">
      <c r="B440" t="s">
        <v>20</v>
      </c>
      <c r="C440">
        <v>3308</v>
      </c>
    </row>
    <row r="441" spans="2:3" x14ac:dyDescent="0.35">
      <c r="B441" t="s">
        <v>20</v>
      </c>
      <c r="C441">
        <v>127</v>
      </c>
    </row>
    <row r="442" spans="2:3" x14ac:dyDescent="0.35">
      <c r="B442" t="s">
        <v>20</v>
      </c>
      <c r="C442">
        <v>207</v>
      </c>
    </row>
    <row r="443" spans="2:3" x14ac:dyDescent="0.35">
      <c r="B443" t="s">
        <v>20</v>
      </c>
      <c r="C443">
        <v>181</v>
      </c>
    </row>
    <row r="444" spans="2:3" x14ac:dyDescent="0.35">
      <c r="B444" t="s">
        <v>20</v>
      </c>
      <c r="C444">
        <v>110</v>
      </c>
    </row>
    <row r="445" spans="2:3" x14ac:dyDescent="0.35">
      <c r="B445" t="s">
        <v>20</v>
      </c>
      <c r="C445">
        <v>185</v>
      </c>
    </row>
    <row r="446" spans="2:3" x14ac:dyDescent="0.35">
      <c r="B446" t="s">
        <v>20</v>
      </c>
      <c r="C446">
        <v>121</v>
      </c>
    </row>
    <row r="447" spans="2:3" x14ac:dyDescent="0.35">
      <c r="B447" t="s">
        <v>20</v>
      </c>
      <c r="C447">
        <v>106</v>
      </c>
    </row>
    <row r="448" spans="2:3" x14ac:dyDescent="0.35">
      <c r="B448" t="s">
        <v>20</v>
      </c>
      <c r="C448">
        <v>142</v>
      </c>
    </row>
    <row r="449" spans="2:3" x14ac:dyDescent="0.35">
      <c r="B449" t="s">
        <v>20</v>
      </c>
      <c r="C449">
        <v>233</v>
      </c>
    </row>
    <row r="450" spans="2:3" x14ac:dyDescent="0.35">
      <c r="B450" t="s">
        <v>20</v>
      </c>
      <c r="C450">
        <v>218</v>
      </c>
    </row>
    <row r="451" spans="2:3" x14ac:dyDescent="0.35">
      <c r="B451" t="s">
        <v>20</v>
      </c>
      <c r="C451">
        <v>76</v>
      </c>
    </row>
    <row r="452" spans="2:3" x14ac:dyDescent="0.35">
      <c r="B452" t="s">
        <v>20</v>
      </c>
      <c r="C452">
        <v>43</v>
      </c>
    </row>
    <row r="453" spans="2:3" x14ac:dyDescent="0.35">
      <c r="B453" t="s">
        <v>20</v>
      </c>
      <c r="C453">
        <v>221</v>
      </c>
    </row>
    <row r="454" spans="2:3" x14ac:dyDescent="0.35">
      <c r="B454" t="s">
        <v>20</v>
      </c>
      <c r="C454">
        <v>2805</v>
      </c>
    </row>
    <row r="455" spans="2:3" x14ac:dyDescent="0.35">
      <c r="B455" t="s">
        <v>20</v>
      </c>
      <c r="C455">
        <v>68</v>
      </c>
    </row>
    <row r="456" spans="2:3" x14ac:dyDescent="0.35">
      <c r="B456" t="s">
        <v>20</v>
      </c>
      <c r="C456">
        <v>183</v>
      </c>
    </row>
    <row r="457" spans="2:3" x14ac:dyDescent="0.35">
      <c r="B457" t="s">
        <v>20</v>
      </c>
      <c r="C457">
        <v>133</v>
      </c>
    </row>
    <row r="458" spans="2:3" x14ac:dyDescent="0.35">
      <c r="B458" t="s">
        <v>20</v>
      </c>
      <c r="C458">
        <v>2489</v>
      </c>
    </row>
    <row r="459" spans="2:3" x14ac:dyDescent="0.35">
      <c r="B459" t="s">
        <v>20</v>
      </c>
      <c r="C459">
        <v>69</v>
      </c>
    </row>
    <row r="460" spans="2:3" x14ac:dyDescent="0.35">
      <c r="B460" t="s">
        <v>20</v>
      </c>
      <c r="C460">
        <v>279</v>
      </c>
    </row>
    <row r="461" spans="2:3" x14ac:dyDescent="0.35">
      <c r="B461" t="s">
        <v>20</v>
      </c>
      <c r="C461">
        <v>210</v>
      </c>
    </row>
    <row r="462" spans="2:3" x14ac:dyDescent="0.35">
      <c r="B462" t="s">
        <v>20</v>
      </c>
      <c r="C462">
        <v>2100</v>
      </c>
    </row>
    <row r="463" spans="2:3" x14ac:dyDescent="0.35">
      <c r="B463" t="s">
        <v>20</v>
      </c>
      <c r="C463">
        <v>252</v>
      </c>
    </row>
    <row r="464" spans="2:3" x14ac:dyDescent="0.35">
      <c r="B464" t="s">
        <v>20</v>
      </c>
      <c r="C464">
        <v>1280</v>
      </c>
    </row>
    <row r="465" spans="2:3" x14ac:dyDescent="0.35">
      <c r="B465" t="s">
        <v>20</v>
      </c>
      <c r="C465">
        <v>157</v>
      </c>
    </row>
    <row r="466" spans="2:3" x14ac:dyDescent="0.35">
      <c r="B466" t="s">
        <v>20</v>
      </c>
      <c r="C466">
        <v>194</v>
      </c>
    </row>
    <row r="467" spans="2:3" x14ac:dyDescent="0.35">
      <c r="B467" t="s">
        <v>20</v>
      </c>
      <c r="C467">
        <v>82</v>
      </c>
    </row>
    <row r="468" spans="2:3" x14ac:dyDescent="0.35">
      <c r="B468" t="s">
        <v>20</v>
      </c>
      <c r="C468">
        <v>4233</v>
      </c>
    </row>
    <row r="469" spans="2:3" x14ac:dyDescent="0.35">
      <c r="B469" t="s">
        <v>20</v>
      </c>
      <c r="C469">
        <v>1297</v>
      </c>
    </row>
    <row r="470" spans="2:3" x14ac:dyDescent="0.35">
      <c r="B470" t="s">
        <v>20</v>
      </c>
      <c r="C470">
        <v>165</v>
      </c>
    </row>
    <row r="471" spans="2:3" x14ac:dyDescent="0.35">
      <c r="B471" t="s">
        <v>20</v>
      </c>
      <c r="C471">
        <v>119</v>
      </c>
    </row>
    <row r="472" spans="2:3" x14ac:dyDescent="0.35">
      <c r="B472" t="s">
        <v>20</v>
      </c>
      <c r="C472">
        <v>1797</v>
      </c>
    </row>
    <row r="473" spans="2:3" x14ac:dyDescent="0.35">
      <c r="B473" t="s">
        <v>20</v>
      </c>
      <c r="C473">
        <v>261</v>
      </c>
    </row>
    <row r="474" spans="2:3" x14ac:dyDescent="0.35">
      <c r="B474" t="s">
        <v>20</v>
      </c>
      <c r="C474">
        <v>157</v>
      </c>
    </row>
    <row r="475" spans="2:3" x14ac:dyDescent="0.35">
      <c r="B475" t="s">
        <v>20</v>
      </c>
      <c r="C475">
        <v>3533</v>
      </c>
    </row>
    <row r="476" spans="2:3" x14ac:dyDescent="0.35">
      <c r="B476" t="s">
        <v>20</v>
      </c>
      <c r="C476">
        <v>155</v>
      </c>
    </row>
    <row r="477" spans="2:3" x14ac:dyDescent="0.35">
      <c r="B477" t="s">
        <v>20</v>
      </c>
      <c r="C477">
        <v>132</v>
      </c>
    </row>
    <row r="478" spans="2:3" x14ac:dyDescent="0.35">
      <c r="B478" t="s">
        <v>20</v>
      </c>
      <c r="C478">
        <v>1354</v>
      </c>
    </row>
    <row r="479" spans="2:3" x14ac:dyDescent="0.35">
      <c r="B479" t="s">
        <v>20</v>
      </c>
      <c r="C479">
        <v>48</v>
      </c>
    </row>
    <row r="480" spans="2:3" x14ac:dyDescent="0.35">
      <c r="B480" t="s">
        <v>20</v>
      </c>
      <c r="C480">
        <v>110</v>
      </c>
    </row>
    <row r="481" spans="2:3" x14ac:dyDescent="0.35">
      <c r="B481" t="s">
        <v>20</v>
      </c>
      <c r="C481">
        <v>172</v>
      </c>
    </row>
    <row r="482" spans="2:3" x14ac:dyDescent="0.35">
      <c r="B482" t="s">
        <v>20</v>
      </c>
      <c r="C482">
        <v>307</v>
      </c>
    </row>
    <row r="483" spans="2:3" x14ac:dyDescent="0.35">
      <c r="B483" t="s">
        <v>20</v>
      </c>
      <c r="C483">
        <v>160</v>
      </c>
    </row>
    <row r="484" spans="2:3" x14ac:dyDescent="0.35">
      <c r="B484" t="s">
        <v>20</v>
      </c>
      <c r="C484">
        <v>1467</v>
      </c>
    </row>
    <row r="485" spans="2:3" x14ac:dyDescent="0.35">
      <c r="B485" t="s">
        <v>20</v>
      </c>
      <c r="C485">
        <v>2662</v>
      </c>
    </row>
    <row r="486" spans="2:3" x14ac:dyDescent="0.35">
      <c r="B486" t="s">
        <v>20</v>
      </c>
      <c r="C486">
        <v>452</v>
      </c>
    </row>
    <row r="487" spans="2:3" x14ac:dyDescent="0.35">
      <c r="B487" t="s">
        <v>20</v>
      </c>
      <c r="C487">
        <v>158</v>
      </c>
    </row>
    <row r="488" spans="2:3" x14ac:dyDescent="0.35">
      <c r="B488" t="s">
        <v>20</v>
      </c>
      <c r="C488">
        <v>225</v>
      </c>
    </row>
    <row r="489" spans="2:3" x14ac:dyDescent="0.35">
      <c r="B489" t="s">
        <v>20</v>
      </c>
      <c r="C489">
        <v>65</v>
      </c>
    </row>
    <row r="490" spans="2:3" x14ac:dyDescent="0.35">
      <c r="B490" t="s">
        <v>20</v>
      </c>
      <c r="C490">
        <v>163</v>
      </c>
    </row>
    <row r="491" spans="2:3" x14ac:dyDescent="0.35">
      <c r="B491" t="s">
        <v>20</v>
      </c>
      <c r="C491">
        <v>85</v>
      </c>
    </row>
    <row r="492" spans="2:3" x14ac:dyDescent="0.35">
      <c r="B492" t="s">
        <v>20</v>
      </c>
      <c r="C492">
        <v>217</v>
      </c>
    </row>
    <row r="493" spans="2:3" x14ac:dyDescent="0.35">
      <c r="B493" t="s">
        <v>20</v>
      </c>
      <c r="C493">
        <v>150</v>
      </c>
    </row>
    <row r="494" spans="2:3" x14ac:dyDescent="0.35">
      <c r="B494" t="s">
        <v>20</v>
      </c>
      <c r="C494">
        <v>3272</v>
      </c>
    </row>
    <row r="495" spans="2:3" x14ac:dyDescent="0.35">
      <c r="B495" t="s">
        <v>20</v>
      </c>
      <c r="C495">
        <v>300</v>
      </c>
    </row>
    <row r="496" spans="2:3" x14ac:dyDescent="0.35">
      <c r="B496" t="s">
        <v>20</v>
      </c>
      <c r="C496">
        <v>126</v>
      </c>
    </row>
    <row r="497" spans="2:3" x14ac:dyDescent="0.35">
      <c r="B497" t="s">
        <v>20</v>
      </c>
      <c r="C497">
        <v>2320</v>
      </c>
    </row>
    <row r="498" spans="2:3" x14ac:dyDescent="0.35">
      <c r="B498" t="s">
        <v>20</v>
      </c>
      <c r="C498">
        <v>81</v>
      </c>
    </row>
    <row r="499" spans="2:3" x14ac:dyDescent="0.35">
      <c r="B499" t="s">
        <v>20</v>
      </c>
      <c r="C499">
        <v>1887</v>
      </c>
    </row>
    <row r="500" spans="2:3" x14ac:dyDescent="0.35">
      <c r="B500" t="s">
        <v>20</v>
      </c>
      <c r="C500">
        <v>4358</v>
      </c>
    </row>
    <row r="501" spans="2:3" x14ac:dyDescent="0.35">
      <c r="B501" t="s">
        <v>20</v>
      </c>
      <c r="C501">
        <v>53</v>
      </c>
    </row>
    <row r="502" spans="2:3" x14ac:dyDescent="0.35">
      <c r="B502" t="s">
        <v>20</v>
      </c>
      <c r="C502">
        <v>2414</v>
      </c>
    </row>
    <row r="503" spans="2:3" x14ac:dyDescent="0.35">
      <c r="B503" t="s">
        <v>20</v>
      </c>
      <c r="C503">
        <v>80</v>
      </c>
    </row>
    <row r="504" spans="2:3" x14ac:dyDescent="0.35">
      <c r="B504" t="s">
        <v>20</v>
      </c>
      <c r="C504">
        <v>193</v>
      </c>
    </row>
    <row r="505" spans="2:3" x14ac:dyDescent="0.35">
      <c r="B505" t="s">
        <v>20</v>
      </c>
      <c r="C505">
        <v>52</v>
      </c>
    </row>
    <row r="506" spans="2:3" x14ac:dyDescent="0.35">
      <c r="B506" t="s">
        <v>20</v>
      </c>
      <c r="C506">
        <v>290</v>
      </c>
    </row>
    <row r="507" spans="2:3" x14ac:dyDescent="0.35">
      <c r="B507" t="s">
        <v>20</v>
      </c>
      <c r="C507">
        <v>122</v>
      </c>
    </row>
    <row r="508" spans="2:3" x14ac:dyDescent="0.35">
      <c r="B508" t="s">
        <v>20</v>
      </c>
      <c r="C508">
        <v>1470</v>
      </c>
    </row>
    <row r="509" spans="2:3" x14ac:dyDescent="0.35">
      <c r="B509" t="s">
        <v>20</v>
      </c>
      <c r="C509">
        <v>165</v>
      </c>
    </row>
    <row r="510" spans="2:3" x14ac:dyDescent="0.35">
      <c r="B510" t="s">
        <v>20</v>
      </c>
      <c r="C510">
        <v>182</v>
      </c>
    </row>
    <row r="511" spans="2:3" x14ac:dyDescent="0.35">
      <c r="B511" t="s">
        <v>20</v>
      </c>
      <c r="C511">
        <v>199</v>
      </c>
    </row>
    <row r="512" spans="2:3" x14ac:dyDescent="0.35">
      <c r="B512" t="s">
        <v>20</v>
      </c>
      <c r="C512">
        <v>56</v>
      </c>
    </row>
    <row r="513" spans="2:3" x14ac:dyDescent="0.35">
      <c r="B513" t="s">
        <v>20</v>
      </c>
      <c r="C513">
        <v>1460</v>
      </c>
    </row>
    <row r="514" spans="2:3" x14ac:dyDescent="0.35">
      <c r="B514" t="s">
        <v>20</v>
      </c>
      <c r="C514">
        <v>123</v>
      </c>
    </row>
    <row r="515" spans="2:3" x14ac:dyDescent="0.35">
      <c r="B515" t="s">
        <v>20</v>
      </c>
      <c r="C515">
        <v>159</v>
      </c>
    </row>
    <row r="516" spans="2:3" x14ac:dyDescent="0.35">
      <c r="B516" t="s">
        <v>20</v>
      </c>
      <c r="C516">
        <v>110</v>
      </c>
    </row>
    <row r="517" spans="2:3" x14ac:dyDescent="0.35">
      <c r="B517" t="s">
        <v>20</v>
      </c>
      <c r="C517">
        <v>236</v>
      </c>
    </row>
    <row r="518" spans="2:3" x14ac:dyDescent="0.35">
      <c r="B518" t="s">
        <v>20</v>
      </c>
      <c r="C518">
        <v>191</v>
      </c>
    </row>
    <row r="519" spans="2:3" x14ac:dyDescent="0.35">
      <c r="B519" t="s">
        <v>20</v>
      </c>
      <c r="C519">
        <v>3934</v>
      </c>
    </row>
    <row r="520" spans="2:3" x14ac:dyDescent="0.35">
      <c r="B520" t="s">
        <v>20</v>
      </c>
      <c r="C520">
        <v>80</v>
      </c>
    </row>
    <row r="521" spans="2:3" x14ac:dyDescent="0.35">
      <c r="B521" t="s">
        <v>20</v>
      </c>
      <c r="C521">
        <v>462</v>
      </c>
    </row>
    <row r="522" spans="2:3" x14ac:dyDescent="0.35">
      <c r="B522" t="s">
        <v>20</v>
      </c>
      <c r="C522">
        <v>179</v>
      </c>
    </row>
    <row r="523" spans="2:3" x14ac:dyDescent="0.35">
      <c r="B523" t="s">
        <v>20</v>
      </c>
      <c r="C523">
        <v>1866</v>
      </c>
    </row>
    <row r="524" spans="2:3" x14ac:dyDescent="0.35">
      <c r="B524" t="s">
        <v>20</v>
      </c>
      <c r="C524">
        <v>156</v>
      </c>
    </row>
    <row r="525" spans="2:3" x14ac:dyDescent="0.35">
      <c r="B525" t="s">
        <v>20</v>
      </c>
      <c r="C525">
        <v>255</v>
      </c>
    </row>
    <row r="526" spans="2:3" x14ac:dyDescent="0.35">
      <c r="B526" t="s">
        <v>20</v>
      </c>
      <c r="C526">
        <v>2261</v>
      </c>
    </row>
    <row r="527" spans="2:3" x14ac:dyDescent="0.35">
      <c r="B527" t="s">
        <v>20</v>
      </c>
      <c r="C527">
        <v>40</v>
      </c>
    </row>
    <row r="528" spans="2:3" x14ac:dyDescent="0.35">
      <c r="B528" t="s">
        <v>20</v>
      </c>
      <c r="C528">
        <v>2289</v>
      </c>
    </row>
    <row r="529" spans="2:3" x14ac:dyDescent="0.35">
      <c r="B529" t="s">
        <v>20</v>
      </c>
      <c r="C529">
        <v>65</v>
      </c>
    </row>
    <row r="530" spans="2:3" x14ac:dyDescent="0.35">
      <c r="B530" t="s">
        <v>20</v>
      </c>
      <c r="C530">
        <v>3777</v>
      </c>
    </row>
    <row r="531" spans="2:3" x14ac:dyDescent="0.35">
      <c r="B531" t="s">
        <v>20</v>
      </c>
      <c r="C531">
        <v>184</v>
      </c>
    </row>
    <row r="532" spans="2:3" x14ac:dyDescent="0.35">
      <c r="B532" t="s">
        <v>20</v>
      </c>
      <c r="C532">
        <v>85</v>
      </c>
    </row>
    <row r="533" spans="2:3" x14ac:dyDescent="0.35">
      <c r="B533" t="s">
        <v>20</v>
      </c>
      <c r="C533">
        <v>144</v>
      </c>
    </row>
    <row r="534" spans="2:3" x14ac:dyDescent="0.35">
      <c r="B534" t="s">
        <v>20</v>
      </c>
      <c r="C534">
        <v>1902</v>
      </c>
    </row>
    <row r="535" spans="2:3" x14ac:dyDescent="0.35">
      <c r="B535" t="s">
        <v>20</v>
      </c>
      <c r="C535">
        <v>105</v>
      </c>
    </row>
    <row r="536" spans="2:3" x14ac:dyDescent="0.35">
      <c r="B536" t="s">
        <v>20</v>
      </c>
      <c r="C536">
        <v>132</v>
      </c>
    </row>
    <row r="537" spans="2:3" x14ac:dyDescent="0.35">
      <c r="B537" t="s">
        <v>20</v>
      </c>
      <c r="C537">
        <v>96</v>
      </c>
    </row>
    <row r="538" spans="2:3" x14ac:dyDescent="0.35">
      <c r="B538" t="s">
        <v>20</v>
      </c>
      <c r="C538">
        <v>114</v>
      </c>
    </row>
    <row r="539" spans="2:3" x14ac:dyDescent="0.35">
      <c r="B539" t="s">
        <v>20</v>
      </c>
      <c r="C539">
        <v>203</v>
      </c>
    </row>
    <row r="540" spans="2:3" x14ac:dyDescent="0.35">
      <c r="B540" t="s">
        <v>20</v>
      </c>
      <c r="C540">
        <v>1559</v>
      </c>
    </row>
    <row r="541" spans="2:3" x14ac:dyDescent="0.35">
      <c r="B541" t="s">
        <v>20</v>
      </c>
      <c r="C541">
        <v>1548</v>
      </c>
    </row>
    <row r="542" spans="2:3" x14ac:dyDescent="0.35">
      <c r="B542" t="s">
        <v>20</v>
      </c>
      <c r="C542">
        <v>80</v>
      </c>
    </row>
    <row r="543" spans="2:3" x14ac:dyDescent="0.35">
      <c r="B543" t="s">
        <v>20</v>
      </c>
      <c r="C543">
        <v>131</v>
      </c>
    </row>
    <row r="544" spans="2:3" x14ac:dyDescent="0.35">
      <c r="B544" t="s">
        <v>20</v>
      </c>
      <c r="C544">
        <v>112</v>
      </c>
    </row>
    <row r="545" spans="2:3" x14ac:dyDescent="0.35">
      <c r="B545" t="s">
        <v>20</v>
      </c>
      <c r="C545">
        <v>155</v>
      </c>
    </row>
    <row r="546" spans="2:3" x14ac:dyDescent="0.35">
      <c r="B546" t="s">
        <v>20</v>
      </c>
      <c r="C546">
        <v>266</v>
      </c>
    </row>
    <row r="547" spans="2:3" x14ac:dyDescent="0.35">
      <c r="B547" t="s">
        <v>20</v>
      </c>
      <c r="C547">
        <v>155</v>
      </c>
    </row>
    <row r="548" spans="2:3" x14ac:dyDescent="0.35">
      <c r="B548" t="s">
        <v>20</v>
      </c>
      <c r="C548">
        <v>207</v>
      </c>
    </row>
    <row r="549" spans="2:3" x14ac:dyDescent="0.35">
      <c r="B549" t="s">
        <v>20</v>
      </c>
      <c r="C549">
        <v>245</v>
      </c>
    </row>
    <row r="550" spans="2:3" x14ac:dyDescent="0.35">
      <c r="B550" t="s">
        <v>20</v>
      </c>
      <c r="C550">
        <v>1573</v>
      </c>
    </row>
    <row r="551" spans="2:3" x14ac:dyDescent="0.35">
      <c r="B551" t="s">
        <v>20</v>
      </c>
      <c r="C551">
        <v>114</v>
      </c>
    </row>
    <row r="552" spans="2:3" x14ac:dyDescent="0.35">
      <c r="B552" t="s">
        <v>20</v>
      </c>
      <c r="C552">
        <v>93</v>
      </c>
    </row>
    <row r="553" spans="2:3" x14ac:dyDescent="0.35">
      <c r="B553" t="s">
        <v>20</v>
      </c>
      <c r="C553">
        <v>1681</v>
      </c>
    </row>
    <row r="554" spans="2:3" x14ac:dyDescent="0.35">
      <c r="B554" t="s">
        <v>20</v>
      </c>
      <c r="C554">
        <v>32</v>
      </c>
    </row>
    <row r="555" spans="2:3" x14ac:dyDescent="0.35">
      <c r="B555" t="s">
        <v>20</v>
      </c>
      <c r="C555">
        <v>135</v>
      </c>
    </row>
    <row r="556" spans="2:3" x14ac:dyDescent="0.35">
      <c r="B556" t="s">
        <v>20</v>
      </c>
      <c r="C556">
        <v>140</v>
      </c>
    </row>
    <row r="557" spans="2:3" x14ac:dyDescent="0.35">
      <c r="B557" t="s">
        <v>20</v>
      </c>
      <c r="C557">
        <v>92</v>
      </c>
    </row>
    <row r="558" spans="2:3" x14ac:dyDescent="0.35">
      <c r="B558" t="s">
        <v>20</v>
      </c>
      <c r="C558">
        <v>1015</v>
      </c>
    </row>
    <row r="559" spans="2:3" x14ac:dyDescent="0.35">
      <c r="B559" t="s">
        <v>20</v>
      </c>
      <c r="C559">
        <v>323</v>
      </c>
    </row>
    <row r="560" spans="2:3" x14ac:dyDescent="0.35">
      <c r="B560" t="s">
        <v>20</v>
      </c>
      <c r="C560">
        <v>2326</v>
      </c>
    </row>
    <row r="561" spans="2:7" x14ac:dyDescent="0.35">
      <c r="B561" t="s">
        <v>20</v>
      </c>
      <c r="C561">
        <v>381</v>
      </c>
    </row>
    <row r="562" spans="2:7" x14ac:dyDescent="0.35">
      <c r="B562" t="s">
        <v>20</v>
      </c>
      <c r="C562">
        <v>480</v>
      </c>
    </row>
    <row r="563" spans="2:7" x14ac:dyDescent="0.35">
      <c r="B563" t="s">
        <v>20</v>
      </c>
      <c r="C563">
        <v>226</v>
      </c>
    </row>
    <row r="564" spans="2:7" x14ac:dyDescent="0.35">
      <c r="B564" t="s">
        <v>20</v>
      </c>
      <c r="C564">
        <v>241</v>
      </c>
    </row>
    <row r="565" spans="2:7" x14ac:dyDescent="0.35">
      <c r="B565" t="s">
        <v>20</v>
      </c>
      <c r="C565">
        <v>132</v>
      </c>
    </row>
    <row r="566" spans="2:7" x14ac:dyDescent="0.35">
      <c r="B566" t="s">
        <v>20</v>
      </c>
      <c r="C566">
        <v>2043</v>
      </c>
    </row>
    <row r="569" spans="2:7" ht="37" x14ac:dyDescent="0.35">
      <c r="B569" s="22" t="s">
        <v>2113</v>
      </c>
    </row>
    <row r="571" spans="2:7" ht="32" customHeight="1" x14ac:dyDescent="0.35">
      <c r="B571" s="24" t="s">
        <v>2114</v>
      </c>
      <c r="C571" t="s">
        <v>2117</v>
      </c>
      <c r="F571" s="23" t="s">
        <v>2115</v>
      </c>
      <c r="G571" t="s">
        <v>2116</v>
      </c>
    </row>
    <row r="572" spans="2:7" ht="15" customHeight="1" x14ac:dyDescent="0.35">
      <c r="B572" s="21" t="s">
        <v>2107</v>
      </c>
      <c r="C572" s="5">
        <f>AVERAGE(C2:C566)</f>
        <v>851.14690265486729</v>
      </c>
      <c r="F572" s="21" t="s">
        <v>2107</v>
      </c>
      <c r="G572" s="5">
        <f>AVERAGE(G2:G365)</f>
        <v>585.61538461538464</v>
      </c>
    </row>
    <row r="573" spans="2:7" ht="18.5" customHeight="1" x14ac:dyDescent="0.35">
      <c r="B573" s="21" t="s">
        <v>2108</v>
      </c>
      <c r="C573">
        <f>MEDIAN(C2:C566)</f>
        <v>201</v>
      </c>
      <c r="F573" s="21" t="s">
        <v>2108</v>
      </c>
      <c r="G573">
        <f>MEDIAN((G2:G365))</f>
        <v>114.5</v>
      </c>
    </row>
    <row r="574" spans="2:7" ht="16" customHeight="1" x14ac:dyDescent="0.35">
      <c r="B574" s="21" t="s">
        <v>2109</v>
      </c>
      <c r="C574">
        <f>MIN(C2:C566)</f>
        <v>16</v>
      </c>
      <c r="F574" s="21" t="s">
        <v>2109</v>
      </c>
      <c r="G574">
        <f>MIN((G2:G365))</f>
        <v>0</v>
      </c>
    </row>
    <row r="575" spans="2:7" ht="16" customHeight="1" x14ac:dyDescent="0.35">
      <c r="B575" s="21" t="s">
        <v>2110</v>
      </c>
      <c r="C575">
        <f>MAX(C2:C566)</f>
        <v>7295</v>
      </c>
      <c r="F575" s="21" t="s">
        <v>2110</v>
      </c>
      <c r="G575">
        <f>MAX((G2:G365))</f>
        <v>6080</v>
      </c>
    </row>
    <row r="576" spans="2:7" ht="14" customHeight="1" x14ac:dyDescent="0.35">
      <c r="B576" s="21" t="s">
        <v>2111</v>
      </c>
      <c r="C576" s="5">
        <f>_xlfn.VAR.P(C2:C566)</f>
        <v>1603373.7324019109</v>
      </c>
      <c r="F576" s="21" t="s">
        <v>2111</v>
      </c>
      <c r="G576" s="5">
        <f>_xlfn.VAR.P((G2:G365))</f>
        <v>921574.68174133555</v>
      </c>
    </row>
    <row r="577" spans="2:7" ht="18.5" customHeight="1" x14ac:dyDescent="0.35">
      <c r="B577" s="21" t="s">
        <v>2112</v>
      </c>
      <c r="C577" s="5">
        <f>_xlfn.STDEV.P(C2:C566)</f>
        <v>1266.2439466397898</v>
      </c>
      <c r="F577" s="21" t="s">
        <v>2112</v>
      </c>
      <c r="G577" s="5">
        <f>_xlfn.STDEV.P((G2:G365))</f>
        <v>959.98681331637863</v>
      </c>
    </row>
    <row r="580" spans="2:7" ht="26" x14ac:dyDescent="0.35">
      <c r="B580" s="20" t="s">
        <v>2118</v>
      </c>
      <c r="C580" t="s">
        <v>2121</v>
      </c>
    </row>
    <row r="581" spans="2:7" ht="71.5" customHeight="1" x14ac:dyDescent="0.35">
      <c r="B581" s="20" t="s">
        <v>2119</v>
      </c>
      <c r="C581" t="s">
        <v>2120</v>
      </c>
    </row>
    <row r="582" spans="2:7" x14ac:dyDescent="0.35">
      <c r="C582" t="s">
        <v>2122</v>
      </c>
    </row>
  </sheetData>
  <conditionalFormatting sqref="B1:B568 B578:B579 B582:B1048141">
    <cfRule type="containsText" dxfId="14" priority="7" operator="containsText" text="live">
      <formula>NOT(ISERROR(SEARCH("live",B1)))</formula>
    </cfRule>
    <cfRule type="containsText" dxfId="13" priority="8" operator="containsText" text="canceled">
      <formula>NOT(ISERROR(SEARCH("canceled",B1)))</formula>
    </cfRule>
    <cfRule type="containsText" dxfId="12" priority="9" operator="containsText" text="successful">
      <formula>NOT(ISERROR(SEARCH("successful",B1)))</formula>
    </cfRule>
    <cfRule type="containsText" dxfId="11" priority="10" operator="containsText" text="failed">
      <formula>NOT(ISERROR(SEARCH("failed",B1)))</formula>
    </cfRule>
    <cfRule type="colorScale" priority="11">
      <colorScale>
        <cfvo type="min"/>
        <cfvo type="max"/>
        <color rgb="FFFF7128"/>
        <color rgb="FFFFEF9C"/>
      </colorScale>
    </cfRule>
    <cfRule type="expression" dxfId="10" priority="12">
      <formula>"successful"</formula>
    </cfRule>
  </conditionalFormatting>
  <conditionalFormatting sqref="F1:F571 F578:F1047940">
    <cfRule type="containsText" dxfId="9" priority="1" operator="containsText" text="live">
      <formula>NOT(ISERROR(SEARCH("live",F1)))</formula>
    </cfRule>
    <cfRule type="containsText" dxfId="8" priority="2" operator="containsText" text="canceled">
      <formula>NOT(ISERROR(SEARCH("canceled",F1)))</formula>
    </cfRule>
    <cfRule type="containsText" dxfId="7" priority="3" operator="containsText" text="successful">
      <formula>NOT(ISERROR(SEARCH("successful",F1)))</formula>
    </cfRule>
    <cfRule type="containsText" dxfId="6" priority="4" operator="containsText" text="failed">
      <formula>NOT(ISERROR(SEARCH("failed",F1)))</formula>
    </cfRule>
    <cfRule type="colorScale" priority="5">
      <colorScale>
        <cfvo type="min"/>
        <cfvo type="max"/>
        <color rgb="FFFF7128"/>
        <color rgb="FFFFEF9C"/>
      </colorScale>
    </cfRule>
    <cfRule type="expression" dxfId="5" priority="6">
      <formula>"successful"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zoomScale="51" workbookViewId="0">
      <selection activeCell="H1" activeCellId="1" sqref="G1:G1048576 H1:H1048576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5.58203125" style="7" customWidth="1"/>
    <col min="8" max="8" width="13" bestFit="1" customWidth="1"/>
    <col min="9" max="9" width="13" style="5" customWidth="1"/>
    <col min="12" max="12" width="15.58203125" style="7" bestFit="1" customWidth="1"/>
    <col min="13" max="13" width="18.5" style="7" customWidth="1"/>
    <col min="14" max="14" width="24.4140625" style="14" customWidth="1"/>
    <col min="15" max="15" width="24.4140625" customWidth="1"/>
    <col min="18" max="19" width="2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6" t="s">
        <v>8</v>
      </c>
      <c r="M1" s="6" t="s">
        <v>9</v>
      </c>
      <c r="N1" s="13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2064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 s="7">
        <v>1448690400</v>
      </c>
      <c r="M2" s="7">
        <v>1450159200</v>
      </c>
      <c r="N2" s="14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idden="1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 s="7">
        <v>1408424400</v>
      </c>
      <c r="M3" s="7">
        <v>1408597200</v>
      </c>
      <c r="N3" s="14">
        <f t="shared" ref="N3:N66" si="0">(((L3/60)/60)/24)+DATE(1970,1,1)</f>
        <v>41870.208333333336</v>
      </c>
      <c r="O3" s="12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" hidden="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ref="F4:F67" si="2">E4/D4*100</f>
        <v>131.4787822878229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 s="7">
        <v>1384668000</v>
      </c>
      <c r="M4" s="7">
        <v>1384840800</v>
      </c>
      <c r="N4" s="14">
        <f t="shared" si="0"/>
        <v>41595.25</v>
      </c>
      <c r="O4" s="12">
        <f t="shared" si="1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2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 s="7">
        <v>1565499600</v>
      </c>
      <c r="M5" s="7">
        <v>1568955600</v>
      </c>
      <c r="N5" s="14">
        <f t="shared" si="0"/>
        <v>43688.208333333328</v>
      </c>
      <c r="O5" s="12">
        <f t="shared" si="1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2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 s="7">
        <v>1547964000</v>
      </c>
      <c r="M6" s="7">
        <v>1548309600</v>
      </c>
      <c r="N6" s="14">
        <f t="shared" si="0"/>
        <v>43485.25</v>
      </c>
      <c r="O6" s="12">
        <f t="shared" si="1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idden="1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2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 s="7">
        <v>1346130000</v>
      </c>
      <c r="M7" s="7">
        <v>1347080400</v>
      </c>
      <c r="N7" s="14">
        <f t="shared" si="0"/>
        <v>41149.208333333336</v>
      </c>
      <c r="O7" s="12">
        <f t="shared" si="1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2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 s="7">
        <v>1505278800</v>
      </c>
      <c r="M8" s="7">
        <v>1505365200</v>
      </c>
      <c r="N8" s="14">
        <f t="shared" si="0"/>
        <v>42991.208333333328</v>
      </c>
      <c r="O8" s="12">
        <f t="shared" si="1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idden="1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2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 s="7">
        <v>1439442000</v>
      </c>
      <c r="M9" s="7">
        <v>1439614800</v>
      </c>
      <c r="N9" s="14">
        <f t="shared" si="0"/>
        <v>42229.208333333328</v>
      </c>
      <c r="O9" s="12">
        <f t="shared" si="1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idden="1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2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 s="7">
        <v>1281330000</v>
      </c>
      <c r="M10" s="7">
        <v>1281502800</v>
      </c>
      <c r="N10" s="14">
        <f t="shared" si="0"/>
        <v>40399.208333333336</v>
      </c>
      <c r="O10" s="12">
        <f t="shared" si="1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2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 s="7">
        <v>1379566800</v>
      </c>
      <c r="M11" s="7">
        <v>1383804000</v>
      </c>
      <c r="N11" s="14">
        <f t="shared" si="0"/>
        <v>41536.208333333336</v>
      </c>
      <c r="O11" s="12">
        <f t="shared" si="1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idden="1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2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 s="7">
        <v>1281762000</v>
      </c>
      <c r="M12" s="7">
        <v>1285909200</v>
      </c>
      <c r="N12" s="14">
        <f t="shared" si="0"/>
        <v>40404.208333333336</v>
      </c>
      <c r="O12" s="12">
        <f t="shared" si="1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2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 s="7">
        <v>1285045200</v>
      </c>
      <c r="M13" s="7">
        <v>1285563600</v>
      </c>
      <c r="N13" s="14">
        <f t="shared" si="0"/>
        <v>40442.208333333336</v>
      </c>
      <c r="O13" s="12">
        <f t="shared" si="1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2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 s="7">
        <v>1571720400</v>
      </c>
      <c r="M14" s="7">
        <v>1572411600</v>
      </c>
      <c r="N14" s="14">
        <f t="shared" si="0"/>
        <v>43760.208333333328</v>
      </c>
      <c r="O14" s="12">
        <f t="shared" si="1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" hidden="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2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 s="7">
        <v>1465621200</v>
      </c>
      <c r="M15" s="7">
        <v>1466658000</v>
      </c>
      <c r="N15" s="14">
        <f t="shared" si="0"/>
        <v>42532.208333333328</v>
      </c>
      <c r="O15" s="12">
        <f t="shared" si="1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2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 s="7">
        <v>1331013600</v>
      </c>
      <c r="M16" s="7">
        <v>1333342800</v>
      </c>
      <c r="N16" s="14">
        <f t="shared" si="0"/>
        <v>40974.25</v>
      </c>
      <c r="O16" s="12">
        <f t="shared" si="1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2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 s="7">
        <v>1575957600</v>
      </c>
      <c r="M17" s="7">
        <v>1576303200</v>
      </c>
      <c r="N17" s="14">
        <f t="shared" si="0"/>
        <v>43809.25</v>
      </c>
      <c r="O17" s="12">
        <f t="shared" si="1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idden="1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2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 s="7">
        <v>1390370400</v>
      </c>
      <c r="M18" s="7">
        <v>1392271200</v>
      </c>
      <c r="N18" s="14">
        <f t="shared" si="0"/>
        <v>41661.25</v>
      </c>
      <c r="O18" s="12">
        <f t="shared" si="1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idden="1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2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 s="7">
        <v>1294812000</v>
      </c>
      <c r="M19" s="7">
        <v>1294898400</v>
      </c>
      <c r="N19" s="14">
        <f t="shared" si="0"/>
        <v>40555.25</v>
      </c>
      <c r="O19" s="12">
        <f t="shared" si="1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idden="1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2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 s="7">
        <v>1536382800</v>
      </c>
      <c r="M20" s="7">
        <v>1537074000</v>
      </c>
      <c r="N20" s="14">
        <f t="shared" si="0"/>
        <v>43351.208333333328</v>
      </c>
      <c r="O20" s="12">
        <f t="shared" si="1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2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 s="7">
        <v>1551679200</v>
      </c>
      <c r="M21" s="7">
        <v>1553490000</v>
      </c>
      <c r="N21" s="14">
        <f t="shared" si="0"/>
        <v>43528.25</v>
      </c>
      <c r="O21" s="12">
        <f t="shared" si="1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idden="1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2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 s="7">
        <v>1406523600</v>
      </c>
      <c r="M22" s="7">
        <v>1406523600</v>
      </c>
      <c r="N22" s="14">
        <f t="shared" si="0"/>
        <v>41848.208333333336</v>
      </c>
      <c r="O22" s="12">
        <f t="shared" si="1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2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 s="7">
        <v>1313384400</v>
      </c>
      <c r="M23" s="7">
        <v>1316322000</v>
      </c>
      <c r="N23" s="14">
        <f t="shared" si="0"/>
        <v>40770.208333333336</v>
      </c>
      <c r="O23" s="12">
        <f t="shared" si="1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idden="1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2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 s="7">
        <v>1522731600</v>
      </c>
      <c r="M24" s="7">
        <v>1524027600</v>
      </c>
      <c r="N24" s="14">
        <f t="shared" si="0"/>
        <v>43193.208333333328</v>
      </c>
      <c r="O24" s="12">
        <f t="shared" si="1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idden="1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2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 s="7">
        <v>1550124000</v>
      </c>
      <c r="M25" s="7">
        <v>1554699600</v>
      </c>
      <c r="N25" s="14">
        <f t="shared" si="0"/>
        <v>43510.25</v>
      </c>
      <c r="O25" s="12">
        <f t="shared" si="1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idden="1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2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 s="7">
        <v>1403326800</v>
      </c>
      <c r="M26" s="7">
        <v>1403499600</v>
      </c>
      <c r="N26" s="14">
        <f t="shared" si="0"/>
        <v>41811.208333333336</v>
      </c>
      <c r="O26" s="12">
        <f t="shared" si="1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idden="1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2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 s="7">
        <v>1305694800</v>
      </c>
      <c r="M27" s="7">
        <v>1307422800</v>
      </c>
      <c r="N27" s="14">
        <f t="shared" si="0"/>
        <v>40681.208333333336</v>
      </c>
      <c r="O27" s="12">
        <f t="shared" si="1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idden="1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2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 s="7">
        <v>1533013200</v>
      </c>
      <c r="M28" s="7">
        <v>1535346000</v>
      </c>
      <c r="N28" s="14">
        <f t="shared" si="0"/>
        <v>43312.208333333328</v>
      </c>
      <c r="O28" s="12">
        <f t="shared" si="1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2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 s="7">
        <v>1443848400</v>
      </c>
      <c r="M29" s="7">
        <v>1444539600</v>
      </c>
      <c r="N29" s="14">
        <f t="shared" si="0"/>
        <v>42280.208333333328</v>
      </c>
      <c r="O29" s="12">
        <f t="shared" si="1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idden="1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2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 s="7">
        <v>1265695200</v>
      </c>
      <c r="M30" s="7">
        <v>1267682400</v>
      </c>
      <c r="N30" s="14">
        <f t="shared" si="0"/>
        <v>40218.25</v>
      </c>
      <c r="O30" s="12">
        <f t="shared" si="1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idden="1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2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 s="7">
        <v>1532062800</v>
      </c>
      <c r="M31" s="7">
        <v>1535518800</v>
      </c>
      <c r="N31" s="14">
        <f t="shared" si="0"/>
        <v>43301.208333333328</v>
      </c>
      <c r="O31" s="12">
        <f t="shared" si="1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idden="1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2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 s="7">
        <v>1558674000</v>
      </c>
      <c r="M32" s="7">
        <v>1559106000</v>
      </c>
      <c r="N32" s="14">
        <f t="shared" si="0"/>
        <v>43609.208333333328</v>
      </c>
      <c r="O32" s="12">
        <f t="shared" si="1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idden="1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2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 s="7">
        <v>1451973600</v>
      </c>
      <c r="M33" s="7">
        <v>1454392800</v>
      </c>
      <c r="N33" s="14">
        <f t="shared" si="0"/>
        <v>42374.25</v>
      </c>
      <c r="O33" s="12">
        <f t="shared" si="1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2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 s="7">
        <v>1515564000</v>
      </c>
      <c r="M34" s="7">
        <v>1517896800</v>
      </c>
      <c r="N34" s="14">
        <f t="shared" si="0"/>
        <v>43110.25</v>
      </c>
      <c r="O34" s="12">
        <f t="shared" si="1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idden="1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2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 s="7">
        <v>1412485200</v>
      </c>
      <c r="M35" s="7">
        <v>1415685600</v>
      </c>
      <c r="N35" s="14">
        <f t="shared" si="0"/>
        <v>41917.208333333336</v>
      </c>
      <c r="O35" s="12">
        <f t="shared" si="1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" hidden="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2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 s="7">
        <v>1490245200</v>
      </c>
      <c r="M36" s="7">
        <v>1490677200</v>
      </c>
      <c r="N36" s="14">
        <f t="shared" si="0"/>
        <v>42817.208333333328</v>
      </c>
      <c r="O36" s="12">
        <f t="shared" si="1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idden="1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2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 s="7">
        <v>1547877600</v>
      </c>
      <c r="M37" s="7">
        <v>1551506400</v>
      </c>
      <c r="N37" s="14">
        <f t="shared" si="0"/>
        <v>43484.25</v>
      </c>
      <c r="O37" s="12">
        <f t="shared" si="1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idden="1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2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 s="7">
        <v>1298700000</v>
      </c>
      <c r="M38" s="7">
        <v>1300856400</v>
      </c>
      <c r="N38" s="14">
        <f t="shared" si="0"/>
        <v>40600.25</v>
      </c>
      <c r="O38" s="12">
        <f t="shared" si="1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" hidden="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2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 s="7">
        <v>1570338000</v>
      </c>
      <c r="M39" s="7">
        <v>1573192800</v>
      </c>
      <c r="N39" s="14">
        <f t="shared" si="0"/>
        <v>43744.208333333328</v>
      </c>
      <c r="O39" s="12">
        <f t="shared" si="1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idden="1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2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 s="7">
        <v>1287378000</v>
      </c>
      <c r="M40" s="7">
        <v>1287810000</v>
      </c>
      <c r="N40" s="14">
        <f t="shared" si="0"/>
        <v>40469.208333333336</v>
      </c>
      <c r="O40" s="12">
        <f t="shared" si="1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2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 s="7">
        <v>1361772000</v>
      </c>
      <c r="M41" s="7">
        <v>1362978000</v>
      </c>
      <c r="N41" s="14">
        <f t="shared" si="0"/>
        <v>41330.25</v>
      </c>
      <c r="O41" s="12">
        <f t="shared" si="1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idden="1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2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 s="7">
        <v>1275714000</v>
      </c>
      <c r="M42" s="7">
        <v>1277355600</v>
      </c>
      <c r="N42" s="14">
        <f t="shared" si="0"/>
        <v>40334.208333333336</v>
      </c>
      <c r="O42" s="12">
        <f t="shared" si="1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idden="1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2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 s="7">
        <v>1346734800</v>
      </c>
      <c r="M43" s="7">
        <v>1348981200</v>
      </c>
      <c r="N43" s="14">
        <f t="shared" si="0"/>
        <v>41156.208333333336</v>
      </c>
      <c r="O43" s="12">
        <f t="shared" si="1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idden="1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2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 s="7">
        <v>1309755600</v>
      </c>
      <c r="M44" s="7">
        <v>1310533200</v>
      </c>
      <c r="N44" s="14">
        <f t="shared" si="0"/>
        <v>40728.208333333336</v>
      </c>
      <c r="O44" s="12">
        <f t="shared" si="1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idden="1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2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 s="7">
        <v>1406178000</v>
      </c>
      <c r="M45" s="7">
        <v>1407560400</v>
      </c>
      <c r="N45" s="14">
        <f t="shared" si="0"/>
        <v>41844.208333333336</v>
      </c>
      <c r="O45" s="12">
        <f t="shared" si="1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idden="1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2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 s="7">
        <v>1552798800</v>
      </c>
      <c r="M46" s="7">
        <v>1552885200</v>
      </c>
      <c r="N46" s="14">
        <f t="shared" si="0"/>
        <v>43541.208333333328</v>
      </c>
      <c r="O46" s="12">
        <f t="shared" si="1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2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 s="7">
        <v>1478062800</v>
      </c>
      <c r="M47" s="7">
        <v>1479362400</v>
      </c>
      <c r="N47" s="14">
        <f t="shared" si="0"/>
        <v>42676.208333333328</v>
      </c>
      <c r="O47" s="12">
        <f t="shared" si="1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idden="1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2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 s="7">
        <v>1278565200</v>
      </c>
      <c r="M48" s="7">
        <v>1280552400</v>
      </c>
      <c r="N48" s="14">
        <f t="shared" si="0"/>
        <v>40367.208333333336</v>
      </c>
      <c r="O48" s="12">
        <f t="shared" si="1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idden="1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2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 s="7">
        <v>1396069200</v>
      </c>
      <c r="M49" s="7">
        <v>1398661200</v>
      </c>
      <c r="N49" s="14">
        <f t="shared" si="0"/>
        <v>41727.208333333336</v>
      </c>
      <c r="O49" s="12">
        <f t="shared" si="1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idden="1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2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 s="7">
        <v>1435208400</v>
      </c>
      <c r="M50" s="7">
        <v>1436245200</v>
      </c>
      <c r="N50" s="14">
        <f t="shared" si="0"/>
        <v>42180.208333333328</v>
      </c>
      <c r="O50" s="12">
        <f t="shared" si="1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idden="1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2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 s="7">
        <v>1571547600</v>
      </c>
      <c r="M51" s="7">
        <v>1575439200</v>
      </c>
      <c r="N51" s="14">
        <f t="shared" si="0"/>
        <v>43758.208333333328</v>
      </c>
      <c r="O51" s="12">
        <f t="shared" si="1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2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 s="7">
        <v>1375333200</v>
      </c>
      <c r="M52" s="7">
        <v>1377752400</v>
      </c>
      <c r="N52" s="14">
        <f t="shared" si="0"/>
        <v>41487.208333333336</v>
      </c>
      <c r="O52" s="12">
        <f t="shared" si="1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2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 s="7">
        <v>1332824400</v>
      </c>
      <c r="M53" s="7">
        <v>1334206800</v>
      </c>
      <c r="N53" s="14">
        <f t="shared" si="0"/>
        <v>40995.208333333336</v>
      </c>
      <c r="O53" s="12">
        <f t="shared" si="1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2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 s="7">
        <v>1284526800</v>
      </c>
      <c r="M54" s="7">
        <v>1284872400</v>
      </c>
      <c r="N54" s="14">
        <f t="shared" si="0"/>
        <v>40436.208333333336</v>
      </c>
      <c r="O54" s="12">
        <f t="shared" si="1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idden="1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2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 s="7">
        <v>1400562000</v>
      </c>
      <c r="M55" s="7">
        <v>1403931600</v>
      </c>
      <c r="N55" s="14">
        <f t="shared" si="0"/>
        <v>41779.208333333336</v>
      </c>
      <c r="O55" s="12">
        <f t="shared" si="1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2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 s="7">
        <v>1520748000</v>
      </c>
      <c r="M56" s="7">
        <v>1521262800</v>
      </c>
      <c r="N56" s="14">
        <f t="shared" si="0"/>
        <v>43170.25</v>
      </c>
      <c r="O56" s="12">
        <f t="shared" si="1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idden="1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2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 s="7">
        <v>1532926800</v>
      </c>
      <c r="M57" s="7">
        <v>1533358800</v>
      </c>
      <c r="N57" s="14">
        <f t="shared" si="0"/>
        <v>43311.208333333328</v>
      </c>
      <c r="O57" s="12">
        <f t="shared" si="1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" hidden="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2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 s="7">
        <v>1420869600</v>
      </c>
      <c r="M58" s="7">
        <v>1421474400</v>
      </c>
      <c r="N58" s="14">
        <f t="shared" si="0"/>
        <v>42014.25</v>
      </c>
      <c r="O58" s="12">
        <f t="shared" si="1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idden="1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2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 s="7">
        <v>1504242000</v>
      </c>
      <c r="M59" s="7">
        <v>1505278800</v>
      </c>
      <c r="N59" s="14">
        <f t="shared" si="0"/>
        <v>42979.208333333328</v>
      </c>
      <c r="O59" s="12">
        <f t="shared" si="1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idden="1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2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 s="7">
        <v>1442811600</v>
      </c>
      <c r="M60" s="7">
        <v>1443934800</v>
      </c>
      <c r="N60" s="14">
        <f t="shared" si="0"/>
        <v>42268.208333333328</v>
      </c>
      <c r="O60" s="12">
        <f t="shared" si="1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idden="1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2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 s="7">
        <v>1497243600</v>
      </c>
      <c r="M61" s="7">
        <v>1498539600</v>
      </c>
      <c r="N61" s="14">
        <f t="shared" si="0"/>
        <v>42898.208333333328</v>
      </c>
      <c r="O61" s="12">
        <f t="shared" si="1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idden="1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2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 s="7">
        <v>1342501200</v>
      </c>
      <c r="M62" s="7">
        <v>1342760400</v>
      </c>
      <c r="N62" s="14">
        <f t="shared" si="0"/>
        <v>41107.208333333336</v>
      </c>
      <c r="O62" s="12">
        <f t="shared" si="1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2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 s="7">
        <v>1298268000</v>
      </c>
      <c r="M63" s="7">
        <v>1301720400</v>
      </c>
      <c r="N63" s="14">
        <f t="shared" si="0"/>
        <v>40595.25</v>
      </c>
      <c r="O63" s="12">
        <f t="shared" si="1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idden="1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2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 s="7">
        <v>1433480400</v>
      </c>
      <c r="M64" s="7">
        <v>1433566800</v>
      </c>
      <c r="N64" s="14">
        <f t="shared" si="0"/>
        <v>42160.208333333328</v>
      </c>
      <c r="O64" s="12">
        <f t="shared" si="1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2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 s="7">
        <v>1493355600</v>
      </c>
      <c r="M65" s="7">
        <v>1493874000</v>
      </c>
      <c r="N65" s="14">
        <f t="shared" si="0"/>
        <v>42853.208333333328</v>
      </c>
      <c r="O65" s="12">
        <f t="shared" si="1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2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 s="7">
        <v>1530507600</v>
      </c>
      <c r="M66" s="7">
        <v>1531803600</v>
      </c>
      <c r="N66" s="14">
        <f t="shared" si="0"/>
        <v>43283.208333333328</v>
      </c>
      <c r="O66" s="12">
        <f t="shared" si="1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idden="1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si="2"/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 s="7">
        <v>1296108000</v>
      </c>
      <c r="M67" s="7">
        <v>1296712800</v>
      </c>
      <c r="N67" s="14">
        <f t="shared" ref="N67:N130" si="4">(((L67/60)/60)/24)+DATE(1970,1,1)</f>
        <v>40570.25</v>
      </c>
      <c r="O67" s="12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ref="F68:F131" si="6">E68/D68*100</f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 s="7">
        <v>1428469200</v>
      </c>
      <c r="M68" s="7">
        <v>1428901200</v>
      </c>
      <c r="N68" s="14">
        <f t="shared" si="4"/>
        <v>42102.208333333328</v>
      </c>
      <c r="O68" s="12">
        <f t="shared" si="5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" hidden="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 s="7">
        <v>1264399200</v>
      </c>
      <c r="M69" s="7">
        <v>1264831200</v>
      </c>
      <c r="N69" s="14">
        <f t="shared" si="4"/>
        <v>40203.25</v>
      </c>
      <c r="O69" s="12">
        <f t="shared" si="5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idden="1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 s="7">
        <v>1501131600</v>
      </c>
      <c r="M70" s="7">
        <v>1505192400</v>
      </c>
      <c r="N70" s="14">
        <f t="shared" si="4"/>
        <v>42943.208333333328</v>
      </c>
      <c r="O70" s="12">
        <f t="shared" si="5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idden="1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 s="7">
        <v>1292738400</v>
      </c>
      <c r="M71" s="7">
        <v>1295676000</v>
      </c>
      <c r="N71" s="14">
        <f t="shared" si="4"/>
        <v>40531.25</v>
      </c>
      <c r="O71" s="12">
        <f t="shared" si="5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idden="1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 s="7">
        <v>1288674000</v>
      </c>
      <c r="M72" s="7">
        <v>1292911200</v>
      </c>
      <c r="N72" s="14">
        <f t="shared" si="4"/>
        <v>40484.208333333336</v>
      </c>
      <c r="O72" s="12">
        <f t="shared" si="5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" hidden="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 s="7">
        <v>1575093600</v>
      </c>
      <c r="M73" s="7">
        <v>1575439200</v>
      </c>
      <c r="N73" s="14">
        <f t="shared" si="4"/>
        <v>43799.25</v>
      </c>
      <c r="O73" s="12">
        <f t="shared" si="5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idden="1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 s="7">
        <v>1435726800</v>
      </c>
      <c r="M74" s="7">
        <v>1438837200</v>
      </c>
      <c r="N74" s="14">
        <f t="shared" si="4"/>
        <v>42186.208333333328</v>
      </c>
      <c r="O74" s="12">
        <f t="shared" si="5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idden="1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 s="7">
        <v>1480226400</v>
      </c>
      <c r="M75" s="7">
        <v>1480485600</v>
      </c>
      <c r="N75" s="14">
        <f t="shared" si="4"/>
        <v>42701.25</v>
      </c>
      <c r="O75" s="12">
        <f t="shared" si="5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idden="1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 s="7">
        <v>1459054800</v>
      </c>
      <c r="M76" s="7">
        <v>1459141200</v>
      </c>
      <c r="N76" s="14">
        <f t="shared" si="4"/>
        <v>42456.208333333328</v>
      </c>
      <c r="O76" s="12">
        <f t="shared" si="5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idden="1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 s="7">
        <v>1531630800</v>
      </c>
      <c r="M77" s="7">
        <v>1532322000</v>
      </c>
      <c r="N77" s="14">
        <f t="shared" si="4"/>
        <v>43296.208333333328</v>
      </c>
      <c r="O77" s="12">
        <f t="shared" si="5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 s="7">
        <v>1421992800</v>
      </c>
      <c r="M78" s="7">
        <v>1426222800</v>
      </c>
      <c r="N78" s="14">
        <f t="shared" si="4"/>
        <v>42027.25</v>
      </c>
      <c r="O78" s="12">
        <f t="shared" si="5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 s="7">
        <v>1285563600</v>
      </c>
      <c r="M79" s="7">
        <v>1286773200</v>
      </c>
      <c r="N79" s="14">
        <f t="shared" si="4"/>
        <v>40448.208333333336</v>
      </c>
      <c r="O79" s="12">
        <f t="shared" si="5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idden="1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 s="7">
        <v>1523854800</v>
      </c>
      <c r="M80" s="7">
        <v>1523941200</v>
      </c>
      <c r="N80" s="14">
        <f t="shared" si="4"/>
        <v>43206.208333333328</v>
      </c>
      <c r="O80" s="12">
        <f t="shared" si="5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 s="7">
        <v>1529125200</v>
      </c>
      <c r="M81" s="7">
        <v>1529557200</v>
      </c>
      <c r="N81" s="14">
        <f t="shared" si="4"/>
        <v>43267.208333333328</v>
      </c>
      <c r="O81" s="12">
        <f t="shared" si="5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idden="1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 s="7">
        <v>1503982800</v>
      </c>
      <c r="M82" s="7">
        <v>1506574800</v>
      </c>
      <c r="N82" s="14">
        <f t="shared" si="4"/>
        <v>42976.208333333328</v>
      </c>
      <c r="O82" s="12">
        <f t="shared" si="5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idden="1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 s="7">
        <v>1511416800</v>
      </c>
      <c r="M83" s="7">
        <v>1513576800</v>
      </c>
      <c r="N83" s="14">
        <f t="shared" si="4"/>
        <v>43062.25</v>
      </c>
      <c r="O83" s="12">
        <f t="shared" si="5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idden="1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 s="7">
        <v>1547704800</v>
      </c>
      <c r="M84" s="7">
        <v>1548309600</v>
      </c>
      <c r="N84" s="14">
        <f t="shared" si="4"/>
        <v>43482.25</v>
      </c>
      <c r="O84" s="12">
        <f t="shared" si="5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 s="7">
        <v>1469682000</v>
      </c>
      <c r="M85" s="7">
        <v>1471582800</v>
      </c>
      <c r="N85" s="14">
        <f t="shared" si="4"/>
        <v>42579.208333333328</v>
      </c>
      <c r="O85" s="12">
        <f t="shared" si="5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idden="1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 s="7">
        <v>1343451600</v>
      </c>
      <c r="M86" s="7">
        <v>1344315600</v>
      </c>
      <c r="N86" s="14">
        <f t="shared" si="4"/>
        <v>41118.208333333336</v>
      </c>
      <c r="O86" s="12">
        <f t="shared" si="5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idden="1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 s="7">
        <v>1315717200</v>
      </c>
      <c r="M87" s="7">
        <v>1316408400</v>
      </c>
      <c r="N87" s="14">
        <f t="shared" si="4"/>
        <v>40797.208333333336</v>
      </c>
      <c r="O87" s="12">
        <f t="shared" si="5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idden="1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 s="7">
        <v>1430715600</v>
      </c>
      <c r="M88" s="7">
        <v>1431838800</v>
      </c>
      <c r="N88" s="14">
        <f t="shared" si="4"/>
        <v>42128.208333333328</v>
      </c>
      <c r="O88" s="12">
        <f t="shared" si="5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 s="7">
        <v>1299564000</v>
      </c>
      <c r="M89" s="7">
        <v>1300510800</v>
      </c>
      <c r="N89" s="14">
        <f t="shared" si="4"/>
        <v>40610.25</v>
      </c>
      <c r="O89" s="12">
        <f t="shared" si="5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idden="1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 s="7">
        <v>1429160400</v>
      </c>
      <c r="M90" s="7">
        <v>1431061200</v>
      </c>
      <c r="N90" s="14">
        <f t="shared" si="4"/>
        <v>42110.208333333328</v>
      </c>
      <c r="O90" s="12">
        <f t="shared" si="5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idden="1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 s="7">
        <v>1271307600</v>
      </c>
      <c r="M91" s="7">
        <v>1271480400</v>
      </c>
      <c r="N91" s="14">
        <f t="shared" si="4"/>
        <v>40283.208333333336</v>
      </c>
      <c r="O91" s="12">
        <f t="shared" si="5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 s="7">
        <v>1456380000</v>
      </c>
      <c r="M92" s="7">
        <v>1456380000</v>
      </c>
      <c r="N92" s="14">
        <f t="shared" si="4"/>
        <v>42425.25</v>
      </c>
      <c r="O92" s="12">
        <f t="shared" si="5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 s="7">
        <v>1470459600</v>
      </c>
      <c r="M93" s="7">
        <v>1472878800</v>
      </c>
      <c r="N93" s="14">
        <f t="shared" si="4"/>
        <v>42588.208333333328</v>
      </c>
      <c r="O93" s="12">
        <f t="shared" si="5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" hidden="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 s="7">
        <v>1277269200</v>
      </c>
      <c r="M94" s="7">
        <v>1277355600</v>
      </c>
      <c r="N94" s="14">
        <f t="shared" si="4"/>
        <v>40352.208333333336</v>
      </c>
      <c r="O94" s="12">
        <f t="shared" si="5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idden="1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 s="7">
        <v>1350709200</v>
      </c>
      <c r="M95" s="7">
        <v>1351054800</v>
      </c>
      <c r="N95" s="14">
        <f t="shared" si="4"/>
        <v>41202.208333333336</v>
      </c>
      <c r="O95" s="12">
        <f t="shared" si="5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idden="1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 s="7">
        <v>1554613200</v>
      </c>
      <c r="M96" s="7">
        <v>1555563600</v>
      </c>
      <c r="N96" s="14">
        <f t="shared" si="4"/>
        <v>43562.208333333328</v>
      </c>
      <c r="O96" s="12">
        <f t="shared" si="5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" hidden="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 s="7">
        <v>1571029200</v>
      </c>
      <c r="M97" s="7">
        <v>1571634000</v>
      </c>
      <c r="N97" s="14">
        <f t="shared" si="4"/>
        <v>43752.208333333328</v>
      </c>
      <c r="O97" s="12">
        <f t="shared" si="5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idden="1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 s="7">
        <v>1299736800</v>
      </c>
      <c r="M98" s="7">
        <v>1300856400</v>
      </c>
      <c r="N98" s="14">
        <f t="shared" si="4"/>
        <v>40612.25</v>
      </c>
      <c r="O98" s="12">
        <f t="shared" si="5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idden="1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 s="7">
        <v>1435208400</v>
      </c>
      <c r="M99" s="7">
        <v>1439874000</v>
      </c>
      <c r="N99" s="14">
        <f t="shared" si="4"/>
        <v>42180.208333333328</v>
      </c>
      <c r="O99" s="12">
        <f t="shared" si="5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 s="7">
        <v>1437973200</v>
      </c>
      <c r="M100" s="7">
        <v>1438318800</v>
      </c>
      <c r="N100" s="14">
        <f t="shared" si="4"/>
        <v>42212.208333333328</v>
      </c>
      <c r="O100" s="12">
        <f t="shared" si="5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" hidden="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 s="7">
        <v>1416895200</v>
      </c>
      <c r="M101" s="7">
        <v>1419400800</v>
      </c>
      <c r="N101" s="14">
        <f t="shared" si="4"/>
        <v>41968.25</v>
      </c>
      <c r="O101" s="12">
        <f t="shared" si="5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 s="7">
        <v>1319000400</v>
      </c>
      <c r="M102" s="7">
        <v>1320555600</v>
      </c>
      <c r="N102" s="14">
        <f t="shared" si="4"/>
        <v>40835.208333333336</v>
      </c>
      <c r="O102" s="12">
        <f t="shared" si="5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idden="1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 s="7">
        <v>1424498400</v>
      </c>
      <c r="M103" s="7">
        <v>1425103200</v>
      </c>
      <c r="N103" s="14">
        <f t="shared" si="4"/>
        <v>42056.25</v>
      </c>
      <c r="O103" s="12">
        <f t="shared" si="5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idden="1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 s="7">
        <v>1526274000</v>
      </c>
      <c r="M104" s="7">
        <v>1526878800</v>
      </c>
      <c r="N104" s="14">
        <f t="shared" si="4"/>
        <v>43234.208333333328</v>
      </c>
      <c r="O104" s="12">
        <f t="shared" si="5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 s="7">
        <v>1287896400</v>
      </c>
      <c r="M105" s="7">
        <v>1288674000</v>
      </c>
      <c r="N105" s="14">
        <f t="shared" si="4"/>
        <v>40475.208333333336</v>
      </c>
      <c r="O105" s="12">
        <f t="shared" si="5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idden="1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 s="7">
        <v>1495515600</v>
      </c>
      <c r="M106" s="7">
        <v>1495602000</v>
      </c>
      <c r="N106" s="14">
        <f t="shared" si="4"/>
        <v>42878.208333333328</v>
      </c>
      <c r="O106" s="12">
        <f t="shared" si="5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idden="1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 s="7">
        <v>1364878800</v>
      </c>
      <c r="M107" s="7">
        <v>1366434000</v>
      </c>
      <c r="N107" s="14">
        <f t="shared" si="4"/>
        <v>41366.208333333336</v>
      </c>
      <c r="O107" s="12">
        <f t="shared" si="5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idden="1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 s="7">
        <v>1567918800</v>
      </c>
      <c r="M108" s="7">
        <v>1568350800</v>
      </c>
      <c r="N108" s="14">
        <f t="shared" si="4"/>
        <v>43716.208333333328</v>
      </c>
      <c r="O108" s="12">
        <f t="shared" si="5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" hidden="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 s="7">
        <v>1524459600</v>
      </c>
      <c r="M109" s="7">
        <v>1525928400</v>
      </c>
      <c r="N109" s="14">
        <f t="shared" si="4"/>
        <v>43213.208333333328</v>
      </c>
      <c r="O109" s="12">
        <f t="shared" si="5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" hidden="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 s="7">
        <v>1333688400</v>
      </c>
      <c r="M110" s="7">
        <v>1336885200</v>
      </c>
      <c r="N110" s="14">
        <f t="shared" si="4"/>
        <v>41005.208333333336</v>
      </c>
      <c r="O110" s="12">
        <f t="shared" si="5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 s="7">
        <v>1389506400</v>
      </c>
      <c r="M111" s="7">
        <v>1389679200</v>
      </c>
      <c r="N111" s="14">
        <f t="shared" si="4"/>
        <v>41651.25</v>
      </c>
      <c r="O111" s="12">
        <f t="shared" si="5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 s="7">
        <v>1536642000</v>
      </c>
      <c r="M112" s="7">
        <v>1538283600</v>
      </c>
      <c r="N112" s="14">
        <f t="shared" si="4"/>
        <v>43354.208333333328</v>
      </c>
      <c r="O112" s="12">
        <f t="shared" si="5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idden="1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 s="7">
        <v>1348290000</v>
      </c>
      <c r="M113" s="7">
        <v>1348808400</v>
      </c>
      <c r="N113" s="14">
        <f t="shared" si="4"/>
        <v>41174.208333333336</v>
      </c>
      <c r="O113" s="12">
        <f t="shared" si="5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idden="1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 s="7">
        <v>1408856400</v>
      </c>
      <c r="M114" s="7">
        <v>1410152400</v>
      </c>
      <c r="N114" s="14">
        <f t="shared" si="4"/>
        <v>41875.208333333336</v>
      </c>
      <c r="O114" s="12">
        <f t="shared" si="5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idden="1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 s="7">
        <v>1505192400</v>
      </c>
      <c r="M115" s="7">
        <v>1505797200</v>
      </c>
      <c r="N115" s="14">
        <f t="shared" si="4"/>
        <v>42990.208333333328</v>
      </c>
      <c r="O115" s="12">
        <f t="shared" si="5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idden="1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 s="7">
        <v>1554786000</v>
      </c>
      <c r="M116" s="7">
        <v>1554872400</v>
      </c>
      <c r="N116" s="14">
        <f t="shared" si="4"/>
        <v>43564.208333333328</v>
      </c>
      <c r="O116" s="12">
        <f t="shared" si="5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 s="7">
        <v>1510898400</v>
      </c>
      <c r="M117" s="7">
        <v>1513922400</v>
      </c>
      <c r="N117" s="14">
        <f t="shared" si="4"/>
        <v>43056.25</v>
      </c>
      <c r="O117" s="12">
        <f t="shared" si="5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 s="7">
        <v>1442552400</v>
      </c>
      <c r="M118" s="7">
        <v>1442638800</v>
      </c>
      <c r="N118" s="14">
        <f t="shared" si="4"/>
        <v>42265.208333333328</v>
      </c>
      <c r="O118" s="12">
        <f t="shared" si="5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idden="1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 s="7">
        <v>1316667600</v>
      </c>
      <c r="M119" s="7">
        <v>1317186000</v>
      </c>
      <c r="N119" s="14">
        <f t="shared" si="4"/>
        <v>40808.208333333336</v>
      </c>
      <c r="O119" s="12">
        <f t="shared" si="5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idden="1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 s="7">
        <v>1390716000</v>
      </c>
      <c r="M120" s="7">
        <v>1391234400</v>
      </c>
      <c r="N120" s="14">
        <f t="shared" si="4"/>
        <v>41665.25</v>
      </c>
      <c r="O120" s="12">
        <f t="shared" si="5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" hidden="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 s="7">
        <v>1402894800</v>
      </c>
      <c r="M121" s="7">
        <v>1404363600</v>
      </c>
      <c r="N121" s="14">
        <f t="shared" si="4"/>
        <v>41806.208333333336</v>
      </c>
      <c r="O121" s="12">
        <f t="shared" si="5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idden="1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 s="7">
        <v>1429246800</v>
      </c>
      <c r="M122" s="7">
        <v>1429592400</v>
      </c>
      <c r="N122" s="14">
        <f t="shared" si="4"/>
        <v>42111.208333333328</v>
      </c>
      <c r="O122" s="12">
        <f t="shared" si="5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idden="1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 s="7">
        <v>1412485200</v>
      </c>
      <c r="M123" s="7">
        <v>1413608400</v>
      </c>
      <c r="N123" s="14">
        <f t="shared" si="4"/>
        <v>41917.208333333336</v>
      </c>
      <c r="O123" s="12">
        <f t="shared" si="5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 s="7">
        <v>1417068000</v>
      </c>
      <c r="M124" s="7">
        <v>1419400800</v>
      </c>
      <c r="N124" s="14">
        <f t="shared" si="4"/>
        <v>41970.25</v>
      </c>
      <c r="O124" s="12">
        <f t="shared" si="5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 s="7">
        <v>1448344800</v>
      </c>
      <c r="M125" s="7">
        <v>1448604000</v>
      </c>
      <c r="N125" s="14">
        <f t="shared" si="4"/>
        <v>42332.25</v>
      </c>
      <c r="O125" s="12">
        <f t="shared" si="5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idden="1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 s="7">
        <v>1557723600</v>
      </c>
      <c r="M126" s="7">
        <v>1562302800</v>
      </c>
      <c r="N126" s="14">
        <f t="shared" si="4"/>
        <v>43598.208333333328</v>
      </c>
      <c r="O126" s="12">
        <f t="shared" si="5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idden="1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 s="7">
        <v>1537333200</v>
      </c>
      <c r="M127" s="7">
        <v>1537678800</v>
      </c>
      <c r="N127" s="14">
        <f t="shared" si="4"/>
        <v>43362.208333333328</v>
      </c>
      <c r="O127" s="12">
        <f t="shared" si="5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 s="7">
        <v>1471150800</v>
      </c>
      <c r="M128" s="7">
        <v>1473570000</v>
      </c>
      <c r="N128" s="14">
        <f t="shared" si="4"/>
        <v>42596.208333333328</v>
      </c>
      <c r="O128" s="12">
        <f t="shared" si="5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 s="7">
        <v>1273640400</v>
      </c>
      <c r="M129" s="7">
        <v>1273899600</v>
      </c>
      <c r="N129" s="14">
        <f t="shared" si="4"/>
        <v>40310.208333333336</v>
      </c>
      <c r="O129" s="12">
        <f t="shared" si="5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idden="1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 s="7">
        <v>1282885200</v>
      </c>
      <c r="M130" s="7">
        <v>1284008400</v>
      </c>
      <c r="N130" s="14">
        <f t="shared" si="4"/>
        <v>40417.208333333336</v>
      </c>
      <c r="O130" s="12">
        <f t="shared" si="5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idden="1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si="6"/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 s="7">
        <v>1422943200</v>
      </c>
      <c r="M131" s="7">
        <v>1425103200</v>
      </c>
      <c r="N131" s="14">
        <f t="shared" ref="N131:N194" si="8">(((L131/60)/60)/24)+DATE(1970,1,1)</f>
        <v>42038.25</v>
      </c>
      <c r="O131" s="12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idden="1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ref="F132:F195" si="10">E132/D132*100</f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 s="7">
        <v>1319605200</v>
      </c>
      <c r="M132" s="7">
        <v>1320991200</v>
      </c>
      <c r="N132" s="14">
        <f t="shared" si="8"/>
        <v>40842.208333333336</v>
      </c>
      <c r="O132" s="12">
        <f t="shared" si="9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" hidden="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10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 s="7">
        <v>1385704800</v>
      </c>
      <c r="M133" s="7">
        <v>1386828000</v>
      </c>
      <c r="N133" s="14">
        <f t="shared" si="8"/>
        <v>41607.25</v>
      </c>
      <c r="O133" s="12">
        <f t="shared" si="9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idden="1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10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 s="7">
        <v>1515736800</v>
      </c>
      <c r="M134" s="7">
        <v>1517119200</v>
      </c>
      <c r="N134" s="14">
        <f t="shared" si="8"/>
        <v>43112.25</v>
      </c>
      <c r="O134" s="12">
        <f t="shared" si="9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idden="1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10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 s="7">
        <v>1313125200</v>
      </c>
      <c r="M135" s="7">
        <v>1315026000</v>
      </c>
      <c r="N135" s="14">
        <f t="shared" si="8"/>
        <v>40767.208333333336</v>
      </c>
      <c r="O135" s="12">
        <f t="shared" si="9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10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 s="7">
        <v>1308459600</v>
      </c>
      <c r="M136" s="7">
        <v>1312693200</v>
      </c>
      <c r="N136" s="14">
        <f t="shared" si="8"/>
        <v>40713.208333333336</v>
      </c>
      <c r="O136" s="12">
        <f t="shared" si="9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10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 s="7">
        <v>1362636000</v>
      </c>
      <c r="M137" s="7">
        <v>1363064400</v>
      </c>
      <c r="N137" s="14">
        <f t="shared" si="8"/>
        <v>41340.25</v>
      </c>
      <c r="O137" s="12">
        <f t="shared" si="9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idden="1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10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 s="7">
        <v>1402117200</v>
      </c>
      <c r="M138" s="7">
        <v>1403154000</v>
      </c>
      <c r="N138" s="14">
        <f t="shared" si="8"/>
        <v>41797.208333333336</v>
      </c>
      <c r="O138" s="12">
        <f t="shared" si="9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idden="1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10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 s="7">
        <v>1286341200</v>
      </c>
      <c r="M139" s="7">
        <v>1286859600</v>
      </c>
      <c r="N139" s="14">
        <f t="shared" si="8"/>
        <v>40457.208333333336</v>
      </c>
      <c r="O139" s="12">
        <f t="shared" si="9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10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 s="7">
        <v>1348808400</v>
      </c>
      <c r="M140" s="7">
        <v>1349326800</v>
      </c>
      <c r="N140" s="14">
        <f t="shared" si="8"/>
        <v>41180.208333333336</v>
      </c>
      <c r="O140" s="12">
        <f t="shared" si="9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10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 s="7">
        <v>1429592400</v>
      </c>
      <c r="M141" s="7">
        <v>1430974800</v>
      </c>
      <c r="N141" s="14">
        <f t="shared" si="8"/>
        <v>42115.208333333328</v>
      </c>
      <c r="O141" s="12">
        <f t="shared" si="9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" hidden="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10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 s="7">
        <v>1519538400</v>
      </c>
      <c r="M142" s="7">
        <v>1519970400</v>
      </c>
      <c r="N142" s="14">
        <f t="shared" si="8"/>
        <v>43156.25</v>
      </c>
      <c r="O142" s="12">
        <f t="shared" si="9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idden="1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10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 s="7">
        <v>1434085200</v>
      </c>
      <c r="M143" s="7">
        <v>1434603600</v>
      </c>
      <c r="N143" s="14">
        <f t="shared" si="8"/>
        <v>42167.208333333328</v>
      </c>
      <c r="O143" s="12">
        <f t="shared" si="9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" hidden="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10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 s="7">
        <v>1333688400</v>
      </c>
      <c r="M144" s="7">
        <v>1337230800</v>
      </c>
      <c r="N144" s="14">
        <f t="shared" si="8"/>
        <v>41005.208333333336</v>
      </c>
      <c r="O144" s="12">
        <f t="shared" si="9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idden="1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10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 s="7">
        <v>1277701200</v>
      </c>
      <c r="M145" s="7">
        <v>1279429200</v>
      </c>
      <c r="N145" s="14">
        <f t="shared" si="8"/>
        <v>40357.208333333336</v>
      </c>
      <c r="O145" s="12">
        <f t="shared" si="9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idden="1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10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 s="7">
        <v>1560747600</v>
      </c>
      <c r="M146" s="7">
        <v>1561438800</v>
      </c>
      <c r="N146" s="14">
        <f t="shared" si="8"/>
        <v>43633.208333333328</v>
      </c>
      <c r="O146" s="12">
        <f t="shared" si="9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idden="1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10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 s="7">
        <v>1410066000</v>
      </c>
      <c r="M147" s="7">
        <v>1410498000</v>
      </c>
      <c r="N147" s="14">
        <f t="shared" si="8"/>
        <v>41889.208333333336</v>
      </c>
      <c r="O147" s="12">
        <f t="shared" si="9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" hidden="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10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 s="7">
        <v>1320732000</v>
      </c>
      <c r="M148" s="7">
        <v>1322460000</v>
      </c>
      <c r="N148" s="14">
        <f t="shared" si="8"/>
        <v>40855.25</v>
      </c>
      <c r="O148" s="12">
        <f t="shared" si="9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" hidden="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10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 s="7">
        <v>1465794000</v>
      </c>
      <c r="M149" s="7">
        <v>1466312400</v>
      </c>
      <c r="N149" s="14">
        <f t="shared" si="8"/>
        <v>42534.208333333328</v>
      </c>
      <c r="O149" s="12">
        <f t="shared" si="9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idden="1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10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 s="7">
        <v>1500958800</v>
      </c>
      <c r="M150" s="7">
        <v>1501736400</v>
      </c>
      <c r="N150" s="14">
        <f t="shared" si="8"/>
        <v>42941.208333333328</v>
      </c>
      <c r="O150" s="12">
        <f t="shared" si="9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idden="1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10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 s="7">
        <v>1357020000</v>
      </c>
      <c r="M151" s="7">
        <v>1361512800</v>
      </c>
      <c r="N151" s="14">
        <f t="shared" si="8"/>
        <v>41275.25</v>
      </c>
      <c r="O151" s="12">
        <f t="shared" si="9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10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 s="7">
        <v>1544940000</v>
      </c>
      <c r="M152" s="7">
        <v>1545026400</v>
      </c>
      <c r="N152" s="14">
        <f t="shared" si="8"/>
        <v>43450.25</v>
      </c>
      <c r="O152" s="12">
        <f t="shared" si="9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10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 s="7">
        <v>1402290000</v>
      </c>
      <c r="M153" s="7">
        <v>1406696400</v>
      </c>
      <c r="N153" s="14">
        <f t="shared" si="8"/>
        <v>41799.208333333336</v>
      </c>
      <c r="O153" s="12">
        <f t="shared" si="9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idden="1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10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 s="7">
        <v>1487311200</v>
      </c>
      <c r="M154" s="7">
        <v>1487916000</v>
      </c>
      <c r="N154" s="14">
        <f t="shared" si="8"/>
        <v>42783.25</v>
      </c>
      <c r="O154" s="12">
        <f t="shared" si="9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10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 s="7">
        <v>1350622800</v>
      </c>
      <c r="M155" s="7">
        <v>1351141200</v>
      </c>
      <c r="N155" s="14">
        <f t="shared" si="8"/>
        <v>41201.208333333336</v>
      </c>
      <c r="O155" s="12">
        <f t="shared" si="9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10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 s="7">
        <v>1463029200</v>
      </c>
      <c r="M156" s="7">
        <v>1465016400</v>
      </c>
      <c r="N156" s="14">
        <f t="shared" si="8"/>
        <v>42502.208333333328</v>
      </c>
      <c r="O156" s="12">
        <f t="shared" si="9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10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 s="7">
        <v>1269493200</v>
      </c>
      <c r="M157" s="7">
        <v>1270789200</v>
      </c>
      <c r="N157" s="14">
        <f t="shared" si="8"/>
        <v>40262.208333333336</v>
      </c>
      <c r="O157" s="12">
        <f t="shared" si="9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idden="1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10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 s="7">
        <v>1570251600</v>
      </c>
      <c r="M158" s="7">
        <v>1572325200</v>
      </c>
      <c r="N158" s="14">
        <f t="shared" si="8"/>
        <v>43743.208333333328</v>
      </c>
      <c r="O158" s="12">
        <f t="shared" si="9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10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 s="7">
        <v>1388383200</v>
      </c>
      <c r="M159" s="7">
        <v>1389420000</v>
      </c>
      <c r="N159" s="14">
        <f t="shared" si="8"/>
        <v>41638.25</v>
      </c>
      <c r="O159" s="12">
        <f t="shared" si="9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idden="1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10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 s="7">
        <v>1449554400</v>
      </c>
      <c r="M160" s="7">
        <v>1449640800</v>
      </c>
      <c r="N160" s="14">
        <f t="shared" si="8"/>
        <v>42346.25</v>
      </c>
      <c r="O160" s="12">
        <f t="shared" si="9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idden="1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10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 s="7">
        <v>1553662800</v>
      </c>
      <c r="M161" s="7">
        <v>1555218000</v>
      </c>
      <c r="N161" s="14">
        <f t="shared" si="8"/>
        <v>43551.208333333328</v>
      </c>
      <c r="O161" s="12">
        <f t="shared" si="9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idden="1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10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 s="7">
        <v>1556341200</v>
      </c>
      <c r="M162" s="7">
        <v>1557723600</v>
      </c>
      <c r="N162" s="14">
        <f t="shared" si="8"/>
        <v>43582.208333333328</v>
      </c>
      <c r="O162" s="12">
        <f t="shared" si="9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10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 s="7">
        <v>1442984400</v>
      </c>
      <c r="M163" s="7">
        <v>1443502800</v>
      </c>
      <c r="N163" s="14">
        <f t="shared" si="8"/>
        <v>42270.208333333328</v>
      </c>
      <c r="O163" s="12">
        <f t="shared" si="9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" hidden="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10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 s="7">
        <v>1544248800</v>
      </c>
      <c r="M164" s="7">
        <v>1546840800</v>
      </c>
      <c r="N164" s="14">
        <f t="shared" si="8"/>
        <v>43442.25</v>
      </c>
      <c r="O164" s="12">
        <f t="shared" si="9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idden="1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10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 s="7">
        <v>1508475600</v>
      </c>
      <c r="M165" s="7">
        <v>1512712800</v>
      </c>
      <c r="N165" s="14">
        <f t="shared" si="8"/>
        <v>43028.208333333328</v>
      </c>
      <c r="O165" s="12">
        <f t="shared" si="9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idden="1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10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 s="7">
        <v>1507438800</v>
      </c>
      <c r="M166" s="7">
        <v>1507525200</v>
      </c>
      <c r="N166" s="14">
        <f t="shared" si="8"/>
        <v>43016.208333333328</v>
      </c>
      <c r="O166" s="12">
        <f t="shared" si="9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idden="1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10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 s="7">
        <v>1501563600</v>
      </c>
      <c r="M167" s="7">
        <v>1504328400</v>
      </c>
      <c r="N167" s="14">
        <f t="shared" si="8"/>
        <v>42948.208333333328</v>
      </c>
      <c r="O167" s="12">
        <f t="shared" si="9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idden="1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10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 s="7">
        <v>1292997600</v>
      </c>
      <c r="M168" s="7">
        <v>1293343200</v>
      </c>
      <c r="N168" s="14">
        <f t="shared" si="8"/>
        <v>40534.25</v>
      </c>
      <c r="O168" s="12">
        <f t="shared" si="9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idden="1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10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 s="7">
        <v>1370840400</v>
      </c>
      <c r="M169" s="7">
        <v>1371704400</v>
      </c>
      <c r="N169" s="14">
        <f t="shared" si="8"/>
        <v>41435.208333333336</v>
      </c>
      <c r="O169" s="12">
        <f t="shared" si="9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10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 s="7">
        <v>1550815200</v>
      </c>
      <c r="M170" s="7">
        <v>1552798800</v>
      </c>
      <c r="N170" s="14">
        <f t="shared" si="8"/>
        <v>43518.25</v>
      </c>
      <c r="O170" s="12">
        <f t="shared" si="9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idden="1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10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 s="7">
        <v>1339909200</v>
      </c>
      <c r="M171" s="7">
        <v>1342328400</v>
      </c>
      <c r="N171" s="14">
        <f t="shared" si="8"/>
        <v>41077.208333333336</v>
      </c>
      <c r="O171" s="12">
        <f t="shared" si="9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10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 s="7">
        <v>1501736400</v>
      </c>
      <c r="M172" s="7">
        <v>1502341200</v>
      </c>
      <c r="N172" s="14">
        <f t="shared" si="8"/>
        <v>42950.208333333328</v>
      </c>
      <c r="O172" s="12">
        <f t="shared" si="9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10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 s="7">
        <v>1395291600</v>
      </c>
      <c r="M173" s="7">
        <v>1397192400</v>
      </c>
      <c r="N173" s="14">
        <f t="shared" si="8"/>
        <v>41718.208333333336</v>
      </c>
      <c r="O173" s="12">
        <f t="shared" si="9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10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 s="7">
        <v>1405746000</v>
      </c>
      <c r="M174" s="7">
        <v>1407042000</v>
      </c>
      <c r="N174" s="14">
        <f t="shared" si="8"/>
        <v>41839.208333333336</v>
      </c>
      <c r="O174" s="12">
        <f t="shared" si="9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idden="1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10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 s="7">
        <v>1368853200</v>
      </c>
      <c r="M175" s="7">
        <v>1369371600</v>
      </c>
      <c r="N175" s="14">
        <f t="shared" si="8"/>
        <v>41412.208333333336</v>
      </c>
      <c r="O175" s="12">
        <f t="shared" si="9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idden="1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10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 s="7">
        <v>1444021200</v>
      </c>
      <c r="M176" s="7">
        <v>1444107600</v>
      </c>
      <c r="N176" s="14">
        <f t="shared" si="8"/>
        <v>42282.208333333328</v>
      </c>
      <c r="O176" s="12">
        <f t="shared" si="9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10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 s="7">
        <v>1472619600</v>
      </c>
      <c r="M177" s="7">
        <v>1474261200</v>
      </c>
      <c r="N177" s="14">
        <f t="shared" si="8"/>
        <v>42613.208333333328</v>
      </c>
      <c r="O177" s="12">
        <f t="shared" si="9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10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 s="7">
        <v>1472878800</v>
      </c>
      <c r="M178" s="7">
        <v>1473656400</v>
      </c>
      <c r="N178" s="14">
        <f t="shared" si="8"/>
        <v>42616.208333333328</v>
      </c>
      <c r="O178" s="12">
        <f t="shared" si="9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idden="1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10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 s="7">
        <v>1289800800</v>
      </c>
      <c r="M179" s="7">
        <v>1291960800</v>
      </c>
      <c r="N179" s="14">
        <f t="shared" si="8"/>
        <v>40497.25</v>
      </c>
      <c r="O179" s="12">
        <f t="shared" si="9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10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 s="7">
        <v>1505970000</v>
      </c>
      <c r="M180" s="7">
        <v>1506747600</v>
      </c>
      <c r="N180" s="14">
        <f t="shared" si="8"/>
        <v>42999.208333333328</v>
      </c>
      <c r="O180" s="12">
        <f t="shared" si="9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" hidden="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10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 s="7">
        <v>1363496400</v>
      </c>
      <c r="M181" s="7">
        <v>1363582800</v>
      </c>
      <c r="N181" s="14">
        <f t="shared" si="8"/>
        <v>41350.208333333336</v>
      </c>
      <c r="O181" s="12">
        <f t="shared" si="9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idden="1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10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 s="7">
        <v>1269234000</v>
      </c>
      <c r="M182" s="7">
        <v>1269666000</v>
      </c>
      <c r="N182" s="14">
        <f t="shared" si="8"/>
        <v>40259.208333333336</v>
      </c>
      <c r="O182" s="12">
        <f t="shared" si="9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10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 s="7">
        <v>1507093200</v>
      </c>
      <c r="M183" s="7">
        <v>1508648400</v>
      </c>
      <c r="N183" s="14">
        <f t="shared" si="8"/>
        <v>43012.208333333328</v>
      </c>
      <c r="O183" s="12">
        <f t="shared" si="9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" hidden="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10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 s="7">
        <v>1560574800</v>
      </c>
      <c r="M184" s="7">
        <v>1561957200</v>
      </c>
      <c r="N184" s="14">
        <f t="shared" si="8"/>
        <v>43631.208333333328</v>
      </c>
      <c r="O184" s="12">
        <f t="shared" si="9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10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 s="7">
        <v>1284008400</v>
      </c>
      <c r="M185" s="7">
        <v>1285131600</v>
      </c>
      <c r="N185" s="14">
        <f t="shared" si="8"/>
        <v>40430.208333333336</v>
      </c>
      <c r="O185" s="12">
        <f t="shared" si="9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idden="1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10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 s="7">
        <v>1556859600</v>
      </c>
      <c r="M186" s="7">
        <v>1556946000</v>
      </c>
      <c r="N186" s="14">
        <f t="shared" si="8"/>
        <v>43588.208333333328</v>
      </c>
      <c r="O186" s="12">
        <f t="shared" si="9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10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 s="7">
        <v>1526187600</v>
      </c>
      <c r="M187" s="7">
        <v>1527138000</v>
      </c>
      <c r="N187" s="14">
        <f t="shared" si="8"/>
        <v>43233.208333333328</v>
      </c>
      <c r="O187" s="12">
        <f t="shared" si="9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10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 s="7">
        <v>1400821200</v>
      </c>
      <c r="M188" s="7">
        <v>1402117200</v>
      </c>
      <c r="N188" s="14">
        <f t="shared" si="8"/>
        <v>41782.208333333336</v>
      </c>
      <c r="O188" s="12">
        <f t="shared" si="9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idden="1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10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 s="7">
        <v>1361599200</v>
      </c>
      <c r="M189" s="7">
        <v>1364014800</v>
      </c>
      <c r="N189" s="14">
        <f t="shared" si="8"/>
        <v>41328.25</v>
      </c>
      <c r="O189" s="12">
        <f t="shared" si="9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10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 s="7">
        <v>1417500000</v>
      </c>
      <c r="M190" s="7">
        <v>1417586400</v>
      </c>
      <c r="N190" s="14">
        <f t="shared" si="8"/>
        <v>41975.25</v>
      </c>
      <c r="O190" s="12">
        <f t="shared" si="9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idden="1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10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 s="7">
        <v>1457071200</v>
      </c>
      <c r="M191" s="7">
        <v>1457071200</v>
      </c>
      <c r="N191" s="14">
        <f t="shared" si="8"/>
        <v>42433.25</v>
      </c>
      <c r="O191" s="12">
        <f t="shared" si="9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10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 s="7">
        <v>1370322000</v>
      </c>
      <c r="M192" s="7">
        <v>1370408400</v>
      </c>
      <c r="N192" s="14">
        <f t="shared" si="8"/>
        <v>41429.208333333336</v>
      </c>
      <c r="O192" s="12">
        <f t="shared" si="9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10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 s="7">
        <v>1552366800</v>
      </c>
      <c r="M193" s="7">
        <v>1552626000</v>
      </c>
      <c r="N193" s="14">
        <f t="shared" si="8"/>
        <v>43536.208333333328</v>
      </c>
      <c r="O193" s="12">
        <f t="shared" si="9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10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 s="7">
        <v>1403845200</v>
      </c>
      <c r="M194" s="7">
        <v>1404190800</v>
      </c>
      <c r="N194" s="14">
        <f t="shared" si="8"/>
        <v>41817.208333333336</v>
      </c>
      <c r="O194" s="12">
        <f t="shared" si="9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si="10"/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 s="7">
        <v>1523163600</v>
      </c>
      <c r="M195" s="7">
        <v>1523509200</v>
      </c>
      <c r="N195" s="14">
        <f t="shared" ref="N195:N258" si="12">(((L195/60)/60)/24)+DATE(1970,1,1)</f>
        <v>43198.208333333328</v>
      </c>
      <c r="O195" s="12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idden="1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ref="F196:F259" si="14">E196/D196*100</f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 s="7">
        <v>1442206800</v>
      </c>
      <c r="M196" s="7">
        <v>1443589200</v>
      </c>
      <c r="N196" s="14">
        <f t="shared" si="12"/>
        <v>42261.208333333328</v>
      </c>
      <c r="O196" s="12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idden="1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4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 s="7">
        <v>1532840400</v>
      </c>
      <c r="M197" s="7">
        <v>1533445200</v>
      </c>
      <c r="N197" s="14">
        <f t="shared" si="12"/>
        <v>43310.208333333328</v>
      </c>
      <c r="O197" s="12">
        <f t="shared" si="13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4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 s="7">
        <v>1472878800</v>
      </c>
      <c r="M198" s="7">
        <v>1474520400</v>
      </c>
      <c r="N198" s="14">
        <f t="shared" si="12"/>
        <v>42616.208333333328</v>
      </c>
      <c r="O198" s="12">
        <f t="shared" si="13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idden="1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4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 s="7">
        <v>1498194000</v>
      </c>
      <c r="M199" s="7">
        <v>1499403600</v>
      </c>
      <c r="N199" s="14">
        <f t="shared" si="12"/>
        <v>42909.208333333328</v>
      </c>
      <c r="O199" s="12">
        <f t="shared" si="13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4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 s="7">
        <v>1281070800</v>
      </c>
      <c r="M200" s="7">
        <v>1283576400</v>
      </c>
      <c r="N200" s="14">
        <f t="shared" si="12"/>
        <v>40396.208333333336</v>
      </c>
      <c r="O200" s="12">
        <f t="shared" si="13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4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 s="7">
        <v>1436245200</v>
      </c>
      <c r="M201" s="7">
        <v>1436590800</v>
      </c>
      <c r="N201" s="14">
        <f t="shared" si="12"/>
        <v>42192.208333333328</v>
      </c>
      <c r="O201" s="12">
        <f t="shared" si="13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4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 s="7">
        <v>1269493200</v>
      </c>
      <c r="M202" s="7">
        <v>1270443600</v>
      </c>
      <c r="N202" s="14">
        <f t="shared" si="12"/>
        <v>40262.208333333336</v>
      </c>
      <c r="O202" s="12">
        <f t="shared" si="13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idden="1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4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 s="7">
        <v>1406264400</v>
      </c>
      <c r="M203" s="7">
        <v>1407819600</v>
      </c>
      <c r="N203" s="14">
        <f t="shared" si="12"/>
        <v>41845.208333333336</v>
      </c>
      <c r="O203" s="12">
        <f t="shared" si="13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idden="1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4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 s="7">
        <v>1317531600</v>
      </c>
      <c r="M204" s="7">
        <v>1317877200</v>
      </c>
      <c r="N204" s="14">
        <f t="shared" si="12"/>
        <v>40818.208333333336</v>
      </c>
      <c r="O204" s="12">
        <f t="shared" si="13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" hidden="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4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 s="7">
        <v>1484632800</v>
      </c>
      <c r="M205" s="7">
        <v>1484805600</v>
      </c>
      <c r="N205" s="14">
        <f t="shared" si="12"/>
        <v>42752.25</v>
      </c>
      <c r="O205" s="12">
        <f t="shared" si="13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4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 s="7">
        <v>1301806800</v>
      </c>
      <c r="M206" s="7">
        <v>1302670800</v>
      </c>
      <c r="N206" s="14">
        <f t="shared" si="12"/>
        <v>40636.208333333336</v>
      </c>
      <c r="O206" s="12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idden="1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4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 s="7">
        <v>1539752400</v>
      </c>
      <c r="M207" s="7">
        <v>1540789200</v>
      </c>
      <c r="N207" s="14">
        <f t="shared" si="12"/>
        <v>43390.208333333328</v>
      </c>
      <c r="O207" s="12">
        <f t="shared" si="13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idden="1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4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 s="7">
        <v>1267250400</v>
      </c>
      <c r="M208" s="7">
        <v>1268028000</v>
      </c>
      <c r="N208" s="14">
        <f t="shared" si="12"/>
        <v>40236.25</v>
      </c>
      <c r="O208" s="12">
        <f t="shared" si="13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" hidden="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4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 s="7">
        <v>1535432400</v>
      </c>
      <c r="M209" s="7">
        <v>1537160400</v>
      </c>
      <c r="N209" s="14">
        <f t="shared" si="12"/>
        <v>43340.208333333328</v>
      </c>
      <c r="O209" s="12">
        <f t="shared" si="13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idden="1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4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 s="7">
        <v>1510207200</v>
      </c>
      <c r="M210" s="7">
        <v>1512280800</v>
      </c>
      <c r="N210" s="14">
        <f t="shared" si="12"/>
        <v>43048.25</v>
      </c>
      <c r="O210" s="12">
        <f t="shared" si="13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idden="1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4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 s="7">
        <v>1462510800</v>
      </c>
      <c r="M211" s="7">
        <v>1463115600</v>
      </c>
      <c r="N211" s="14">
        <f t="shared" si="12"/>
        <v>42496.208333333328</v>
      </c>
      <c r="O211" s="12">
        <f t="shared" si="13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4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 s="7">
        <v>1488520800</v>
      </c>
      <c r="M212" s="7">
        <v>1490850000</v>
      </c>
      <c r="N212" s="14">
        <f t="shared" si="12"/>
        <v>42797.25</v>
      </c>
      <c r="O212" s="12">
        <f t="shared" si="13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4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 s="7">
        <v>1377579600</v>
      </c>
      <c r="M213" s="7">
        <v>1379653200</v>
      </c>
      <c r="N213" s="14">
        <f t="shared" si="12"/>
        <v>41513.208333333336</v>
      </c>
      <c r="O213" s="12">
        <f t="shared" si="13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" hidden="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4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 s="7">
        <v>1576389600</v>
      </c>
      <c r="M214" s="7">
        <v>1580364000</v>
      </c>
      <c r="N214" s="14">
        <f t="shared" si="12"/>
        <v>43814.25</v>
      </c>
      <c r="O214" s="12">
        <f t="shared" si="13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" hidden="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4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 s="7">
        <v>1289019600</v>
      </c>
      <c r="M215" s="7">
        <v>1289714400</v>
      </c>
      <c r="N215" s="14">
        <f t="shared" si="12"/>
        <v>40488.208333333336</v>
      </c>
      <c r="O215" s="12">
        <f t="shared" si="13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idden="1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4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 s="7">
        <v>1282194000</v>
      </c>
      <c r="M216" s="7">
        <v>1282712400</v>
      </c>
      <c r="N216" s="14">
        <f t="shared" si="12"/>
        <v>40409.208333333336</v>
      </c>
      <c r="O216" s="12">
        <f t="shared" si="13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4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 s="7">
        <v>1550037600</v>
      </c>
      <c r="M217" s="7">
        <v>1550210400</v>
      </c>
      <c r="N217" s="14">
        <f t="shared" si="12"/>
        <v>43509.25</v>
      </c>
      <c r="O217" s="12">
        <f t="shared" si="13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idden="1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4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 s="7">
        <v>1321941600</v>
      </c>
      <c r="M218" s="7">
        <v>1322114400</v>
      </c>
      <c r="N218" s="14">
        <f t="shared" si="12"/>
        <v>40869.25</v>
      </c>
      <c r="O218" s="12">
        <f t="shared" si="13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4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 s="7">
        <v>1556427600</v>
      </c>
      <c r="M219" s="7">
        <v>1557205200</v>
      </c>
      <c r="N219" s="14">
        <f t="shared" si="12"/>
        <v>43583.208333333328</v>
      </c>
      <c r="O219" s="12">
        <f t="shared" si="13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idden="1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4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 s="7">
        <v>1320991200</v>
      </c>
      <c r="M220" s="7">
        <v>1323928800</v>
      </c>
      <c r="N220" s="14">
        <f t="shared" si="12"/>
        <v>40858.25</v>
      </c>
      <c r="O220" s="12">
        <f t="shared" si="13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idden="1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4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 s="7">
        <v>1345093200</v>
      </c>
      <c r="M221" s="7">
        <v>1346130000</v>
      </c>
      <c r="N221" s="14">
        <f t="shared" si="12"/>
        <v>41137.208333333336</v>
      </c>
      <c r="O221" s="12">
        <f t="shared" si="13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4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 s="7">
        <v>1309496400</v>
      </c>
      <c r="M222" s="7">
        <v>1311051600</v>
      </c>
      <c r="N222" s="14">
        <f t="shared" si="12"/>
        <v>40725.208333333336</v>
      </c>
      <c r="O222" s="12">
        <f t="shared" si="13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4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 s="7">
        <v>1340254800</v>
      </c>
      <c r="M223" s="7">
        <v>1340427600</v>
      </c>
      <c r="N223" s="14">
        <f t="shared" si="12"/>
        <v>41081.208333333336</v>
      </c>
      <c r="O223" s="12">
        <f t="shared" si="13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idden="1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4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 s="7">
        <v>1412226000</v>
      </c>
      <c r="M224" s="7">
        <v>1412312400</v>
      </c>
      <c r="N224" s="14">
        <f t="shared" si="12"/>
        <v>41914.208333333336</v>
      </c>
      <c r="O224" s="12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4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 s="7">
        <v>1458104400</v>
      </c>
      <c r="M225" s="7">
        <v>1459314000</v>
      </c>
      <c r="N225" s="14">
        <f t="shared" si="12"/>
        <v>42445.208333333328</v>
      </c>
      <c r="O225" s="12">
        <f t="shared" si="13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idden="1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4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 s="7">
        <v>1411534800</v>
      </c>
      <c r="M226" s="7">
        <v>1415426400</v>
      </c>
      <c r="N226" s="14">
        <f t="shared" si="12"/>
        <v>41906.208333333336</v>
      </c>
      <c r="O226" s="12">
        <f t="shared" si="13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idden="1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4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 s="7">
        <v>1399093200</v>
      </c>
      <c r="M227" s="7">
        <v>1399093200</v>
      </c>
      <c r="N227" s="14">
        <f t="shared" si="12"/>
        <v>41762.208333333336</v>
      </c>
      <c r="O227" s="12">
        <f t="shared" si="13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idden="1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4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 s="7">
        <v>1270702800</v>
      </c>
      <c r="M228" s="7">
        <v>1273899600</v>
      </c>
      <c r="N228" s="14">
        <f t="shared" si="12"/>
        <v>40276.208333333336</v>
      </c>
      <c r="O228" s="12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idden="1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4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 s="7">
        <v>1431666000</v>
      </c>
      <c r="M229" s="7">
        <v>1432184400</v>
      </c>
      <c r="N229" s="14">
        <f t="shared" si="12"/>
        <v>42139.208333333328</v>
      </c>
      <c r="O229" s="12">
        <f t="shared" si="13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idden="1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4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 s="7">
        <v>1472619600</v>
      </c>
      <c r="M230" s="7">
        <v>1474779600</v>
      </c>
      <c r="N230" s="14">
        <f t="shared" si="12"/>
        <v>42613.208333333328</v>
      </c>
      <c r="O230" s="12">
        <f t="shared" si="13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idden="1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4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 s="7">
        <v>1496293200</v>
      </c>
      <c r="M231" s="7">
        <v>1500440400</v>
      </c>
      <c r="N231" s="14">
        <f t="shared" si="12"/>
        <v>42887.208333333328</v>
      </c>
      <c r="O231" s="12">
        <f t="shared" si="13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idden="1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4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 s="7">
        <v>1575612000</v>
      </c>
      <c r="M232" s="7">
        <v>1575612000</v>
      </c>
      <c r="N232" s="14">
        <f t="shared" si="12"/>
        <v>43805.25</v>
      </c>
      <c r="O232" s="12">
        <f t="shared" si="13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idden="1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4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 s="7">
        <v>1369112400</v>
      </c>
      <c r="M233" s="7">
        <v>1374123600</v>
      </c>
      <c r="N233" s="14">
        <f t="shared" si="12"/>
        <v>41415.208333333336</v>
      </c>
      <c r="O233" s="12">
        <f t="shared" si="13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idden="1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4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 s="7">
        <v>1469422800</v>
      </c>
      <c r="M234" s="7">
        <v>1469509200</v>
      </c>
      <c r="N234" s="14">
        <f t="shared" si="12"/>
        <v>42576.208333333328</v>
      </c>
      <c r="O234" s="12">
        <f t="shared" si="13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idden="1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4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 s="7">
        <v>1307854800</v>
      </c>
      <c r="M235" s="7">
        <v>1309237200</v>
      </c>
      <c r="N235" s="14">
        <f t="shared" si="12"/>
        <v>40706.208333333336</v>
      </c>
      <c r="O235" s="12">
        <f t="shared" si="13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idden="1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4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 s="7">
        <v>1503378000</v>
      </c>
      <c r="M236" s="7">
        <v>1503982800</v>
      </c>
      <c r="N236" s="14">
        <f t="shared" si="12"/>
        <v>42969.208333333328</v>
      </c>
      <c r="O236" s="12">
        <f t="shared" si="13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4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 s="7">
        <v>1486965600</v>
      </c>
      <c r="M237" s="7">
        <v>1487397600</v>
      </c>
      <c r="N237" s="14">
        <f t="shared" si="12"/>
        <v>42779.25</v>
      </c>
      <c r="O237" s="12">
        <f t="shared" si="13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4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 s="7">
        <v>1561438800</v>
      </c>
      <c r="M238" s="7">
        <v>1562043600</v>
      </c>
      <c r="N238" s="14">
        <f t="shared" si="12"/>
        <v>43641.208333333328</v>
      </c>
      <c r="O238" s="12">
        <f t="shared" si="13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" hidden="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4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 s="7">
        <v>1398402000</v>
      </c>
      <c r="M239" s="7">
        <v>1398574800</v>
      </c>
      <c r="N239" s="14">
        <f t="shared" si="12"/>
        <v>41754.208333333336</v>
      </c>
      <c r="O239" s="12">
        <f t="shared" si="13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idden="1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4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 s="7">
        <v>1513231200</v>
      </c>
      <c r="M240" s="7">
        <v>1515391200</v>
      </c>
      <c r="N240" s="14">
        <f t="shared" si="12"/>
        <v>43083.25</v>
      </c>
      <c r="O240" s="12">
        <f t="shared" si="13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4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 s="7">
        <v>1440824400</v>
      </c>
      <c r="M241" s="7">
        <v>1441170000</v>
      </c>
      <c r="N241" s="14">
        <f t="shared" si="12"/>
        <v>42245.208333333328</v>
      </c>
      <c r="O241" s="12">
        <f t="shared" si="13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idden="1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4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 s="7">
        <v>1281070800</v>
      </c>
      <c r="M242" s="7">
        <v>1281157200</v>
      </c>
      <c r="N242" s="14">
        <f t="shared" si="12"/>
        <v>40396.208333333336</v>
      </c>
      <c r="O242" s="12">
        <f t="shared" si="13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idden="1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4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 s="7">
        <v>1397365200</v>
      </c>
      <c r="M243" s="7">
        <v>1398229200</v>
      </c>
      <c r="N243" s="14">
        <f t="shared" si="12"/>
        <v>41742.208333333336</v>
      </c>
      <c r="O243" s="12">
        <f t="shared" si="13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idden="1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4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 s="7">
        <v>1494392400</v>
      </c>
      <c r="M244" s="7">
        <v>1495256400</v>
      </c>
      <c r="N244" s="14">
        <f t="shared" si="12"/>
        <v>42865.208333333328</v>
      </c>
      <c r="O244" s="12">
        <f t="shared" si="13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" hidden="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4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 s="7">
        <v>1520143200</v>
      </c>
      <c r="M245" s="7">
        <v>1520402400</v>
      </c>
      <c r="N245" s="14">
        <f t="shared" si="12"/>
        <v>43163.25</v>
      </c>
      <c r="O245" s="12">
        <f t="shared" si="13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" hidden="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4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 s="7">
        <v>1405314000</v>
      </c>
      <c r="M246" s="7">
        <v>1409806800</v>
      </c>
      <c r="N246" s="14">
        <f t="shared" si="12"/>
        <v>41834.208333333336</v>
      </c>
      <c r="O246" s="12">
        <f t="shared" si="13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idden="1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4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 s="7">
        <v>1396846800</v>
      </c>
      <c r="M247" s="7">
        <v>1396933200</v>
      </c>
      <c r="N247" s="14">
        <f t="shared" si="12"/>
        <v>41736.208333333336</v>
      </c>
      <c r="O247" s="12">
        <f t="shared" si="13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idden="1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4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 s="7">
        <v>1375678800</v>
      </c>
      <c r="M248" s="7">
        <v>1376024400</v>
      </c>
      <c r="N248" s="14">
        <f t="shared" si="12"/>
        <v>41491.208333333336</v>
      </c>
      <c r="O248" s="12">
        <f t="shared" si="13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idden="1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4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 s="7">
        <v>1482386400</v>
      </c>
      <c r="M249" s="7">
        <v>1483682400</v>
      </c>
      <c r="N249" s="14">
        <f t="shared" si="12"/>
        <v>42726.25</v>
      </c>
      <c r="O249" s="12">
        <f t="shared" si="13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idden="1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4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 s="7">
        <v>1420005600</v>
      </c>
      <c r="M250" s="7">
        <v>1420437600</v>
      </c>
      <c r="N250" s="14">
        <f t="shared" si="12"/>
        <v>42004.25</v>
      </c>
      <c r="O250" s="12">
        <f t="shared" si="13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idden="1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4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 s="7">
        <v>1420178400</v>
      </c>
      <c r="M251" s="7">
        <v>1420783200</v>
      </c>
      <c r="N251" s="14">
        <f t="shared" si="12"/>
        <v>42006.25</v>
      </c>
      <c r="O251" s="12">
        <f t="shared" si="13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4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 s="7">
        <v>1264399200</v>
      </c>
      <c r="M252" s="7">
        <v>1267423200</v>
      </c>
      <c r="N252" s="14">
        <f t="shared" si="12"/>
        <v>40203.25</v>
      </c>
      <c r="O252" s="12">
        <f t="shared" si="13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4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 s="7">
        <v>1355032800</v>
      </c>
      <c r="M253" s="7">
        <v>1355205600</v>
      </c>
      <c r="N253" s="14">
        <f t="shared" si="12"/>
        <v>41252.25</v>
      </c>
      <c r="O253" s="12">
        <f t="shared" si="13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" hidden="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4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 s="7">
        <v>1382677200</v>
      </c>
      <c r="M254" s="7">
        <v>1383109200</v>
      </c>
      <c r="N254" s="14">
        <f t="shared" si="12"/>
        <v>41572.208333333336</v>
      </c>
      <c r="O254" s="12">
        <f t="shared" si="13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4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 s="7">
        <v>1302238800</v>
      </c>
      <c r="M255" s="7">
        <v>1303275600</v>
      </c>
      <c r="N255" s="14">
        <f t="shared" si="12"/>
        <v>40641.208333333336</v>
      </c>
      <c r="O255" s="12">
        <f t="shared" si="13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" hidden="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4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 s="7">
        <v>1487656800</v>
      </c>
      <c r="M256" s="7">
        <v>1487829600</v>
      </c>
      <c r="N256" s="14">
        <f t="shared" si="12"/>
        <v>42787.25</v>
      </c>
      <c r="O256" s="12">
        <f t="shared" si="13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" hidden="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4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 s="7">
        <v>1297836000</v>
      </c>
      <c r="M257" s="7">
        <v>1298268000</v>
      </c>
      <c r="N257" s="14">
        <f t="shared" si="12"/>
        <v>40590.25</v>
      </c>
      <c r="O257" s="12">
        <f t="shared" si="13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4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 s="7">
        <v>1453615200</v>
      </c>
      <c r="M258" s="7">
        <v>1456812000</v>
      </c>
      <c r="N258" s="14">
        <f t="shared" si="12"/>
        <v>42393.25</v>
      </c>
      <c r="O258" s="12">
        <f t="shared" si="13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idden="1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si="14"/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 s="7">
        <v>1362463200</v>
      </c>
      <c r="M259" s="7">
        <v>1363669200</v>
      </c>
      <c r="N259" s="14">
        <f t="shared" ref="N259:N322" si="16">(((L259/60)/60)/24)+DATE(1970,1,1)</f>
        <v>41338.25</v>
      </c>
      <c r="O259" s="12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idden="1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ref="F260:F323" si="18">E260/D260*100</f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 s="7">
        <v>1481176800</v>
      </c>
      <c r="M260" s="7">
        <v>1482904800</v>
      </c>
      <c r="N260" s="14">
        <f t="shared" si="16"/>
        <v>42712.25</v>
      </c>
      <c r="O260" s="12">
        <f t="shared" si="17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" hidden="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18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 s="7">
        <v>1354946400</v>
      </c>
      <c r="M261" s="7">
        <v>1356588000</v>
      </c>
      <c r="N261" s="14">
        <f t="shared" si="16"/>
        <v>41251.25</v>
      </c>
      <c r="O261" s="12">
        <f t="shared" si="17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idden="1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18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 s="7">
        <v>1348808400</v>
      </c>
      <c r="M262" s="7">
        <v>1349845200</v>
      </c>
      <c r="N262" s="14">
        <f t="shared" si="16"/>
        <v>41180.208333333336</v>
      </c>
      <c r="O262" s="12">
        <f t="shared" si="17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18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 s="7">
        <v>1282712400</v>
      </c>
      <c r="M263" s="7">
        <v>1283058000</v>
      </c>
      <c r="N263" s="14">
        <f t="shared" si="16"/>
        <v>40415.208333333336</v>
      </c>
      <c r="O263" s="12">
        <f t="shared" si="17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idden="1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18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 s="7">
        <v>1301979600</v>
      </c>
      <c r="M264" s="7">
        <v>1304226000</v>
      </c>
      <c r="N264" s="14">
        <f t="shared" si="16"/>
        <v>40638.208333333336</v>
      </c>
      <c r="O264" s="12">
        <f t="shared" si="17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idden="1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18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 s="7">
        <v>1263016800</v>
      </c>
      <c r="M265" s="7">
        <v>1263016800</v>
      </c>
      <c r="N265" s="14">
        <f t="shared" si="16"/>
        <v>40187.25</v>
      </c>
      <c r="O265" s="12">
        <f t="shared" si="17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idden="1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18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 s="7">
        <v>1360648800</v>
      </c>
      <c r="M266" s="7">
        <v>1362031200</v>
      </c>
      <c r="N266" s="14">
        <f t="shared" si="16"/>
        <v>41317.25</v>
      </c>
      <c r="O266" s="12">
        <f t="shared" si="17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idden="1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18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 s="7">
        <v>1451800800</v>
      </c>
      <c r="M267" s="7">
        <v>1455602400</v>
      </c>
      <c r="N267" s="14">
        <f t="shared" si="16"/>
        <v>42372.25</v>
      </c>
      <c r="O267" s="12">
        <f t="shared" si="17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18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 s="7">
        <v>1415340000</v>
      </c>
      <c r="M268" s="7">
        <v>1418191200</v>
      </c>
      <c r="N268" s="14">
        <f t="shared" si="16"/>
        <v>41950.25</v>
      </c>
      <c r="O268" s="12">
        <f t="shared" si="17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idden="1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18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 s="7">
        <v>1351054800</v>
      </c>
      <c r="M269" s="7">
        <v>1352440800</v>
      </c>
      <c r="N269" s="14">
        <f t="shared" si="16"/>
        <v>41206.208333333336</v>
      </c>
      <c r="O269" s="12">
        <f t="shared" si="17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idden="1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18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 s="7">
        <v>1349326800</v>
      </c>
      <c r="M270" s="7">
        <v>1353304800</v>
      </c>
      <c r="N270" s="14">
        <f t="shared" si="16"/>
        <v>41186.208333333336</v>
      </c>
      <c r="O270" s="12">
        <f t="shared" si="17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idden="1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18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 s="7">
        <v>1548914400</v>
      </c>
      <c r="M271" s="7">
        <v>1550728800</v>
      </c>
      <c r="N271" s="14">
        <f t="shared" si="16"/>
        <v>43496.25</v>
      </c>
      <c r="O271" s="12">
        <f t="shared" si="17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idden="1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18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 s="7">
        <v>1291269600</v>
      </c>
      <c r="M272" s="7">
        <v>1291442400</v>
      </c>
      <c r="N272" s="14">
        <f t="shared" si="16"/>
        <v>40514.25</v>
      </c>
      <c r="O272" s="12">
        <f t="shared" si="17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" hidden="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18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 s="7">
        <v>1449468000</v>
      </c>
      <c r="M273" s="7">
        <v>1452146400</v>
      </c>
      <c r="N273" s="14">
        <f t="shared" si="16"/>
        <v>42345.25</v>
      </c>
      <c r="O273" s="12">
        <f t="shared" si="17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idden="1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18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 s="7">
        <v>1562734800</v>
      </c>
      <c r="M274" s="7">
        <v>1564894800</v>
      </c>
      <c r="N274" s="14">
        <f t="shared" si="16"/>
        <v>43656.208333333328</v>
      </c>
      <c r="O274" s="12">
        <f t="shared" si="17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idden="1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18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 s="7">
        <v>1505624400</v>
      </c>
      <c r="M275" s="7">
        <v>1505883600</v>
      </c>
      <c r="N275" s="14">
        <f t="shared" si="16"/>
        <v>42995.208333333328</v>
      </c>
      <c r="O275" s="12">
        <f t="shared" si="17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18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 s="7">
        <v>1509948000</v>
      </c>
      <c r="M276" s="7">
        <v>1510380000</v>
      </c>
      <c r="N276" s="14">
        <f t="shared" si="16"/>
        <v>43045.25</v>
      </c>
      <c r="O276" s="12">
        <f t="shared" si="17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" hidden="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18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 s="7">
        <v>1554526800</v>
      </c>
      <c r="M277" s="7">
        <v>1555218000</v>
      </c>
      <c r="N277" s="14">
        <f t="shared" si="16"/>
        <v>43561.208333333328</v>
      </c>
      <c r="O277" s="12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18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 s="7">
        <v>1334811600</v>
      </c>
      <c r="M278" s="7">
        <v>1335243600</v>
      </c>
      <c r="N278" s="14">
        <f t="shared" si="16"/>
        <v>41018.208333333336</v>
      </c>
      <c r="O278" s="12">
        <f t="shared" si="17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" hidden="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18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 s="7">
        <v>1279515600</v>
      </c>
      <c r="M279" s="7">
        <v>1279688400</v>
      </c>
      <c r="N279" s="14">
        <f t="shared" si="16"/>
        <v>40378.208333333336</v>
      </c>
      <c r="O279" s="12">
        <f t="shared" si="17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idden="1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18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 s="7">
        <v>1353909600</v>
      </c>
      <c r="M280" s="7">
        <v>1356069600</v>
      </c>
      <c r="N280" s="14">
        <f t="shared" si="16"/>
        <v>41239.25</v>
      </c>
      <c r="O280" s="12">
        <f t="shared" si="17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idden="1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18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 s="7">
        <v>1535950800</v>
      </c>
      <c r="M281" s="7">
        <v>1536210000</v>
      </c>
      <c r="N281" s="14">
        <f t="shared" si="16"/>
        <v>43346.208333333328</v>
      </c>
      <c r="O281" s="12">
        <f t="shared" si="17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" hidden="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18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 s="7">
        <v>1511244000</v>
      </c>
      <c r="M282" s="7">
        <v>1511762400</v>
      </c>
      <c r="N282" s="14">
        <f t="shared" si="16"/>
        <v>43060.25</v>
      </c>
      <c r="O282" s="12">
        <f t="shared" si="17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18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 s="7">
        <v>1331445600</v>
      </c>
      <c r="M283" s="7">
        <v>1333256400</v>
      </c>
      <c r="N283" s="14">
        <f t="shared" si="16"/>
        <v>40979.25</v>
      </c>
      <c r="O283" s="12">
        <f t="shared" si="17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idden="1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18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 s="7">
        <v>1480226400</v>
      </c>
      <c r="M284" s="7">
        <v>1480744800</v>
      </c>
      <c r="N284" s="14">
        <f t="shared" si="16"/>
        <v>42701.25</v>
      </c>
      <c r="O284" s="12">
        <f t="shared" si="17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18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 s="7">
        <v>1464584400</v>
      </c>
      <c r="M285" s="7">
        <v>1465016400</v>
      </c>
      <c r="N285" s="14">
        <f t="shared" si="16"/>
        <v>42520.208333333328</v>
      </c>
      <c r="O285" s="12">
        <f t="shared" si="17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18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 s="7">
        <v>1335848400</v>
      </c>
      <c r="M286" s="7">
        <v>1336280400</v>
      </c>
      <c r="N286" s="14">
        <f t="shared" si="16"/>
        <v>41030.208333333336</v>
      </c>
      <c r="O286" s="12">
        <f t="shared" si="17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idden="1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18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 s="7">
        <v>1473483600</v>
      </c>
      <c r="M287" s="7">
        <v>1476766800</v>
      </c>
      <c r="N287" s="14">
        <f t="shared" si="16"/>
        <v>42623.208333333328</v>
      </c>
      <c r="O287" s="12">
        <f t="shared" si="17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idden="1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18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 s="7">
        <v>1479880800</v>
      </c>
      <c r="M288" s="7">
        <v>1480485600</v>
      </c>
      <c r="N288" s="14">
        <f t="shared" si="16"/>
        <v>42697.25</v>
      </c>
      <c r="O288" s="12">
        <f t="shared" si="17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idden="1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18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 s="7">
        <v>1430197200</v>
      </c>
      <c r="M289" s="7">
        <v>1430197200</v>
      </c>
      <c r="N289" s="14">
        <f t="shared" si="16"/>
        <v>42122.208333333328</v>
      </c>
      <c r="O289" s="12">
        <f t="shared" si="17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18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 s="7">
        <v>1331701200</v>
      </c>
      <c r="M290" s="7">
        <v>1331787600</v>
      </c>
      <c r="N290" s="14">
        <f t="shared" si="16"/>
        <v>40982.208333333336</v>
      </c>
      <c r="O290" s="12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idden="1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18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 s="7">
        <v>1438578000</v>
      </c>
      <c r="M291" s="7">
        <v>1438837200</v>
      </c>
      <c r="N291" s="14">
        <f t="shared" si="16"/>
        <v>42219.208333333328</v>
      </c>
      <c r="O291" s="12">
        <f t="shared" si="17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18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 s="7">
        <v>1368162000</v>
      </c>
      <c r="M292" s="7">
        <v>1370926800</v>
      </c>
      <c r="N292" s="14">
        <f t="shared" si="16"/>
        <v>41404.208333333336</v>
      </c>
      <c r="O292" s="12">
        <f t="shared" si="17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idden="1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18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 s="7">
        <v>1318654800</v>
      </c>
      <c r="M293" s="7">
        <v>1319000400</v>
      </c>
      <c r="N293" s="14">
        <f t="shared" si="16"/>
        <v>40831.208333333336</v>
      </c>
      <c r="O293" s="12">
        <f t="shared" si="17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18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 s="7">
        <v>1331874000</v>
      </c>
      <c r="M294" s="7">
        <v>1333429200</v>
      </c>
      <c r="N294" s="14">
        <f t="shared" si="16"/>
        <v>40984.208333333336</v>
      </c>
      <c r="O294" s="12">
        <f t="shared" si="17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idden="1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18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 s="7">
        <v>1286254800</v>
      </c>
      <c r="M295" s="7">
        <v>1287032400</v>
      </c>
      <c r="N295" s="14">
        <f t="shared" si="16"/>
        <v>40456.208333333336</v>
      </c>
      <c r="O295" s="12">
        <f t="shared" si="17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idden="1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18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 s="7">
        <v>1540530000</v>
      </c>
      <c r="M296" s="7">
        <v>1541570400</v>
      </c>
      <c r="N296" s="14">
        <f t="shared" si="16"/>
        <v>43399.208333333328</v>
      </c>
      <c r="O296" s="12">
        <f t="shared" si="17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18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 s="7">
        <v>1381813200</v>
      </c>
      <c r="M297" s="7">
        <v>1383976800</v>
      </c>
      <c r="N297" s="14">
        <f t="shared" si="16"/>
        <v>41562.208333333336</v>
      </c>
      <c r="O297" s="12">
        <f t="shared" si="17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18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 s="7">
        <v>1548655200</v>
      </c>
      <c r="M298" s="7">
        <v>1550556000</v>
      </c>
      <c r="N298" s="14">
        <f t="shared" si="16"/>
        <v>43493.25</v>
      </c>
      <c r="O298" s="12">
        <f t="shared" si="17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18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 s="7">
        <v>1389679200</v>
      </c>
      <c r="M299" s="7">
        <v>1390456800</v>
      </c>
      <c r="N299" s="14">
        <f t="shared" si="16"/>
        <v>41653.25</v>
      </c>
      <c r="O299" s="12">
        <f t="shared" si="17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idden="1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18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 s="7">
        <v>1456466400</v>
      </c>
      <c r="M300" s="7">
        <v>1458018000</v>
      </c>
      <c r="N300" s="14">
        <f t="shared" si="16"/>
        <v>42426.25</v>
      </c>
      <c r="O300" s="12">
        <f t="shared" si="17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18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 s="7">
        <v>1456984800</v>
      </c>
      <c r="M301" s="7">
        <v>1461819600</v>
      </c>
      <c r="N301" s="14">
        <f t="shared" si="16"/>
        <v>42432.25</v>
      </c>
      <c r="O301" s="12">
        <f t="shared" si="17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18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 s="7">
        <v>1504069200</v>
      </c>
      <c r="M302" s="7">
        <v>1504155600</v>
      </c>
      <c r="N302" s="14">
        <f t="shared" si="16"/>
        <v>42977.208333333328</v>
      </c>
      <c r="O302" s="12">
        <f t="shared" si="17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" hidden="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18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 s="7">
        <v>1424930400</v>
      </c>
      <c r="M303" s="7">
        <v>1426395600</v>
      </c>
      <c r="N303" s="14">
        <f t="shared" si="16"/>
        <v>42061.25</v>
      </c>
      <c r="O303" s="12">
        <f t="shared" si="17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18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 s="7">
        <v>1535864400</v>
      </c>
      <c r="M304" s="7">
        <v>1537074000</v>
      </c>
      <c r="N304" s="14">
        <f t="shared" si="16"/>
        <v>43345.208333333328</v>
      </c>
      <c r="O304" s="12">
        <f t="shared" si="17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18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 s="7">
        <v>1452146400</v>
      </c>
      <c r="M305" s="7">
        <v>1452578400</v>
      </c>
      <c r="N305" s="14">
        <f t="shared" si="16"/>
        <v>42376.25</v>
      </c>
      <c r="O305" s="12">
        <f t="shared" si="17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idden="1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18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 s="7">
        <v>1470546000</v>
      </c>
      <c r="M306" s="7">
        <v>1474088400</v>
      </c>
      <c r="N306" s="14">
        <f t="shared" si="16"/>
        <v>42589.208333333328</v>
      </c>
      <c r="O306" s="12">
        <f t="shared" si="17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idden="1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18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 s="7">
        <v>1458363600</v>
      </c>
      <c r="M307" s="7">
        <v>1461906000</v>
      </c>
      <c r="N307" s="14">
        <f t="shared" si="16"/>
        <v>42448.208333333328</v>
      </c>
      <c r="O307" s="12">
        <f t="shared" si="17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18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 s="7">
        <v>1500008400</v>
      </c>
      <c r="M308" s="7">
        <v>1500267600</v>
      </c>
      <c r="N308" s="14">
        <f t="shared" si="16"/>
        <v>42930.208333333328</v>
      </c>
      <c r="O308" s="12">
        <f t="shared" si="17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idden="1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18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 s="7">
        <v>1338958800</v>
      </c>
      <c r="M309" s="7">
        <v>1340686800</v>
      </c>
      <c r="N309" s="14">
        <f t="shared" si="16"/>
        <v>41066.208333333336</v>
      </c>
      <c r="O309" s="12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18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 s="7">
        <v>1303102800</v>
      </c>
      <c r="M310" s="7">
        <v>1303189200</v>
      </c>
      <c r="N310" s="14">
        <f t="shared" si="16"/>
        <v>40651.208333333336</v>
      </c>
      <c r="O310" s="12">
        <f t="shared" si="17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idden="1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18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 s="7">
        <v>1316581200</v>
      </c>
      <c r="M311" s="7">
        <v>1318309200</v>
      </c>
      <c r="N311" s="14">
        <f t="shared" si="16"/>
        <v>40807.208333333336</v>
      </c>
      <c r="O311" s="12">
        <f t="shared" si="17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18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 s="7">
        <v>1270789200</v>
      </c>
      <c r="M312" s="7">
        <v>1272171600</v>
      </c>
      <c r="N312" s="14">
        <f t="shared" si="16"/>
        <v>40277.208333333336</v>
      </c>
      <c r="O312" s="12">
        <f t="shared" si="17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idden="1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18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 s="7">
        <v>1297836000</v>
      </c>
      <c r="M313" s="7">
        <v>1298872800</v>
      </c>
      <c r="N313" s="14">
        <f t="shared" si="16"/>
        <v>40590.25</v>
      </c>
      <c r="O313" s="12">
        <f t="shared" si="17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idden="1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18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 s="7">
        <v>1382677200</v>
      </c>
      <c r="M314" s="7">
        <v>1383282000</v>
      </c>
      <c r="N314" s="14">
        <f t="shared" si="16"/>
        <v>41572.208333333336</v>
      </c>
      <c r="O314" s="12">
        <f t="shared" si="17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idden="1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18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 s="7">
        <v>1330322400</v>
      </c>
      <c r="M315" s="7">
        <v>1330495200</v>
      </c>
      <c r="N315" s="14">
        <f t="shared" si="16"/>
        <v>40966.25</v>
      </c>
      <c r="O315" s="12">
        <f t="shared" si="17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idden="1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18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 s="7">
        <v>1552366800</v>
      </c>
      <c r="M316" s="7">
        <v>1552798800</v>
      </c>
      <c r="N316" s="14">
        <f t="shared" si="16"/>
        <v>43536.208333333328</v>
      </c>
      <c r="O316" s="12">
        <f t="shared" si="17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18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 s="7">
        <v>1400907600</v>
      </c>
      <c r="M317" s="7">
        <v>1403413200</v>
      </c>
      <c r="N317" s="14">
        <f t="shared" si="16"/>
        <v>41783.208333333336</v>
      </c>
      <c r="O317" s="12">
        <f t="shared" si="17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18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 s="7">
        <v>1574143200</v>
      </c>
      <c r="M318" s="7">
        <v>1574229600</v>
      </c>
      <c r="N318" s="14">
        <f t="shared" si="16"/>
        <v>43788.25</v>
      </c>
      <c r="O318" s="12">
        <f t="shared" si="17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18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 s="7">
        <v>1494738000</v>
      </c>
      <c r="M319" s="7">
        <v>1495861200</v>
      </c>
      <c r="N319" s="14">
        <f t="shared" si="16"/>
        <v>42869.208333333328</v>
      </c>
      <c r="O319" s="12">
        <f t="shared" si="17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18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 s="7">
        <v>1392357600</v>
      </c>
      <c r="M320" s="7">
        <v>1392530400</v>
      </c>
      <c r="N320" s="14">
        <f t="shared" si="16"/>
        <v>41684.25</v>
      </c>
      <c r="O320" s="12">
        <f t="shared" si="17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idden="1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18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 s="7">
        <v>1281589200</v>
      </c>
      <c r="M321" s="7">
        <v>1283662800</v>
      </c>
      <c r="N321" s="14">
        <f t="shared" si="16"/>
        <v>40402.208333333336</v>
      </c>
      <c r="O321" s="12">
        <f t="shared" si="17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18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 s="7">
        <v>1305003600</v>
      </c>
      <c r="M322" s="7">
        <v>1305781200</v>
      </c>
      <c r="N322" s="14">
        <f t="shared" si="16"/>
        <v>40673.208333333336</v>
      </c>
      <c r="O322" s="12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si="18"/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 s="7">
        <v>1301634000</v>
      </c>
      <c r="M323" s="7">
        <v>1302325200</v>
      </c>
      <c r="N323" s="14">
        <f t="shared" ref="N323:N386" si="20">(((L323/60)/60)/24)+DATE(1970,1,1)</f>
        <v>40634.208333333336</v>
      </c>
      <c r="O323" s="12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" hidden="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ref="F324:F387" si="22">E324/D324*100</f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 s="7">
        <v>1290664800</v>
      </c>
      <c r="M324" s="7">
        <v>1291788000</v>
      </c>
      <c r="N324" s="14">
        <f t="shared" si="20"/>
        <v>40507.25</v>
      </c>
      <c r="O324" s="12">
        <f t="shared" si="21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2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 s="7">
        <v>1395896400</v>
      </c>
      <c r="M325" s="7">
        <v>1396069200</v>
      </c>
      <c r="N325" s="14">
        <f t="shared" si="20"/>
        <v>41725.208333333336</v>
      </c>
      <c r="O325" s="12">
        <f t="shared" si="21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idden="1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22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 s="7">
        <v>1434862800</v>
      </c>
      <c r="M326" s="7">
        <v>1435899600</v>
      </c>
      <c r="N326" s="14">
        <f t="shared" si="20"/>
        <v>42176.208333333328</v>
      </c>
      <c r="O326" s="12">
        <f t="shared" si="21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22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 s="7">
        <v>1529125200</v>
      </c>
      <c r="M327" s="7">
        <v>1531112400</v>
      </c>
      <c r="N327" s="14">
        <f t="shared" si="20"/>
        <v>43267.208333333328</v>
      </c>
      <c r="O327" s="12">
        <f t="shared" si="21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22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 s="7">
        <v>1451109600</v>
      </c>
      <c r="M328" s="7">
        <v>1451628000</v>
      </c>
      <c r="N328" s="14">
        <f t="shared" si="20"/>
        <v>42364.25</v>
      </c>
      <c r="O328" s="12">
        <f t="shared" si="21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22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 s="7">
        <v>1566968400</v>
      </c>
      <c r="M329" s="7">
        <v>1567314000</v>
      </c>
      <c r="N329" s="14">
        <f t="shared" si="20"/>
        <v>43705.208333333328</v>
      </c>
      <c r="O329" s="12">
        <f t="shared" si="21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" hidden="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22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 s="7">
        <v>1543557600</v>
      </c>
      <c r="M330" s="7">
        <v>1544508000</v>
      </c>
      <c r="N330" s="14">
        <f t="shared" si="20"/>
        <v>43434.25</v>
      </c>
      <c r="O330" s="12">
        <f t="shared" si="21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idden="1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22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 s="7">
        <v>1481522400</v>
      </c>
      <c r="M331" s="7">
        <v>1482472800</v>
      </c>
      <c r="N331" s="14">
        <f t="shared" si="20"/>
        <v>42716.25</v>
      </c>
      <c r="O331" s="12">
        <f t="shared" si="21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" hidden="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22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 s="7">
        <v>1512712800</v>
      </c>
      <c r="M332" s="7">
        <v>1512799200</v>
      </c>
      <c r="N332" s="14">
        <f t="shared" si="20"/>
        <v>43077.25</v>
      </c>
      <c r="O332" s="12">
        <f t="shared" si="21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idden="1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22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 s="7">
        <v>1324274400</v>
      </c>
      <c r="M333" s="7">
        <v>1324360800</v>
      </c>
      <c r="N333" s="14">
        <f t="shared" si="20"/>
        <v>40896.25</v>
      </c>
      <c r="O333" s="12">
        <f t="shared" si="21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" hidden="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22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 s="7">
        <v>1364446800</v>
      </c>
      <c r="M334" s="7">
        <v>1364533200</v>
      </c>
      <c r="N334" s="14">
        <f t="shared" si="20"/>
        <v>41361.208333333336</v>
      </c>
      <c r="O334" s="12">
        <f t="shared" si="21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idden="1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22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 s="7">
        <v>1542693600</v>
      </c>
      <c r="M335" s="7">
        <v>1545112800</v>
      </c>
      <c r="N335" s="14">
        <f t="shared" si="20"/>
        <v>43424.25</v>
      </c>
      <c r="O335" s="12">
        <f t="shared" si="21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idden="1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22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 s="7">
        <v>1515564000</v>
      </c>
      <c r="M336" s="7">
        <v>1516168800</v>
      </c>
      <c r="N336" s="14">
        <f t="shared" si="20"/>
        <v>43110.25</v>
      </c>
      <c r="O336" s="12">
        <f t="shared" si="21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idden="1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22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 s="7">
        <v>1573797600</v>
      </c>
      <c r="M337" s="7">
        <v>1574920800</v>
      </c>
      <c r="N337" s="14">
        <f t="shared" si="20"/>
        <v>43784.25</v>
      </c>
      <c r="O337" s="12">
        <f t="shared" si="21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22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 s="7">
        <v>1292392800</v>
      </c>
      <c r="M338" s="7">
        <v>1292479200</v>
      </c>
      <c r="N338" s="14">
        <f t="shared" si="20"/>
        <v>40527.25</v>
      </c>
      <c r="O338" s="12">
        <f t="shared" si="21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idden="1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22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 s="7">
        <v>1573452000</v>
      </c>
      <c r="M339" s="7">
        <v>1573538400</v>
      </c>
      <c r="N339" s="14">
        <f t="shared" si="20"/>
        <v>43780.25</v>
      </c>
      <c r="O339" s="12">
        <f t="shared" si="21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idden="1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22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 s="7">
        <v>1317790800</v>
      </c>
      <c r="M340" s="7">
        <v>1320382800</v>
      </c>
      <c r="N340" s="14">
        <f t="shared" si="20"/>
        <v>40821.208333333336</v>
      </c>
      <c r="O340" s="12">
        <f t="shared" si="21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idden="1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22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 s="7">
        <v>1501650000</v>
      </c>
      <c r="M341" s="7">
        <v>1502859600</v>
      </c>
      <c r="N341" s="14">
        <f t="shared" si="20"/>
        <v>42949.208333333328</v>
      </c>
      <c r="O341" s="12">
        <f t="shared" si="21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22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 s="7">
        <v>1323669600</v>
      </c>
      <c r="M342" s="7">
        <v>1323756000</v>
      </c>
      <c r="N342" s="14">
        <f t="shared" si="20"/>
        <v>40889.25</v>
      </c>
      <c r="O342" s="12">
        <f t="shared" si="21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22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 s="7">
        <v>1440738000</v>
      </c>
      <c r="M343" s="7">
        <v>1441342800</v>
      </c>
      <c r="N343" s="14">
        <f t="shared" si="20"/>
        <v>42244.208333333328</v>
      </c>
      <c r="O343" s="12">
        <f t="shared" si="21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22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 s="7">
        <v>1374296400</v>
      </c>
      <c r="M344" s="7">
        <v>1375333200</v>
      </c>
      <c r="N344" s="14">
        <f t="shared" si="20"/>
        <v>41475.208333333336</v>
      </c>
      <c r="O344" s="12">
        <f t="shared" si="21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22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 s="7">
        <v>1384840800</v>
      </c>
      <c r="M345" s="7">
        <v>1389420000</v>
      </c>
      <c r="N345" s="14">
        <f t="shared" si="20"/>
        <v>41597.25</v>
      </c>
      <c r="O345" s="12">
        <f t="shared" si="21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22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 s="7">
        <v>1516600800</v>
      </c>
      <c r="M346" s="7">
        <v>1520056800</v>
      </c>
      <c r="N346" s="14">
        <f t="shared" si="20"/>
        <v>43122.25</v>
      </c>
      <c r="O346" s="12">
        <f t="shared" si="21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22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 s="7">
        <v>1436418000</v>
      </c>
      <c r="M347" s="7">
        <v>1436504400</v>
      </c>
      <c r="N347" s="14">
        <f t="shared" si="20"/>
        <v>42194.208333333328</v>
      </c>
      <c r="O347" s="12">
        <f t="shared" si="21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22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 s="7">
        <v>1503550800</v>
      </c>
      <c r="M348" s="7">
        <v>1508302800</v>
      </c>
      <c r="N348" s="14">
        <f t="shared" si="20"/>
        <v>42971.208333333328</v>
      </c>
      <c r="O348" s="12">
        <f t="shared" si="21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idden="1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22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 s="7">
        <v>1423634400</v>
      </c>
      <c r="M349" s="7">
        <v>1425708000</v>
      </c>
      <c r="N349" s="14">
        <f t="shared" si="20"/>
        <v>42046.25</v>
      </c>
      <c r="O349" s="12">
        <f t="shared" si="21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22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 s="7">
        <v>1487224800</v>
      </c>
      <c r="M350" s="7">
        <v>1488348000</v>
      </c>
      <c r="N350" s="14">
        <f t="shared" si="20"/>
        <v>42782.25</v>
      </c>
      <c r="O350" s="12">
        <f t="shared" si="21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22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 s="7">
        <v>1500008400</v>
      </c>
      <c r="M351" s="7">
        <v>1502600400</v>
      </c>
      <c r="N351" s="14">
        <f t="shared" si="20"/>
        <v>42930.208333333328</v>
      </c>
      <c r="O351" s="12">
        <f t="shared" si="21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22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 s="7">
        <v>1432098000</v>
      </c>
      <c r="M352" s="7">
        <v>1433653200</v>
      </c>
      <c r="N352" s="14">
        <f t="shared" si="20"/>
        <v>42144.208333333328</v>
      </c>
      <c r="O352" s="12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idden="1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22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 s="7">
        <v>1440392400</v>
      </c>
      <c r="M353" s="7">
        <v>1441602000</v>
      </c>
      <c r="N353" s="14">
        <f t="shared" si="20"/>
        <v>42240.208333333328</v>
      </c>
      <c r="O353" s="12">
        <f t="shared" si="21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22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 s="7">
        <v>1446876000</v>
      </c>
      <c r="M354" s="7">
        <v>1447567200</v>
      </c>
      <c r="N354" s="14">
        <f t="shared" si="20"/>
        <v>42315.25</v>
      </c>
      <c r="O354" s="12">
        <f t="shared" si="21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idden="1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22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 s="7">
        <v>1562302800</v>
      </c>
      <c r="M355" s="7">
        <v>1562389200</v>
      </c>
      <c r="N355" s="14">
        <f t="shared" si="20"/>
        <v>43651.208333333328</v>
      </c>
      <c r="O355" s="12">
        <f t="shared" si="21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idden="1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22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 s="7">
        <v>1378184400</v>
      </c>
      <c r="M356" s="7">
        <v>1378789200</v>
      </c>
      <c r="N356" s="14">
        <f t="shared" si="20"/>
        <v>41520.208333333336</v>
      </c>
      <c r="O356" s="12">
        <f t="shared" si="21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idden="1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22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 s="7">
        <v>1485064800</v>
      </c>
      <c r="M357" s="7">
        <v>1488520800</v>
      </c>
      <c r="N357" s="14">
        <f t="shared" si="20"/>
        <v>42757.25</v>
      </c>
      <c r="O357" s="12">
        <f t="shared" si="21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22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 s="7">
        <v>1326520800</v>
      </c>
      <c r="M358" s="7">
        <v>1327298400</v>
      </c>
      <c r="N358" s="14">
        <f t="shared" si="20"/>
        <v>40922.25</v>
      </c>
      <c r="O358" s="12">
        <f t="shared" si="21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idden="1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22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 s="7">
        <v>1441256400</v>
      </c>
      <c r="M359" s="7">
        <v>1443416400</v>
      </c>
      <c r="N359" s="14">
        <f t="shared" si="20"/>
        <v>42250.208333333328</v>
      </c>
      <c r="O359" s="12">
        <f t="shared" si="21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22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 s="7">
        <v>1533877200</v>
      </c>
      <c r="M360" s="7">
        <v>1534136400</v>
      </c>
      <c r="N360" s="14">
        <f t="shared" si="20"/>
        <v>43322.208333333328</v>
      </c>
      <c r="O360" s="12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idden="1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22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 s="7">
        <v>1314421200</v>
      </c>
      <c r="M361" s="7">
        <v>1315026000</v>
      </c>
      <c r="N361" s="14">
        <f t="shared" si="20"/>
        <v>40782.208333333336</v>
      </c>
      <c r="O361" s="12">
        <f t="shared" si="21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idden="1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22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 s="7">
        <v>1293861600</v>
      </c>
      <c r="M362" s="7">
        <v>1295071200</v>
      </c>
      <c r="N362" s="14">
        <f t="shared" si="20"/>
        <v>40544.25</v>
      </c>
      <c r="O362" s="12">
        <f t="shared" si="21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idden="1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22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 s="7">
        <v>1507352400</v>
      </c>
      <c r="M363" s="7">
        <v>1509426000</v>
      </c>
      <c r="N363" s="14">
        <f t="shared" si="20"/>
        <v>43015.208333333328</v>
      </c>
      <c r="O363" s="12">
        <f t="shared" si="21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idden="1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22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 s="7">
        <v>1296108000</v>
      </c>
      <c r="M364" s="7">
        <v>1299391200</v>
      </c>
      <c r="N364" s="14">
        <f t="shared" si="20"/>
        <v>40570.25</v>
      </c>
      <c r="O364" s="12">
        <f t="shared" si="21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idden="1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22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 s="7">
        <v>1324965600</v>
      </c>
      <c r="M365" s="7">
        <v>1325052000</v>
      </c>
      <c r="N365" s="14">
        <f t="shared" si="20"/>
        <v>40904.25</v>
      </c>
      <c r="O365" s="12">
        <f t="shared" si="21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idden="1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22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 s="7">
        <v>1520229600</v>
      </c>
      <c r="M366" s="7">
        <v>1522818000</v>
      </c>
      <c r="N366" s="14">
        <f t="shared" si="20"/>
        <v>43164.25</v>
      </c>
      <c r="O366" s="12">
        <f t="shared" si="21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idden="1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22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 s="7">
        <v>1482991200</v>
      </c>
      <c r="M367" s="7">
        <v>1485324000</v>
      </c>
      <c r="N367" s="14">
        <f t="shared" si="20"/>
        <v>42733.25</v>
      </c>
      <c r="O367" s="12">
        <f t="shared" si="21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idden="1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22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 s="7">
        <v>1294034400</v>
      </c>
      <c r="M368" s="7">
        <v>1294120800</v>
      </c>
      <c r="N368" s="14">
        <f t="shared" si="20"/>
        <v>40546.25</v>
      </c>
      <c r="O368" s="12">
        <f t="shared" si="21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22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 s="7">
        <v>1413608400</v>
      </c>
      <c r="M369" s="7">
        <v>1415685600</v>
      </c>
      <c r="N369" s="14">
        <f t="shared" si="20"/>
        <v>41930.208333333336</v>
      </c>
      <c r="O369" s="12">
        <f t="shared" si="21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idden="1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22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 s="7">
        <v>1286946000</v>
      </c>
      <c r="M370" s="7">
        <v>1288933200</v>
      </c>
      <c r="N370" s="14">
        <f t="shared" si="20"/>
        <v>40464.208333333336</v>
      </c>
      <c r="O370" s="12">
        <f t="shared" si="21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idden="1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22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 s="7">
        <v>1359871200</v>
      </c>
      <c r="M371" s="7">
        <v>1363237200</v>
      </c>
      <c r="N371" s="14">
        <f t="shared" si="20"/>
        <v>41308.25</v>
      </c>
      <c r="O371" s="12">
        <f t="shared" si="21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idden="1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22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 s="7">
        <v>1555304400</v>
      </c>
      <c r="M372" s="7">
        <v>1555822800</v>
      </c>
      <c r="N372" s="14">
        <f t="shared" si="20"/>
        <v>43570.208333333328</v>
      </c>
      <c r="O372" s="12">
        <f t="shared" si="21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22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 s="7">
        <v>1423375200</v>
      </c>
      <c r="M373" s="7">
        <v>1427778000</v>
      </c>
      <c r="N373" s="14">
        <f t="shared" si="20"/>
        <v>42043.25</v>
      </c>
      <c r="O373" s="12">
        <f t="shared" si="21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" hidden="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22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 s="7">
        <v>1420696800</v>
      </c>
      <c r="M374" s="7">
        <v>1422424800</v>
      </c>
      <c r="N374" s="14">
        <f t="shared" si="20"/>
        <v>42012.25</v>
      </c>
      <c r="O374" s="12">
        <f t="shared" si="21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idden="1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22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 s="7">
        <v>1502946000</v>
      </c>
      <c r="M375" s="7">
        <v>1503637200</v>
      </c>
      <c r="N375" s="14">
        <f t="shared" si="20"/>
        <v>42964.208333333328</v>
      </c>
      <c r="O375" s="12">
        <f t="shared" si="21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22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 s="7">
        <v>1547186400</v>
      </c>
      <c r="M376" s="7">
        <v>1547618400</v>
      </c>
      <c r="N376" s="14">
        <f t="shared" si="20"/>
        <v>43476.25</v>
      </c>
      <c r="O376" s="12">
        <f t="shared" si="21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22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 s="7">
        <v>1444971600</v>
      </c>
      <c r="M377" s="7">
        <v>1449900000</v>
      </c>
      <c r="N377" s="14">
        <f t="shared" si="20"/>
        <v>42293.208333333328</v>
      </c>
      <c r="O377" s="12">
        <f t="shared" si="21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idden="1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22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 s="7">
        <v>1404622800</v>
      </c>
      <c r="M378" s="7">
        <v>1405141200</v>
      </c>
      <c r="N378" s="14">
        <f t="shared" si="20"/>
        <v>41826.208333333336</v>
      </c>
      <c r="O378" s="12">
        <f t="shared" si="21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22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 s="7">
        <v>1571720400</v>
      </c>
      <c r="M379" s="7">
        <v>1572933600</v>
      </c>
      <c r="N379" s="14">
        <f t="shared" si="20"/>
        <v>43760.208333333328</v>
      </c>
      <c r="O379" s="12">
        <f t="shared" si="21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22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 s="7">
        <v>1526878800</v>
      </c>
      <c r="M380" s="7">
        <v>1530162000</v>
      </c>
      <c r="N380" s="14">
        <f t="shared" si="20"/>
        <v>43241.208333333328</v>
      </c>
      <c r="O380" s="12">
        <f t="shared" si="21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22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 s="7">
        <v>1319691600</v>
      </c>
      <c r="M381" s="7">
        <v>1320904800</v>
      </c>
      <c r="N381" s="14">
        <f t="shared" si="20"/>
        <v>40843.208333333336</v>
      </c>
      <c r="O381" s="12">
        <f t="shared" si="21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" hidden="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22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 s="7">
        <v>1371963600</v>
      </c>
      <c r="M382" s="7">
        <v>1372395600</v>
      </c>
      <c r="N382" s="14">
        <f t="shared" si="20"/>
        <v>41448.208333333336</v>
      </c>
      <c r="O382" s="12">
        <f t="shared" si="21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idden="1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22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 s="7">
        <v>1433739600</v>
      </c>
      <c r="M383" s="7">
        <v>1437714000</v>
      </c>
      <c r="N383" s="14">
        <f t="shared" si="20"/>
        <v>42163.208333333328</v>
      </c>
      <c r="O383" s="12">
        <f t="shared" si="21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22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 s="7">
        <v>1508130000</v>
      </c>
      <c r="M384" s="7">
        <v>1509771600</v>
      </c>
      <c r="N384" s="14">
        <f t="shared" si="20"/>
        <v>43024.208333333328</v>
      </c>
      <c r="O384" s="12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idden="1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22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 s="7">
        <v>1550037600</v>
      </c>
      <c r="M385" s="7">
        <v>1550556000</v>
      </c>
      <c r="N385" s="14">
        <f t="shared" si="20"/>
        <v>43509.25</v>
      </c>
      <c r="O385" s="12">
        <f t="shared" si="21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idden="1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22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 s="7">
        <v>1486706400</v>
      </c>
      <c r="M386" s="7">
        <v>1489039200</v>
      </c>
      <c r="N386" s="14">
        <f t="shared" si="20"/>
        <v>42776.25</v>
      </c>
      <c r="O386" s="12">
        <f t="shared" si="21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" hidden="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si="22"/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 s="7">
        <v>1553835600</v>
      </c>
      <c r="M387" s="7">
        <v>1556600400</v>
      </c>
      <c r="N387" s="14">
        <f t="shared" ref="N387:N450" si="24">(((L387/60)/60)/24)+DATE(1970,1,1)</f>
        <v>43553.208333333328</v>
      </c>
      <c r="O387" s="12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ref="F388:F451" si="26">E388/D388*100</f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 s="7">
        <v>1277528400</v>
      </c>
      <c r="M388" s="7">
        <v>1278565200</v>
      </c>
      <c r="N388" s="14">
        <f t="shared" si="24"/>
        <v>40355.208333333336</v>
      </c>
      <c r="O388" s="12">
        <f t="shared" si="25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26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 s="7">
        <v>1339477200</v>
      </c>
      <c r="M389" s="7">
        <v>1339909200</v>
      </c>
      <c r="N389" s="14">
        <f t="shared" si="24"/>
        <v>41072.208333333336</v>
      </c>
      <c r="O389" s="12">
        <f t="shared" si="25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idden="1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26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 s="7">
        <v>1325656800</v>
      </c>
      <c r="M390" s="7">
        <v>1325829600</v>
      </c>
      <c r="N390" s="14">
        <f t="shared" si="24"/>
        <v>40912.25</v>
      </c>
      <c r="O390" s="12">
        <f t="shared" si="25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idden="1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26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 s="7">
        <v>1288242000</v>
      </c>
      <c r="M391" s="7">
        <v>1290578400</v>
      </c>
      <c r="N391" s="14">
        <f t="shared" si="24"/>
        <v>40479.208333333336</v>
      </c>
      <c r="O391" s="12">
        <f t="shared" si="25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idden="1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26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 s="7">
        <v>1379048400</v>
      </c>
      <c r="M392" s="7">
        <v>1380344400</v>
      </c>
      <c r="N392" s="14">
        <f t="shared" si="24"/>
        <v>41530.208333333336</v>
      </c>
      <c r="O392" s="12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26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 s="7">
        <v>1389679200</v>
      </c>
      <c r="M393" s="7">
        <v>1389852000</v>
      </c>
      <c r="N393" s="14">
        <f t="shared" si="24"/>
        <v>41653.25</v>
      </c>
      <c r="O393" s="12">
        <f t="shared" si="25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26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 s="7">
        <v>1294293600</v>
      </c>
      <c r="M394" s="7">
        <v>1294466400</v>
      </c>
      <c r="N394" s="14">
        <f t="shared" si="24"/>
        <v>40549.25</v>
      </c>
      <c r="O394" s="12">
        <f t="shared" si="25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idden="1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26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 s="7">
        <v>1500267600</v>
      </c>
      <c r="M395" s="7">
        <v>1500354000</v>
      </c>
      <c r="N395" s="14">
        <f t="shared" si="24"/>
        <v>42933.208333333328</v>
      </c>
      <c r="O395" s="12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idden="1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26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 s="7">
        <v>1375074000</v>
      </c>
      <c r="M396" s="7">
        <v>1375938000</v>
      </c>
      <c r="N396" s="14">
        <f t="shared" si="24"/>
        <v>41484.208333333336</v>
      </c>
      <c r="O396" s="12">
        <f t="shared" si="25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" hidden="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26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 s="7">
        <v>1323324000</v>
      </c>
      <c r="M397" s="7">
        <v>1323410400</v>
      </c>
      <c r="N397" s="14">
        <f t="shared" si="24"/>
        <v>40885.25</v>
      </c>
      <c r="O397" s="12">
        <f t="shared" si="25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idden="1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26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 s="7">
        <v>1538715600</v>
      </c>
      <c r="M398" s="7">
        <v>1539406800</v>
      </c>
      <c r="N398" s="14">
        <f t="shared" si="24"/>
        <v>43378.208333333328</v>
      </c>
      <c r="O398" s="12">
        <f t="shared" si="25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idden="1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26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 s="7">
        <v>1369285200</v>
      </c>
      <c r="M399" s="7">
        <v>1369803600</v>
      </c>
      <c r="N399" s="14">
        <f t="shared" si="24"/>
        <v>41417.208333333336</v>
      </c>
      <c r="O399" s="12">
        <f t="shared" si="25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" hidden="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26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 s="7">
        <v>1525755600</v>
      </c>
      <c r="M400" s="7">
        <v>1525928400</v>
      </c>
      <c r="N400" s="14">
        <f t="shared" si="24"/>
        <v>43228.208333333328</v>
      </c>
      <c r="O400" s="12">
        <f t="shared" si="25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26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 s="7">
        <v>1296626400</v>
      </c>
      <c r="M401" s="7">
        <v>1297231200</v>
      </c>
      <c r="N401" s="14">
        <f t="shared" si="24"/>
        <v>40576.25</v>
      </c>
      <c r="O401" s="12">
        <f t="shared" si="25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26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 s="7">
        <v>1376629200</v>
      </c>
      <c r="M402" s="7">
        <v>1378530000</v>
      </c>
      <c r="N402" s="14">
        <f t="shared" si="24"/>
        <v>41502.208333333336</v>
      </c>
      <c r="O402" s="12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idden="1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26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 s="7">
        <v>1572152400</v>
      </c>
      <c r="M403" s="7">
        <v>1572152400</v>
      </c>
      <c r="N403" s="14">
        <f t="shared" si="24"/>
        <v>43765.208333333328</v>
      </c>
      <c r="O403" s="12">
        <f t="shared" si="25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26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 s="7">
        <v>1325829600</v>
      </c>
      <c r="M404" s="7">
        <v>1329890400</v>
      </c>
      <c r="N404" s="14">
        <f t="shared" si="24"/>
        <v>40914.25</v>
      </c>
      <c r="O404" s="12">
        <f t="shared" si="25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26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 s="7">
        <v>1273640400</v>
      </c>
      <c r="M405" s="7">
        <v>1276750800</v>
      </c>
      <c r="N405" s="14">
        <f t="shared" si="24"/>
        <v>40310.208333333336</v>
      </c>
      <c r="O405" s="12">
        <f t="shared" si="25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idden="1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26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 s="7">
        <v>1510639200</v>
      </c>
      <c r="M406" s="7">
        <v>1510898400</v>
      </c>
      <c r="N406" s="14">
        <f t="shared" si="24"/>
        <v>43053.25</v>
      </c>
      <c r="O406" s="12">
        <f t="shared" si="25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26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 s="7">
        <v>1528088400</v>
      </c>
      <c r="M407" s="7">
        <v>1532408400</v>
      </c>
      <c r="N407" s="14">
        <f t="shared" si="24"/>
        <v>43255.208333333328</v>
      </c>
      <c r="O407" s="12">
        <f t="shared" si="25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idden="1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26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 s="7">
        <v>1359525600</v>
      </c>
      <c r="M408" s="7">
        <v>1360562400</v>
      </c>
      <c r="N408" s="14">
        <f t="shared" si="24"/>
        <v>41304.25</v>
      </c>
      <c r="O408" s="12">
        <f t="shared" si="25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idden="1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26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 s="7">
        <v>1570942800</v>
      </c>
      <c r="M409" s="7">
        <v>1571547600</v>
      </c>
      <c r="N409" s="14">
        <f t="shared" si="24"/>
        <v>43751.208333333328</v>
      </c>
      <c r="O409" s="12">
        <f t="shared" si="25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idden="1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26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 s="7">
        <v>1466398800</v>
      </c>
      <c r="M410" s="7">
        <v>1468126800</v>
      </c>
      <c r="N410" s="14">
        <f t="shared" si="24"/>
        <v>42541.208333333328</v>
      </c>
      <c r="O410" s="12">
        <f t="shared" si="25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26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 s="7">
        <v>1492491600</v>
      </c>
      <c r="M411" s="7">
        <v>1492837200</v>
      </c>
      <c r="N411" s="14">
        <f t="shared" si="24"/>
        <v>42843.208333333328</v>
      </c>
      <c r="O411" s="12">
        <f t="shared" si="25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idden="1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26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 s="7">
        <v>1430197200</v>
      </c>
      <c r="M412" s="7">
        <v>1430197200</v>
      </c>
      <c r="N412" s="14">
        <f t="shared" si="24"/>
        <v>42122.208333333328</v>
      </c>
      <c r="O412" s="12">
        <f t="shared" si="25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idden="1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26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 s="7">
        <v>1496034000</v>
      </c>
      <c r="M413" s="7">
        <v>1496206800</v>
      </c>
      <c r="N413" s="14">
        <f t="shared" si="24"/>
        <v>42884.208333333328</v>
      </c>
      <c r="O413" s="12">
        <f t="shared" si="25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idden="1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26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 s="7">
        <v>1388728800</v>
      </c>
      <c r="M414" s="7">
        <v>1389592800</v>
      </c>
      <c r="N414" s="14">
        <f t="shared" si="24"/>
        <v>41642.25</v>
      </c>
      <c r="O414" s="12">
        <f t="shared" si="25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idden="1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26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 s="7">
        <v>1543298400</v>
      </c>
      <c r="M415" s="7">
        <v>1545631200</v>
      </c>
      <c r="N415" s="14">
        <f t="shared" si="24"/>
        <v>43431.25</v>
      </c>
      <c r="O415" s="12">
        <f t="shared" si="25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26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 s="7">
        <v>1271739600</v>
      </c>
      <c r="M416" s="7">
        <v>1272430800</v>
      </c>
      <c r="N416" s="14">
        <f t="shared" si="24"/>
        <v>40288.208333333336</v>
      </c>
      <c r="O416" s="12">
        <f t="shared" si="25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26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 s="7">
        <v>1326434400</v>
      </c>
      <c r="M417" s="7">
        <v>1327903200</v>
      </c>
      <c r="N417" s="14">
        <f t="shared" si="24"/>
        <v>40921.25</v>
      </c>
      <c r="O417" s="12">
        <f t="shared" si="25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26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 s="7">
        <v>1295244000</v>
      </c>
      <c r="M418" s="7">
        <v>1296021600</v>
      </c>
      <c r="N418" s="14">
        <f t="shared" si="24"/>
        <v>40560.25</v>
      </c>
      <c r="O418" s="12">
        <f t="shared" si="25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26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 s="7">
        <v>1541221200</v>
      </c>
      <c r="M419" s="7">
        <v>1543298400</v>
      </c>
      <c r="N419" s="14">
        <f t="shared" si="24"/>
        <v>43407.208333333328</v>
      </c>
      <c r="O419" s="12">
        <f t="shared" si="25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26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 s="7">
        <v>1336280400</v>
      </c>
      <c r="M420" s="7">
        <v>1336366800</v>
      </c>
      <c r="N420" s="14">
        <f t="shared" si="24"/>
        <v>41035.208333333336</v>
      </c>
      <c r="O420" s="12">
        <f t="shared" si="25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idden="1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26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 s="7">
        <v>1324533600</v>
      </c>
      <c r="M421" s="7">
        <v>1325052000</v>
      </c>
      <c r="N421" s="14">
        <f t="shared" si="24"/>
        <v>40899.25</v>
      </c>
      <c r="O421" s="12">
        <f t="shared" si="25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idden="1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26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 s="7">
        <v>1498366800</v>
      </c>
      <c r="M422" s="7">
        <v>1499576400</v>
      </c>
      <c r="N422" s="14">
        <f t="shared" si="24"/>
        <v>42911.208333333328</v>
      </c>
      <c r="O422" s="12">
        <f t="shared" si="25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26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 s="7">
        <v>1498712400</v>
      </c>
      <c r="M423" s="7">
        <v>1501304400</v>
      </c>
      <c r="N423" s="14">
        <f t="shared" si="24"/>
        <v>42915.208333333328</v>
      </c>
      <c r="O423" s="12">
        <f t="shared" si="25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" hidden="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26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 s="7">
        <v>1271480400</v>
      </c>
      <c r="M424" s="7">
        <v>1273208400</v>
      </c>
      <c r="N424" s="14">
        <f t="shared" si="24"/>
        <v>40285.208333333336</v>
      </c>
      <c r="O424" s="12">
        <f t="shared" si="25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26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 s="7">
        <v>1316667600</v>
      </c>
      <c r="M425" s="7">
        <v>1316840400</v>
      </c>
      <c r="N425" s="14">
        <f t="shared" si="24"/>
        <v>40808.208333333336</v>
      </c>
      <c r="O425" s="12">
        <f t="shared" si="25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26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 s="7">
        <v>1524027600</v>
      </c>
      <c r="M426" s="7">
        <v>1524546000</v>
      </c>
      <c r="N426" s="14">
        <f t="shared" si="24"/>
        <v>43208.208333333328</v>
      </c>
      <c r="O426" s="12">
        <f t="shared" si="25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idden="1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26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 s="7">
        <v>1438059600</v>
      </c>
      <c r="M427" s="7">
        <v>1438578000</v>
      </c>
      <c r="N427" s="14">
        <f t="shared" si="24"/>
        <v>42213.208333333328</v>
      </c>
      <c r="O427" s="12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idden="1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26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 s="7">
        <v>1361944800</v>
      </c>
      <c r="M428" s="7">
        <v>1362549600</v>
      </c>
      <c r="N428" s="14">
        <f t="shared" si="24"/>
        <v>41332.25</v>
      </c>
      <c r="O428" s="12">
        <f t="shared" si="25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idden="1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26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 s="7">
        <v>1410584400</v>
      </c>
      <c r="M429" s="7">
        <v>1413349200</v>
      </c>
      <c r="N429" s="14">
        <f t="shared" si="24"/>
        <v>41895.208333333336</v>
      </c>
      <c r="O429" s="12">
        <f t="shared" si="25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26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 s="7">
        <v>1297404000</v>
      </c>
      <c r="M430" s="7">
        <v>1298008800</v>
      </c>
      <c r="N430" s="14">
        <f t="shared" si="24"/>
        <v>40585.25</v>
      </c>
      <c r="O430" s="12">
        <f t="shared" si="25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idden="1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26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 s="7">
        <v>1392012000</v>
      </c>
      <c r="M431" s="7">
        <v>1394427600</v>
      </c>
      <c r="N431" s="14">
        <f t="shared" si="24"/>
        <v>41680.25</v>
      </c>
      <c r="O431" s="12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26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 s="7">
        <v>1569733200</v>
      </c>
      <c r="M432" s="7">
        <v>1572670800</v>
      </c>
      <c r="N432" s="14">
        <f t="shared" si="24"/>
        <v>43737.208333333328</v>
      </c>
      <c r="O432" s="12">
        <f t="shared" si="25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idden="1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26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 s="7">
        <v>1529643600</v>
      </c>
      <c r="M433" s="7">
        <v>1531112400</v>
      </c>
      <c r="N433" s="14">
        <f t="shared" si="24"/>
        <v>43273.208333333328</v>
      </c>
      <c r="O433" s="12">
        <f t="shared" si="25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26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 s="7">
        <v>1399006800</v>
      </c>
      <c r="M434" s="7">
        <v>1400734800</v>
      </c>
      <c r="N434" s="14">
        <f t="shared" si="24"/>
        <v>41761.208333333336</v>
      </c>
      <c r="O434" s="12">
        <f t="shared" si="25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26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 s="7">
        <v>1385359200</v>
      </c>
      <c r="M435" s="7">
        <v>1386741600</v>
      </c>
      <c r="N435" s="14">
        <f t="shared" si="24"/>
        <v>41603.25</v>
      </c>
      <c r="O435" s="12">
        <f t="shared" si="25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idden="1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26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 s="7">
        <v>1480572000</v>
      </c>
      <c r="M436" s="7">
        <v>1481781600</v>
      </c>
      <c r="N436" s="14">
        <f t="shared" si="24"/>
        <v>42705.25</v>
      </c>
      <c r="O436" s="12">
        <f t="shared" si="25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idden="1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26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 s="7">
        <v>1418623200</v>
      </c>
      <c r="M437" s="7">
        <v>1419660000</v>
      </c>
      <c r="N437" s="14">
        <f t="shared" si="24"/>
        <v>41988.25</v>
      </c>
      <c r="O437" s="12">
        <f t="shared" si="25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idden="1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26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 s="7">
        <v>1555736400</v>
      </c>
      <c r="M438" s="7">
        <v>1555822800</v>
      </c>
      <c r="N438" s="14">
        <f t="shared" si="24"/>
        <v>43575.208333333328</v>
      </c>
      <c r="O438" s="12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idden="1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26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 s="7">
        <v>1442120400</v>
      </c>
      <c r="M439" s="7">
        <v>1442379600</v>
      </c>
      <c r="N439" s="14">
        <f t="shared" si="24"/>
        <v>42260.208333333328</v>
      </c>
      <c r="O439" s="12">
        <f t="shared" si="25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" hidden="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26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 s="7">
        <v>1362376800</v>
      </c>
      <c r="M440" s="7">
        <v>1364965200</v>
      </c>
      <c r="N440" s="14">
        <f t="shared" si="24"/>
        <v>41337.25</v>
      </c>
      <c r="O440" s="12">
        <f t="shared" si="25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idden="1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26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 s="7">
        <v>1478408400</v>
      </c>
      <c r="M441" s="7">
        <v>1479016800</v>
      </c>
      <c r="N441" s="14">
        <f t="shared" si="24"/>
        <v>42680.208333333328</v>
      </c>
      <c r="O441" s="12">
        <f t="shared" si="25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idden="1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26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 s="7">
        <v>1498798800</v>
      </c>
      <c r="M442" s="7">
        <v>1499662800</v>
      </c>
      <c r="N442" s="14">
        <f t="shared" si="24"/>
        <v>42916.208333333328</v>
      </c>
      <c r="O442" s="12">
        <f t="shared" si="25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26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 s="7">
        <v>1335416400</v>
      </c>
      <c r="M443" s="7">
        <v>1337835600</v>
      </c>
      <c r="N443" s="14">
        <f t="shared" si="24"/>
        <v>41025.208333333336</v>
      </c>
      <c r="O443" s="12">
        <f t="shared" si="25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idden="1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26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 s="7">
        <v>1504328400</v>
      </c>
      <c r="M444" s="7">
        <v>1505710800</v>
      </c>
      <c r="N444" s="14">
        <f t="shared" si="24"/>
        <v>42980.208333333328</v>
      </c>
      <c r="O444" s="12">
        <f t="shared" si="25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idden="1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26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 s="7">
        <v>1285822800</v>
      </c>
      <c r="M445" s="7">
        <v>1287464400</v>
      </c>
      <c r="N445" s="14">
        <f t="shared" si="24"/>
        <v>40451.208333333336</v>
      </c>
      <c r="O445" s="12">
        <f t="shared" si="25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idden="1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26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 s="7">
        <v>1311483600</v>
      </c>
      <c r="M446" s="7">
        <v>1311656400</v>
      </c>
      <c r="N446" s="14">
        <f t="shared" si="24"/>
        <v>40748.208333333336</v>
      </c>
      <c r="O446" s="12">
        <f t="shared" si="25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" hidden="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26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 s="7">
        <v>1291356000</v>
      </c>
      <c r="M447" s="7">
        <v>1293170400</v>
      </c>
      <c r="N447" s="14">
        <f t="shared" si="24"/>
        <v>40515.25</v>
      </c>
      <c r="O447" s="12">
        <f t="shared" si="25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26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 s="7">
        <v>1355810400</v>
      </c>
      <c r="M448" s="7">
        <v>1355983200</v>
      </c>
      <c r="N448" s="14">
        <f t="shared" si="24"/>
        <v>41261.25</v>
      </c>
      <c r="O448" s="12">
        <f t="shared" si="25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" hidden="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26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 s="7">
        <v>1513663200</v>
      </c>
      <c r="M449" s="7">
        <v>1515045600</v>
      </c>
      <c r="N449" s="14">
        <f t="shared" si="24"/>
        <v>43088.25</v>
      </c>
      <c r="O449" s="12">
        <f t="shared" si="25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26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 s="7">
        <v>1365915600</v>
      </c>
      <c r="M450" s="7">
        <v>1366088400</v>
      </c>
      <c r="N450" s="14">
        <f t="shared" si="24"/>
        <v>41378.208333333336</v>
      </c>
      <c r="O450" s="12">
        <f t="shared" si="25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idden="1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si="26"/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 s="7">
        <v>1551852000</v>
      </c>
      <c r="M451" s="7">
        <v>1553317200</v>
      </c>
      <c r="N451" s="14">
        <f t="shared" ref="N451:N514" si="28">(((L451/60)/60)/24)+DATE(1970,1,1)</f>
        <v>43530.25</v>
      </c>
      <c r="O451" s="12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ref="F452:F515" si="30">E452/D452*100</f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 s="7">
        <v>1540098000</v>
      </c>
      <c r="M452" s="7">
        <v>1542088800</v>
      </c>
      <c r="N452" s="14">
        <f t="shared" si="28"/>
        <v>43394.208333333328</v>
      </c>
      <c r="O452" s="12">
        <f t="shared" si="29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idden="1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30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 s="7">
        <v>1500440400</v>
      </c>
      <c r="M453" s="7">
        <v>1503118800</v>
      </c>
      <c r="N453" s="14">
        <f t="shared" si="28"/>
        <v>42935.208333333328</v>
      </c>
      <c r="O453" s="12">
        <f t="shared" si="29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30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 s="7">
        <v>1278392400</v>
      </c>
      <c r="M454" s="7">
        <v>1278478800</v>
      </c>
      <c r="N454" s="14">
        <f t="shared" si="28"/>
        <v>40365.208333333336</v>
      </c>
      <c r="O454" s="12">
        <f t="shared" si="29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30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 s="7">
        <v>1480572000</v>
      </c>
      <c r="M455" s="7">
        <v>1484114400</v>
      </c>
      <c r="N455" s="14">
        <f t="shared" si="28"/>
        <v>42705.25</v>
      </c>
      <c r="O455" s="12">
        <f t="shared" si="29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30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 s="7">
        <v>1382331600</v>
      </c>
      <c r="M456" s="7">
        <v>1385445600</v>
      </c>
      <c r="N456" s="14">
        <f t="shared" si="28"/>
        <v>41568.208333333336</v>
      </c>
      <c r="O456" s="12">
        <f t="shared" si="29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idden="1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30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 s="7">
        <v>1316754000</v>
      </c>
      <c r="M457" s="7">
        <v>1318741200</v>
      </c>
      <c r="N457" s="14">
        <f t="shared" si="28"/>
        <v>40809.208333333336</v>
      </c>
      <c r="O457" s="12">
        <f t="shared" si="29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" hidden="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30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 s="7">
        <v>1518242400</v>
      </c>
      <c r="M458" s="7">
        <v>1518242400</v>
      </c>
      <c r="N458" s="14">
        <f t="shared" si="28"/>
        <v>43141.25</v>
      </c>
      <c r="O458" s="12">
        <f t="shared" si="29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30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 s="7">
        <v>1476421200</v>
      </c>
      <c r="M459" s="7">
        <v>1476594000</v>
      </c>
      <c r="N459" s="14">
        <f t="shared" si="28"/>
        <v>42657.208333333328</v>
      </c>
      <c r="O459" s="12">
        <f t="shared" si="29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idden="1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30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 s="7">
        <v>1269752400</v>
      </c>
      <c r="M460" s="7">
        <v>1273554000</v>
      </c>
      <c r="N460" s="14">
        <f t="shared" si="28"/>
        <v>40265.208333333336</v>
      </c>
      <c r="O460" s="12">
        <f t="shared" si="29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30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 s="7">
        <v>1419746400</v>
      </c>
      <c r="M461" s="7">
        <v>1421906400</v>
      </c>
      <c r="N461" s="14">
        <f t="shared" si="28"/>
        <v>42001.25</v>
      </c>
      <c r="O461" s="12">
        <f t="shared" si="29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idden="1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30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 s="7">
        <v>1281330000</v>
      </c>
      <c r="M462" s="7">
        <v>1281589200</v>
      </c>
      <c r="N462" s="14">
        <f t="shared" si="28"/>
        <v>40399.208333333336</v>
      </c>
      <c r="O462" s="12">
        <f t="shared" si="29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idden="1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30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 s="7">
        <v>1398661200</v>
      </c>
      <c r="M463" s="7">
        <v>1400389200</v>
      </c>
      <c r="N463" s="14">
        <f t="shared" si="28"/>
        <v>41757.208333333336</v>
      </c>
      <c r="O463" s="12">
        <f t="shared" si="29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30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 s="7">
        <v>1359525600</v>
      </c>
      <c r="M464" s="7">
        <v>1362808800</v>
      </c>
      <c r="N464" s="14">
        <f t="shared" si="28"/>
        <v>41304.25</v>
      </c>
      <c r="O464" s="12">
        <f t="shared" si="29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" hidden="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30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 s="7">
        <v>1388469600</v>
      </c>
      <c r="M465" s="7">
        <v>1388815200</v>
      </c>
      <c r="N465" s="14">
        <f t="shared" si="28"/>
        <v>41639.25</v>
      </c>
      <c r="O465" s="12">
        <f t="shared" si="29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idden="1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30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 s="7">
        <v>1518328800</v>
      </c>
      <c r="M466" s="7">
        <v>1519538400</v>
      </c>
      <c r="N466" s="14">
        <f t="shared" si="28"/>
        <v>43142.25</v>
      </c>
      <c r="O466" s="12">
        <f t="shared" si="29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idden="1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30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 s="7">
        <v>1517032800</v>
      </c>
      <c r="M467" s="7">
        <v>1517810400</v>
      </c>
      <c r="N467" s="14">
        <f t="shared" si="28"/>
        <v>43127.25</v>
      </c>
      <c r="O467" s="12">
        <f t="shared" si="29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idden="1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30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 s="7">
        <v>1368594000</v>
      </c>
      <c r="M468" s="7">
        <v>1370581200</v>
      </c>
      <c r="N468" s="14">
        <f t="shared" si="28"/>
        <v>41409.208333333336</v>
      </c>
      <c r="O468" s="12">
        <f t="shared" si="29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" hidden="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30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 s="7">
        <v>1448258400</v>
      </c>
      <c r="M469" s="7">
        <v>1448863200</v>
      </c>
      <c r="N469" s="14">
        <f t="shared" si="28"/>
        <v>42331.25</v>
      </c>
      <c r="O469" s="12">
        <f t="shared" si="29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30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 s="7">
        <v>1555218000</v>
      </c>
      <c r="M470" s="7">
        <v>1556600400</v>
      </c>
      <c r="N470" s="14">
        <f t="shared" si="28"/>
        <v>43569.208333333328</v>
      </c>
      <c r="O470" s="12">
        <f t="shared" si="29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idden="1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30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 s="7">
        <v>1431925200</v>
      </c>
      <c r="M471" s="7">
        <v>1432098000</v>
      </c>
      <c r="N471" s="14">
        <f t="shared" si="28"/>
        <v>42142.208333333328</v>
      </c>
      <c r="O471" s="12">
        <f t="shared" si="29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idden="1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30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 s="7">
        <v>1481522400</v>
      </c>
      <c r="M472" s="7">
        <v>1482127200</v>
      </c>
      <c r="N472" s="14">
        <f t="shared" si="28"/>
        <v>42716.25</v>
      </c>
      <c r="O472" s="12">
        <f t="shared" si="29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idden="1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30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 s="7">
        <v>1335934800</v>
      </c>
      <c r="M473" s="7">
        <v>1335934800</v>
      </c>
      <c r="N473" s="14">
        <f t="shared" si="28"/>
        <v>41031.208333333336</v>
      </c>
      <c r="O473" s="12">
        <f t="shared" si="29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30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 s="7">
        <v>1552280400</v>
      </c>
      <c r="M474" s="7">
        <v>1556946000</v>
      </c>
      <c r="N474" s="14">
        <f t="shared" si="28"/>
        <v>43535.208333333328</v>
      </c>
      <c r="O474" s="12">
        <f t="shared" si="29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idden="1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30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 s="7">
        <v>1529989200</v>
      </c>
      <c r="M475" s="7">
        <v>1530075600</v>
      </c>
      <c r="N475" s="14">
        <f t="shared" si="28"/>
        <v>43277.208333333328</v>
      </c>
      <c r="O475" s="12">
        <f t="shared" si="29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idden="1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30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 s="7">
        <v>1418709600</v>
      </c>
      <c r="M476" s="7">
        <v>1418796000</v>
      </c>
      <c r="N476" s="14">
        <f t="shared" si="28"/>
        <v>41989.25</v>
      </c>
      <c r="O476" s="12">
        <f t="shared" si="29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" hidden="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30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 s="7">
        <v>1372136400</v>
      </c>
      <c r="M477" s="7">
        <v>1372482000</v>
      </c>
      <c r="N477" s="14">
        <f t="shared" si="28"/>
        <v>41450.208333333336</v>
      </c>
      <c r="O477" s="12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30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 s="7">
        <v>1533877200</v>
      </c>
      <c r="M478" s="7">
        <v>1534395600</v>
      </c>
      <c r="N478" s="14">
        <f t="shared" si="28"/>
        <v>43322.208333333328</v>
      </c>
      <c r="O478" s="12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30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 s="7">
        <v>1309064400</v>
      </c>
      <c r="M479" s="7">
        <v>1311397200</v>
      </c>
      <c r="N479" s="14">
        <f t="shared" si="28"/>
        <v>40720.208333333336</v>
      </c>
      <c r="O479" s="12">
        <f t="shared" si="29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idden="1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30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 s="7">
        <v>1425877200</v>
      </c>
      <c r="M480" s="7">
        <v>1426914000</v>
      </c>
      <c r="N480" s="14">
        <f t="shared" si="28"/>
        <v>42072.208333333328</v>
      </c>
      <c r="O480" s="12">
        <f t="shared" si="29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idden="1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30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 s="7">
        <v>1501304400</v>
      </c>
      <c r="M481" s="7">
        <v>1501477200</v>
      </c>
      <c r="N481" s="14">
        <f t="shared" si="28"/>
        <v>42945.208333333328</v>
      </c>
      <c r="O481" s="12">
        <f t="shared" si="29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idden="1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30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 s="7">
        <v>1268287200</v>
      </c>
      <c r="M482" s="7">
        <v>1269061200</v>
      </c>
      <c r="N482" s="14">
        <f t="shared" si="28"/>
        <v>40248.25</v>
      </c>
      <c r="O482" s="12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30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 s="7">
        <v>1412139600</v>
      </c>
      <c r="M483" s="7">
        <v>1415772000</v>
      </c>
      <c r="N483" s="14">
        <f t="shared" si="28"/>
        <v>41913.208333333336</v>
      </c>
      <c r="O483" s="12">
        <f t="shared" si="29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30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 s="7">
        <v>1330063200</v>
      </c>
      <c r="M484" s="7">
        <v>1331013600</v>
      </c>
      <c r="N484" s="14">
        <f t="shared" si="28"/>
        <v>40963.25</v>
      </c>
      <c r="O484" s="12">
        <f t="shared" si="29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30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 s="7">
        <v>1576130400</v>
      </c>
      <c r="M485" s="7">
        <v>1576735200</v>
      </c>
      <c r="N485" s="14">
        <f t="shared" si="28"/>
        <v>43811.25</v>
      </c>
      <c r="O485" s="12">
        <f t="shared" si="29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idden="1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30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 s="7">
        <v>1407128400</v>
      </c>
      <c r="M486" s="7">
        <v>1411362000</v>
      </c>
      <c r="N486" s="14">
        <f t="shared" si="28"/>
        <v>41855.208333333336</v>
      </c>
      <c r="O486" s="12">
        <f t="shared" si="29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30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 s="7">
        <v>1560142800</v>
      </c>
      <c r="M487" s="7">
        <v>1563685200</v>
      </c>
      <c r="N487" s="14">
        <f t="shared" si="28"/>
        <v>43626.208333333328</v>
      </c>
      <c r="O487" s="12">
        <f t="shared" si="29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30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 s="7">
        <v>1520575200</v>
      </c>
      <c r="M488" s="7">
        <v>1521867600</v>
      </c>
      <c r="N488" s="14">
        <f t="shared" si="28"/>
        <v>43168.25</v>
      </c>
      <c r="O488" s="12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idden="1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30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 s="7">
        <v>1492664400</v>
      </c>
      <c r="M489" s="7">
        <v>1495515600</v>
      </c>
      <c r="N489" s="14">
        <f t="shared" si="28"/>
        <v>42845.208333333328</v>
      </c>
      <c r="O489" s="12">
        <f t="shared" si="29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idden="1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30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 s="7">
        <v>1454479200</v>
      </c>
      <c r="M490" s="7">
        <v>1455948000</v>
      </c>
      <c r="N490" s="14">
        <f t="shared" si="28"/>
        <v>42403.25</v>
      </c>
      <c r="O490" s="12">
        <f t="shared" si="29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idden="1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30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 s="7">
        <v>1281934800</v>
      </c>
      <c r="M491" s="7">
        <v>1282366800</v>
      </c>
      <c r="N491" s="14">
        <f t="shared" si="28"/>
        <v>40406.208333333336</v>
      </c>
      <c r="O491" s="12">
        <f t="shared" si="29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idden="1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30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 s="7">
        <v>1573970400</v>
      </c>
      <c r="M492" s="7">
        <v>1574575200</v>
      </c>
      <c r="N492" s="14">
        <f t="shared" si="28"/>
        <v>43786.25</v>
      </c>
      <c r="O492" s="12">
        <f t="shared" si="29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" hidden="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30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 s="7">
        <v>1372654800</v>
      </c>
      <c r="M493" s="7">
        <v>1374901200</v>
      </c>
      <c r="N493" s="14">
        <f t="shared" si="28"/>
        <v>41456.208333333336</v>
      </c>
      <c r="O493" s="12">
        <f t="shared" si="29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idden="1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30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 s="7">
        <v>1275886800</v>
      </c>
      <c r="M494" s="7">
        <v>1278910800</v>
      </c>
      <c r="N494" s="14">
        <f t="shared" si="28"/>
        <v>40336.208333333336</v>
      </c>
      <c r="O494" s="12">
        <f t="shared" si="29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idden="1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30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 s="7">
        <v>1561784400</v>
      </c>
      <c r="M495" s="7">
        <v>1562907600</v>
      </c>
      <c r="N495" s="14">
        <f t="shared" si="28"/>
        <v>43645.208333333328</v>
      </c>
      <c r="O495" s="12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" hidden="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30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 s="7">
        <v>1332392400</v>
      </c>
      <c r="M496" s="7">
        <v>1332478800</v>
      </c>
      <c r="N496" s="14">
        <f t="shared" si="28"/>
        <v>40990.208333333336</v>
      </c>
      <c r="O496" s="12">
        <f t="shared" si="29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idden="1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30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 s="7">
        <v>1402376400</v>
      </c>
      <c r="M497" s="7">
        <v>1402722000</v>
      </c>
      <c r="N497" s="14">
        <f t="shared" si="28"/>
        <v>41800.208333333336</v>
      </c>
      <c r="O497" s="12">
        <f t="shared" si="29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30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 s="7">
        <v>1495342800</v>
      </c>
      <c r="M498" s="7">
        <v>1496811600</v>
      </c>
      <c r="N498" s="14">
        <f t="shared" si="28"/>
        <v>42876.208333333328</v>
      </c>
      <c r="O498" s="12">
        <f t="shared" si="29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30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 s="7">
        <v>1482213600</v>
      </c>
      <c r="M499" s="7">
        <v>1482213600</v>
      </c>
      <c r="N499" s="14">
        <f t="shared" si="28"/>
        <v>42724.25</v>
      </c>
      <c r="O499" s="12">
        <f t="shared" si="29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30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 s="7">
        <v>1420092000</v>
      </c>
      <c r="M500" s="7">
        <v>1420264800</v>
      </c>
      <c r="N500" s="14">
        <f t="shared" si="28"/>
        <v>42005.25</v>
      </c>
      <c r="O500" s="12">
        <f t="shared" si="29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30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 s="7">
        <v>1458018000</v>
      </c>
      <c r="M501" s="7">
        <v>1458450000</v>
      </c>
      <c r="N501" s="14">
        <f t="shared" si="28"/>
        <v>42444.208333333328</v>
      </c>
      <c r="O501" s="12">
        <f t="shared" si="29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30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 s="7">
        <v>1367384400</v>
      </c>
      <c r="M502" s="7">
        <v>1369803600</v>
      </c>
      <c r="N502" s="14">
        <f t="shared" si="28"/>
        <v>41395.208333333336</v>
      </c>
      <c r="O502" s="12">
        <f t="shared" si="29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30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 s="7">
        <v>1363064400</v>
      </c>
      <c r="M503" s="7">
        <v>1363237200</v>
      </c>
      <c r="N503" s="14">
        <f t="shared" si="28"/>
        <v>41345.208333333336</v>
      </c>
      <c r="O503" s="12">
        <f t="shared" si="29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idden="1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30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 s="7">
        <v>1343365200</v>
      </c>
      <c r="M504" s="7">
        <v>1345870800</v>
      </c>
      <c r="N504" s="14">
        <f t="shared" si="28"/>
        <v>41117.208333333336</v>
      </c>
      <c r="O504" s="12">
        <f t="shared" si="29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" hidden="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30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 s="7">
        <v>1435726800</v>
      </c>
      <c r="M505" s="7">
        <v>1437454800</v>
      </c>
      <c r="N505" s="14">
        <f t="shared" si="28"/>
        <v>42186.208333333328</v>
      </c>
      <c r="O505" s="12">
        <f t="shared" si="29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30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 s="7">
        <v>1431925200</v>
      </c>
      <c r="M506" s="7">
        <v>1432011600</v>
      </c>
      <c r="N506" s="14">
        <f t="shared" si="28"/>
        <v>42142.208333333328</v>
      </c>
      <c r="O506" s="12">
        <f t="shared" si="29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30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 s="7">
        <v>1362722400</v>
      </c>
      <c r="M507" s="7">
        <v>1366347600</v>
      </c>
      <c r="N507" s="14">
        <f t="shared" si="28"/>
        <v>41341.25</v>
      </c>
      <c r="O507" s="12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idden="1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30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 s="7">
        <v>1511416800</v>
      </c>
      <c r="M508" s="7">
        <v>1512885600</v>
      </c>
      <c r="N508" s="14">
        <f t="shared" si="28"/>
        <v>43062.25</v>
      </c>
      <c r="O508" s="12">
        <f t="shared" si="29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30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 s="7">
        <v>1365483600</v>
      </c>
      <c r="M509" s="7">
        <v>1369717200</v>
      </c>
      <c r="N509" s="14">
        <f t="shared" si="28"/>
        <v>41373.208333333336</v>
      </c>
      <c r="O509" s="12">
        <f t="shared" si="29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idden="1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30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 s="7">
        <v>1532840400</v>
      </c>
      <c r="M510" s="7">
        <v>1534654800</v>
      </c>
      <c r="N510" s="14">
        <f t="shared" si="28"/>
        <v>43310.208333333328</v>
      </c>
      <c r="O510" s="12">
        <f t="shared" si="29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30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 s="7">
        <v>1336194000</v>
      </c>
      <c r="M511" s="7">
        <v>1337058000</v>
      </c>
      <c r="N511" s="14">
        <f t="shared" si="28"/>
        <v>41034.208333333336</v>
      </c>
      <c r="O511" s="12">
        <f t="shared" si="29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idden="1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30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 s="7">
        <v>1527742800</v>
      </c>
      <c r="M512" s="7">
        <v>1529816400</v>
      </c>
      <c r="N512" s="14">
        <f t="shared" si="28"/>
        <v>43251.208333333328</v>
      </c>
      <c r="O512" s="12">
        <f t="shared" si="29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30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 s="7">
        <v>1564030800</v>
      </c>
      <c r="M513" s="7">
        <v>1564894800</v>
      </c>
      <c r="N513" s="14">
        <f t="shared" si="28"/>
        <v>43671.208333333328</v>
      </c>
      <c r="O513" s="12">
        <f t="shared" si="29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idden="1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30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 s="7">
        <v>1404536400</v>
      </c>
      <c r="M514" s="7">
        <v>1404622800</v>
      </c>
      <c r="N514" s="14">
        <f t="shared" si="28"/>
        <v>41825.208333333336</v>
      </c>
      <c r="O514" s="12">
        <f t="shared" si="29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idden="1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si="30"/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 s="7">
        <v>1284008400</v>
      </c>
      <c r="M515" s="7">
        <v>1284181200</v>
      </c>
      <c r="N515" s="14">
        <f t="shared" ref="N515:N578" si="32">(((L515/60)/60)/24)+DATE(1970,1,1)</f>
        <v>40430.208333333336</v>
      </c>
      <c r="O515" s="12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idden="1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ref="F516:F579" si="34">E516/D516*100</f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 s="7">
        <v>1386309600</v>
      </c>
      <c r="M516" s="7">
        <v>1386741600</v>
      </c>
      <c r="N516" s="14">
        <f t="shared" si="32"/>
        <v>41614.25</v>
      </c>
      <c r="O516" s="12">
        <f t="shared" si="33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34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 s="7">
        <v>1324620000</v>
      </c>
      <c r="M517" s="7">
        <v>1324792800</v>
      </c>
      <c r="N517" s="14">
        <f t="shared" si="32"/>
        <v>40900.25</v>
      </c>
      <c r="O517" s="12">
        <f t="shared" si="33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34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 s="7">
        <v>1281070800</v>
      </c>
      <c r="M518" s="7">
        <v>1284354000</v>
      </c>
      <c r="N518" s="14">
        <f t="shared" si="32"/>
        <v>40396.208333333336</v>
      </c>
      <c r="O518" s="12">
        <f t="shared" si="33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idden="1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34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 s="7">
        <v>1493960400</v>
      </c>
      <c r="M519" s="7">
        <v>1494392400</v>
      </c>
      <c r="N519" s="14">
        <f t="shared" si="32"/>
        <v>42860.208333333328</v>
      </c>
      <c r="O519" s="12">
        <f t="shared" si="33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34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 s="7">
        <v>1519365600</v>
      </c>
      <c r="M520" s="7">
        <v>1519538400</v>
      </c>
      <c r="N520" s="14">
        <f t="shared" si="32"/>
        <v>43154.25</v>
      </c>
      <c r="O520" s="12">
        <f t="shared" si="33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idden="1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34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 s="7">
        <v>1420696800</v>
      </c>
      <c r="M521" s="7">
        <v>1421906400</v>
      </c>
      <c r="N521" s="14">
        <f t="shared" si="32"/>
        <v>42012.25</v>
      </c>
      <c r="O521" s="12">
        <f t="shared" si="33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idden="1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34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 s="7">
        <v>1555650000</v>
      </c>
      <c r="M522" s="7">
        <v>1555909200</v>
      </c>
      <c r="N522" s="14">
        <f t="shared" si="32"/>
        <v>43574.208333333328</v>
      </c>
      <c r="O522" s="12">
        <f t="shared" si="33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idden="1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34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 s="7">
        <v>1471928400</v>
      </c>
      <c r="M523" s="7">
        <v>1472446800</v>
      </c>
      <c r="N523" s="14">
        <f t="shared" si="32"/>
        <v>42605.208333333328</v>
      </c>
      <c r="O523" s="12">
        <f t="shared" si="33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34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 s="7">
        <v>1341291600</v>
      </c>
      <c r="M524" s="7">
        <v>1342328400</v>
      </c>
      <c r="N524" s="14">
        <f t="shared" si="32"/>
        <v>41093.208333333336</v>
      </c>
      <c r="O524" s="12">
        <f t="shared" si="33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idden="1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34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 s="7">
        <v>1267682400</v>
      </c>
      <c r="M525" s="7">
        <v>1268114400</v>
      </c>
      <c r="N525" s="14">
        <f t="shared" si="32"/>
        <v>40241.25</v>
      </c>
      <c r="O525" s="12">
        <f t="shared" si="33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34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 s="7">
        <v>1272258000</v>
      </c>
      <c r="M526" s="7">
        <v>1273381200</v>
      </c>
      <c r="N526" s="14">
        <f t="shared" si="32"/>
        <v>40294.208333333336</v>
      </c>
      <c r="O526" s="12">
        <f t="shared" si="33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34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 s="7">
        <v>1290492000</v>
      </c>
      <c r="M527" s="7">
        <v>1290837600</v>
      </c>
      <c r="N527" s="14">
        <f t="shared" si="32"/>
        <v>40505.25</v>
      </c>
      <c r="O527" s="12">
        <f t="shared" si="33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" hidden="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34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 s="7">
        <v>1451109600</v>
      </c>
      <c r="M528" s="7">
        <v>1454306400</v>
      </c>
      <c r="N528" s="14">
        <f t="shared" si="32"/>
        <v>42364.25</v>
      </c>
      <c r="O528" s="12">
        <f t="shared" si="33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34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 s="7">
        <v>1454652000</v>
      </c>
      <c r="M529" s="7">
        <v>1457762400</v>
      </c>
      <c r="N529" s="14">
        <f t="shared" si="32"/>
        <v>42405.25</v>
      </c>
      <c r="O529" s="12">
        <f t="shared" si="33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34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 s="7">
        <v>1385186400</v>
      </c>
      <c r="M530" s="7">
        <v>1389074400</v>
      </c>
      <c r="N530" s="14">
        <f t="shared" si="32"/>
        <v>41601.25</v>
      </c>
      <c r="O530" s="12">
        <f t="shared" si="33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34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 s="7">
        <v>1399698000</v>
      </c>
      <c r="M531" s="7">
        <v>1402117200</v>
      </c>
      <c r="N531" s="14">
        <f t="shared" si="32"/>
        <v>41769.208333333336</v>
      </c>
      <c r="O531" s="12">
        <f t="shared" si="33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34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 s="7">
        <v>1283230800</v>
      </c>
      <c r="M532" s="7">
        <v>1284440400</v>
      </c>
      <c r="N532" s="14">
        <f t="shared" si="32"/>
        <v>40421.208333333336</v>
      </c>
      <c r="O532" s="12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" hidden="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34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 s="7">
        <v>1384149600</v>
      </c>
      <c r="M533" s="7">
        <v>1388988000</v>
      </c>
      <c r="N533" s="14">
        <f t="shared" si="32"/>
        <v>41589.25</v>
      </c>
      <c r="O533" s="12">
        <f t="shared" si="33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idden="1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34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 s="7">
        <v>1516860000</v>
      </c>
      <c r="M534" s="7">
        <v>1516946400</v>
      </c>
      <c r="N534" s="14">
        <f t="shared" si="32"/>
        <v>43125.25</v>
      </c>
      <c r="O534" s="12">
        <f t="shared" si="33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idden="1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34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 s="7">
        <v>1374642000</v>
      </c>
      <c r="M535" s="7">
        <v>1377752400</v>
      </c>
      <c r="N535" s="14">
        <f t="shared" si="32"/>
        <v>41479.208333333336</v>
      </c>
      <c r="O535" s="12">
        <f t="shared" si="33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34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 s="7">
        <v>1534482000</v>
      </c>
      <c r="M536" s="7">
        <v>1534568400</v>
      </c>
      <c r="N536" s="14">
        <f t="shared" si="32"/>
        <v>43329.208333333328</v>
      </c>
      <c r="O536" s="12">
        <f t="shared" si="33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idden="1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34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 s="7">
        <v>1528434000</v>
      </c>
      <c r="M537" s="7">
        <v>1528606800</v>
      </c>
      <c r="N537" s="14">
        <f t="shared" si="32"/>
        <v>43259.208333333328</v>
      </c>
      <c r="O537" s="12">
        <f t="shared" si="33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idden="1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34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 s="7">
        <v>1282626000</v>
      </c>
      <c r="M538" s="7">
        <v>1284872400</v>
      </c>
      <c r="N538" s="14">
        <f t="shared" si="32"/>
        <v>40414.208333333336</v>
      </c>
      <c r="O538" s="12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idden="1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34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 s="7">
        <v>1535605200</v>
      </c>
      <c r="M539" s="7">
        <v>1537592400</v>
      </c>
      <c r="N539" s="14">
        <f t="shared" si="32"/>
        <v>43342.208333333328</v>
      </c>
      <c r="O539" s="12">
        <f t="shared" si="33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34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 s="7">
        <v>1379826000</v>
      </c>
      <c r="M540" s="7">
        <v>1381208400</v>
      </c>
      <c r="N540" s="14">
        <f t="shared" si="32"/>
        <v>41539.208333333336</v>
      </c>
      <c r="O540" s="12">
        <f t="shared" si="33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34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 s="7">
        <v>1561957200</v>
      </c>
      <c r="M541" s="7">
        <v>1562475600</v>
      </c>
      <c r="N541" s="14">
        <f t="shared" si="32"/>
        <v>43647.208333333328</v>
      </c>
      <c r="O541" s="12">
        <f t="shared" si="33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idden="1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34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 s="7">
        <v>1525496400</v>
      </c>
      <c r="M542" s="7">
        <v>1527397200</v>
      </c>
      <c r="N542" s="14">
        <f t="shared" si="32"/>
        <v>43225.208333333328</v>
      </c>
      <c r="O542" s="12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34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 s="7">
        <v>1433912400</v>
      </c>
      <c r="M543" s="7">
        <v>1436158800</v>
      </c>
      <c r="N543" s="14">
        <f t="shared" si="32"/>
        <v>42165.208333333328</v>
      </c>
      <c r="O543" s="12">
        <f t="shared" si="33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34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 s="7">
        <v>1453442400</v>
      </c>
      <c r="M544" s="7">
        <v>1456034400</v>
      </c>
      <c r="N544" s="14">
        <f t="shared" si="32"/>
        <v>42391.25</v>
      </c>
      <c r="O544" s="12">
        <f t="shared" si="33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34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 s="7">
        <v>1378875600</v>
      </c>
      <c r="M545" s="7">
        <v>1380171600</v>
      </c>
      <c r="N545" s="14">
        <f t="shared" si="32"/>
        <v>41528.208333333336</v>
      </c>
      <c r="O545" s="12">
        <f t="shared" si="33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" hidden="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34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 s="7">
        <v>1452232800</v>
      </c>
      <c r="M546" s="7">
        <v>1453356000</v>
      </c>
      <c r="N546" s="14">
        <f t="shared" si="32"/>
        <v>42377.25</v>
      </c>
      <c r="O546" s="12">
        <f t="shared" si="33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34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 s="7">
        <v>1577253600</v>
      </c>
      <c r="M547" s="7">
        <v>1578981600</v>
      </c>
      <c r="N547" s="14">
        <f t="shared" si="32"/>
        <v>43824.25</v>
      </c>
      <c r="O547" s="12">
        <f t="shared" si="33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idden="1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34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 s="7">
        <v>1537160400</v>
      </c>
      <c r="M548" s="7">
        <v>1537419600</v>
      </c>
      <c r="N548" s="14">
        <f t="shared" si="32"/>
        <v>43360.208333333328</v>
      </c>
      <c r="O548" s="12">
        <f t="shared" si="33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idden="1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34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 s="7">
        <v>1422165600</v>
      </c>
      <c r="M549" s="7">
        <v>1423202400</v>
      </c>
      <c r="N549" s="14">
        <f t="shared" si="32"/>
        <v>42029.25</v>
      </c>
      <c r="O549" s="12">
        <f t="shared" si="33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idden="1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34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 s="7">
        <v>1459486800</v>
      </c>
      <c r="M550" s="7">
        <v>1460610000</v>
      </c>
      <c r="N550" s="14">
        <f t="shared" si="32"/>
        <v>42461.208333333328</v>
      </c>
      <c r="O550" s="12">
        <f t="shared" si="33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" hidden="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34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 s="7">
        <v>1369717200</v>
      </c>
      <c r="M551" s="7">
        <v>1370494800</v>
      </c>
      <c r="N551" s="14">
        <f t="shared" si="32"/>
        <v>41422.208333333336</v>
      </c>
      <c r="O551" s="12">
        <f t="shared" si="33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" hidden="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34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 s="7">
        <v>1330495200</v>
      </c>
      <c r="M552" s="7">
        <v>1332306000</v>
      </c>
      <c r="N552" s="14">
        <f t="shared" si="32"/>
        <v>40968.25</v>
      </c>
      <c r="O552" s="12">
        <f t="shared" si="33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34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 s="7">
        <v>1419055200</v>
      </c>
      <c r="M553" s="7">
        <v>1422511200</v>
      </c>
      <c r="N553" s="14">
        <f t="shared" si="32"/>
        <v>41993.25</v>
      </c>
      <c r="O553" s="12">
        <f t="shared" si="33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34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 s="7">
        <v>1480140000</v>
      </c>
      <c r="M554" s="7">
        <v>1480312800</v>
      </c>
      <c r="N554" s="14">
        <f t="shared" si="32"/>
        <v>42700.25</v>
      </c>
      <c r="O554" s="12">
        <f t="shared" si="33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34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 s="7">
        <v>1293948000</v>
      </c>
      <c r="M555" s="7">
        <v>1294034400</v>
      </c>
      <c r="N555" s="14">
        <f t="shared" si="32"/>
        <v>40545.25</v>
      </c>
      <c r="O555" s="12">
        <f t="shared" si="33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" hidden="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34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 s="7">
        <v>1482127200</v>
      </c>
      <c r="M556" s="7">
        <v>1482645600</v>
      </c>
      <c r="N556" s="14">
        <f t="shared" si="32"/>
        <v>42723.25</v>
      </c>
      <c r="O556" s="12">
        <f t="shared" si="33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idden="1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34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 s="7">
        <v>1396414800</v>
      </c>
      <c r="M557" s="7">
        <v>1399093200</v>
      </c>
      <c r="N557" s="14">
        <f t="shared" si="32"/>
        <v>41731.208333333336</v>
      </c>
      <c r="O557" s="12">
        <f t="shared" si="33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idden="1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34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 s="7">
        <v>1315285200</v>
      </c>
      <c r="M558" s="7">
        <v>1315890000</v>
      </c>
      <c r="N558" s="14">
        <f t="shared" si="32"/>
        <v>40792.208333333336</v>
      </c>
      <c r="O558" s="12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idden="1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34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 s="7">
        <v>1443762000</v>
      </c>
      <c r="M559" s="7">
        <v>1444021200</v>
      </c>
      <c r="N559" s="14">
        <f t="shared" si="32"/>
        <v>42279.208333333328</v>
      </c>
      <c r="O559" s="12">
        <f t="shared" si="33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idden="1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34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 s="7">
        <v>1456293600</v>
      </c>
      <c r="M560" s="7">
        <v>1460005200</v>
      </c>
      <c r="N560" s="14">
        <f t="shared" si="32"/>
        <v>42424.25</v>
      </c>
      <c r="O560" s="12">
        <f t="shared" si="33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idden="1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34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 s="7">
        <v>1470114000</v>
      </c>
      <c r="M561" s="7">
        <v>1470718800</v>
      </c>
      <c r="N561" s="14">
        <f t="shared" si="32"/>
        <v>42584.208333333328</v>
      </c>
      <c r="O561" s="12">
        <f t="shared" si="33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idden="1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34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 s="7">
        <v>1321596000</v>
      </c>
      <c r="M562" s="7">
        <v>1325052000</v>
      </c>
      <c r="N562" s="14">
        <f t="shared" si="32"/>
        <v>40865.25</v>
      </c>
      <c r="O562" s="12">
        <f t="shared" si="33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idden="1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34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 s="7">
        <v>1318827600</v>
      </c>
      <c r="M563" s="7">
        <v>1319000400</v>
      </c>
      <c r="N563" s="14">
        <f t="shared" si="32"/>
        <v>40833.208333333336</v>
      </c>
      <c r="O563" s="12">
        <f t="shared" si="33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34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 s="7">
        <v>1552366800</v>
      </c>
      <c r="M564" s="7">
        <v>1552539600</v>
      </c>
      <c r="N564" s="14">
        <f t="shared" si="32"/>
        <v>43536.208333333328</v>
      </c>
      <c r="O564" s="12">
        <f t="shared" si="33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idden="1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34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 s="7">
        <v>1542088800</v>
      </c>
      <c r="M565" s="7">
        <v>1543816800</v>
      </c>
      <c r="N565" s="14">
        <f t="shared" si="32"/>
        <v>43417.25</v>
      </c>
      <c r="O565" s="12">
        <f t="shared" si="33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34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 s="7">
        <v>1426395600</v>
      </c>
      <c r="M566" s="7">
        <v>1427086800</v>
      </c>
      <c r="N566" s="14">
        <f t="shared" si="32"/>
        <v>42078.208333333328</v>
      </c>
      <c r="O566" s="12">
        <f t="shared" si="33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idden="1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34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 s="7">
        <v>1321336800</v>
      </c>
      <c r="M567" s="7">
        <v>1323064800</v>
      </c>
      <c r="N567" s="14">
        <f t="shared" si="32"/>
        <v>40862.25</v>
      </c>
      <c r="O567" s="12">
        <f t="shared" si="33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34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 s="7">
        <v>1456293600</v>
      </c>
      <c r="M568" s="7">
        <v>1458277200</v>
      </c>
      <c r="N568" s="14">
        <f t="shared" si="32"/>
        <v>42424.25</v>
      </c>
      <c r="O568" s="12">
        <f t="shared" si="33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" hidden="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34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 s="7">
        <v>1404968400</v>
      </c>
      <c r="M569" s="7">
        <v>1405141200</v>
      </c>
      <c r="N569" s="14">
        <f t="shared" si="32"/>
        <v>41830.208333333336</v>
      </c>
      <c r="O569" s="12">
        <f t="shared" si="33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idden="1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34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 s="7">
        <v>1279170000</v>
      </c>
      <c r="M570" s="7">
        <v>1283058000</v>
      </c>
      <c r="N570" s="14">
        <f t="shared" si="32"/>
        <v>40374.208333333336</v>
      </c>
      <c r="O570" s="12">
        <f t="shared" si="33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idden="1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34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 s="7">
        <v>1294725600</v>
      </c>
      <c r="M571" s="7">
        <v>1295762400</v>
      </c>
      <c r="N571" s="14">
        <f t="shared" si="32"/>
        <v>40554.25</v>
      </c>
      <c r="O571" s="12">
        <f t="shared" si="33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idden="1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34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 s="7">
        <v>1419055200</v>
      </c>
      <c r="M572" s="7">
        <v>1419573600</v>
      </c>
      <c r="N572" s="14">
        <f t="shared" si="32"/>
        <v>41993.25</v>
      </c>
      <c r="O572" s="12">
        <f t="shared" si="33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34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 s="7">
        <v>1434690000</v>
      </c>
      <c r="M573" s="7">
        <v>1438750800</v>
      </c>
      <c r="N573" s="14">
        <f t="shared" si="32"/>
        <v>42174.208333333328</v>
      </c>
      <c r="O573" s="12">
        <f t="shared" si="33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idden="1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34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 s="7">
        <v>1443416400</v>
      </c>
      <c r="M574" s="7">
        <v>1444798800</v>
      </c>
      <c r="N574" s="14">
        <f t="shared" si="32"/>
        <v>42275.208333333328</v>
      </c>
      <c r="O574" s="12">
        <f t="shared" si="33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idden="1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34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 s="7">
        <v>1399006800</v>
      </c>
      <c r="M575" s="7">
        <v>1399179600</v>
      </c>
      <c r="N575" s="14">
        <f t="shared" si="32"/>
        <v>41761.208333333336</v>
      </c>
      <c r="O575" s="12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idden="1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34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 s="7">
        <v>1575698400</v>
      </c>
      <c r="M576" s="7">
        <v>1576562400</v>
      </c>
      <c r="N576" s="14">
        <f t="shared" si="32"/>
        <v>43806.25</v>
      </c>
      <c r="O576" s="12">
        <f t="shared" si="33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34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 s="7">
        <v>1400562000</v>
      </c>
      <c r="M577" s="7">
        <v>1400821200</v>
      </c>
      <c r="N577" s="14">
        <f t="shared" si="32"/>
        <v>41779.208333333336</v>
      </c>
      <c r="O577" s="12">
        <f t="shared" si="33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34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 s="7">
        <v>1509512400</v>
      </c>
      <c r="M578" s="7">
        <v>1510984800</v>
      </c>
      <c r="N578" s="14">
        <f t="shared" si="32"/>
        <v>43040.208333333328</v>
      </c>
      <c r="O578" s="12">
        <f t="shared" si="33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idden="1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si="34"/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 s="7">
        <v>1299823200</v>
      </c>
      <c r="M579" s="7">
        <v>1302066000</v>
      </c>
      <c r="N579" s="14">
        <f t="shared" ref="N579:N642" si="36">(((L579/60)/60)/24)+DATE(1970,1,1)</f>
        <v>40613.25</v>
      </c>
      <c r="O579" s="12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ref="F580:F643" si="38">E580/D580*100</f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 s="7">
        <v>1322719200</v>
      </c>
      <c r="M580" s="7">
        <v>1322978400</v>
      </c>
      <c r="N580" s="14">
        <f t="shared" si="36"/>
        <v>40878.25</v>
      </c>
      <c r="O580" s="12">
        <f t="shared" si="37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idden="1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38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 s="7">
        <v>1312693200</v>
      </c>
      <c r="M581" s="7">
        <v>1313730000</v>
      </c>
      <c r="N581" s="14">
        <f t="shared" si="36"/>
        <v>40762.208333333336</v>
      </c>
      <c r="O581" s="12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idden="1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38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 s="7">
        <v>1393394400</v>
      </c>
      <c r="M582" s="7">
        <v>1394085600</v>
      </c>
      <c r="N582" s="14">
        <f t="shared" si="36"/>
        <v>41696.25</v>
      </c>
      <c r="O582" s="12">
        <f t="shared" si="37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38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 s="7">
        <v>1304053200</v>
      </c>
      <c r="M583" s="7">
        <v>1305349200</v>
      </c>
      <c r="N583" s="14">
        <f t="shared" si="36"/>
        <v>40662.208333333336</v>
      </c>
      <c r="O583" s="12">
        <f t="shared" si="37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38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 s="7">
        <v>1433912400</v>
      </c>
      <c r="M584" s="7">
        <v>1434344400</v>
      </c>
      <c r="N584" s="14">
        <f t="shared" si="36"/>
        <v>42165.208333333328</v>
      </c>
      <c r="O584" s="12">
        <f t="shared" si="37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" hidden="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38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 s="7">
        <v>1329717600</v>
      </c>
      <c r="M585" s="7">
        <v>1331186400</v>
      </c>
      <c r="N585" s="14">
        <f t="shared" si="36"/>
        <v>40959.25</v>
      </c>
      <c r="O585" s="12">
        <f t="shared" si="37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idden="1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38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 s="7">
        <v>1335330000</v>
      </c>
      <c r="M586" s="7">
        <v>1336539600</v>
      </c>
      <c r="N586" s="14">
        <f t="shared" si="36"/>
        <v>41024.208333333336</v>
      </c>
      <c r="O586" s="12">
        <f t="shared" si="37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idden="1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38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 s="7">
        <v>1268888400</v>
      </c>
      <c r="M587" s="7">
        <v>1269752400</v>
      </c>
      <c r="N587" s="14">
        <f t="shared" si="36"/>
        <v>40255.208333333336</v>
      </c>
      <c r="O587" s="12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idden="1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38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 s="7">
        <v>1289973600</v>
      </c>
      <c r="M588" s="7">
        <v>1291615200</v>
      </c>
      <c r="N588" s="14">
        <f t="shared" si="36"/>
        <v>40499.25</v>
      </c>
      <c r="O588" s="12">
        <f t="shared" si="37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38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 s="7">
        <v>1547877600</v>
      </c>
      <c r="M589" s="7">
        <v>1552366800</v>
      </c>
      <c r="N589" s="14">
        <f t="shared" si="36"/>
        <v>43484.25</v>
      </c>
      <c r="O589" s="12">
        <f t="shared" si="37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38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 s="7">
        <v>1269493200</v>
      </c>
      <c r="M590" s="7">
        <v>1272171600</v>
      </c>
      <c r="N590" s="14">
        <f t="shared" si="36"/>
        <v>40262.208333333336</v>
      </c>
      <c r="O590" s="12">
        <f t="shared" si="37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38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 s="7">
        <v>1436072400</v>
      </c>
      <c r="M591" s="7">
        <v>1436677200</v>
      </c>
      <c r="N591" s="14">
        <f t="shared" si="36"/>
        <v>42190.208333333328</v>
      </c>
      <c r="O591" s="12">
        <f t="shared" si="37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38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 s="7">
        <v>1419141600</v>
      </c>
      <c r="M592" s="7">
        <v>1420092000</v>
      </c>
      <c r="N592" s="14">
        <f t="shared" si="36"/>
        <v>41994.25</v>
      </c>
      <c r="O592" s="12">
        <f t="shared" si="37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idden="1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38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 s="7">
        <v>1279083600</v>
      </c>
      <c r="M593" s="7">
        <v>1279947600</v>
      </c>
      <c r="N593" s="14">
        <f t="shared" si="36"/>
        <v>40373.208333333336</v>
      </c>
      <c r="O593" s="12">
        <f t="shared" si="37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38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 s="7">
        <v>1401426000</v>
      </c>
      <c r="M594" s="7">
        <v>1402203600</v>
      </c>
      <c r="N594" s="14">
        <f t="shared" si="36"/>
        <v>41789.208333333336</v>
      </c>
      <c r="O594" s="12">
        <f t="shared" si="37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idden="1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38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 s="7">
        <v>1395810000</v>
      </c>
      <c r="M595" s="7">
        <v>1396933200</v>
      </c>
      <c r="N595" s="14">
        <f t="shared" si="36"/>
        <v>41724.208333333336</v>
      </c>
      <c r="O595" s="12">
        <f t="shared" si="37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38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 s="7">
        <v>1467003600</v>
      </c>
      <c r="M596" s="7">
        <v>1467262800</v>
      </c>
      <c r="N596" s="14">
        <f t="shared" si="36"/>
        <v>42548.208333333328</v>
      </c>
      <c r="O596" s="12">
        <f t="shared" si="37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" hidden="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38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 s="7">
        <v>1268715600</v>
      </c>
      <c r="M597" s="7">
        <v>1270530000</v>
      </c>
      <c r="N597" s="14">
        <f t="shared" si="36"/>
        <v>40253.208333333336</v>
      </c>
      <c r="O597" s="12">
        <f t="shared" si="37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38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 s="7">
        <v>1457157600</v>
      </c>
      <c r="M598" s="7">
        <v>1457762400</v>
      </c>
      <c r="N598" s="14">
        <f t="shared" si="36"/>
        <v>42434.25</v>
      </c>
      <c r="O598" s="12">
        <f t="shared" si="37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idden="1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38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 s="7">
        <v>1573970400</v>
      </c>
      <c r="M599" s="7">
        <v>1575525600</v>
      </c>
      <c r="N599" s="14">
        <f t="shared" si="36"/>
        <v>43786.25</v>
      </c>
      <c r="O599" s="12">
        <f t="shared" si="37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idden="1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38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 s="7">
        <v>1276578000</v>
      </c>
      <c r="M600" s="7">
        <v>1279083600</v>
      </c>
      <c r="N600" s="14">
        <f t="shared" si="36"/>
        <v>40344.208333333336</v>
      </c>
      <c r="O600" s="12">
        <f t="shared" si="37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38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 s="7">
        <v>1423720800</v>
      </c>
      <c r="M601" s="7">
        <v>1424412000</v>
      </c>
      <c r="N601" s="14">
        <f t="shared" si="36"/>
        <v>42047.25</v>
      </c>
      <c r="O601" s="12">
        <f t="shared" si="37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38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 s="7">
        <v>1375160400</v>
      </c>
      <c r="M602" s="7">
        <v>1376197200</v>
      </c>
      <c r="N602" s="14">
        <f t="shared" si="36"/>
        <v>41485.208333333336</v>
      </c>
      <c r="O602" s="12">
        <f t="shared" si="37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idden="1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38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 s="7">
        <v>1401426000</v>
      </c>
      <c r="M603" s="7">
        <v>1402894800</v>
      </c>
      <c r="N603" s="14">
        <f t="shared" si="36"/>
        <v>41789.208333333336</v>
      </c>
      <c r="O603" s="12">
        <f t="shared" si="37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" hidden="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38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 s="7">
        <v>1433480400</v>
      </c>
      <c r="M604" s="7">
        <v>1434430800</v>
      </c>
      <c r="N604" s="14">
        <f t="shared" si="36"/>
        <v>42160.208333333328</v>
      </c>
      <c r="O604" s="12">
        <f t="shared" si="37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idden="1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38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 s="7">
        <v>1555563600</v>
      </c>
      <c r="M605" s="7">
        <v>1557896400</v>
      </c>
      <c r="N605" s="14">
        <f t="shared" si="36"/>
        <v>43573.208333333328</v>
      </c>
      <c r="O605" s="12">
        <f t="shared" si="37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idden="1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38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 s="7">
        <v>1295676000</v>
      </c>
      <c r="M606" s="7">
        <v>1297490400</v>
      </c>
      <c r="N606" s="14">
        <f t="shared" si="36"/>
        <v>40565.25</v>
      </c>
      <c r="O606" s="12">
        <f t="shared" si="37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idden="1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38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 s="7">
        <v>1443848400</v>
      </c>
      <c r="M607" s="7">
        <v>1447394400</v>
      </c>
      <c r="N607" s="14">
        <f t="shared" si="36"/>
        <v>42280.208333333328</v>
      </c>
      <c r="O607" s="12">
        <f t="shared" si="37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idden="1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38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 s="7">
        <v>1457330400</v>
      </c>
      <c r="M608" s="7">
        <v>1458277200</v>
      </c>
      <c r="N608" s="14">
        <f t="shared" si="36"/>
        <v>42436.25</v>
      </c>
      <c r="O608" s="12">
        <f t="shared" si="37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idden="1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38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 s="7">
        <v>1395550800</v>
      </c>
      <c r="M609" s="7">
        <v>1395723600</v>
      </c>
      <c r="N609" s="14">
        <f t="shared" si="36"/>
        <v>41721.208333333336</v>
      </c>
      <c r="O609" s="12">
        <f t="shared" si="37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idden="1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38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 s="7">
        <v>1551852000</v>
      </c>
      <c r="M610" s="7">
        <v>1552197600</v>
      </c>
      <c r="N610" s="14">
        <f t="shared" si="36"/>
        <v>43530.25</v>
      </c>
      <c r="O610" s="12">
        <f t="shared" si="37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idden="1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38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 s="7">
        <v>1547618400</v>
      </c>
      <c r="M611" s="7">
        <v>1549087200</v>
      </c>
      <c r="N611" s="14">
        <f t="shared" si="36"/>
        <v>43481.25</v>
      </c>
      <c r="O611" s="12">
        <f t="shared" si="37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" hidden="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38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 s="7">
        <v>1355637600</v>
      </c>
      <c r="M612" s="7">
        <v>1356847200</v>
      </c>
      <c r="N612" s="14">
        <f t="shared" si="36"/>
        <v>41259.25</v>
      </c>
      <c r="O612" s="12">
        <f t="shared" si="37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idden="1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38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 s="7">
        <v>1374728400</v>
      </c>
      <c r="M613" s="7">
        <v>1375765200</v>
      </c>
      <c r="N613" s="14">
        <f t="shared" si="36"/>
        <v>41480.208333333336</v>
      </c>
      <c r="O613" s="12">
        <f t="shared" si="37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idden="1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38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 s="7">
        <v>1287810000</v>
      </c>
      <c r="M614" s="7">
        <v>1289800800</v>
      </c>
      <c r="N614" s="14">
        <f t="shared" si="36"/>
        <v>40474.208333333336</v>
      </c>
      <c r="O614" s="12">
        <f t="shared" si="37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idden="1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38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 s="7">
        <v>1503723600</v>
      </c>
      <c r="M615" s="7">
        <v>1504501200</v>
      </c>
      <c r="N615" s="14">
        <f t="shared" si="36"/>
        <v>42973.208333333328</v>
      </c>
      <c r="O615" s="12">
        <f t="shared" si="37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" hidden="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38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 s="7">
        <v>1484114400</v>
      </c>
      <c r="M616" s="7">
        <v>1485669600</v>
      </c>
      <c r="N616" s="14">
        <f t="shared" si="36"/>
        <v>42746.25</v>
      </c>
      <c r="O616" s="12">
        <f t="shared" si="37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idden="1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38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 s="7">
        <v>1461906000</v>
      </c>
      <c r="M617" s="7">
        <v>1462770000</v>
      </c>
      <c r="N617" s="14">
        <f t="shared" si="36"/>
        <v>42489.208333333328</v>
      </c>
      <c r="O617" s="12">
        <f t="shared" si="37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idden="1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38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 s="7">
        <v>1379653200</v>
      </c>
      <c r="M618" s="7">
        <v>1379739600</v>
      </c>
      <c r="N618" s="14">
        <f t="shared" si="36"/>
        <v>41537.208333333336</v>
      </c>
      <c r="O618" s="12">
        <f t="shared" si="37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idden="1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38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 s="7">
        <v>1401858000</v>
      </c>
      <c r="M619" s="7">
        <v>1402722000</v>
      </c>
      <c r="N619" s="14">
        <f t="shared" si="36"/>
        <v>41794.208333333336</v>
      </c>
      <c r="O619" s="12">
        <f t="shared" si="37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38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 s="7">
        <v>1367470800</v>
      </c>
      <c r="M620" s="7">
        <v>1369285200</v>
      </c>
      <c r="N620" s="14">
        <f t="shared" si="36"/>
        <v>41396.208333333336</v>
      </c>
      <c r="O620" s="12">
        <f t="shared" si="37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38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 s="7">
        <v>1304658000</v>
      </c>
      <c r="M621" s="7">
        <v>1304744400</v>
      </c>
      <c r="N621" s="14">
        <f t="shared" si="36"/>
        <v>40669.208333333336</v>
      </c>
      <c r="O621" s="12">
        <f t="shared" si="37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idden="1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38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 s="7">
        <v>1467954000</v>
      </c>
      <c r="M622" s="7">
        <v>1468299600</v>
      </c>
      <c r="N622" s="14">
        <f t="shared" si="36"/>
        <v>42559.208333333328</v>
      </c>
      <c r="O622" s="12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idden="1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38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 s="7">
        <v>1473742800</v>
      </c>
      <c r="M623" s="7">
        <v>1474174800</v>
      </c>
      <c r="N623" s="14">
        <f t="shared" si="36"/>
        <v>42626.208333333328</v>
      </c>
      <c r="O623" s="12">
        <f t="shared" si="37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38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 s="7">
        <v>1523768400</v>
      </c>
      <c r="M624" s="7">
        <v>1526014800</v>
      </c>
      <c r="N624" s="14">
        <f t="shared" si="36"/>
        <v>43205.208333333328</v>
      </c>
      <c r="O624" s="12">
        <f t="shared" si="37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idden="1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38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 s="7">
        <v>1437022800</v>
      </c>
      <c r="M625" s="7">
        <v>1437454800</v>
      </c>
      <c r="N625" s="14">
        <f t="shared" si="36"/>
        <v>42201.208333333328</v>
      </c>
      <c r="O625" s="12">
        <f t="shared" si="37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idden="1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38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 s="7">
        <v>1422165600</v>
      </c>
      <c r="M626" s="7">
        <v>1422684000</v>
      </c>
      <c r="N626" s="14">
        <f t="shared" si="36"/>
        <v>42029.25</v>
      </c>
      <c r="O626" s="12">
        <f t="shared" si="37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38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 s="7">
        <v>1580104800</v>
      </c>
      <c r="M627" s="7">
        <v>1581314400</v>
      </c>
      <c r="N627" s="14">
        <f t="shared" si="36"/>
        <v>43857.25</v>
      </c>
      <c r="O627" s="12">
        <f t="shared" si="37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" hidden="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38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 s="7">
        <v>1285650000</v>
      </c>
      <c r="M628" s="7">
        <v>1286427600</v>
      </c>
      <c r="N628" s="14">
        <f t="shared" si="36"/>
        <v>40449.208333333336</v>
      </c>
      <c r="O628" s="12">
        <f t="shared" si="37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idden="1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38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 s="7">
        <v>1276664400</v>
      </c>
      <c r="M629" s="7">
        <v>1278738000</v>
      </c>
      <c r="N629" s="14">
        <f t="shared" si="36"/>
        <v>40345.208333333336</v>
      </c>
      <c r="O629" s="12">
        <f t="shared" si="37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idden="1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38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 s="7">
        <v>1286168400</v>
      </c>
      <c r="M630" s="7">
        <v>1286427600</v>
      </c>
      <c r="N630" s="14">
        <f t="shared" si="36"/>
        <v>40455.208333333336</v>
      </c>
      <c r="O630" s="12">
        <f t="shared" si="37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38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 s="7">
        <v>1467781200</v>
      </c>
      <c r="M631" s="7">
        <v>1467954000</v>
      </c>
      <c r="N631" s="14">
        <f t="shared" si="36"/>
        <v>42557.208333333328</v>
      </c>
      <c r="O631" s="12">
        <f t="shared" si="37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idden="1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38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 s="7">
        <v>1556686800</v>
      </c>
      <c r="M632" s="7">
        <v>1557637200</v>
      </c>
      <c r="N632" s="14">
        <f t="shared" si="36"/>
        <v>43586.208333333328</v>
      </c>
      <c r="O632" s="12">
        <f t="shared" si="37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idden="1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38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 s="7">
        <v>1553576400</v>
      </c>
      <c r="M633" s="7">
        <v>1553922000</v>
      </c>
      <c r="N633" s="14">
        <f t="shared" si="36"/>
        <v>43550.208333333328</v>
      </c>
      <c r="O633" s="12">
        <f t="shared" si="37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idden="1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38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 s="7">
        <v>1414904400</v>
      </c>
      <c r="M634" s="7">
        <v>1416463200</v>
      </c>
      <c r="N634" s="14">
        <f t="shared" si="36"/>
        <v>41945.208333333336</v>
      </c>
      <c r="O634" s="12">
        <f t="shared" si="37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38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 s="7">
        <v>1446876000</v>
      </c>
      <c r="M635" s="7">
        <v>1447221600</v>
      </c>
      <c r="N635" s="14">
        <f t="shared" si="36"/>
        <v>42315.25</v>
      </c>
      <c r="O635" s="12">
        <f t="shared" si="37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idden="1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38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 s="7">
        <v>1490418000</v>
      </c>
      <c r="M636" s="7">
        <v>1491627600</v>
      </c>
      <c r="N636" s="14">
        <f t="shared" si="36"/>
        <v>42819.208333333328</v>
      </c>
      <c r="O636" s="12">
        <f t="shared" si="37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idden="1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38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 s="7">
        <v>1360389600</v>
      </c>
      <c r="M637" s="7">
        <v>1363150800</v>
      </c>
      <c r="N637" s="14">
        <f t="shared" si="36"/>
        <v>41314.25</v>
      </c>
      <c r="O637" s="12">
        <f t="shared" si="37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38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 s="7">
        <v>1326866400</v>
      </c>
      <c r="M638" s="7">
        <v>1330754400</v>
      </c>
      <c r="N638" s="14">
        <f t="shared" si="36"/>
        <v>40926.25</v>
      </c>
      <c r="O638" s="12">
        <f t="shared" si="37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38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 s="7">
        <v>1479103200</v>
      </c>
      <c r="M639" s="7">
        <v>1479794400</v>
      </c>
      <c r="N639" s="14">
        <f t="shared" si="36"/>
        <v>42688.25</v>
      </c>
      <c r="O639" s="12">
        <f t="shared" si="37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38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 s="7">
        <v>1280206800</v>
      </c>
      <c r="M640" s="7">
        <v>1281243600</v>
      </c>
      <c r="N640" s="14">
        <f t="shared" si="36"/>
        <v>40386.208333333336</v>
      </c>
      <c r="O640" s="12">
        <f t="shared" si="37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idden="1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38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 s="7">
        <v>1532754000</v>
      </c>
      <c r="M641" s="7">
        <v>1532754000</v>
      </c>
      <c r="N641" s="14">
        <f t="shared" si="36"/>
        <v>43309.208333333328</v>
      </c>
      <c r="O641" s="12">
        <f t="shared" si="37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38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 s="7">
        <v>1453096800</v>
      </c>
      <c r="M642" s="7">
        <v>1453356000</v>
      </c>
      <c r="N642" s="14">
        <f t="shared" si="36"/>
        <v>42387.25</v>
      </c>
      <c r="O642" s="12">
        <f t="shared" si="37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" hidden="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si="38"/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 s="7">
        <v>1487570400</v>
      </c>
      <c r="M643" s="7">
        <v>1489986000</v>
      </c>
      <c r="N643" s="14">
        <f t="shared" ref="N643:N706" si="40">(((L643/60)/60)/24)+DATE(1970,1,1)</f>
        <v>42786.25</v>
      </c>
      <c r="O643" s="12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idden="1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ref="F644:F707" si="42">E644/D644*100</f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 s="7">
        <v>1545026400</v>
      </c>
      <c r="M644" s="7">
        <v>1545804000</v>
      </c>
      <c r="N644" s="14">
        <f t="shared" si="40"/>
        <v>43451.25</v>
      </c>
      <c r="O644" s="12">
        <f t="shared" si="41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idden="1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42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 s="7">
        <v>1488348000</v>
      </c>
      <c r="M645" s="7">
        <v>1489899600</v>
      </c>
      <c r="N645" s="14">
        <f t="shared" si="40"/>
        <v>42795.25</v>
      </c>
      <c r="O645" s="12">
        <f t="shared" si="41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42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 s="7">
        <v>1545112800</v>
      </c>
      <c r="M646" s="7">
        <v>1546495200</v>
      </c>
      <c r="N646" s="14">
        <f t="shared" si="40"/>
        <v>43452.25</v>
      </c>
      <c r="O646" s="12">
        <f t="shared" si="41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42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 s="7">
        <v>1537938000</v>
      </c>
      <c r="M647" s="7">
        <v>1539752400</v>
      </c>
      <c r="N647" s="14">
        <f t="shared" si="40"/>
        <v>43369.208333333328</v>
      </c>
      <c r="O647" s="12">
        <f t="shared" si="41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42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 s="7">
        <v>1363150800</v>
      </c>
      <c r="M648" s="7">
        <v>1364101200</v>
      </c>
      <c r="N648" s="14">
        <f t="shared" si="40"/>
        <v>41346.208333333336</v>
      </c>
      <c r="O648" s="12">
        <f t="shared" si="41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42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 s="7">
        <v>1523250000</v>
      </c>
      <c r="M649" s="7">
        <v>1525323600</v>
      </c>
      <c r="N649" s="14">
        <f t="shared" si="40"/>
        <v>43199.208333333328</v>
      </c>
      <c r="O649" s="12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idden="1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42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 s="7">
        <v>1499317200</v>
      </c>
      <c r="M650" s="7">
        <v>1500872400</v>
      </c>
      <c r="N650" s="14">
        <f t="shared" si="40"/>
        <v>42922.208333333328</v>
      </c>
      <c r="O650" s="12">
        <f t="shared" si="41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42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 s="7">
        <v>1287550800</v>
      </c>
      <c r="M651" s="7">
        <v>1288501200</v>
      </c>
      <c r="N651" s="14">
        <f t="shared" si="40"/>
        <v>40471.208333333336</v>
      </c>
      <c r="O651" s="12">
        <f t="shared" si="41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42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 s="7">
        <v>1404795600</v>
      </c>
      <c r="M652" s="7">
        <v>1407128400</v>
      </c>
      <c r="N652" s="14">
        <f t="shared" si="40"/>
        <v>41828.208333333336</v>
      </c>
      <c r="O652" s="12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42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 s="7">
        <v>1393048800</v>
      </c>
      <c r="M653" s="7">
        <v>1394344800</v>
      </c>
      <c r="N653" s="14">
        <f t="shared" si="40"/>
        <v>41692.25</v>
      </c>
      <c r="O653" s="12">
        <f t="shared" si="41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idden="1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42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 s="7">
        <v>1470373200</v>
      </c>
      <c r="M654" s="7">
        <v>1474088400</v>
      </c>
      <c r="N654" s="14">
        <f t="shared" si="40"/>
        <v>42587.208333333328</v>
      </c>
      <c r="O654" s="12">
        <f t="shared" si="41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idden="1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42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 s="7">
        <v>1460091600</v>
      </c>
      <c r="M655" s="7">
        <v>1460264400</v>
      </c>
      <c r="N655" s="14">
        <f t="shared" si="40"/>
        <v>42468.208333333328</v>
      </c>
      <c r="O655" s="12">
        <f t="shared" si="41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idden="1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42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 s="7">
        <v>1440392400</v>
      </c>
      <c r="M656" s="7">
        <v>1440824400</v>
      </c>
      <c r="N656" s="14">
        <f t="shared" si="40"/>
        <v>42240.208333333328</v>
      </c>
      <c r="O656" s="12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idden="1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42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 s="7">
        <v>1488434400</v>
      </c>
      <c r="M657" s="7">
        <v>1489554000</v>
      </c>
      <c r="N657" s="14">
        <f t="shared" si="40"/>
        <v>42796.25</v>
      </c>
      <c r="O657" s="12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42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 s="7">
        <v>1514440800</v>
      </c>
      <c r="M658" s="7">
        <v>1514872800</v>
      </c>
      <c r="N658" s="14">
        <f t="shared" si="40"/>
        <v>43097.25</v>
      </c>
      <c r="O658" s="12">
        <f t="shared" si="41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42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 s="7">
        <v>1514354400</v>
      </c>
      <c r="M659" s="7">
        <v>1515736800</v>
      </c>
      <c r="N659" s="14">
        <f t="shared" si="40"/>
        <v>43096.25</v>
      </c>
      <c r="O659" s="12">
        <f t="shared" si="41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idden="1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42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 s="7">
        <v>1440910800</v>
      </c>
      <c r="M660" s="7">
        <v>1442898000</v>
      </c>
      <c r="N660" s="14">
        <f t="shared" si="40"/>
        <v>42246.208333333328</v>
      </c>
      <c r="O660" s="12">
        <f t="shared" si="41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42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 s="7">
        <v>1296108000</v>
      </c>
      <c r="M661" s="7">
        <v>1296194400</v>
      </c>
      <c r="N661" s="14">
        <f t="shared" si="40"/>
        <v>40570.25</v>
      </c>
      <c r="O661" s="12">
        <f t="shared" si="41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42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 s="7">
        <v>1440133200</v>
      </c>
      <c r="M662" s="7">
        <v>1440910800</v>
      </c>
      <c r="N662" s="14">
        <f t="shared" si="40"/>
        <v>42237.208333333328</v>
      </c>
      <c r="O662" s="12">
        <f t="shared" si="41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42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 s="7">
        <v>1332910800</v>
      </c>
      <c r="M663" s="7">
        <v>1335502800</v>
      </c>
      <c r="N663" s="14">
        <f t="shared" si="40"/>
        <v>40996.208333333336</v>
      </c>
      <c r="O663" s="12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42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 s="7">
        <v>1544335200</v>
      </c>
      <c r="M664" s="7">
        <v>1544680800</v>
      </c>
      <c r="N664" s="14">
        <f t="shared" si="40"/>
        <v>43443.25</v>
      </c>
      <c r="O664" s="12">
        <f t="shared" si="41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42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 s="7">
        <v>1286427600</v>
      </c>
      <c r="M665" s="7">
        <v>1288414800</v>
      </c>
      <c r="N665" s="14">
        <f t="shared" si="40"/>
        <v>40458.208333333336</v>
      </c>
      <c r="O665" s="12">
        <f t="shared" si="41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42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 s="7">
        <v>1329717600</v>
      </c>
      <c r="M666" s="7">
        <v>1330581600</v>
      </c>
      <c r="N666" s="14">
        <f t="shared" si="40"/>
        <v>40959.25</v>
      </c>
      <c r="O666" s="12">
        <f t="shared" si="41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idden="1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42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 s="7">
        <v>1310187600</v>
      </c>
      <c r="M667" s="7">
        <v>1311397200</v>
      </c>
      <c r="N667" s="14">
        <f t="shared" si="40"/>
        <v>40733.208333333336</v>
      </c>
      <c r="O667" s="12">
        <f t="shared" si="41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idden="1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42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 s="7">
        <v>1377838800</v>
      </c>
      <c r="M668" s="7">
        <v>1378357200</v>
      </c>
      <c r="N668" s="14">
        <f t="shared" si="40"/>
        <v>41516.208333333336</v>
      </c>
      <c r="O668" s="12">
        <f t="shared" si="41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" hidden="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42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 s="7">
        <v>1410325200</v>
      </c>
      <c r="M669" s="7">
        <v>1411102800</v>
      </c>
      <c r="N669" s="14">
        <f t="shared" si="40"/>
        <v>41892.208333333336</v>
      </c>
      <c r="O669" s="12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42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 s="7">
        <v>1343797200</v>
      </c>
      <c r="M670" s="7">
        <v>1344834000</v>
      </c>
      <c r="N670" s="14">
        <f t="shared" si="40"/>
        <v>41122.208333333336</v>
      </c>
      <c r="O670" s="12">
        <f t="shared" si="41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idden="1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42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 s="7">
        <v>1498453200</v>
      </c>
      <c r="M671" s="7">
        <v>1499230800</v>
      </c>
      <c r="N671" s="14">
        <f t="shared" si="40"/>
        <v>42912.208333333328</v>
      </c>
      <c r="O671" s="12">
        <f t="shared" si="41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" hidden="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42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 s="7">
        <v>1456380000</v>
      </c>
      <c r="M672" s="7">
        <v>1457416800</v>
      </c>
      <c r="N672" s="14">
        <f t="shared" si="40"/>
        <v>42425.25</v>
      </c>
      <c r="O672" s="12">
        <f t="shared" si="41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" hidden="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42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 s="7">
        <v>1280552400</v>
      </c>
      <c r="M673" s="7">
        <v>1280898000</v>
      </c>
      <c r="N673" s="14">
        <f t="shared" si="40"/>
        <v>40390.208333333336</v>
      </c>
      <c r="O673" s="12">
        <f t="shared" si="41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42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 s="7">
        <v>1521608400</v>
      </c>
      <c r="M674" s="7">
        <v>1522472400</v>
      </c>
      <c r="N674" s="14">
        <f t="shared" si="40"/>
        <v>43180.208333333328</v>
      </c>
      <c r="O674" s="12">
        <f t="shared" si="41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42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 s="7">
        <v>1460696400</v>
      </c>
      <c r="M675" s="7">
        <v>1462510800</v>
      </c>
      <c r="N675" s="14">
        <f t="shared" si="40"/>
        <v>42475.208333333328</v>
      </c>
      <c r="O675" s="12">
        <f t="shared" si="41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idden="1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42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 s="7">
        <v>1313730000</v>
      </c>
      <c r="M676" s="7">
        <v>1317790800</v>
      </c>
      <c r="N676" s="14">
        <f t="shared" si="40"/>
        <v>40774.208333333336</v>
      </c>
      <c r="O676" s="12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idden="1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42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 s="7">
        <v>1568178000</v>
      </c>
      <c r="M677" s="7">
        <v>1568782800</v>
      </c>
      <c r="N677" s="14">
        <f t="shared" si="40"/>
        <v>43719.208333333328</v>
      </c>
      <c r="O677" s="12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idden="1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42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 s="7">
        <v>1348635600</v>
      </c>
      <c r="M678" s="7">
        <v>1349413200</v>
      </c>
      <c r="N678" s="14">
        <f t="shared" si="40"/>
        <v>41178.208333333336</v>
      </c>
      <c r="O678" s="12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42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 s="7">
        <v>1468126800</v>
      </c>
      <c r="M679" s="7">
        <v>1472446800</v>
      </c>
      <c r="N679" s="14">
        <f t="shared" si="40"/>
        <v>42561.208333333328</v>
      </c>
      <c r="O679" s="12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idden="1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42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 s="7">
        <v>1547877600</v>
      </c>
      <c r="M680" s="7">
        <v>1548050400</v>
      </c>
      <c r="N680" s="14">
        <f t="shared" si="40"/>
        <v>43484.25</v>
      </c>
      <c r="O680" s="12">
        <f t="shared" si="41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idden="1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42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 s="7">
        <v>1571374800</v>
      </c>
      <c r="M681" s="7">
        <v>1571806800</v>
      </c>
      <c r="N681" s="14">
        <f t="shared" si="40"/>
        <v>43756.208333333328</v>
      </c>
      <c r="O681" s="12">
        <f t="shared" si="41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42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 s="7">
        <v>1576303200</v>
      </c>
      <c r="M682" s="7">
        <v>1576476000</v>
      </c>
      <c r="N682" s="14">
        <f t="shared" si="40"/>
        <v>43813.25</v>
      </c>
      <c r="O682" s="12">
        <f t="shared" si="41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42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 s="7">
        <v>1324447200</v>
      </c>
      <c r="M683" s="7">
        <v>1324965600</v>
      </c>
      <c r="N683" s="14">
        <f t="shared" si="40"/>
        <v>40898.25</v>
      </c>
      <c r="O683" s="12">
        <f t="shared" si="41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idden="1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42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 s="7">
        <v>1386741600</v>
      </c>
      <c r="M684" s="7">
        <v>1387519200</v>
      </c>
      <c r="N684" s="14">
        <f t="shared" si="40"/>
        <v>41619.25</v>
      </c>
      <c r="O684" s="12">
        <f t="shared" si="41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idden="1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42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 s="7">
        <v>1537074000</v>
      </c>
      <c r="M685" s="7">
        <v>1537246800</v>
      </c>
      <c r="N685" s="14">
        <f t="shared" si="40"/>
        <v>43359.208333333328</v>
      </c>
      <c r="O685" s="12">
        <f t="shared" si="41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idden="1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42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 s="7">
        <v>1277787600</v>
      </c>
      <c r="M686" s="7">
        <v>1279515600</v>
      </c>
      <c r="N686" s="14">
        <f t="shared" si="40"/>
        <v>40358.208333333336</v>
      </c>
      <c r="O686" s="12">
        <f t="shared" si="41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42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 s="7">
        <v>1440306000</v>
      </c>
      <c r="M687" s="7">
        <v>1442379600</v>
      </c>
      <c r="N687" s="14">
        <f t="shared" si="40"/>
        <v>42239.208333333328</v>
      </c>
      <c r="O687" s="12">
        <f t="shared" si="41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idden="1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42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 s="7">
        <v>1522126800</v>
      </c>
      <c r="M688" s="7">
        <v>1523077200</v>
      </c>
      <c r="N688" s="14">
        <f t="shared" si="40"/>
        <v>43186.208333333328</v>
      </c>
      <c r="O688" s="12">
        <f t="shared" si="41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idden="1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42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 s="7">
        <v>1489298400</v>
      </c>
      <c r="M689" s="7">
        <v>1489554000</v>
      </c>
      <c r="N689" s="14">
        <f t="shared" si="40"/>
        <v>42806.25</v>
      </c>
      <c r="O689" s="12">
        <f t="shared" si="41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idden="1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42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 s="7">
        <v>1547100000</v>
      </c>
      <c r="M690" s="7">
        <v>1548482400</v>
      </c>
      <c r="N690" s="14">
        <f t="shared" si="40"/>
        <v>43475.25</v>
      </c>
      <c r="O690" s="12">
        <f t="shared" si="41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idden="1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42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 s="7">
        <v>1383022800</v>
      </c>
      <c r="M691" s="7">
        <v>1384063200</v>
      </c>
      <c r="N691" s="14">
        <f t="shared" si="40"/>
        <v>41576.208333333336</v>
      </c>
      <c r="O691" s="12">
        <f t="shared" si="41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idden="1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42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 s="7">
        <v>1322373600</v>
      </c>
      <c r="M692" s="7">
        <v>1322892000</v>
      </c>
      <c r="N692" s="14">
        <f t="shared" si="40"/>
        <v>40874.25</v>
      </c>
      <c r="O692" s="12">
        <f t="shared" si="41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idden="1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42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 s="7">
        <v>1349240400</v>
      </c>
      <c r="M693" s="7">
        <v>1350709200</v>
      </c>
      <c r="N693" s="14">
        <f t="shared" si="40"/>
        <v>41185.208333333336</v>
      </c>
      <c r="O693" s="12">
        <f t="shared" si="41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42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 s="7">
        <v>1562648400</v>
      </c>
      <c r="M694" s="7">
        <v>1564203600</v>
      </c>
      <c r="N694" s="14">
        <f t="shared" si="40"/>
        <v>43655.208333333328</v>
      </c>
      <c r="O694" s="12">
        <f t="shared" si="41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42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 s="7">
        <v>1508216400</v>
      </c>
      <c r="M695" s="7">
        <v>1509685200</v>
      </c>
      <c r="N695" s="14">
        <f t="shared" si="40"/>
        <v>43025.208333333328</v>
      </c>
      <c r="O695" s="12">
        <f t="shared" si="41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42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 s="7">
        <v>1511762400</v>
      </c>
      <c r="M696" s="7">
        <v>1514959200</v>
      </c>
      <c r="N696" s="14">
        <f t="shared" si="40"/>
        <v>43066.25</v>
      </c>
      <c r="O696" s="12">
        <f t="shared" si="41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idden="1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42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 s="7">
        <v>1447480800</v>
      </c>
      <c r="M697" s="7">
        <v>1448863200</v>
      </c>
      <c r="N697" s="14">
        <f t="shared" si="40"/>
        <v>42322.25</v>
      </c>
      <c r="O697" s="12">
        <f t="shared" si="41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42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 s="7">
        <v>1429506000</v>
      </c>
      <c r="M698" s="7">
        <v>1429592400</v>
      </c>
      <c r="N698" s="14">
        <f t="shared" si="40"/>
        <v>42114.208333333328</v>
      </c>
      <c r="O698" s="12">
        <f t="shared" si="41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" hidden="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42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 s="7">
        <v>1522472400</v>
      </c>
      <c r="M699" s="7">
        <v>1522645200</v>
      </c>
      <c r="N699" s="14">
        <f t="shared" si="40"/>
        <v>43190.208333333328</v>
      </c>
      <c r="O699" s="12">
        <f t="shared" si="41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idden="1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42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 s="7">
        <v>1322114400</v>
      </c>
      <c r="M700" s="7">
        <v>1323324000</v>
      </c>
      <c r="N700" s="14">
        <f t="shared" si="40"/>
        <v>40871.25</v>
      </c>
      <c r="O700" s="12">
        <f t="shared" si="41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42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 s="7">
        <v>1561438800</v>
      </c>
      <c r="M701" s="7">
        <v>1561525200</v>
      </c>
      <c r="N701" s="14">
        <f t="shared" si="40"/>
        <v>43641.208333333328</v>
      </c>
      <c r="O701" s="12">
        <f t="shared" si="41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42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 s="7">
        <v>1264399200</v>
      </c>
      <c r="M702" s="7">
        <v>1265695200</v>
      </c>
      <c r="N702" s="14">
        <f t="shared" si="40"/>
        <v>40203.25</v>
      </c>
      <c r="O702" s="12">
        <f t="shared" si="41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" hidden="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42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 s="7">
        <v>1301202000</v>
      </c>
      <c r="M703" s="7">
        <v>1301806800</v>
      </c>
      <c r="N703" s="14">
        <f t="shared" si="40"/>
        <v>40629.208333333336</v>
      </c>
      <c r="O703" s="12">
        <f t="shared" si="41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42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 s="7">
        <v>1374469200</v>
      </c>
      <c r="M704" s="7">
        <v>1374901200</v>
      </c>
      <c r="N704" s="14">
        <f t="shared" si="40"/>
        <v>41477.208333333336</v>
      </c>
      <c r="O704" s="12">
        <f t="shared" si="41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idden="1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42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 s="7">
        <v>1334984400</v>
      </c>
      <c r="M705" s="7">
        <v>1336453200</v>
      </c>
      <c r="N705" s="14">
        <f t="shared" si="40"/>
        <v>41020.208333333336</v>
      </c>
      <c r="O705" s="12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" hidden="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42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 s="7">
        <v>1467608400</v>
      </c>
      <c r="M706" s="7">
        <v>1468904400</v>
      </c>
      <c r="N706" s="14">
        <f t="shared" si="40"/>
        <v>42555.208333333328</v>
      </c>
      <c r="O706" s="12">
        <f t="shared" si="41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si="42"/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 s="7">
        <v>1386741600</v>
      </c>
      <c r="M707" s="7">
        <v>1387087200</v>
      </c>
      <c r="N707" s="14">
        <f t="shared" ref="N707:N770" si="44">(((L707/60)/60)/24)+DATE(1970,1,1)</f>
        <v>41619.25</v>
      </c>
      <c r="O707" s="12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" hidden="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ref="F708:F771" si="46">E708/D708*100</f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 s="7">
        <v>1546754400</v>
      </c>
      <c r="M708" s="7">
        <v>1547445600</v>
      </c>
      <c r="N708" s="14">
        <f t="shared" si="44"/>
        <v>43471.25</v>
      </c>
      <c r="O708" s="12">
        <f t="shared" si="45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" hidden="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46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 s="7">
        <v>1544248800</v>
      </c>
      <c r="M709" s="7">
        <v>1547359200</v>
      </c>
      <c r="N709" s="14">
        <f t="shared" si="44"/>
        <v>43442.25</v>
      </c>
      <c r="O709" s="12">
        <f t="shared" si="45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idden="1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46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 s="7">
        <v>1495429200</v>
      </c>
      <c r="M710" s="7">
        <v>1496293200</v>
      </c>
      <c r="N710" s="14">
        <f t="shared" si="44"/>
        <v>42877.208333333328</v>
      </c>
      <c r="O710" s="12">
        <f t="shared" si="45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idden="1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46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 s="7">
        <v>1334811600</v>
      </c>
      <c r="M711" s="7">
        <v>1335416400</v>
      </c>
      <c r="N711" s="14">
        <f t="shared" si="44"/>
        <v>41018.208333333336</v>
      </c>
      <c r="O711" s="12">
        <f t="shared" si="45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" hidden="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46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 s="7">
        <v>1531544400</v>
      </c>
      <c r="M712" s="7">
        <v>1532149200</v>
      </c>
      <c r="N712" s="14">
        <f t="shared" si="44"/>
        <v>43295.208333333328</v>
      </c>
      <c r="O712" s="12">
        <f t="shared" si="45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46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 s="7">
        <v>1453615200</v>
      </c>
      <c r="M713" s="7">
        <v>1453788000</v>
      </c>
      <c r="N713" s="14">
        <f t="shared" si="44"/>
        <v>42393.25</v>
      </c>
      <c r="O713" s="12">
        <f t="shared" si="45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" hidden="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46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 s="7">
        <v>1467954000</v>
      </c>
      <c r="M714" s="7">
        <v>1471496400</v>
      </c>
      <c r="N714" s="14">
        <f t="shared" si="44"/>
        <v>42559.208333333328</v>
      </c>
      <c r="O714" s="12">
        <f t="shared" si="45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idden="1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46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 s="7">
        <v>1471842000</v>
      </c>
      <c r="M715" s="7">
        <v>1472878800</v>
      </c>
      <c r="N715" s="14">
        <f t="shared" si="44"/>
        <v>42604.208333333328</v>
      </c>
      <c r="O715" s="12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idden="1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46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 s="7">
        <v>1408424400</v>
      </c>
      <c r="M716" s="7">
        <v>1408510800</v>
      </c>
      <c r="N716" s="14">
        <f t="shared" si="44"/>
        <v>41870.208333333336</v>
      </c>
      <c r="O716" s="12">
        <f t="shared" si="45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46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 s="7">
        <v>1281157200</v>
      </c>
      <c r="M717" s="7">
        <v>1281589200</v>
      </c>
      <c r="N717" s="14">
        <f t="shared" si="44"/>
        <v>40397.208333333336</v>
      </c>
      <c r="O717" s="12">
        <f t="shared" si="45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idden="1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46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 s="7">
        <v>1373432400</v>
      </c>
      <c r="M718" s="7">
        <v>1375851600</v>
      </c>
      <c r="N718" s="14">
        <f t="shared" si="44"/>
        <v>41465.208333333336</v>
      </c>
      <c r="O718" s="12">
        <f t="shared" si="45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" hidden="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46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 s="7">
        <v>1313989200</v>
      </c>
      <c r="M719" s="7">
        <v>1315803600</v>
      </c>
      <c r="N719" s="14">
        <f t="shared" si="44"/>
        <v>40777.208333333336</v>
      </c>
      <c r="O719" s="12">
        <f t="shared" si="45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idden="1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46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 s="7">
        <v>1371445200</v>
      </c>
      <c r="M720" s="7">
        <v>1373691600</v>
      </c>
      <c r="N720" s="14">
        <f t="shared" si="44"/>
        <v>41442.208333333336</v>
      </c>
      <c r="O720" s="12">
        <f t="shared" si="45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idden="1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46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 s="7">
        <v>1338267600</v>
      </c>
      <c r="M721" s="7">
        <v>1339218000</v>
      </c>
      <c r="N721" s="14">
        <f t="shared" si="44"/>
        <v>41058.208333333336</v>
      </c>
      <c r="O721" s="12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" hidden="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46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 s="7">
        <v>1519192800</v>
      </c>
      <c r="M722" s="7">
        <v>1520402400</v>
      </c>
      <c r="N722" s="14">
        <f t="shared" si="44"/>
        <v>43152.25</v>
      </c>
      <c r="O722" s="12">
        <f t="shared" si="45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idden="1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46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 s="7">
        <v>1522818000</v>
      </c>
      <c r="M723" s="7">
        <v>1523336400</v>
      </c>
      <c r="N723" s="14">
        <f t="shared" si="44"/>
        <v>43194.208333333328</v>
      </c>
      <c r="O723" s="12">
        <f t="shared" si="45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idden="1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46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 s="7">
        <v>1509948000</v>
      </c>
      <c r="M724" s="7">
        <v>1512280800</v>
      </c>
      <c r="N724" s="14">
        <f t="shared" si="44"/>
        <v>43045.25</v>
      </c>
      <c r="O724" s="12">
        <f t="shared" si="45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idden="1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46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 s="7">
        <v>1456898400</v>
      </c>
      <c r="M725" s="7">
        <v>1458709200</v>
      </c>
      <c r="N725" s="14">
        <f t="shared" si="44"/>
        <v>42431.25</v>
      </c>
      <c r="O725" s="12">
        <f t="shared" si="45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" hidden="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46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 s="7">
        <v>1413954000</v>
      </c>
      <c r="M726" s="7">
        <v>1414126800</v>
      </c>
      <c r="N726" s="14">
        <f t="shared" si="44"/>
        <v>41934.208333333336</v>
      </c>
      <c r="O726" s="12">
        <f t="shared" si="45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46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 s="7">
        <v>1416031200</v>
      </c>
      <c r="M727" s="7">
        <v>1416204000</v>
      </c>
      <c r="N727" s="14">
        <f t="shared" si="44"/>
        <v>41958.25</v>
      </c>
      <c r="O727" s="12">
        <f t="shared" si="45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idden="1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46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 s="7">
        <v>1287982800</v>
      </c>
      <c r="M728" s="7">
        <v>1288501200</v>
      </c>
      <c r="N728" s="14">
        <f t="shared" si="44"/>
        <v>40476.208333333336</v>
      </c>
      <c r="O728" s="12">
        <f t="shared" si="45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idden="1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46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 s="7">
        <v>1547964000</v>
      </c>
      <c r="M729" s="7">
        <v>1552971600</v>
      </c>
      <c r="N729" s="14">
        <f t="shared" si="44"/>
        <v>43485.25</v>
      </c>
      <c r="O729" s="12">
        <f t="shared" si="45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46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 s="7">
        <v>1464152400</v>
      </c>
      <c r="M730" s="7">
        <v>1465102800</v>
      </c>
      <c r="N730" s="14">
        <f t="shared" si="44"/>
        <v>42515.208333333328</v>
      </c>
      <c r="O730" s="12">
        <f t="shared" si="45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" hidden="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46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 s="7">
        <v>1359957600</v>
      </c>
      <c r="M731" s="7">
        <v>1360130400</v>
      </c>
      <c r="N731" s="14">
        <f t="shared" si="44"/>
        <v>41309.25</v>
      </c>
      <c r="O731" s="12">
        <f t="shared" si="45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idden="1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46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 s="7">
        <v>1432357200</v>
      </c>
      <c r="M732" s="7">
        <v>1432875600</v>
      </c>
      <c r="N732" s="14">
        <f t="shared" si="44"/>
        <v>42147.208333333328</v>
      </c>
      <c r="O732" s="12">
        <f t="shared" si="45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idden="1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46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 s="7">
        <v>1500786000</v>
      </c>
      <c r="M733" s="7">
        <v>1500872400</v>
      </c>
      <c r="N733" s="14">
        <f t="shared" si="44"/>
        <v>42939.208333333328</v>
      </c>
      <c r="O733" s="12">
        <f t="shared" si="45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46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 s="7">
        <v>1490158800</v>
      </c>
      <c r="M734" s="7">
        <v>1492146000</v>
      </c>
      <c r="N734" s="14">
        <f t="shared" si="44"/>
        <v>42816.208333333328</v>
      </c>
      <c r="O734" s="12">
        <f t="shared" si="45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idden="1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46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 s="7">
        <v>1406178000</v>
      </c>
      <c r="M735" s="7">
        <v>1407301200</v>
      </c>
      <c r="N735" s="14">
        <f t="shared" si="44"/>
        <v>41844.208333333336</v>
      </c>
      <c r="O735" s="12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idden="1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46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 s="7">
        <v>1485583200</v>
      </c>
      <c r="M736" s="7">
        <v>1486620000</v>
      </c>
      <c r="N736" s="14">
        <f t="shared" si="44"/>
        <v>42763.25</v>
      </c>
      <c r="O736" s="12">
        <f t="shared" si="45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" hidden="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46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 s="7">
        <v>1459314000</v>
      </c>
      <c r="M737" s="7">
        <v>1459918800</v>
      </c>
      <c r="N737" s="14">
        <f t="shared" si="44"/>
        <v>42459.208333333328</v>
      </c>
      <c r="O737" s="12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idden="1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46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 s="7">
        <v>1424412000</v>
      </c>
      <c r="M738" s="7">
        <v>1424757600</v>
      </c>
      <c r="N738" s="14">
        <f t="shared" si="44"/>
        <v>42055.25</v>
      </c>
      <c r="O738" s="12">
        <f t="shared" si="45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" hidden="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46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 s="7">
        <v>1478844000</v>
      </c>
      <c r="M739" s="7">
        <v>1479880800</v>
      </c>
      <c r="N739" s="14">
        <f t="shared" si="44"/>
        <v>42685.25</v>
      </c>
      <c r="O739" s="12">
        <f t="shared" si="45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46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 s="7">
        <v>1416117600</v>
      </c>
      <c r="M740" s="7">
        <v>1418018400</v>
      </c>
      <c r="N740" s="14">
        <f t="shared" si="44"/>
        <v>41959.25</v>
      </c>
      <c r="O740" s="12">
        <f t="shared" si="45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46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 s="7">
        <v>1340946000</v>
      </c>
      <c r="M741" s="7">
        <v>1341032400</v>
      </c>
      <c r="N741" s="14">
        <f t="shared" si="44"/>
        <v>41089.208333333336</v>
      </c>
      <c r="O741" s="12">
        <f t="shared" si="45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46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 s="7">
        <v>1486101600</v>
      </c>
      <c r="M742" s="7">
        <v>1486360800</v>
      </c>
      <c r="N742" s="14">
        <f t="shared" si="44"/>
        <v>42769.25</v>
      </c>
      <c r="O742" s="12">
        <f t="shared" si="45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idden="1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46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 s="7">
        <v>1274590800</v>
      </c>
      <c r="M743" s="7">
        <v>1274677200</v>
      </c>
      <c r="N743" s="14">
        <f t="shared" si="44"/>
        <v>40321.208333333336</v>
      </c>
      <c r="O743" s="12">
        <f t="shared" si="45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idden="1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46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 s="7">
        <v>1263880800</v>
      </c>
      <c r="M744" s="7">
        <v>1267509600</v>
      </c>
      <c r="N744" s="14">
        <f t="shared" si="44"/>
        <v>40197.25</v>
      </c>
      <c r="O744" s="12">
        <f t="shared" si="45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46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 s="7">
        <v>1445403600</v>
      </c>
      <c r="M745" s="7">
        <v>1445922000</v>
      </c>
      <c r="N745" s="14">
        <f t="shared" si="44"/>
        <v>42298.208333333328</v>
      </c>
      <c r="O745" s="12">
        <f t="shared" si="45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idden="1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46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 s="7">
        <v>1533877200</v>
      </c>
      <c r="M746" s="7">
        <v>1534050000</v>
      </c>
      <c r="N746" s="14">
        <f t="shared" si="44"/>
        <v>43322.208333333328</v>
      </c>
      <c r="O746" s="12">
        <f t="shared" si="45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46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 s="7">
        <v>1275195600</v>
      </c>
      <c r="M747" s="7">
        <v>1277528400</v>
      </c>
      <c r="N747" s="14">
        <f t="shared" si="44"/>
        <v>40328.208333333336</v>
      </c>
      <c r="O747" s="12">
        <f t="shared" si="45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idden="1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46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 s="7">
        <v>1318136400</v>
      </c>
      <c r="M748" s="7">
        <v>1318568400</v>
      </c>
      <c r="N748" s="14">
        <f t="shared" si="44"/>
        <v>40825.208333333336</v>
      </c>
      <c r="O748" s="12">
        <f t="shared" si="45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idden="1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46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 s="7">
        <v>1283403600</v>
      </c>
      <c r="M749" s="7">
        <v>1284354000</v>
      </c>
      <c r="N749" s="14">
        <f t="shared" si="44"/>
        <v>40423.208333333336</v>
      </c>
      <c r="O749" s="12">
        <f t="shared" si="45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idden="1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46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 s="7">
        <v>1267423200</v>
      </c>
      <c r="M750" s="7">
        <v>1269579600</v>
      </c>
      <c r="N750" s="14">
        <f t="shared" si="44"/>
        <v>40238.25</v>
      </c>
      <c r="O750" s="12">
        <f t="shared" si="45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idden="1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46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 s="7">
        <v>1412744400</v>
      </c>
      <c r="M751" s="7">
        <v>1413781200</v>
      </c>
      <c r="N751" s="14">
        <f t="shared" si="44"/>
        <v>41920.208333333336</v>
      </c>
      <c r="O751" s="12">
        <f t="shared" si="45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46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 s="7">
        <v>1277960400</v>
      </c>
      <c r="M752" s="7">
        <v>1280120400</v>
      </c>
      <c r="N752" s="14">
        <f t="shared" si="44"/>
        <v>40360.208333333336</v>
      </c>
      <c r="O752" s="12">
        <f t="shared" si="45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idden="1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46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 s="7">
        <v>1458190800</v>
      </c>
      <c r="M753" s="7">
        <v>1459486800</v>
      </c>
      <c r="N753" s="14">
        <f t="shared" si="44"/>
        <v>42446.208333333328</v>
      </c>
      <c r="O753" s="12">
        <f t="shared" si="45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idden="1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46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 s="7">
        <v>1280984400</v>
      </c>
      <c r="M754" s="7">
        <v>1282539600</v>
      </c>
      <c r="N754" s="14">
        <f t="shared" si="44"/>
        <v>40395.208333333336</v>
      </c>
      <c r="O754" s="12">
        <f t="shared" si="45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idden="1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46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 s="7">
        <v>1274590800</v>
      </c>
      <c r="M755" s="7">
        <v>1275886800</v>
      </c>
      <c r="N755" s="14">
        <f t="shared" si="44"/>
        <v>40321.208333333336</v>
      </c>
      <c r="O755" s="12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idden="1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46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 s="7">
        <v>1351400400</v>
      </c>
      <c r="M756" s="7">
        <v>1355983200</v>
      </c>
      <c r="N756" s="14">
        <f t="shared" si="44"/>
        <v>41210.208333333336</v>
      </c>
      <c r="O756" s="12">
        <f t="shared" si="45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idden="1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46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 s="7">
        <v>1514354400</v>
      </c>
      <c r="M757" s="7">
        <v>1515391200</v>
      </c>
      <c r="N757" s="14">
        <f t="shared" si="44"/>
        <v>43096.25</v>
      </c>
      <c r="O757" s="12">
        <f t="shared" si="45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idden="1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46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 s="7">
        <v>1421733600</v>
      </c>
      <c r="M758" s="7">
        <v>1422252000</v>
      </c>
      <c r="N758" s="14">
        <f t="shared" si="44"/>
        <v>42024.25</v>
      </c>
      <c r="O758" s="12">
        <f t="shared" si="45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idden="1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46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 s="7">
        <v>1305176400</v>
      </c>
      <c r="M759" s="7">
        <v>1305522000</v>
      </c>
      <c r="N759" s="14">
        <f t="shared" si="44"/>
        <v>40675.208333333336</v>
      </c>
      <c r="O759" s="12">
        <f t="shared" si="45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idden="1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46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 s="7">
        <v>1414126800</v>
      </c>
      <c r="M760" s="7">
        <v>1414904400</v>
      </c>
      <c r="N760" s="14">
        <f t="shared" si="44"/>
        <v>41936.208333333336</v>
      </c>
      <c r="O760" s="12">
        <f t="shared" si="45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46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 s="7">
        <v>1517810400</v>
      </c>
      <c r="M761" s="7">
        <v>1520402400</v>
      </c>
      <c r="N761" s="14">
        <f t="shared" si="44"/>
        <v>43136.25</v>
      </c>
      <c r="O761" s="12">
        <f t="shared" si="45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46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 s="7">
        <v>1564635600</v>
      </c>
      <c r="M762" s="7">
        <v>1567141200</v>
      </c>
      <c r="N762" s="14">
        <f t="shared" si="44"/>
        <v>43678.208333333328</v>
      </c>
      <c r="O762" s="12">
        <f t="shared" si="45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idden="1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46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 s="7">
        <v>1500699600</v>
      </c>
      <c r="M763" s="7">
        <v>1501131600</v>
      </c>
      <c r="N763" s="14">
        <f t="shared" si="44"/>
        <v>42938.208333333328</v>
      </c>
      <c r="O763" s="12">
        <f t="shared" si="45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idden="1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46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 s="7">
        <v>1354082400</v>
      </c>
      <c r="M764" s="7">
        <v>1355032800</v>
      </c>
      <c r="N764" s="14">
        <f t="shared" si="44"/>
        <v>41241.25</v>
      </c>
      <c r="O764" s="12">
        <f t="shared" si="45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idden="1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46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 s="7">
        <v>1336453200</v>
      </c>
      <c r="M765" s="7">
        <v>1339477200</v>
      </c>
      <c r="N765" s="14">
        <f t="shared" si="44"/>
        <v>41037.208333333336</v>
      </c>
      <c r="O765" s="12">
        <f t="shared" si="45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" hidden="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46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 s="7">
        <v>1305262800</v>
      </c>
      <c r="M766" s="7">
        <v>1305954000</v>
      </c>
      <c r="N766" s="14">
        <f t="shared" si="44"/>
        <v>40676.208333333336</v>
      </c>
      <c r="O766" s="12">
        <f t="shared" si="45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idden="1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46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 s="7">
        <v>1492232400</v>
      </c>
      <c r="M767" s="7">
        <v>1494392400</v>
      </c>
      <c r="N767" s="14">
        <f t="shared" si="44"/>
        <v>42840.208333333328</v>
      </c>
      <c r="O767" s="12">
        <f t="shared" si="45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46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 s="7">
        <v>1537333200</v>
      </c>
      <c r="M768" s="7">
        <v>1537419600</v>
      </c>
      <c r="N768" s="14">
        <f t="shared" si="44"/>
        <v>43362.208333333328</v>
      </c>
      <c r="O768" s="12">
        <f t="shared" si="45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46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 s="7">
        <v>1444107600</v>
      </c>
      <c r="M769" s="7">
        <v>1447999200</v>
      </c>
      <c r="N769" s="14">
        <f t="shared" si="44"/>
        <v>42283.208333333328</v>
      </c>
      <c r="O769" s="12">
        <f t="shared" si="45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idden="1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46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 s="7">
        <v>1386741600</v>
      </c>
      <c r="M770" s="7">
        <v>1388037600</v>
      </c>
      <c r="N770" s="14">
        <f t="shared" si="44"/>
        <v>41619.25</v>
      </c>
      <c r="O770" s="12">
        <f t="shared" si="45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si="46"/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 s="7">
        <v>1376542800</v>
      </c>
      <c r="M771" s="7">
        <v>1378789200</v>
      </c>
      <c r="N771" s="14">
        <f t="shared" ref="N771:N834" si="48">(((L771/60)/60)/24)+DATE(1970,1,1)</f>
        <v>41501.208333333336</v>
      </c>
      <c r="O771" s="12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idden="1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ref="F772:F835" si="50">E772/D772*100</f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 s="7">
        <v>1397451600</v>
      </c>
      <c r="M772" s="7">
        <v>1398056400</v>
      </c>
      <c r="N772" s="14">
        <f t="shared" si="48"/>
        <v>41743.208333333336</v>
      </c>
      <c r="O772" s="12">
        <f t="shared" si="49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idden="1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50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 s="7">
        <v>1548482400</v>
      </c>
      <c r="M773" s="7">
        <v>1550815200</v>
      </c>
      <c r="N773" s="14">
        <f t="shared" si="48"/>
        <v>43491.25</v>
      </c>
      <c r="O773" s="12">
        <f t="shared" si="49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idden="1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50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 s="7">
        <v>1549692000</v>
      </c>
      <c r="M774" s="7">
        <v>1550037600</v>
      </c>
      <c r="N774" s="14">
        <f t="shared" si="48"/>
        <v>43505.25</v>
      </c>
      <c r="O774" s="12">
        <f t="shared" si="49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idden="1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50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 s="7">
        <v>1492059600</v>
      </c>
      <c r="M775" s="7">
        <v>1492923600</v>
      </c>
      <c r="N775" s="14">
        <f t="shared" si="48"/>
        <v>42838.208333333328</v>
      </c>
      <c r="O775" s="12">
        <f t="shared" si="49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idden="1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50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 s="7">
        <v>1463979600</v>
      </c>
      <c r="M776" s="7">
        <v>1467522000</v>
      </c>
      <c r="N776" s="14">
        <f t="shared" si="48"/>
        <v>42513.208333333328</v>
      </c>
      <c r="O776" s="12">
        <f t="shared" si="49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50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 s="7">
        <v>1415253600</v>
      </c>
      <c r="M777" s="7">
        <v>1416117600</v>
      </c>
      <c r="N777" s="14">
        <f t="shared" si="48"/>
        <v>41949.25</v>
      </c>
      <c r="O777" s="12">
        <f t="shared" si="49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50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 s="7">
        <v>1562216400</v>
      </c>
      <c r="M778" s="7">
        <v>1563771600</v>
      </c>
      <c r="N778" s="14">
        <f t="shared" si="48"/>
        <v>43650.208333333328</v>
      </c>
      <c r="O778" s="12">
        <f t="shared" si="49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50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 s="7">
        <v>1316754000</v>
      </c>
      <c r="M779" s="7">
        <v>1319259600</v>
      </c>
      <c r="N779" s="14">
        <f t="shared" si="48"/>
        <v>40809.208333333336</v>
      </c>
      <c r="O779" s="12">
        <f t="shared" si="49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idden="1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50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 s="7">
        <v>1313211600</v>
      </c>
      <c r="M780" s="7">
        <v>1313643600</v>
      </c>
      <c r="N780" s="14">
        <f t="shared" si="48"/>
        <v>40768.208333333336</v>
      </c>
      <c r="O780" s="12">
        <f t="shared" si="49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50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 s="7">
        <v>1439528400</v>
      </c>
      <c r="M781" s="7">
        <v>1440306000</v>
      </c>
      <c r="N781" s="14">
        <f t="shared" si="48"/>
        <v>42230.208333333328</v>
      </c>
      <c r="O781" s="12">
        <f t="shared" si="49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idden="1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50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 s="7">
        <v>1469163600</v>
      </c>
      <c r="M782" s="7">
        <v>1470805200</v>
      </c>
      <c r="N782" s="14">
        <f t="shared" si="48"/>
        <v>42573.208333333328</v>
      </c>
      <c r="O782" s="12">
        <f t="shared" si="49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idden="1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50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 s="7">
        <v>1288501200</v>
      </c>
      <c r="M783" s="7">
        <v>1292911200</v>
      </c>
      <c r="N783" s="14">
        <f t="shared" si="48"/>
        <v>40482.208333333336</v>
      </c>
      <c r="O783" s="12">
        <f t="shared" si="49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idden="1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50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 s="7">
        <v>1298959200</v>
      </c>
      <c r="M784" s="7">
        <v>1301374800</v>
      </c>
      <c r="N784" s="14">
        <f t="shared" si="48"/>
        <v>40603.25</v>
      </c>
      <c r="O784" s="12">
        <f t="shared" si="49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idden="1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50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 s="7">
        <v>1387260000</v>
      </c>
      <c r="M785" s="7">
        <v>1387864800</v>
      </c>
      <c r="N785" s="14">
        <f t="shared" si="48"/>
        <v>41625.25</v>
      </c>
      <c r="O785" s="12">
        <f t="shared" si="49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idden="1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50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 s="7">
        <v>1457244000</v>
      </c>
      <c r="M786" s="7">
        <v>1458190800</v>
      </c>
      <c r="N786" s="14">
        <f t="shared" si="48"/>
        <v>42435.25</v>
      </c>
      <c r="O786" s="12">
        <f t="shared" si="49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" hidden="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50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 s="7">
        <v>1556341200</v>
      </c>
      <c r="M787" s="7">
        <v>1559278800</v>
      </c>
      <c r="N787" s="14">
        <f t="shared" si="48"/>
        <v>43582.208333333328</v>
      </c>
      <c r="O787" s="12">
        <f t="shared" si="49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idden="1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50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 s="7">
        <v>1522126800</v>
      </c>
      <c r="M788" s="7">
        <v>1522731600</v>
      </c>
      <c r="N788" s="14">
        <f t="shared" si="48"/>
        <v>43186.208333333328</v>
      </c>
      <c r="O788" s="12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50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 s="7">
        <v>1305954000</v>
      </c>
      <c r="M789" s="7">
        <v>1306731600</v>
      </c>
      <c r="N789" s="14">
        <f t="shared" si="48"/>
        <v>40684.208333333336</v>
      </c>
      <c r="O789" s="12">
        <f t="shared" si="49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idden="1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50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 s="7">
        <v>1350709200</v>
      </c>
      <c r="M790" s="7">
        <v>1352527200</v>
      </c>
      <c r="N790" s="14">
        <f t="shared" si="48"/>
        <v>41202.208333333336</v>
      </c>
      <c r="O790" s="12">
        <f t="shared" si="49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50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 s="7">
        <v>1401166800</v>
      </c>
      <c r="M791" s="7">
        <v>1404363600</v>
      </c>
      <c r="N791" s="14">
        <f t="shared" si="48"/>
        <v>41786.208333333336</v>
      </c>
      <c r="O791" s="12">
        <f t="shared" si="49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idden="1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50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 s="7">
        <v>1266127200</v>
      </c>
      <c r="M792" s="7">
        <v>1266645600</v>
      </c>
      <c r="N792" s="14">
        <f t="shared" si="48"/>
        <v>40223.25</v>
      </c>
      <c r="O792" s="12">
        <f t="shared" si="49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50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 s="7">
        <v>1481436000</v>
      </c>
      <c r="M793" s="7">
        <v>1482818400</v>
      </c>
      <c r="N793" s="14">
        <f t="shared" si="48"/>
        <v>42715.25</v>
      </c>
      <c r="O793" s="12">
        <f t="shared" si="49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50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 s="7">
        <v>1372222800</v>
      </c>
      <c r="M794" s="7">
        <v>1374642000</v>
      </c>
      <c r="N794" s="14">
        <f t="shared" si="48"/>
        <v>41451.208333333336</v>
      </c>
      <c r="O794" s="12">
        <f t="shared" si="49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idden="1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50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 s="7">
        <v>1372136400</v>
      </c>
      <c r="M795" s="7">
        <v>1372482000</v>
      </c>
      <c r="N795" s="14">
        <f t="shared" si="48"/>
        <v>41450.208333333336</v>
      </c>
      <c r="O795" s="12">
        <f t="shared" si="49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idden="1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50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 s="7">
        <v>1513922400</v>
      </c>
      <c r="M796" s="7">
        <v>1514959200</v>
      </c>
      <c r="N796" s="14">
        <f t="shared" si="48"/>
        <v>43091.25</v>
      </c>
      <c r="O796" s="12">
        <f t="shared" si="49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50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 s="7">
        <v>1477976400</v>
      </c>
      <c r="M797" s="7">
        <v>1478235600</v>
      </c>
      <c r="N797" s="14">
        <f t="shared" si="48"/>
        <v>42675.208333333328</v>
      </c>
      <c r="O797" s="12">
        <f t="shared" si="49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50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 s="7">
        <v>1407474000</v>
      </c>
      <c r="M798" s="7">
        <v>1408078800</v>
      </c>
      <c r="N798" s="14">
        <f t="shared" si="48"/>
        <v>41859.208333333336</v>
      </c>
      <c r="O798" s="12">
        <f t="shared" si="49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idden="1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50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 s="7">
        <v>1546149600</v>
      </c>
      <c r="M799" s="7">
        <v>1548136800</v>
      </c>
      <c r="N799" s="14">
        <f t="shared" si="48"/>
        <v>43464.25</v>
      </c>
      <c r="O799" s="12">
        <f t="shared" si="49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idden="1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50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 s="7">
        <v>1338440400</v>
      </c>
      <c r="M800" s="7">
        <v>1340859600</v>
      </c>
      <c r="N800" s="14">
        <f t="shared" si="48"/>
        <v>41060.208333333336</v>
      </c>
      <c r="O800" s="12">
        <f t="shared" si="49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50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 s="7">
        <v>1454133600</v>
      </c>
      <c r="M801" s="7">
        <v>1454479200</v>
      </c>
      <c r="N801" s="14">
        <f t="shared" si="48"/>
        <v>42399.25</v>
      </c>
      <c r="O801" s="12">
        <f t="shared" si="49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50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 s="7">
        <v>1434085200</v>
      </c>
      <c r="M802" s="7">
        <v>1434430800</v>
      </c>
      <c r="N802" s="14">
        <f t="shared" si="48"/>
        <v>42167.208333333328</v>
      </c>
      <c r="O802" s="12">
        <f t="shared" si="49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idden="1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50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 s="7">
        <v>1577772000</v>
      </c>
      <c r="M803" s="7">
        <v>1579672800</v>
      </c>
      <c r="N803" s="14">
        <f t="shared" si="48"/>
        <v>43830.25</v>
      </c>
      <c r="O803" s="12">
        <f t="shared" si="49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" hidden="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50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 s="7">
        <v>1562216400</v>
      </c>
      <c r="M804" s="7">
        <v>1562389200</v>
      </c>
      <c r="N804" s="14">
        <f t="shared" si="48"/>
        <v>43650.208333333328</v>
      </c>
      <c r="O804" s="12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" hidden="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50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 s="7">
        <v>1548568800</v>
      </c>
      <c r="M805" s="7">
        <v>1551506400</v>
      </c>
      <c r="N805" s="14">
        <f t="shared" si="48"/>
        <v>43492.25</v>
      </c>
      <c r="O805" s="12">
        <f t="shared" si="49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idden="1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50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 s="7">
        <v>1514872800</v>
      </c>
      <c r="M806" s="7">
        <v>1516600800</v>
      </c>
      <c r="N806" s="14">
        <f t="shared" si="48"/>
        <v>43102.25</v>
      </c>
      <c r="O806" s="12">
        <f t="shared" si="49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50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 s="7">
        <v>1416031200</v>
      </c>
      <c r="M807" s="7">
        <v>1420437600</v>
      </c>
      <c r="N807" s="14">
        <f t="shared" si="48"/>
        <v>41958.25</v>
      </c>
      <c r="O807" s="12">
        <f t="shared" si="49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idden="1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50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 s="7">
        <v>1330927200</v>
      </c>
      <c r="M808" s="7">
        <v>1332997200</v>
      </c>
      <c r="N808" s="14">
        <f t="shared" si="48"/>
        <v>40973.25</v>
      </c>
      <c r="O808" s="12">
        <f t="shared" si="49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idden="1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50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 s="7">
        <v>1571115600</v>
      </c>
      <c r="M809" s="7">
        <v>1574920800</v>
      </c>
      <c r="N809" s="14">
        <f t="shared" si="48"/>
        <v>43753.208333333328</v>
      </c>
      <c r="O809" s="12">
        <f t="shared" si="49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50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 s="7">
        <v>1463461200</v>
      </c>
      <c r="M810" s="7">
        <v>1464930000</v>
      </c>
      <c r="N810" s="14">
        <f t="shared" si="48"/>
        <v>42507.208333333328</v>
      </c>
      <c r="O810" s="12">
        <f t="shared" si="49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50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 s="7">
        <v>1344920400</v>
      </c>
      <c r="M811" s="7">
        <v>1345006800</v>
      </c>
      <c r="N811" s="14">
        <f t="shared" si="48"/>
        <v>41135.208333333336</v>
      </c>
      <c r="O811" s="12">
        <f t="shared" si="49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idden="1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50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 s="7">
        <v>1511848800</v>
      </c>
      <c r="M812" s="7">
        <v>1512712800</v>
      </c>
      <c r="N812" s="14">
        <f t="shared" si="48"/>
        <v>43067.25</v>
      </c>
      <c r="O812" s="12">
        <f t="shared" si="49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50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 s="7">
        <v>1452319200</v>
      </c>
      <c r="M813" s="7">
        <v>1452492000</v>
      </c>
      <c r="N813" s="14">
        <f t="shared" si="48"/>
        <v>42378.25</v>
      </c>
      <c r="O813" s="12">
        <f t="shared" si="49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idden="1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50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 s="7">
        <v>1523854800</v>
      </c>
      <c r="M814" s="7">
        <v>1524286800</v>
      </c>
      <c r="N814" s="14">
        <f t="shared" si="48"/>
        <v>43206.208333333328</v>
      </c>
      <c r="O814" s="12">
        <f t="shared" si="49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idden="1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50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 s="7">
        <v>1346043600</v>
      </c>
      <c r="M815" s="7">
        <v>1346907600</v>
      </c>
      <c r="N815" s="14">
        <f t="shared" si="48"/>
        <v>41148.208333333336</v>
      </c>
      <c r="O815" s="12">
        <f t="shared" si="49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50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 s="7">
        <v>1464325200</v>
      </c>
      <c r="M816" s="7">
        <v>1464498000</v>
      </c>
      <c r="N816" s="14">
        <f t="shared" si="48"/>
        <v>42517.208333333328</v>
      </c>
      <c r="O816" s="12">
        <f t="shared" si="49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" hidden="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50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 s="7">
        <v>1511935200</v>
      </c>
      <c r="M817" s="7">
        <v>1514181600</v>
      </c>
      <c r="N817" s="14">
        <f t="shared" si="48"/>
        <v>43068.25</v>
      </c>
      <c r="O817" s="12">
        <f t="shared" si="49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idden="1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50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 s="7">
        <v>1392012000</v>
      </c>
      <c r="M818" s="7">
        <v>1392184800</v>
      </c>
      <c r="N818" s="14">
        <f t="shared" si="48"/>
        <v>41680.25</v>
      </c>
      <c r="O818" s="12">
        <f t="shared" si="49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idden="1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50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 s="7">
        <v>1556946000</v>
      </c>
      <c r="M819" s="7">
        <v>1559365200</v>
      </c>
      <c r="N819" s="14">
        <f t="shared" si="48"/>
        <v>43589.208333333328</v>
      </c>
      <c r="O819" s="12">
        <f t="shared" si="49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idden="1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50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 s="7">
        <v>1548050400</v>
      </c>
      <c r="M820" s="7">
        <v>1549173600</v>
      </c>
      <c r="N820" s="14">
        <f t="shared" si="48"/>
        <v>43486.25</v>
      </c>
      <c r="O820" s="12">
        <f t="shared" si="49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50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 s="7">
        <v>1353736800</v>
      </c>
      <c r="M821" s="7">
        <v>1355032800</v>
      </c>
      <c r="N821" s="14">
        <f t="shared" si="48"/>
        <v>41237.25</v>
      </c>
      <c r="O821" s="12">
        <f t="shared" si="49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idden="1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50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 s="7">
        <v>1532840400</v>
      </c>
      <c r="M822" s="7">
        <v>1533963600</v>
      </c>
      <c r="N822" s="14">
        <f t="shared" si="48"/>
        <v>43310.208333333328</v>
      </c>
      <c r="O822" s="12">
        <f t="shared" si="49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idden="1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50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 s="7">
        <v>1488261600</v>
      </c>
      <c r="M823" s="7">
        <v>1489381200</v>
      </c>
      <c r="N823" s="14">
        <f t="shared" si="48"/>
        <v>42794.25</v>
      </c>
      <c r="O823" s="12">
        <f t="shared" si="49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idden="1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50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 s="7">
        <v>1393567200</v>
      </c>
      <c r="M824" s="7">
        <v>1395032400</v>
      </c>
      <c r="N824" s="14">
        <f t="shared" si="48"/>
        <v>41698.25</v>
      </c>
      <c r="O824" s="12">
        <f t="shared" si="49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idden="1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50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 s="7">
        <v>1410325200</v>
      </c>
      <c r="M825" s="7">
        <v>1412485200</v>
      </c>
      <c r="N825" s="14">
        <f t="shared" si="48"/>
        <v>41892.208333333336</v>
      </c>
      <c r="O825" s="12">
        <f t="shared" si="49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idden="1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50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 s="7">
        <v>1276923600</v>
      </c>
      <c r="M826" s="7">
        <v>1279688400</v>
      </c>
      <c r="N826" s="14">
        <f t="shared" si="48"/>
        <v>40348.208333333336</v>
      </c>
      <c r="O826" s="12">
        <f t="shared" si="49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idden="1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50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 s="7">
        <v>1500958800</v>
      </c>
      <c r="M827" s="7">
        <v>1501995600</v>
      </c>
      <c r="N827" s="14">
        <f t="shared" si="48"/>
        <v>42941.208333333328</v>
      </c>
      <c r="O827" s="12">
        <f t="shared" si="49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" hidden="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50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 s="7">
        <v>1292220000</v>
      </c>
      <c r="M828" s="7">
        <v>1294639200</v>
      </c>
      <c r="N828" s="14">
        <f t="shared" si="48"/>
        <v>40525.25</v>
      </c>
      <c r="O828" s="12">
        <f t="shared" si="49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" hidden="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50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 s="7">
        <v>1304398800</v>
      </c>
      <c r="M829" s="7">
        <v>1305435600</v>
      </c>
      <c r="N829" s="14">
        <f t="shared" si="48"/>
        <v>40666.208333333336</v>
      </c>
      <c r="O829" s="12">
        <f t="shared" si="49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50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 s="7">
        <v>1535432400</v>
      </c>
      <c r="M830" s="7">
        <v>1537592400</v>
      </c>
      <c r="N830" s="14">
        <f t="shared" si="48"/>
        <v>43340.208333333328</v>
      </c>
      <c r="O830" s="12">
        <f t="shared" si="49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50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 s="7">
        <v>1433826000</v>
      </c>
      <c r="M831" s="7">
        <v>1435122000</v>
      </c>
      <c r="N831" s="14">
        <f t="shared" si="48"/>
        <v>42164.208333333328</v>
      </c>
      <c r="O831" s="12">
        <f t="shared" si="49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50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 s="7">
        <v>1514959200</v>
      </c>
      <c r="M832" s="7">
        <v>1520056800</v>
      </c>
      <c r="N832" s="14">
        <f t="shared" si="48"/>
        <v>43103.25</v>
      </c>
      <c r="O832" s="12">
        <f t="shared" si="49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" hidden="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50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 s="7">
        <v>1332738000</v>
      </c>
      <c r="M833" s="7">
        <v>1335675600</v>
      </c>
      <c r="N833" s="14">
        <f t="shared" si="48"/>
        <v>40994.208333333336</v>
      </c>
      <c r="O833" s="12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idden="1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50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 s="7">
        <v>1445490000</v>
      </c>
      <c r="M834" s="7">
        <v>1448431200</v>
      </c>
      <c r="N834" s="14">
        <f t="shared" si="48"/>
        <v>42299.208333333328</v>
      </c>
      <c r="O834" s="12">
        <f t="shared" si="49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idden="1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si="50"/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 s="7">
        <v>1297663200</v>
      </c>
      <c r="M835" s="7">
        <v>1298613600</v>
      </c>
      <c r="N835" s="14">
        <f t="shared" ref="N835:N898" si="52">(((L835/60)/60)/24)+DATE(1970,1,1)</f>
        <v>40588.25</v>
      </c>
      <c r="O835" s="12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idden="1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ref="F836:F899" si="54">E836/D836*100</f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 s="7">
        <v>1371963600</v>
      </c>
      <c r="M836" s="7">
        <v>1372482000</v>
      </c>
      <c r="N836" s="14">
        <f t="shared" si="52"/>
        <v>41448.208333333336</v>
      </c>
      <c r="O836" s="12">
        <f t="shared" si="53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54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 s="7">
        <v>1425103200</v>
      </c>
      <c r="M837" s="7">
        <v>1425621600</v>
      </c>
      <c r="N837" s="14">
        <f t="shared" si="52"/>
        <v>42063.25</v>
      </c>
      <c r="O837" s="12">
        <f t="shared" si="53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54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 s="7">
        <v>1265349600</v>
      </c>
      <c r="M838" s="7">
        <v>1266300000</v>
      </c>
      <c r="N838" s="14">
        <f t="shared" si="52"/>
        <v>40214.25</v>
      </c>
      <c r="O838" s="12">
        <f t="shared" si="53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idden="1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54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 s="7">
        <v>1301202000</v>
      </c>
      <c r="M839" s="7">
        <v>1305867600</v>
      </c>
      <c r="N839" s="14">
        <f t="shared" si="52"/>
        <v>40629.208333333336</v>
      </c>
      <c r="O839" s="12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idden="1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54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 s="7">
        <v>1538024400</v>
      </c>
      <c r="M840" s="7">
        <v>1538802000</v>
      </c>
      <c r="N840" s="14">
        <f t="shared" si="52"/>
        <v>43370.208333333328</v>
      </c>
      <c r="O840" s="12">
        <f t="shared" si="53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idden="1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54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 s="7">
        <v>1395032400</v>
      </c>
      <c r="M841" s="7">
        <v>1398920400</v>
      </c>
      <c r="N841" s="14">
        <f t="shared" si="52"/>
        <v>41715.208333333336</v>
      </c>
      <c r="O841" s="12">
        <f t="shared" si="53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idden="1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54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 s="7">
        <v>1405486800</v>
      </c>
      <c r="M842" s="7">
        <v>1405659600</v>
      </c>
      <c r="N842" s="14">
        <f t="shared" si="52"/>
        <v>41836.208333333336</v>
      </c>
      <c r="O842" s="12">
        <f t="shared" si="53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idden="1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54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 s="7">
        <v>1455861600</v>
      </c>
      <c r="M843" s="7">
        <v>1457244000</v>
      </c>
      <c r="N843" s="14">
        <f t="shared" si="52"/>
        <v>42419.25</v>
      </c>
      <c r="O843" s="12">
        <f t="shared" si="53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" hidden="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54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 s="7">
        <v>1529038800</v>
      </c>
      <c r="M844" s="7">
        <v>1529298000</v>
      </c>
      <c r="N844" s="14">
        <f t="shared" si="52"/>
        <v>43266.208333333328</v>
      </c>
      <c r="O844" s="12">
        <f t="shared" si="53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54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 s="7">
        <v>1535259600</v>
      </c>
      <c r="M845" s="7">
        <v>1535778000</v>
      </c>
      <c r="N845" s="14">
        <f t="shared" si="52"/>
        <v>43338.208333333328</v>
      </c>
      <c r="O845" s="12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idden="1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54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 s="7">
        <v>1327212000</v>
      </c>
      <c r="M846" s="7">
        <v>1327471200</v>
      </c>
      <c r="N846" s="14">
        <f t="shared" si="52"/>
        <v>40930.25</v>
      </c>
      <c r="O846" s="12">
        <f t="shared" si="53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idden="1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54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 s="7">
        <v>1526360400</v>
      </c>
      <c r="M847" s="7">
        <v>1529557200</v>
      </c>
      <c r="N847" s="14">
        <f t="shared" si="52"/>
        <v>43235.208333333328</v>
      </c>
      <c r="O847" s="12">
        <f t="shared" si="53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idden="1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54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 s="7">
        <v>1532149200</v>
      </c>
      <c r="M848" s="7">
        <v>1535259600</v>
      </c>
      <c r="N848" s="14">
        <f t="shared" si="52"/>
        <v>43302.208333333328</v>
      </c>
      <c r="O848" s="12">
        <f t="shared" si="53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idden="1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54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 s="7">
        <v>1515304800</v>
      </c>
      <c r="M849" s="7">
        <v>1515564000</v>
      </c>
      <c r="N849" s="14">
        <f t="shared" si="52"/>
        <v>43107.25</v>
      </c>
      <c r="O849" s="12">
        <f t="shared" si="53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idden="1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54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 s="7">
        <v>1276318800</v>
      </c>
      <c r="M850" s="7">
        <v>1277096400</v>
      </c>
      <c r="N850" s="14">
        <f t="shared" si="52"/>
        <v>40341.208333333336</v>
      </c>
      <c r="O850" s="12">
        <f t="shared" si="53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idden="1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54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 s="7">
        <v>1328767200</v>
      </c>
      <c r="M851" s="7">
        <v>1329026400</v>
      </c>
      <c r="N851" s="14">
        <f t="shared" si="52"/>
        <v>40948.25</v>
      </c>
      <c r="O851" s="12">
        <f t="shared" si="53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54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 s="7">
        <v>1321682400</v>
      </c>
      <c r="M852" s="7">
        <v>1322978400</v>
      </c>
      <c r="N852" s="14">
        <f t="shared" si="52"/>
        <v>40866.25</v>
      </c>
      <c r="O852" s="12">
        <f t="shared" si="53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" hidden="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54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 s="7">
        <v>1335934800</v>
      </c>
      <c r="M853" s="7">
        <v>1338786000</v>
      </c>
      <c r="N853" s="14">
        <f t="shared" si="52"/>
        <v>41031.208333333336</v>
      </c>
      <c r="O853" s="12">
        <f t="shared" si="53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54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 s="7">
        <v>1310792400</v>
      </c>
      <c r="M854" s="7">
        <v>1311656400</v>
      </c>
      <c r="N854" s="14">
        <f t="shared" si="52"/>
        <v>40740.208333333336</v>
      </c>
      <c r="O854" s="12">
        <f t="shared" si="53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idden="1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54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 s="7">
        <v>1308546000</v>
      </c>
      <c r="M855" s="7">
        <v>1308978000</v>
      </c>
      <c r="N855" s="14">
        <f t="shared" si="52"/>
        <v>40714.208333333336</v>
      </c>
      <c r="O855" s="12">
        <f t="shared" si="53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" hidden="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54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 s="7">
        <v>1574056800</v>
      </c>
      <c r="M856" s="7">
        <v>1576389600</v>
      </c>
      <c r="N856" s="14">
        <f t="shared" si="52"/>
        <v>43787.25</v>
      </c>
      <c r="O856" s="12">
        <f t="shared" si="53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idden="1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54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 s="7">
        <v>1308373200</v>
      </c>
      <c r="M857" s="7">
        <v>1311051600</v>
      </c>
      <c r="N857" s="14">
        <f t="shared" si="52"/>
        <v>40712.208333333336</v>
      </c>
      <c r="O857" s="12">
        <f t="shared" si="53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idden="1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54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 s="7">
        <v>1335243600</v>
      </c>
      <c r="M858" s="7">
        <v>1336712400</v>
      </c>
      <c r="N858" s="14">
        <f t="shared" si="52"/>
        <v>41023.208333333336</v>
      </c>
      <c r="O858" s="12">
        <f t="shared" si="53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" hidden="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54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 s="7">
        <v>1328421600</v>
      </c>
      <c r="M859" s="7">
        <v>1330408800</v>
      </c>
      <c r="N859" s="14">
        <f t="shared" si="52"/>
        <v>40944.25</v>
      </c>
      <c r="O859" s="12">
        <f t="shared" si="53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54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 s="7">
        <v>1524286800</v>
      </c>
      <c r="M860" s="7">
        <v>1524891600</v>
      </c>
      <c r="N860" s="14">
        <f t="shared" si="52"/>
        <v>43211.208333333328</v>
      </c>
      <c r="O860" s="12">
        <f t="shared" si="53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54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 s="7">
        <v>1362117600</v>
      </c>
      <c r="M861" s="7">
        <v>1363669200</v>
      </c>
      <c r="N861" s="14">
        <f t="shared" si="52"/>
        <v>41334.25</v>
      </c>
      <c r="O861" s="12">
        <f t="shared" si="53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" hidden="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54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 s="7">
        <v>1550556000</v>
      </c>
      <c r="M862" s="7">
        <v>1551420000</v>
      </c>
      <c r="N862" s="14">
        <f t="shared" si="52"/>
        <v>43515.25</v>
      </c>
      <c r="O862" s="12">
        <f t="shared" si="53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idden="1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54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 s="7">
        <v>1269147600</v>
      </c>
      <c r="M863" s="7">
        <v>1269838800</v>
      </c>
      <c r="N863" s="14">
        <f t="shared" si="52"/>
        <v>40258.208333333336</v>
      </c>
      <c r="O863" s="12">
        <f t="shared" si="53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idden="1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54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 s="7">
        <v>1312174800</v>
      </c>
      <c r="M864" s="7">
        <v>1312520400</v>
      </c>
      <c r="N864" s="14">
        <f t="shared" si="52"/>
        <v>40756.208333333336</v>
      </c>
      <c r="O864" s="12">
        <f t="shared" si="53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idden="1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54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 s="7">
        <v>1434517200</v>
      </c>
      <c r="M865" s="7">
        <v>1436504400</v>
      </c>
      <c r="N865" s="14">
        <f t="shared" si="52"/>
        <v>42172.208333333328</v>
      </c>
      <c r="O865" s="12">
        <f t="shared" si="53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idden="1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54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 s="7">
        <v>1471582800</v>
      </c>
      <c r="M866" s="7">
        <v>1472014800</v>
      </c>
      <c r="N866" s="14">
        <f t="shared" si="52"/>
        <v>42601.208333333328</v>
      </c>
      <c r="O866" s="12">
        <f t="shared" si="53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idden="1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54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 s="7">
        <v>1410757200</v>
      </c>
      <c r="M867" s="7">
        <v>1411534800</v>
      </c>
      <c r="N867" s="14">
        <f t="shared" si="52"/>
        <v>41897.208333333336</v>
      </c>
      <c r="O867" s="12">
        <f t="shared" si="53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idden="1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54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 s="7">
        <v>1304830800</v>
      </c>
      <c r="M868" s="7">
        <v>1304917200</v>
      </c>
      <c r="N868" s="14">
        <f t="shared" si="52"/>
        <v>40671.208333333336</v>
      </c>
      <c r="O868" s="12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" hidden="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54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 s="7">
        <v>1539061200</v>
      </c>
      <c r="M869" s="7">
        <v>1539579600</v>
      </c>
      <c r="N869" s="14">
        <f t="shared" si="52"/>
        <v>43382.208333333328</v>
      </c>
      <c r="O869" s="12">
        <f t="shared" si="53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idden="1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54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 s="7">
        <v>1381554000</v>
      </c>
      <c r="M870" s="7">
        <v>1382504400</v>
      </c>
      <c r="N870" s="14">
        <f t="shared" si="52"/>
        <v>41559.208333333336</v>
      </c>
      <c r="O870" s="12">
        <f t="shared" si="53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54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 s="7">
        <v>1277096400</v>
      </c>
      <c r="M871" s="7">
        <v>1278306000</v>
      </c>
      <c r="N871" s="14">
        <f t="shared" si="52"/>
        <v>40350.208333333336</v>
      </c>
      <c r="O871" s="12">
        <f t="shared" si="53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54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 s="7">
        <v>1440392400</v>
      </c>
      <c r="M872" s="7">
        <v>1442552400</v>
      </c>
      <c r="N872" s="14">
        <f t="shared" si="52"/>
        <v>42240.208333333328</v>
      </c>
      <c r="O872" s="12">
        <f t="shared" si="53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" hidden="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54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 s="7">
        <v>1509512400</v>
      </c>
      <c r="M873" s="7">
        <v>1511071200</v>
      </c>
      <c r="N873" s="14">
        <f t="shared" si="52"/>
        <v>43040.208333333328</v>
      </c>
      <c r="O873" s="12">
        <f t="shared" si="53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idden="1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54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 s="7">
        <v>1535950800</v>
      </c>
      <c r="M874" s="7">
        <v>1536382800</v>
      </c>
      <c r="N874" s="14">
        <f t="shared" si="52"/>
        <v>43346.208333333328</v>
      </c>
      <c r="O874" s="12">
        <f t="shared" si="53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idden="1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54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 s="7">
        <v>1389160800</v>
      </c>
      <c r="M875" s="7">
        <v>1389592800</v>
      </c>
      <c r="N875" s="14">
        <f t="shared" si="52"/>
        <v>41647.25</v>
      </c>
      <c r="O875" s="12">
        <f t="shared" si="53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idden="1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54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 s="7">
        <v>1271998800</v>
      </c>
      <c r="M876" s="7">
        <v>1275282000</v>
      </c>
      <c r="N876" s="14">
        <f t="shared" si="52"/>
        <v>40291.208333333336</v>
      </c>
      <c r="O876" s="12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54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 s="7">
        <v>1294898400</v>
      </c>
      <c r="M877" s="7">
        <v>1294984800</v>
      </c>
      <c r="N877" s="14">
        <f t="shared" si="52"/>
        <v>40556.25</v>
      </c>
      <c r="O877" s="12">
        <f t="shared" si="53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54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 s="7">
        <v>1559970000</v>
      </c>
      <c r="M878" s="7">
        <v>1562043600</v>
      </c>
      <c r="N878" s="14">
        <f t="shared" si="52"/>
        <v>43624.208333333328</v>
      </c>
      <c r="O878" s="12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54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 s="7">
        <v>1469509200</v>
      </c>
      <c r="M879" s="7">
        <v>1469595600</v>
      </c>
      <c r="N879" s="14">
        <f t="shared" si="52"/>
        <v>42577.208333333328</v>
      </c>
      <c r="O879" s="12">
        <f t="shared" si="53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54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 s="7">
        <v>1579068000</v>
      </c>
      <c r="M880" s="7">
        <v>1581141600</v>
      </c>
      <c r="N880" s="14">
        <f t="shared" si="52"/>
        <v>43845.25</v>
      </c>
      <c r="O880" s="12">
        <f t="shared" si="53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idden="1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54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 s="7">
        <v>1487743200</v>
      </c>
      <c r="M881" s="7">
        <v>1488520800</v>
      </c>
      <c r="N881" s="14">
        <f t="shared" si="52"/>
        <v>42788.25</v>
      </c>
      <c r="O881" s="12">
        <f t="shared" si="53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idden="1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54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 s="7">
        <v>1563685200</v>
      </c>
      <c r="M882" s="7">
        <v>1563858000</v>
      </c>
      <c r="N882" s="14">
        <f t="shared" si="52"/>
        <v>43667.208333333328</v>
      </c>
      <c r="O882" s="12">
        <f t="shared" si="53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54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 s="7">
        <v>1436418000</v>
      </c>
      <c r="M883" s="7">
        <v>1438923600</v>
      </c>
      <c r="N883" s="14">
        <f t="shared" si="52"/>
        <v>42194.208333333328</v>
      </c>
      <c r="O883" s="12">
        <f t="shared" si="53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idden="1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54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 s="7">
        <v>1421820000</v>
      </c>
      <c r="M884" s="7">
        <v>1422165600</v>
      </c>
      <c r="N884" s="14">
        <f t="shared" si="52"/>
        <v>42025.25</v>
      </c>
      <c r="O884" s="12">
        <f t="shared" si="53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" hidden="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54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 s="7">
        <v>1274763600</v>
      </c>
      <c r="M885" s="7">
        <v>1277874000</v>
      </c>
      <c r="N885" s="14">
        <f t="shared" si="52"/>
        <v>40323.208333333336</v>
      </c>
      <c r="O885" s="12">
        <f t="shared" si="53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54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 s="7">
        <v>1399179600</v>
      </c>
      <c r="M886" s="7">
        <v>1399352400</v>
      </c>
      <c r="N886" s="14">
        <f t="shared" si="52"/>
        <v>41763.208333333336</v>
      </c>
      <c r="O886" s="12">
        <f t="shared" si="53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idden="1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54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 s="7">
        <v>1275800400</v>
      </c>
      <c r="M887" s="7">
        <v>1279083600</v>
      </c>
      <c r="N887" s="14">
        <f t="shared" si="52"/>
        <v>40335.208333333336</v>
      </c>
      <c r="O887" s="12">
        <f t="shared" si="53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54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 s="7">
        <v>1282798800</v>
      </c>
      <c r="M888" s="7">
        <v>1284354000</v>
      </c>
      <c r="N888" s="14">
        <f t="shared" si="52"/>
        <v>40416.208333333336</v>
      </c>
      <c r="O888" s="12">
        <f t="shared" si="53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54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 s="7">
        <v>1437109200</v>
      </c>
      <c r="M889" s="7">
        <v>1441170000</v>
      </c>
      <c r="N889" s="14">
        <f t="shared" si="52"/>
        <v>42202.208333333328</v>
      </c>
      <c r="O889" s="12">
        <f t="shared" si="53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" hidden="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54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 s="7">
        <v>1491886800</v>
      </c>
      <c r="M890" s="7">
        <v>1493528400</v>
      </c>
      <c r="N890" s="14">
        <f t="shared" si="52"/>
        <v>42836.208333333328</v>
      </c>
      <c r="O890" s="12">
        <f t="shared" si="53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idden="1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54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 s="7">
        <v>1394600400</v>
      </c>
      <c r="M891" s="7">
        <v>1395205200</v>
      </c>
      <c r="N891" s="14">
        <f t="shared" si="52"/>
        <v>41710.208333333336</v>
      </c>
      <c r="O891" s="12">
        <f t="shared" si="53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idden="1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54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 s="7">
        <v>1561352400</v>
      </c>
      <c r="M892" s="7">
        <v>1561438800</v>
      </c>
      <c r="N892" s="14">
        <f t="shared" si="52"/>
        <v>43640.208333333328</v>
      </c>
      <c r="O892" s="12">
        <f t="shared" si="53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" hidden="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54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 s="7">
        <v>1322892000</v>
      </c>
      <c r="M893" s="7">
        <v>1326693600</v>
      </c>
      <c r="N893" s="14">
        <f t="shared" si="52"/>
        <v>40880.25</v>
      </c>
      <c r="O893" s="12">
        <f t="shared" si="53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idden="1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54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 s="7">
        <v>1274418000</v>
      </c>
      <c r="M894" s="7">
        <v>1277960400</v>
      </c>
      <c r="N894" s="14">
        <f t="shared" si="52"/>
        <v>40319.208333333336</v>
      </c>
      <c r="O894" s="12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idden="1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54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 s="7">
        <v>1434344400</v>
      </c>
      <c r="M895" s="7">
        <v>1434690000</v>
      </c>
      <c r="N895" s="14">
        <f t="shared" si="52"/>
        <v>42170.208333333328</v>
      </c>
      <c r="O895" s="12">
        <f t="shared" si="53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idden="1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54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 s="7">
        <v>1373518800</v>
      </c>
      <c r="M896" s="7">
        <v>1376110800</v>
      </c>
      <c r="N896" s="14">
        <f t="shared" si="52"/>
        <v>41466.208333333336</v>
      </c>
      <c r="O896" s="12">
        <f t="shared" si="53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54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 s="7">
        <v>1517637600</v>
      </c>
      <c r="M897" s="7">
        <v>1518415200</v>
      </c>
      <c r="N897" s="14">
        <f t="shared" si="52"/>
        <v>43134.25</v>
      </c>
      <c r="O897" s="12">
        <f t="shared" si="53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" hidden="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54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 s="7">
        <v>1310619600</v>
      </c>
      <c r="M898" s="7">
        <v>1310878800</v>
      </c>
      <c r="N898" s="14">
        <f t="shared" si="52"/>
        <v>40738.208333333336</v>
      </c>
      <c r="O898" s="12">
        <f t="shared" si="53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si="54"/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 s="7">
        <v>1556427600</v>
      </c>
      <c r="M899" s="7">
        <v>1556600400</v>
      </c>
      <c r="N899" s="14">
        <f t="shared" ref="N899:N962" si="56">(((L899/60)/60)/24)+DATE(1970,1,1)</f>
        <v>43583.208333333328</v>
      </c>
      <c r="O899" s="12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ref="F900:F963" si="58">E900/D900*100</f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 s="7">
        <v>1576476000</v>
      </c>
      <c r="M900" s="7">
        <v>1576994400</v>
      </c>
      <c r="N900" s="14">
        <f t="shared" si="56"/>
        <v>43815.25</v>
      </c>
      <c r="O900" s="12">
        <f t="shared" si="57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idden="1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58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 s="7">
        <v>1381122000</v>
      </c>
      <c r="M901" s="7">
        <v>1382677200</v>
      </c>
      <c r="N901" s="14">
        <f t="shared" si="56"/>
        <v>41554.208333333336</v>
      </c>
      <c r="O901" s="12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58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 s="7">
        <v>1411102800</v>
      </c>
      <c r="M902" s="7">
        <v>1411189200</v>
      </c>
      <c r="N902" s="14">
        <f t="shared" si="56"/>
        <v>41901.208333333336</v>
      </c>
      <c r="O902" s="12">
        <f t="shared" si="57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idden="1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58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 s="7">
        <v>1531803600</v>
      </c>
      <c r="M903" s="7">
        <v>1534654800</v>
      </c>
      <c r="N903" s="14">
        <f t="shared" si="56"/>
        <v>43298.208333333328</v>
      </c>
      <c r="O903" s="12">
        <f t="shared" si="57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idden="1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58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 s="7">
        <v>1454133600</v>
      </c>
      <c r="M904" s="7">
        <v>1457762400</v>
      </c>
      <c r="N904" s="14">
        <f t="shared" si="56"/>
        <v>42399.25</v>
      </c>
      <c r="O904" s="12">
        <f t="shared" si="57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" hidden="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58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 s="7">
        <v>1336194000</v>
      </c>
      <c r="M905" s="7">
        <v>1337490000</v>
      </c>
      <c r="N905" s="14">
        <f t="shared" si="56"/>
        <v>41034.208333333336</v>
      </c>
      <c r="O905" s="12">
        <f t="shared" si="57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58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 s="7">
        <v>1349326800</v>
      </c>
      <c r="M906" s="7">
        <v>1349672400</v>
      </c>
      <c r="N906" s="14">
        <f t="shared" si="56"/>
        <v>41186.208333333336</v>
      </c>
      <c r="O906" s="12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idden="1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58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 s="7">
        <v>1379566800</v>
      </c>
      <c r="M907" s="7">
        <v>1379826000</v>
      </c>
      <c r="N907" s="14">
        <f t="shared" si="56"/>
        <v>41536.208333333336</v>
      </c>
      <c r="O907" s="12">
        <f t="shared" si="57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" hidden="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58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 s="7">
        <v>1494651600</v>
      </c>
      <c r="M908" s="7">
        <v>1497762000</v>
      </c>
      <c r="N908" s="14">
        <f t="shared" si="56"/>
        <v>42868.208333333328</v>
      </c>
      <c r="O908" s="12">
        <f t="shared" si="57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58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 s="7">
        <v>1303880400</v>
      </c>
      <c r="M909" s="7">
        <v>1304485200</v>
      </c>
      <c r="N909" s="14">
        <f t="shared" si="56"/>
        <v>40660.208333333336</v>
      </c>
      <c r="O909" s="12">
        <f t="shared" si="57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idden="1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58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 s="7">
        <v>1335934800</v>
      </c>
      <c r="M910" s="7">
        <v>1336885200</v>
      </c>
      <c r="N910" s="14">
        <f t="shared" si="56"/>
        <v>41031.208333333336</v>
      </c>
      <c r="O910" s="12">
        <f t="shared" si="57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idden="1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58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 s="7">
        <v>1528088400</v>
      </c>
      <c r="M911" s="7">
        <v>1530421200</v>
      </c>
      <c r="N911" s="14">
        <f t="shared" si="56"/>
        <v>43255.208333333328</v>
      </c>
      <c r="O911" s="12">
        <f t="shared" si="57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idden="1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58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 s="7">
        <v>1421906400</v>
      </c>
      <c r="M912" s="7">
        <v>1421992800</v>
      </c>
      <c r="N912" s="14">
        <f t="shared" si="56"/>
        <v>42026.25</v>
      </c>
      <c r="O912" s="12">
        <f t="shared" si="57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idden="1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58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 s="7">
        <v>1568005200</v>
      </c>
      <c r="M913" s="7">
        <v>1568178000</v>
      </c>
      <c r="N913" s="14">
        <f t="shared" si="56"/>
        <v>43717.208333333328</v>
      </c>
      <c r="O913" s="12">
        <f t="shared" si="57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idden="1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58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 s="7">
        <v>1346821200</v>
      </c>
      <c r="M914" s="7">
        <v>1347944400</v>
      </c>
      <c r="N914" s="14">
        <f t="shared" si="56"/>
        <v>41157.208333333336</v>
      </c>
      <c r="O914" s="12">
        <f t="shared" si="57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58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 s="7">
        <v>1557637200</v>
      </c>
      <c r="M915" s="7">
        <v>1558760400</v>
      </c>
      <c r="N915" s="14">
        <f t="shared" si="56"/>
        <v>43597.208333333328</v>
      </c>
      <c r="O915" s="12">
        <f t="shared" si="57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58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 s="7">
        <v>1375592400</v>
      </c>
      <c r="M916" s="7">
        <v>1376629200</v>
      </c>
      <c r="N916" s="14">
        <f t="shared" si="56"/>
        <v>41490.208333333336</v>
      </c>
      <c r="O916" s="12">
        <f t="shared" si="57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idden="1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58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 s="7">
        <v>1503982800</v>
      </c>
      <c r="M917" s="7">
        <v>1504760400</v>
      </c>
      <c r="N917" s="14">
        <f t="shared" si="56"/>
        <v>42976.208333333328</v>
      </c>
      <c r="O917" s="12">
        <f t="shared" si="57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58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 s="7">
        <v>1418882400</v>
      </c>
      <c r="M918" s="7">
        <v>1419660000</v>
      </c>
      <c r="N918" s="14">
        <f t="shared" si="56"/>
        <v>41991.25</v>
      </c>
      <c r="O918" s="12">
        <f t="shared" si="57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idden="1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58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 s="7">
        <v>1309237200</v>
      </c>
      <c r="M919" s="7">
        <v>1311310800</v>
      </c>
      <c r="N919" s="14">
        <f t="shared" si="56"/>
        <v>40722.208333333336</v>
      </c>
      <c r="O919" s="12">
        <f t="shared" si="57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idden="1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58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 s="7">
        <v>1343365200</v>
      </c>
      <c r="M920" s="7">
        <v>1344315600</v>
      </c>
      <c r="N920" s="14">
        <f t="shared" si="56"/>
        <v>41117.208333333336</v>
      </c>
      <c r="O920" s="12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58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 s="7">
        <v>1507957200</v>
      </c>
      <c r="M921" s="7">
        <v>1510725600</v>
      </c>
      <c r="N921" s="14">
        <f t="shared" si="56"/>
        <v>43022.208333333328</v>
      </c>
      <c r="O921" s="12">
        <f t="shared" si="57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idden="1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58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 s="7">
        <v>1549519200</v>
      </c>
      <c r="M922" s="7">
        <v>1551247200</v>
      </c>
      <c r="N922" s="14">
        <f t="shared" si="56"/>
        <v>43503.25</v>
      </c>
      <c r="O922" s="12">
        <f t="shared" si="57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58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 s="7">
        <v>1329026400</v>
      </c>
      <c r="M923" s="7">
        <v>1330236000</v>
      </c>
      <c r="N923" s="14">
        <f t="shared" si="56"/>
        <v>40951.25</v>
      </c>
      <c r="O923" s="12">
        <f t="shared" si="57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idden="1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58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 s="7">
        <v>1544335200</v>
      </c>
      <c r="M924" s="7">
        <v>1545112800</v>
      </c>
      <c r="N924" s="14">
        <f t="shared" si="56"/>
        <v>43443.25</v>
      </c>
      <c r="O924" s="12">
        <f t="shared" si="57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idden="1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58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 s="7">
        <v>1279083600</v>
      </c>
      <c r="M925" s="7">
        <v>1279170000</v>
      </c>
      <c r="N925" s="14">
        <f t="shared" si="56"/>
        <v>40373.208333333336</v>
      </c>
      <c r="O925" s="12">
        <f t="shared" si="57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idden="1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58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 s="7">
        <v>1572498000</v>
      </c>
      <c r="M926" s="7">
        <v>1573452000</v>
      </c>
      <c r="N926" s="14">
        <f t="shared" si="56"/>
        <v>43769.208333333328</v>
      </c>
      <c r="O926" s="12">
        <f t="shared" si="57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" hidden="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58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 s="7">
        <v>1506056400</v>
      </c>
      <c r="M927" s="7">
        <v>1507093200</v>
      </c>
      <c r="N927" s="14">
        <f t="shared" si="56"/>
        <v>43000.208333333328</v>
      </c>
      <c r="O927" s="12">
        <f t="shared" si="57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58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 s="7">
        <v>1463029200</v>
      </c>
      <c r="M928" s="7">
        <v>1463374800</v>
      </c>
      <c r="N928" s="14">
        <f t="shared" si="56"/>
        <v>42502.208333333328</v>
      </c>
      <c r="O928" s="12">
        <f t="shared" si="57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58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 s="7">
        <v>1342069200</v>
      </c>
      <c r="M929" s="7">
        <v>1344574800</v>
      </c>
      <c r="N929" s="14">
        <f t="shared" si="56"/>
        <v>41102.208333333336</v>
      </c>
      <c r="O929" s="12">
        <f t="shared" si="57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idden="1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58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 s="7">
        <v>1388296800</v>
      </c>
      <c r="M930" s="7">
        <v>1389074400</v>
      </c>
      <c r="N930" s="14">
        <f t="shared" si="56"/>
        <v>41637.25</v>
      </c>
      <c r="O930" s="12">
        <f t="shared" si="57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idden="1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58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 s="7">
        <v>1493787600</v>
      </c>
      <c r="M931" s="7">
        <v>1494997200</v>
      </c>
      <c r="N931" s="14">
        <f t="shared" si="56"/>
        <v>42858.208333333328</v>
      </c>
      <c r="O931" s="12">
        <f t="shared" si="57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idden="1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58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 s="7">
        <v>1424844000</v>
      </c>
      <c r="M932" s="7">
        <v>1425448800</v>
      </c>
      <c r="N932" s="14">
        <f t="shared" si="56"/>
        <v>42060.25</v>
      </c>
      <c r="O932" s="12">
        <f t="shared" si="57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58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 s="7">
        <v>1403931600</v>
      </c>
      <c r="M933" s="7">
        <v>1404104400</v>
      </c>
      <c r="N933" s="14">
        <f t="shared" si="56"/>
        <v>41818.208333333336</v>
      </c>
      <c r="O933" s="12">
        <f t="shared" si="57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idden="1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58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 s="7">
        <v>1394514000</v>
      </c>
      <c r="M934" s="7">
        <v>1394773200</v>
      </c>
      <c r="N934" s="14">
        <f t="shared" si="56"/>
        <v>41709.208333333336</v>
      </c>
      <c r="O934" s="12">
        <f t="shared" si="57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idden="1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58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 s="7">
        <v>1365397200</v>
      </c>
      <c r="M935" s="7">
        <v>1366520400</v>
      </c>
      <c r="N935" s="14">
        <f t="shared" si="56"/>
        <v>41372.208333333336</v>
      </c>
      <c r="O935" s="12">
        <f t="shared" si="57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idden="1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58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 s="7">
        <v>1456120800</v>
      </c>
      <c r="M936" s="7">
        <v>1456639200</v>
      </c>
      <c r="N936" s="14">
        <f t="shared" si="56"/>
        <v>42422.25</v>
      </c>
      <c r="O936" s="12">
        <f t="shared" si="57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" hidden="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58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 s="7">
        <v>1437714000</v>
      </c>
      <c r="M937" s="7">
        <v>1438318800</v>
      </c>
      <c r="N937" s="14">
        <f t="shared" si="56"/>
        <v>42209.208333333328</v>
      </c>
      <c r="O937" s="12">
        <f t="shared" si="57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58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 s="7">
        <v>1563771600</v>
      </c>
      <c r="M938" s="7">
        <v>1564030800</v>
      </c>
      <c r="N938" s="14">
        <f t="shared" si="56"/>
        <v>43668.208333333328</v>
      </c>
      <c r="O938" s="12">
        <f t="shared" si="57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idden="1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58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 s="7">
        <v>1448517600</v>
      </c>
      <c r="M939" s="7">
        <v>1449295200</v>
      </c>
      <c r="N939" s="14">
        <f t="shared" si="56"/>
        <v>42334.25</v>
      </c>
      <c r="O939" s="12">
        <f t="shared" si="57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idden="1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58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 s="7">
        <v>1528779600</v>
      </c>
      <c r="M940" s="7">
        <v>1531890000</v>
      </c>
      <c r="N940" s="14">
        <f t="shared" si="56"/>
        <v>43263.208333333328</v>
      </c>
      <c r="O940" s="12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58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 s="7">
        <v>1304744400</v>
      </c>
      <c r="M941" s="7">
        <v>1306213200</v>
      </c>
      <c r="N941" s="14">
        <f t="shared" si="56"/>
        <v>40670.208333333336</v>
      </c>
      <c r="O941" s="12">
        <f t="shared" si="57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idden="1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58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 s="7">
        <v>1354341600</v>
      </c>
      <c r="M942" s="7">
        <v>1356242400</v>
      </c>
      <c r="N942" s="14">
        <f t="shared" si="56"/>
        <v>41244.25</v>
      </c>
      <c r="O942" s="12">
        <f t="shared" si="57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58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 s="7">
        <v>1294552800</v>
      </c>
      <c r="M943" s="7">
        <v>1297576800</v>
      </c>
      <c r="N943" s="14">
        <f t="shared" si="56"/>
        <v>40552.25</v>
      </c>
      <c r="O943" s="12">
        <f t="shared" si="57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58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 s="7">
        <v>1295935200</v>
      </c>
      <c r="M944" s="7">
        <v>1296194400</v>
      </c>
      <c r="N944" s="14">
        <f t="shared" si="56"/>
        <v>40568.25</v>
      </c>
      <c r="O944" s="12">
        <f t="shared" si="57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idden="1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58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 s="7">
        <v>1411534800</v>
      </c>
      <c r="M945" s="7">
        <v>1414558800</v>
      </c>
      <c r="N945" s="14">
        <f t="shared" si="56"/>
        <v>41906.208333333336</v>
      </c>
      <c r="O945" s="12">
        <f t="shared" si="57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58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 s="7">
        <v>1486706400</v>
      </c>
      <c r="M946" s="7">
        <v>1488348000</v>
      </c>
      <c r="N946" s="14">
        <f t="shared" si="56"/>
        <v>42776.25</v>
      </c>
      <c r="O946" s="12">
        <f t="shared" si="57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58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 s="7">
        <v>1333602000</v>
      </c>
      <c r="M947" s="7">
        <v>1334898000</v>
      </c>
      <c r="N947" s="14">
        <f t="shared" si="56"/>
        <v>41004.208333333336</v>
      </c>
      <c r="O947" s="12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58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 s="7">
        <v>1308200400</v>
      </c>
      <c r="M948" s="7">
        <v>1308373200</v>
      </c>
      <c r="N948" s="14">
        <f t="shared" si="56"/>
        <v>40710.208333333336</v>
      </c>
      <c r="O948" s="12">
        <f t="shared" si="57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58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 s="7">
        <v>1411707600</v>
      </c>
      <c r="M949" s="7">
        <v>1412312400</v>
      </c>
      <c r="N949" s="14">
        <f t="shared" si="56"/>
        <v>41908.208333333336</v>
      </c>
      <c r="O949" s="12">
        <f t="shared" si="57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idden="1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58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 s="7">
        <v>1418364000</v>
      </c>
      <c r="M950" s="7">
        <v>1419228000</v>
      </c>
      <c r="N950" s="14">
        <f t="shared" si="56"/>
        <v>41985.25</v>
      </c>
      <c r="O950" s="12">
        <f t="shared" si="57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" hidden="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58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 s="7">
        <v>1429333200</v>
      </c>
      <c r="M951" s="7">
        <v>1430974800</v>
      </c>
      <c r="N951" s="14">
        <f t="shared" si="56"/>
        <v>42112.208333333328</v>
      </c>
      <c r="O951" s="12">
        <f t="shared" si="57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58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 s="7">
        <v>1555390800</v>
      </c>
      <c r="M952" s="7">
        <v>1555822800</v>
      </c>
      <c r="N952" s="14">
        <f t="shared" si="56"/>
        <v>43571.208333333328</v>
      </c>
      <c r="O952" s="12">
        <f t="shared" si="57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idden="1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58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 s="7">
        <v>1482732000</v>
      </c>
      <c r="M953" s="7">
        <v>1482818400</v>
      </c>
      <c r="N953" s="14">
        <f t="shared" si="56"/>
        <v>42730.25</v>
      </c>
      <c r="O953" s="12">
        <f t="shared" si="57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idden="1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58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 s="7">
        <v>1470718800</v>
      </c>
      <c r="M954" s="7">
        <v>1471928400</v>
      </c>
      <c r="N954" s="14">
        <f t="shared" si="56"/>
        <v>42591.208333333328</v>
      </c>
      <c r="O954" s="12">
        <f t="shared" si="57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58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 s="7">
        <v>1450591200</v>
      </c>
      <c r="M955" s="7">
        <v>1453701600</v>
      </c>
      <c r="N955" s="14">
        <f t="shared" si="56"/>
        <v>42358.25</v>
      </c>
      <c r="O955" s="12">
        <f t="shared" si="57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idden="1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58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 s="7">
        <v>1348290000</v>
      </c>
      <c r="M956" s="7">
        <v>1350363600</v>
      </c>
      <c r="N956" s="14">
        <f t="shared" si="56"/>
        <v>41174.208333333336</v>
      </c>
      <c r="O956" s="12">
        <f t="shared" si="57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" hidden="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58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 s="7">
        <v>1353823200</v>
      </c>
      <c r="M957" s="7">
        <v>1353996000</v>
      </c>
      <c r="N957" s="14">
        <f t="shared" si="56"/>
        <v>41238.25</v>
      </c>
      <c r="O957" s="12">
        <f t="shared" si="57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58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 s="7">
        <v>1450764000</v>
      </c>
      <c r="M958" s="7">
        <v>1451109600</v>
      </c>
      <c r="N958" s="14">
        <f t="shared" si="56"/>
        <v>42360.25</v>
      </c>
      <c r="O958" s="12">
        <f t="shared" si="57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idden="1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58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 s="7">
        <v>1329372000</v>
      </c>
      <c r="M959" s="7">
        <v>1329631200</v>
      </c>
      <c r="N959" s="14">
        <f t="shared" si="56"/>
        <v>40955.25</v>
      </c>
      <c r="O959" s="12">
        <f t="shared" si="57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" hidden="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58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 s="7">
        <v>1277096400</v>
      </c>
      <c r="M960" s="7">
        <v>1278997200</v>
      </c>
      <c r="N960" s="14">
        <f t="shared" si="56"/>
        <v>40350.208333333336</v>
      </c>
      <c r="O960" s="12">
        <f t="shared" si="57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58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 s="7">
        <v>1277701200</v>
      </c>
      <c r="M961" s="7">
        <v>1280120400</v>
      </c>
      <c r="N961" s="14">
        <f t="shared" si="56"/>
        <v>40357.208333333336</v>
      </c>
      <c r="O961" s="12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58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 s="7">
        <v>1454911200</v>
      </c>
      <c r="M962" s="7">
        <v>1458104400</v>
      </c>
      <c r="N962" s="14">
        <f t="shared" si="56"/>
        <v>42408.25</v>
      </c>
      <c r="O962" s="12">
        <f t="shared" si="57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" hidden="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si="58"/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 s="7">
        <v>1297922400</v>
      </c>
      <c r="M963" s="7">
        <v>1298268000</v>
      </c>
      <c r="N963" s="14">
        <f t="shared" ref="N963:N1001" si="60">(((L963/60)/60)/24)+DATE(1970,1,1)</f>
        <v>40591.25</v>
      </c>
      <c r="O963" s="12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idden="1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ref="F964:F1001" si="62">E964/D964*100</f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 s="7">
        <v>1384408800</v>
      </c>
      <c r="M964" s="7">
        <v>1386223200</v>
      </c>
      <c r="N964" s="14">
        <f t="shared" si="60"/>
        <v>41592.25</v>
      </c>
      <c r="O964" s="12">
        <f t="shared" si="61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62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 s="7">
        <v>1299304800</v>
      </c>
      <c r="M965" s="7">
        <v>1299823200</v>
      </c>
      <c r="N965" s="14">
        <f t="shared" si="60"/>
        <v>40607.25</v>
      </c>
      <c r="O965" s="12">
        <f t="shared" si="61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idden="1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62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 s="7">
        <v>1431320400</v>
      </c>
      <c r="M966" s="7">
        <v>1431752400</v>
      </c>
      <c r="N966" s="14">
        <f t="shared" si="60"/>
        <v>42135.208333333328</v>
      </c>
      <c r="O966" s="12">
        <f t="shared" si="61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idden="1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62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 s="7">
        <v>1264399200</v>
      </c>
      <c r="M967" s="7">
        <v>1267855200</v>
      </c>
      <c r="N967" s="14">
        <f t="shared" si="60"/>
        <v>40203.25</v>
      </c>
      <c r="O967" s="12">
        <f t="shared" si="61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idden="1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62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 s="7">
        <v>1497502800</v>
      </c>
      <c r="M968" s="7">
        <v>1497675600</v>
      </c>
      <c r="N968" s="14">
        <f t="shared" si="60"/>
        <v>42901.208333333328</v>
      </c>
      <c r="O968" s="12">
        <f t="shared" si="61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idden="1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62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 s="7">
        <v>1333688400</v>
      </c>
      <c r="M969" s="7">
        <v>1336885200</v>
      </c>
      <c r="N969" s="14">
        <f t="shared" si="60"/>
        <v>41005.208333333336</v>
      </c>
      <c r="O969" s="12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" hidden="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62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 s="7">
        <v>1293861600</v>
      </c>
      <c r="M970" s="7">
        <v>1295157600</v>
      </c>
      <c r="N970" s="14">
        <f t="shared" si="60"/>
        <v>40544.25</v>
      </c>
      <c r="O970" s="12">
        <f t="shared" si="61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idden="1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62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 s="7">
        <v>1576994400</v>
      </c>
      <c r="M971" s="7">
        <v>1577599200</v>
      </c>
      <c r="N971" s="14">
        <f t="shared" si="60"/>
        <v>43821.25</v>
      </c>
      <c r="O971" s="12">
        <f t="shared" si="61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62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 s="7">
        <v>1304917200</v>
      </c>
      <c r="M972" s="7">
        <v>1305003600</v>
      </c>
      <c r="N972" s="14">
        <f t="shared" si="60"/>
        <v>40672.208333333336</v>
      </c>
      <c r="O972" s="12">
        <f t="shared" si="61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62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 s="7">
        <v>1381208400</v>
      </c>
      <c r="M973" s="7">
        <v>1381726800</v>
      </c>
      <c r="N973" s="14">
        <f t="shared" si="60"/>
        <v>41555.208333333336</v>
      </c>
      <c r="O973" s="12">
        <f t="shared" si="61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" hidden="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62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 s="7">
        <v>1401685200</v>
      </c>
      <c r="M974" s="7">
        <v>1402462800</v>
      </c>
      <c r="N974" s="14">
        <f t="shared" si="60"/>
        <v>41792.208333333336</v>
      </c>
      <c r="O974" s="12">
        <f t="shared" si="61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62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 s="7">
        <v>1291960800</v>
      </c>
      <c r="M975" s="7">
        <v>1292133600</v>
      </c>
      <c r="N975" s="14">
        <f t="shared" si="60"/>
        <v>40522.25</v>
      </c>
      <c r="O975" s="12">
        <f t="shared" si="61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idden="1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62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 s="7">
        <v>1368853200</v>
      </c>
      <c r="M976" s="7">
        <v>1368939600</v>
      </c>
      <c r="N976" s="14">
        <f t="shared" si="60"/>
        <v>41412.208333333336</v>
      </c>
      <c r="O976" s="12">
        <f t="shared" si="61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idden="1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62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 s="7">
        <v>1448776800</v>
      </c>
      <c r="M977" s="7">
        <v>1452146400</v>
      </c>
      <c r="N977" s="14">
        <f t="shared" si="60"/>
        <v>42337.25</v>
      </c>
      <c r="O977" s="12">
        <f t="shared" si="61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" hidden="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62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 s="7">
        <v>1296194400</v>
      </c>
      <c r="M978" s="7">
        <v>1296712800</v>
      </c>
      <c r="N978" s="14">
        <f t="shared" si="60"/>
        <v>40571.25</v>
      </c>
      <c r="O978" s="12">
        <f t="shared" si="61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62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 s="7">
        <v>1517983200</v>
      </c>
      <c r="M979" s="7">
        <v>1520748000</v>
      </c>
      <c r="N979" s="14">
        <f t="shared" si="60"/>
        <v>43138.25</v>
      </c>
      <c r="O979" s="12">
        <f t="shared" si="61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idden="1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62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 s="7">
        <v>1478930400</v>
      </c>
      <c r="M980" s="7">
        <v>1480831200</v>
      </c>
      <c r="N980" s="14">
        <f t="shared" si="60"/>
        <v>42686.25</v>
      </c>
      <c r="O980" s="12">
        <f t="shared" si="61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idden="1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62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 s="7">
        <v>1426395600</v>
      </c>
      <c r="M981" s="7">
        <v>1426914000</v>
      </c>
      <c r="N981" s="14">
        <f t="shared" si="60"/>
        <v>42078.208333333328</v>
      </c>
      <c r="O981" s="12">
        <f t="shared" si="61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62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 s="7">
        <v>1446181200</v>
      </c>
      <c r="M982" s="7">
        <v>1446616800</v>
      </c>
      <c r="N982" s="14">
        <f t="shared" si="60"/>
        <v>42307.208333333328</v>
      </c>
      <c r="O982" s="12">
        <f t="shared" si="61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idden="1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62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 s="7">
        <v>1514181600</v>
      </c>
      <c r="M983" s="7">
        <v>1517032800</v>
      </c>
      <c r="N983" s="14">
        <f t="shared" si="60"/>
        <v>43094.25</v>
      </c>
      <c r="O983" s="12">
        <f t="shared" si="61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62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 s="7">
        <v>1311051600</v>
      </c>
      <c r="M984" s="7">
        <v>1311224400</v>
      </c>
      <c r="N984" s="14">
        <f t="shared" si="60"/>
        <v>40743.208333333336</v>
      </c>
      <c r="O984" s="12">
        <f t="shared" si="61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idden="1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62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 s="7">
        <v>1564894800</v>
      </c>
      <c r="M985" s="7">
        <v>1566190800</v>
      </c>
      <c r="N985" s="14">
        <f t="shared" si="60"/>
        <v>43681.208333333328</v>
      </c>
      <c r="O985" s="12">
        <f t="shared" si="61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" hidden="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62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 s="7">
        <v>1567918800</v>
      </c>
      <c r="M986" s="7">
        <v>1570165200</v>
      </c>
      <c r="N986" s="14">
        <f t="shared" si="60"/>
        <v>43716.208333333328</v>
      </c>
      <c r="O986" s="12">
        <f t="shared" si="61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62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 s="7">
        <v>1386309600</v>
      </c>
      <c r="M987" s="7">
        <v>1388556000</v>
      </c>
      <c r="N987" s="14">
        <f t="shared" si="60"/>
        <v>41614.25</v>
      </c>
      <c r="O987" s="12">
        <f t="shared" si="61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62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 s="7">
        <v>1301979600</v>
      </c>
      <c r="M988" s="7">
        <v>1303189200</v>
      </c>
      <c r="N988" s="14">
        <f t="shared" si="60"/>
        <v>40638.208333333336</v>
      </c>
      <c r="O988" s="12">
        <f t="shared" si="61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idden="1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62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 s="7">
        <v>1493269200</v>
      </c>
      <c r="M989" s="7">
        <v>1494478800</v>
      </c>
      <c r="N989" s="14">
        <f t="shared" si="60"/>
        <v>42852.208333333328</v>
      </c>
      <c r="O989" s="12">
        <f t="shared" si="61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62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 s="7">
        <v>1478930400</v>
      </c>
      <c r="M990" s="7">
        <v>1480744800</v>
      </c>
      <c r="N990" s="14">
        <f t="shared" si="60"/>
        <v>42686.25</v>
      </c>
      <c r="O990" s="12">
        <f t="shared" si="61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idden="1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62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 s="7">
        <v>1555390800</v>
      </c>
      <c r="M991" s="7">
        <v>1555822800</v>
      </c>
      <c r="N991" s="14">
        <f t="shared" si="60"/>
        <v>43571.208333333328</v>
      </c>
      <c r="O991" s="12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62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 s="7">
        <v>1456984800</v>
      </c>
      <c r="M992" s="7">
        <v>1458882000</v>
      </c>
      <c r="N992" s="14">
        <f t="shared" si="60"/>
        <v>42432.25</v>
      </c>
      <c r="O992" s="12">
        <f t="shared" si="61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idden="1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62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 s="7">
        <v>1411621200</v>
      </c>
      <c r="M993" s="7">
        <v>1411966800</v>
      </c>
      <c r="N993" s="14">
        <f t="shared" si="60"/>
        <v>41907.208333333336</v>
      </c>
      <c r="O993" s="12">
        <f t="shared" si="61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idden="1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62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 s="7">
        <v>1525669200</v>
      </c>
      <c r="M994" s="7">
        <v>1526878800</v>
      </c>
      <c r="N994" s="14">
        <f t="shared" si="60"/>
        <v>43227.208333333328</v>
      </c>
      <c r="O994" s="12">
        <f t="shared" si="61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idden="1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62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 s="7">
        <v>1450936800</v>
      </c>
      <c r="M995" s="7">
        <v>1452405600</v>
      </c>
      <c r="N995" s="14">
        <f t="shared" si="60"/>
        <v>42362.25</v>
      </c>
      <c r="O995" s="12">
        <f t="shared" si="61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62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 s="7">
        <v>1413522000</v>
      </c>
      <c r="M996" s="7">
        <v>1414040400</v>
      </c>
      <c r="N996" s="14">
        <f t="shared" si="60"/>
        <v>41929.208333333336</v>
      </c>
      <c r="O996" s="12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idden="1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62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 s="7">
        <v>1541307600</v>
      </c>
      <c r="M997" s="7">
        <v>1543816800</v>
      </c>
      <c r="N997" s="14">
        <f t="shared" si="60"/>
        <v>43408.208333333328</v>
      </c>
      <c r="O997" s="12">
        <f t="shared" si="61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62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 s="7">
        <v>1357106400</v>
      </c>
      <c r="M998" s="7">
        <v>1359698400</v>
      </c>
      <c r="N998" s="14">
        <f t="shared" si="60"/>
        <v>41276.25</v>
      </c>
      <c r="O998" s="12">
        <f t="shared" si="61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idden="1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62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 s="7">
        <v>1390197600</v>
      </c>
      <c r="M999" s="7">
        <v>1390629600</v>
      </c>
      <c r="N999" s="14">
        <f t="shared" si="60"/>
        <v>41659.25</v>
      </c>
      <c r="O999" s="12">
        <f t="shared" si="61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62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 s="7">
        <v>1265868000</v>
      </c>
      <c r="M1000" s="7">
        <v>1267077600</v>
      </c>
      <c r="N1000" s="14">
        <f t="shared" si="60"/>
        <v>40220.25</v>
      </c>
      <c r="O1000" s="12">
        <f t="shared" si="61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idden="1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62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 s="7">
        <v>1467176400</v>
      </c>
      <c r="M1001" s="7">
        <v>1467781200</v>
      </c>
      <c r="N1001" s="14">
        <f t="shared" si="60"/>
        <v>42550.208333333328</v>
      </c>
      <c r="O1001" s="12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ontainsText" dxfId="4" priority="4" operator="containsText" text="live">
      <formula>NOT(ISERROR(SEARCH("live",G1)))</formula>
    </cfRule>
    <cfRule type="containsText" dxfId="3" priority="5" operator="containsText" text="canceled">
      <formula>NOT(ISERROR(SEARCH("canceled",G1)))</formula>
    </cfRule>
    <cfRule type="containsText" dxfId="2" priority="6" operator="containsText" text="successful">
      <formula>NOT(ISERROR(SEARCH("successful",G1)))</formula>
    </cfRule>
    <cfRule type="containsText" dxfId="1" priority="7" operator="containsText" text="failed">
      <formula>NOT(ISERROR(SEARCH("failed",G1)))</formula>
    </cfRule>
    <cfRule type="colorScale" priority="8">
      <colorScale>
        <cfvo type="min"/>
        <cfvo type="max"/>
        <color rgb="FFFF7128"/>
        <color rgb="FFFFEF9C"/>
      </colorScale>
    </cfRule>
    <cfRule type="expression" dxfId="0" priority="9">
      <formula>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8" tint="-0.249977111117893"/>
      </colorScale>
    </cfRule>
    <cfRule type="colorScale" priority="2">
      <colorScale>
        <cfvo type="min"/>
        <cfvo type="percentile" val="100"/>
        <cfvo type="num" val="200"/>
        <color rgb="FFF8696B"/>
        <color theme="9" tint="-0.249977111117893"/>
        <color theme="4" tint="-0.249977111117893"/>
      </colorScale>
    </cfRule>
    <cfRule type="colorScale" priority="3">
      <colorScale>
        <cfvo type="num" val="0"/>
        <cfvo type="num" val="100"/>
        <cfvo type="num" val="200"/>
        <color rgb="FFC00000"/>
        <color theme="9" tint="-0.499984740745262"/>
        <color theme="4" tint="-0.499984740745262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of created Vs outcome</vt:lpstr>
      <vt:lpstr>goal versus outcome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hp</cp:lastModifiedBy>
  <dcterms:created xsi:type="dcterms:W3CDTF">2021-09-29T18:52:28Z</dcterms:created>
  <dcterms:modified xsi:type="dcterms:W3CDTF">2023-07-28T03:31:44Z</dcterms:modified>
</cp:coreProperties>
</file>