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ppd\public\template_excel\"/>
    </mc:Choice>
  </mc:AlternateContent>
  <xr:revisionPtr revIDLastSave="0" documentId="8_{0A3D581F-814C-4949-A66D-E988EEE5D0CC}" xr6:coauthVersionLast="47" xr6:coauthVersionMax="47" xr10:uidLastSave="{00000000-0000-0000-0000-000000000000}"/>
  <bookViews>
    <workbookView xWindow="-120" yWindow="-120" windowWidth="20730" windowHeight="11160" xr2:uid="{FC9431F0-E2AE-4261-AB8E-E1549A9B0B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4" i="1" l="1"/>
  <c r="H222" i="1"/>
  <c r="H220" i="1"/>
  <c r="H218" i="1"/>
  <c r="G216" i="1"/>
  <c r="H216" i="1" s="1"/>
  <c r="H214" i="1"/>
  <c r="H212" i="1"/>
  <c r="H210" i="1"/>
  <c r="H208" i="1"/>
  <c r="G205" i="1"/>
  <c r="H205" i="1" s="1"/>
  <c r="H203" i="1"/>
  <c r="H201" i="1"/>
  <c r="H199" i="1"/>
  <c r="G198" i="1"/>
  <c r="H197" i="1" s="1"/>
  <c r="G195" i="1"/>
  <c r="H195" i="1" s="1"/>
  <c r="H193" i="1"/>
  <c r="G193" i="1"/>
  <c r="H185" i="1"/>
  <c r="G185" i="1"/>
  <c r="H184" i="1"/>
  <c r="G184" i="1"/>
  <c r="H182" i="1"/>
  <c r="H180" i="1"/>
  <c r="H178" i="1"/>
  <c r="H176" i="1"/>
  <c r="H173" i="1"/>
  <c r="H171" i="1"/>
  <c r="H169" i="1"/>
  <c r="G169" i="1"/>
  <c r="H167" i="1"/>
  <c r="H165" i="1"/>
  <c r="H163" i="1"/>
  <c r="H161" i="1"/>
  <c r="H159" i="1"/>
  <c r="H138" i="1"/>
  <c r="H136" i="1"/>
  <c r="H133" i="1"/>
  <c r="H131" i="1"/>
  <c r="H129" i="1"/>
  <c r="H127" i="1"/>
  <c r="H125" i="1"/>
  <c r="H123" i="1"/>
  <c r="H121" i="1"/>
  <c r="H119" i="1"/>
  <c r="H113" i="1"/>
  <c r="H111" i="1"/>
  <c r="H109" i="1"/>
  <c r="H107" i="1"/>
  <c r="H105" i="1"/>
  <c r="H103" i="1"/>
  <c r="G101" i="1"/>
  <c r="H99" i="1"/>
  <c r="H97" i="1"/>
  <c r="H95" i="1"/>
  <c r="H93" i="1"/>
  <c r="H91" i="1"/>
  <c r="H89" i="1"/>
  <c r="H87" i="1"/>
  <c r="H85" i="1"/>
  <c r="H83" i="1"/>
  <c r="H81" i="1"/>
  <c r="H78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3" i="1"/>
  <c r="H11" i="1"/>
  <c r="H9" i="1"/>
  <c r="H7" i="1"/>
</calcChain>
</file>

<file path=xl/sharedStrings.xml><?xml version="1.0" encoding="utf-8"?>
<sst xmlns="http://schemas.openxmlformats.org/spreadsheetml/2006/main" count="628" uniqueCount="399">
  <si>
    <t>NO</t>
  </si>
  <si>
    <t>URUSAN</t>
  </si>
  <si>
    <t>NO. IKK</t>
  </si>
  <si>
    <t>IKK HASIL</t>
  </si>
  <si>
    <t>RUMUS/PERSAMAAN</t>
  </si>
  <si>
    <t>SATUAN</t>
  </si>
  <si>
    <t>CAPAIAN KINERJA</t>
  </si>
  <si>
    <t>SUMBER DATA</t>
  </si>
  <si>
    <t>ELEMEN DATA</t>
  </si>
  <si>
    <t>URUSAN WAJIB</t>
  </si>
  <si>
    <t>Pendidikan</t>
  </si>
  <si>
    <t>Tingkat partisipasi warga negara usia 5-6 tahun yang berpartisipasi dalam PAUD</t>
  </si>
  <si>
    <t xml:space="preserve">Jumlah anak usia 5-6 tahun yang sudah tamat atau sedang belajar di satuan PAUD
</t>
  </si>
  <si>
    <t>%</t>
  </si>
  <si>
    <t>DINDIKPORA</t>
  </si>
  <si>
    <t>klarifikasi lagi</t>
  </si>
  <si>
    <t>Jumlah anak usia 5-6 tahun pada kabupaten yang bersangkutan</t>
  </si>
  <si>
    <t>Tingkat partisipasi warga negara usia 7-12 tahun yang berpartisipasi dalam pendidikan dasar</t>
  </si>
  <si>
    <t xml:space="preserve">Jumlah anak usia 7-12 tahun yang sudah tamat atau sedang belajar di sekolah dasar
</t>
  </si>
  <si>
    <t>Jumlah anak usia 7-12 tahun pada kabupaten yang bersangkutan</t>
  </si>
  <si>
    <t>DINDUKCAPIL</t>
  </si>
  <si>
    <t>Tingkat partisipasi warga negara usia 13-15 tahun yang berpartisipasi dalam pendidikan menengah pertama</t>
  </si>
  <si>
    <t>Jumlah anak usia 13-15 tahun yang sudah tamat atau sedang belajar di sekolah menengah pertama</t>
  </si>
  <si>
    <t>Jumlah anak usia 13-15 tahun pada kabupaten yang bersangkutan</t>
  </si>
  <si>
    <t>Tingkat partisipasi warga negara usia 7-18 tahun yang belum menyelesaikan pendidikan dasar dan menengah yang  berpartisipasi dalam pendidikan kesetaraan</t>
  </si>
  <si>
    <t xml:space="preserve">Jumlah anak usia 7-18 tahun yang belum menyelesaikan pendidikan dasar dan menengah yang sudah tamat atau sedang belajar di pendidikan kesetaraan
</t>
  </si>
  <si>
    <t>Jumlah anak usia 7-18 tahun yang belum menyelesaikan pendidikan dasar dan menengah pada kabupaten yang bersangkutan</t>
  </si>
  <si>
    <t>Kesehatan</t>
  </si>
  <si>
    <t>Rasio daya tampung RS terhadap Jumlah Penduduk</t>
  </si>
  <si>
    <t xml:space="preserve">Jumlah daya tampung rumah sakit rujukan
</t>
  </si>
  <si>
    <t>1 : 1.063</t>
  </si>
  <si>
    <t>DINAS KESEHATAN</t>
  </si>
  <si>
    <t>Jumlah Penduduk di Kabupaten</t>
  </si>
  <si>
    <t>Persentase RS Rujukan Tingkat Kabupaten/Kota yang terakreditasi</t>
  </si>
  <si>
    <t xml:space="preserve">Jumlah RS Rujukan yang terakreditasi
</t>
  </si>
  <si>
    <t>Jumlah RS di Kabupaten</t>
  </si>
  <si>
    <t>Persentase ibu hamil mendapatkan pelayanan kesehatan ibu hamil</t>
  </si>
  <si>
    <t xml:space="preserve">Jumlah ibu hamil yang mendapatkan pelayanan kesehatan
</t>
  </si>
  <si>
    <t>Jumlah ibu hamil di Kabupaten</t>
  </si>
  <si>
    <t>Persentase ibu bersalin mendapatkan pelayanan persalinan</t>
  </si>
  <si>
    <t>Jumlah ibu bersalin yang mendapatkan pelayanan persalinan</t>
  </si>
  <si>
    <t>Jumlah ibu bersalin di Kabupaten</t>
  </si>
  <si>
    <t>Persentase bayi baru lahir mendapatkan pelayanan kesehatan bayi baru lahir</t>
  </si>
  <si>
    <t>Jumlah bayi baru lahir yang mendapatkan layanan kesehatan sesuai standar</t>
  </si>
  <si>
    <t>Jumlah bayi baru lahir di Kabupaten</t>
  </si>
  <si>
    <t>Cakupan pelayanan kesehatan balita sesuai standar</t>
  </si>
  <si>
    <t>Jumlah balita yang mendapatkan layanan kesehatan sesuai standar</t>
  </si>
  <si>
    <t>Jumlah balita di Kabupaten</t>
  </si>
  <si>
    <t>Persentase anak usia pendidikan dasar yang mendapatkan pelayanan kesehatan sesuai standar</t>
  </si>
  <si>
    <t>Jumlah   anak   usia   pendidikan   dasar   yang   mendapatkan layanan kesehatan sesuai standar</t>
  </si>
  <si>
    <t>Jumlah anak usia pendidikan dasar di Kabupaten</t>
  </si>
  <si>
    <t>Persentase orang usia 15-29 tahun mendapatkan skrining kesehatan sesuai standar</t>
  </si>
  <si>
    <t>Jumlah  orang  usia  15-59  tahun  yang  mendapatkan  skrining kesehatan sesuai standar</t>
  </si>
  <si>
    <t>Jumlah orang usia 15-59 tahun di Kabupaten</t>
  </si>
  <si>
    <t>Persentase warga negara usia 60 tahun ke atas mendapatkan skrining kesehatan sesuai standar</t>
  </si>
  <si>
    <t>Jumlah warga negara usia 60 tahun yang mendapatkan skrining kesehatan sesuai standar</t>
  </si>
  <si>
    <t>Jumlah orang warga negara usia 60 tahun di Kabupaten</t>
  </si>
  <si>
    <t>Persentase penderita hipertensi yang mendapatkan pelayanan kesehatan sesuai standar</t>
  </si>
  <si>
    <t>Jumlah penderita hipertensi yang mendapatkan pelayanan kesehatan sesuai standar</t>
  </si>
  <si>
    <t>Jumlah penderita hipertensi di Kabupaten</t>
  </si>
  <si>
    <t>Persentase penderita DM yang mendapatkan pelayanan kesehatan sesuai standar</t>
  </si>
  <si>
    <t>Jumlah penderita DM yang mendapatkan pelayanan kesehatan sesuai standar</t>
  </si>
  <si>
    <t>Jumlah penderita DM di Kabupaten</t>
  </si>
  <si>
    <t>Persentase ODGJ berat yang mendapatkan pelayanan kesehatan jiwa sesuai standar</t>
  </si>
  <si>
    <t>Jumlah penderita ODGJ yang mendapatkan pelayanan kesehatan sesuai standar</t>
  </si>
  <si>
    <t>Jumlah penderita ODGJ di Kabupaten</t>
  </si>
  <si>
    <t>Persentase orang terduga TBC mendapatkan pelayanan TBC sesuai standar</t>
  </si>
  <si>
    <t>Jumlah penderita TBC yang mendapatkan pelayanan kesehatan sesuai standar</t>
  </si>
  <si>
    <t>Jumlah penderita TBC di Kabupaten</t>
  </si>
  <si>
    <t>Persentase orang dengan resiko terinfeksi HIV mendapatkan pelayanan deteksi dini HIV sesuai standar</t>
  </si>
  <si>
    <t>Jumlah orang dengan resiko terinfeksi HIV yang mendapatkan pelayanan deteksi dini HIV sesuai standar</t>
  </si>
  <si>
    <t>Jumlah orang dengan resiko terinfeksi HIV di Kabupaten</t>
  </si>
  <si>
    <t>Pekerjaan Umum dan Penataan Ruang</t>
  </si>
  <si>
    <t>Rasio luas kawasan permukiman rawan banjir yang terlindungi oleh infrastruktur pengendalian banjir di WS Kewenangan Kabupaten</t>
  </si>
  <si>
    <t>Luas kawasan permukiman rawan banjir yang terlindungi oleh infrastruktur pengendalian banjir di WS Kewenangan Kabupaten (ha)</t>
  </si>
  <si>
    <t>DPUPR</t>
  </si>
  <si>
    <t>Luas kawasan permukiman rawan banjir di WS Kewenangan Kabupaten (ha)</t>
  </si>
  <si>
    <t>Rasio luas kawasan permukiman sepanjang pantai rawan abrasi, erosi, dan akresi yang terlindungi oleh infrastruktur pengaman pantai di WS Kewenangan Kabupaten</t>
  </si>
  <si>
    <t>Luas kawasan permukiman sepanjang pantai rawan abrasi yang terlindungi oleh infrastruktur pengaman pantai di WS Kewenangan Kabupaten (m)</t>
  </si>
  <si>
    <t>Luas kawasan permukiman sepanjang pantai rawan abrasi di WS Kewenangan Kabupaten (m)</t>
  </si>
  <si>
    <t>Rasio luas daerah irigasi kewenangan kabupaten yang dilayani oleh jaringan irigasi</t>
  </si>
  <si>
    <t>Luas  irigasi  kewenangan  kabupaten  yang  dilayani  oleh  jaringan irigasi  yang  dibangun  (ha),  ditingkatkan  (ha),  direhabilitasi  (ha), dioperasi dan pelihara (ha) di tahun eksisting</t>
  </si>
  <si>
    <t>Luas daerah irigasi kewenangan kabupaten</t>
  </si>
  <si>
    <t>Persentase jumlah rumah tangga yang mendapatkan akses terhadap air minum melalui SPAM jaringan perpipaan dan bukan jaringan perpipaan terlindungi terhadap rumah tangga di seluruh kabupaten</t>
  </si>
  <si>
    <t>Jumlah kumulatif masyarakat yang rumah tangga yang mendapatkan akses terhadap air minum melalui SPAM jaringan perpipaan dan bukan jaringan perpipaan terlindungi di dalam sebuah Kabupaten.</t>
  </si>
  <si>
    <t xml:space="preserve">Jumlah total proyeksi rumah tangga di Kabupaten </t>
  </si>
  <si>
    <t>Persentase jumlah rumah tangga yang memperoleh layanan pengolahan air limbah domestik</t>
  </si>
  <si>
    <t>Jumlah rumah yang memiliki akses pengolahan berupa cubluk + jumlah rumah yang lumpur tinjanya telah diolah di PLT + jumlah rumah yang memiliki sambungan rumah dan air limbahnya diolah di IPALD</t>
  </si>
  <si>
    <t>DPRPKLH</t>
  </si>
  <si>
    <t>Jumlah rumah di Kabupaten Temanggung</t>
  </si>
  <si>
    <t>Rasio kepatuhan IMB Kabupaten</t>
  </si>
  <si>
    <t>Jumlah pemanfaatan IMB yang sesuai peruntukannya</t>
  </si>
  <si>
    <t>DPM</t>
  </si>
  <si>
    <t>Jumlah IMB yang berlaku</t>
  </si>
  <si>
    <t>Tingkat Kemantapan Jalan Kabupaten</t>
  </si>
  <si>
    <t>Jumlah panjang jalan Kabupaten dalam kondisi mantap</t>
  </si>
  <si>
    <t>Jumlah total panjang jalan Kabupaten</t>
  </si>
  <si>
    <t>Rasio tenaga operator/teknisi/analisis yang memiliki sertifikat kompetensi</t>
  </si>
  <si>
    <t>Jumlah tenaga kerja konstruksi yang terlatih di wilayah kabupaten yang dibuktikan dengan sertifikat pelatihan operator dan teknis/analis</t>
  </si>
  <si>
    <t>Jumlah kebutuhan tenaga operator dan teknis/analis di wilayah Kabupaten</t>
  </si>
  <si>
    <t>Rasio proyek yang menjadi kewenangan pengawasannya tanpa kecelakaan konstruksi</t>
  </si>
  <si>
    <t>Jumlah proyek yang menjadi kewenangan pengawasannya yang terjadi kecelakaan konstruksi</t>
  </si>
  <si>
    <t>Jumlah total proyek yang menjadi kewenangan pengawasannya</t>
  </si>
  <si>
    <t>Perumahan Rakyat dan Kawasan Permukiman</t>
  </si>
  <si>
    <t>Penyediaan dan rehabilitasi rumah layak huni bagi korban bencana kabupaten</t>
  </si>
  <si>
    <t>Jumlah unit rumah korban bencana yang ditangani pada tahun n</t>
  </si>
  <si>
    <t>BPBD</t>
  </si>
  <si>
    <t>Jumlah total rencana unit rumah korban bencana yang akan ditangani pada tahun n</t>
  </si>
  <si>
    <t>Fasilitasi penyediaan rumah layak huni bagi masyarakat terdampak relokasi program pemerintah kabupaten</t>
  </si>
  <si>
    <t>Rumah Tangga Penerima Fasilitasi Penggantian Hak Atas Penguasaan Tanah dan/atau Bangunan + Rumah Tangga Penerima Subsidi Uang Sewa + Rumah Tangga Penerima Penyediaan Rumah Layak Huni</t>
  </si>
  <si>
    <t>DPRKPLH</t>
  </si>
  <si>
    <t>Jumlah total rumah tangga terkena relokasi program Pemerintah Daerah yang memenuhi kriteria penerima pelayanan</t>
  </si>
  <si>
    <t>Persentase kawasan permukiman kumuh dibawah 10 ha di kabupaten yang ditangani</t>
  </si>
  <si>
    <t>Luas kawasan permukiman kumuh dibawah 10 ha yang ditangani (ha)</t>
  </si>
  <si>
    <t>Luas kawasan permukiman kumuh dibawah 10 ha</t>
  </si>
  <si>
    <t>Berkurangnya jumlah unit RTLH (Rumah Tidak Layak Huni)</t>
  </si>
  <si>
    <t>Jumlah unit rumah tidak layak huni</t>
  </si>
  <si>
    <t>Jumlah total unit rumah Kabupaten</t>
  </si>
  <si>
    <t>Jumlah Perumahan yang sudah dilengkapi PSU (Prasarana, Sarana dan Utilitas Umum)</t>
  </si>
  <si>
    <t>Jumlah unit rumah yang sedang dibangun terfasilitasi PSU (Perumahan)</t>
  </si>
  <si>
    <t>Jumlah unit rumah kabupaten (perumahan)</t>
  </si>
  <si>
    <t>Ketentraman, Ketertiban Umum dan Perlindungan Masyarakat</t>
  </si>
  <si>
    <t>Persentase Gangguan Trantibum yang dapat diselesaikan</t>
  </si>
  <si>
    <t>Jumlah pengaduan yang ditangani</t>
  </si>
  <si>
    <t>SATPOL PP DAMKAR</t>
  </si>
  <si>
    <t>Jumlah pengaduan pelanggaran yang masuk</t>
  </si>
  <si>
    <t>Persentase Perda dan Perkada yang ditegakkan</t>
  </si>
  <si>
    <t>Jumlah Perda/Perkada yang memuat sanksi yang ditegakkan</t>
  </si>
  <si>
    <t>Jumlah keseluruhan Perda dan Perkada yang memuat sanksi</t>
  </si>
  <si>
    <t xml:space="preserve"> </t>
  </si>
  <si>
    <t>Jumlah warga negara yang memperoleh layanan informasi rawan bencana</t>
  </si>
  <si>
    <t>Orang</t>
  </si>
  <si>
    <t>Jumlah warga negara yang memperoleh layanan pencegahan dan kesiapsiagaan terhadap bencana</t>
  </si>
  <si>
    <t>Jumlah warga negara yang memperoleh layanan penyelamatan dan evakuasi korban bencana</t>
  </si>
  <si>
    <t>Persentase pelayanan penyelamatan dan evakuasi korban kebakaran</t>
  </si>
  <si>
    <t>Jumlah   layanan   pemadaman,   penyelamatan   dan   evakuasi korban dan terdampak kebakaran di kabupaten dalam tingkat waktu    tanggap    oleh    Dinas    Pemadam    Kebakaran    dan Penyelamatan/Perangkat   Daerah  ditambah  jumlah  layanan pemadaman di kabupaten dalam tingkat waktu tanggap oleh relawan    kebakaran    yang    dibentuk    dan/atau    di    bawah pembinaan Dinas Pemadam Kebakaran danenyelamatan/ Perangkat Daerah</t>
  </si>
  <si>
    <t>Jumlah kejadian kebakaran di Kabupaten</t>
  </si>
  <si>
    <t>Waktu tanggap (response time) penanganan kebakaran</t>
  </si>
  <si>
    <t>Rata-rata waktu tanggap, dihitung dari pelaporan, penyiapan tim dan peralatan, jarak tempuh dan kesiapan pemadaman kebakaran</t>
  </si>
  <si>
    <t>Menit</t>
  </si>
  <si>
    <t>Sosial</t>
  </si>
  <si>
    <t>Persentase (%) penyandang disabilitas terlantar, anak terlantar, lanjut usia terlantar dan gelandangan pengemis yang terpenuhi kebutuhan dasarnya di luar panti (Indikator SPM)</t>
  </si>
  <si>
    <t>Jumlah penyandang disabilitas terlantar, anak terlantar, lanjut usia terlantar dan gelandangan pengemis yang terpenuhi kebutuhan dasarnya di luar panti</t>
  </si>
  <si>
    <t>DINSOS</t>
  </si>
  <si>
    <t>Populasi penyandang disabilitas terlantar, anak terlantar, lanjut usia terlantar dan gelandangan pengemis</t>
  </si>
  <si>
    <t>Persentase korban bencana alam dan sosial yang terpenuhi kebutuhan dasarnya pada saat dan setelah tanggap darurat bencana daerah kabupaten</t>
  </si>
  <si>
    <t>Jumlah   korban   bencana   alam   dan   sosial   yang   terpenuhi kebutuhan dasarnya dalam satu tahun anggaran</t>
  </si>
  <si>
    <t>Populasi korban bencana alam dan sosial di daerah Kabupaten  yang  membutuhkan  perlindungan  dan  jaminan sosial pada saat dan setelah tanggap darurat bencana daerah Kabupaten</t>
  </si>
  <si>
    <t>Tenaga Kerja</t>
  </si>
  <si>
    <t>Persentase kegiatan yang dilaksanakan yang mengacu ke rencana tenaga kerja</t>
  </si>
  <si>
    <t>Jumlah kegiatan keseluruhan yang dilaksanakan yang mengacu ke RTKD</t>
  </si>
  <si>
    <t>DINPERINAKER</t>
  </si>
  <si>
    <t>Jumlah kegiatan keseluruhan yang dilaksanakan di Kabupaten</t>
  </si>
  <si>
    <t>BPKPAD</t>
  </si>
  <si>
    <t>Persentase Tenaga Kerja Bersertifikat Kompetensi</t>
  </si>
  <si>
    <t>Jumlah tenaga kerja yang memiliki sertifikat kompetensi</t>
  </si>
  <si>
    <t>Jumlah tenaga kerja keseluruhan</t>
  </si>
  <si>
    <t>Tingkat Produktivitas Tenaga Kerja</t>
  </si>
  <si>
    <t>PDRB tahun berjalan (atas dasar harga konstan)</t>
  </si>
  <si>
    <t>DINKOMINFO</t>
  </si>
  <si>
    <t>cek dakung lagi</t>
  </si>
  <si>
    <t>Jumlah tenaga kerja</t>
  </si>
  <si>
    <t>Persentase Perusahaan yang menerapkan tata kelola kerja yang layak (PP/PKB, LKS Bipartit, Struktur Skala Upah, dan terdaftar peserta BPJS Ketenagakerjaan).</t>
  </si>
  <si>
    <t>Jumlah Perusahaan yang menerapkan tata kelola kerja yang layak</t>
  </si>
  <si>
    <t>Jumlah Perusahaan</t>
  </si>
  <si>
    <t>Persentase Tenaga kerja yang ditempatkan (dalam dan luar negeri) melalui mekanisme layanan Antar Kerja dalam wilayah Kabupaten</t>
  </si>
  <si>
    <t>Jumlah pencaker (pencari kerja) yang ditempatkan</t>
  </si>
  <si>
    <t>Jumlah pencaker yang terdaftar</t>
  </si>
  <si>
    <t>Pemberdayaan Perempuan dan Perlindungan Anak</t>
  </si>
  <si>
    <t>Persentase ARG pada belanja langsung APBD</t>
  </si>
  <si>
    <t>Jumlah ARG pada belanja langsung  APBD</t>
  </si>
  <si>
    <t>DPPPAKB</t>
  </si>
  <si>
    <t>data baru 21 PD</t>
  </si>
  <si>
    <t>Jumlah seluruh belanja langsung APBD</t>
  </si>
  <si>
    <t>Persentase anak korban kekerasan yang ditangani instansi terkait kabupaten</t>
  </si>
  <si>
    <t>Jumlah  anak (penduduk usia kurang dari 18 tahun) korban kekerasan yang ditangani instansi tingkat kabupaten yang didampingi</t>
  </si>
  <si>
    <t>Jumlah Anak (Penduduk usia Kurang dari 18 tahun)</t>
  </si>
  <si>
    <t>Rasio kekerasan terhadap perempuan, termasuk TPPO (per 100.000 penduduk perempuan)</t>
  </si>
  <si>
    <t>Jumlah perempuan yang mengalami kekerasan</t>
  </si>
  <si>
    <t>Jumlah penduduk perempuan</t>
  </si>
  <si>
    <t>Pangan</t>
  </si>
  <si>
    <t>Persentase ketersediaan pangan (Tersedianya cadangan beras dan atau jagung sesuai kebutuhan)</t>
  </si>
  <si>
    <t>Jumlah cadangan pangan</t>
  </si>
  <si>
    <t>DKPPP</t>
  </si>
  <si>
    <t>Jumlah kebutuhan pangan</t>
  </si>
  <si>
    <t>Pertanahan</t>
  </si>
  <si>
    <t>Persentase pemanfaatan tanah yang sesuai dengan peruntukkan tanahnya diatas izin lokasi dibandingkan dengan luas izin lokasi yang diterbitkan</t>
  </si>
  <si>
    <t xml:space="preserve">Luas tanah sesuai peruntukan ijin lokasi
</t>
  </si>
  <si>
    <t>Seluruh luas tanah yang diberikan ijin lokasi</t>
  </si>
  <si>
    <t>Persentase penetapan tanah untuk pembangunan fasilitas umum</t>
  </si>
  <si>
    <t>Jumlah penetapan tanah untuk pembangunan fasilitas umum</t>
  </si>
  <si>
    <t>BPN</t>
  </si>
  <si>
    <t>Jumlah kebutuhan tanah untuk pembangunan fasilitas umum</t>
  </si>
  <si>
    <t>Tersedianya lokasi pembangunan dalam rangka penanaman modal.</t>
  </si>
  <si>
    <t>Luas tanah yang telah dimanfaatkan sesuai dengan peruntukannya di atas izin lokasi</t>
  </si>
  <si>
    <t>Luas izin lokasi yang diterbitkan</t>
  </si>
  <si>
    <t>Tersedianya Tanah Obyek Landreform (TOL) yang siap diredistribusikan yang berasal dari Tanah Kelebihan Maksimum dan Tanah Absentee</t>
  </si>
  <si>
    <t>Jumlah penerima tanah obyek landreform dengan luasan yang diterima lebih besar sama dengan 0.5 ha</t>
  </si>
  <si>
    <t>Jumlah penerima tanah obyek landreform</t>
  </si>
  <si>
    <t>Tersedianya tanah untuk masyarakat.</t>
  </si>
  <si>
    <t>Luas tanah yang telah dimanfaatkan berdasarkan Izin Membuka Tanah</t>
  </si>
  <si>
    <t>Luas Izin Membuka Tanah yang diterbitkan</t>
  </si>
  <si>
    <t>Penanganan sengketa tanah garapan yang dilakukan melalui mediasi</t>
  </si>
  <si>
    <t>Jumlah sengketa tanah garapan yang ditangani</t>
  </si>
  <si>
    <t>Jumlah pengaduan sengketa tanah garapan</t>
  </si>
  <si>
    <t>Lingkungan Hidup</t>
  </si>
  <si>
    <t>Indeks Kualitas Lingkungan Hidup (IKLH) Kabupaten</t>
  </si>
  <si>
    <t>Indeks Kualitas Lingkungan Hidup</t>
  </si>
  <si>
    <t>69,51</t>
  </si>
  <si>
    <t>Indeks Kualitas Pencemaran Air (30%)</t>
  </si>
  <si>
    <t>54,45</t>
  </si>
  <si>
    <t>Indeks Kualitas Pencemaran Udara (30%)</t>
  </si>
  <si>
    <t>80,89</t>
  </si>
  <si>
    <t>Indeks Tutupan Hutan/Lahan (40%)</t>
  </si>
  <si>
    <t>74,33</t>
  </si>
  <si>
    <t>Terlaksananya pengelolaan sampah di wilayah Kabupaten</t>
  </si>
  <si>
    <t>Total Vol sampah yang dapat ditangani</t>
  </si>
  <si>
    <t>Total vol timbunan sampah Kabupaten</t>
  </si>
  <si>
    <t>Ketaatan penanggung jawab usaha dan/atau kegiatan  terhadap izin lingkungan, izin PPLH dan PUU LH yang diterbitkan oleh Pemerintah Daerah Kabupaten</t>
  </si>
  <si>
    <t>Jumlah penanggung jawab usaha dan/atau kegiatan yang melanggar terhadap izin lingkungan, dan izin PPLH yang diterbitkan Pemerintah Kabupaten</t>
  </si>
  <si>
    <t>Usaha dan/atau kegiatan dilakukan pemeriksaan</t>
  </si>
  <si>
    <t>Administrasi Kependudukan dan Catatan Sipil</t>
  </si>
  <si>
    <t>Perekaman KTP Elektronik</t>
  </si>
  <si>
    <t>Jumlah penduduk berumur 17 tahun ke atas yang memiliki KTP</t>
  </si>
  <si>
    <t>Jumlah penduduk 17 tahun ke atas</t>
  </si>
  <si>
    <t>Persentase anak usia 01 - 7 tahun kurang 1 (satu) hari yang memiliki KIA</t>
  </si>
  <si>
    <t>Jumlah anak usia 0 – 17 tahun kurang 1 (satu) hari yang sudah memiliki KIA</t>
  </si>
  <si>
    <t>Jumlah anak usia 0 – 17 tahun</t>
  </si>
  <si>
    <t>Kepemilikan Akta Kelahiran</t>
  </si>
  <si>
    <t>Jumlah anak usia 0 – 18 tahun yang sudah memiliki akta lahir</t>
  </si>
  <si>
    <t>Jumlah anak usia 0 – 18 tahun</t>
  </si>
  <si>
    <t>Jumlah OPD yang telah memanfaatkan data kependudukan berdasarkan perjanjian kerja sama</t>
  </si>
  <si>
    <t>Jumlah OPD</t>
  </si>
  <si>
    <t>BAG. ORGANISASI</t>
  </si>
  <si>
    <t>Pemberdayaan Masyarakat  dan Desa</t>
  </si>
  <si>
    <t>Persentase pengentasan desa tertinggal</t>
  </si>
  <si>
    <t>Jumlah desa tertinggal yang memenuhi kriteria desa berkembang per tahun berdasarkan Indeks Desa Membangun per tahun</t>
  </si>
  <si>
    <t>DINPERMADES</t>
  </si>
  <si>
    <t>Jumlah desa tertinggal (per-awal tahun n)</t>
  </si>
  <si>
    <t>Persentase peningkatan status desa mandiri</t>
  </si>
  <si>
    <t>Jumlah desa berkembang yang memenuhi kriteria desa mandiri per tahun berdasarkan Indeks Desa Membangun per tahun</t>
  </si>
  <si>
    <t>Jumlah desa berkembang (per-awal tahun n)</t>
  </si>
  <si>
    <t>Pengendalian Penduduk dan Keluarga Berencana</t>
  </si>
  <si>
    <t>TFR (Angka Kelahiran Total)</t>
  </si>
  <si>
    <t>5∑ASFR (dijabarkan rumusnya)</t>
  </si>
  <si>
    <t>Persentase pemakaian kontrasepsi Modern (Modern Contraceptive Prevalence Rate/mCPR)</t>
  </si>
  <si>
    <t>Jumlah peserta KB Aktif Modern</t>
  </si>
  <si>
    <t>Jumlah Pasangan Usia Subur</t>
  </si>
  <si>
    <t>Persentase kebutuhan ber-KB yang tidak terpenuhi (unmet need)</t>
  </si>
  <si>
    <t>Jumlah PUS yang ingin ber-KB tetapi tidak terlayani</t>
  </si>
  <si>
    <t>Jumlas Pasangan Usia Subur</t>
  </si>
  <si>
    <t>Perhubungan</t>
  </si>
  <si>
    <t>Rasio konektivitas Kabupaten</t>
  </si>
  <si>
    <t>Rasio konektvitas Kabupaten = (IK1 x bobot angkutan jalan) + (IK2 x Bobot angkutan sungai, danau dan penyeberangan)</t>
  </si>
  <si>
    <t>Jumlah trayek yang dilayani= 36
Jumlah kebutuhan trayek = 45
Bobot = 1</t>
  </si>
  <si>
    <t>0,8</t>
  </si>
  <si>
    <t>DINHUB</t>
  </si>
  <si>
    <t>o  IK1 (angkutan jalan) = (Jumlah trayek yg dilayani pd kabupaten x bobot trayek) dibagi jumlah kebutuhan trayek pada kabupaten)</t>
  </si>
  <si>
    <t>o  IK2  (Angkutan Sungai, danau dan penyeberangan)  =  jumlah lintas Penyeberangan yang beroperasi pd  kabupaten tsb x bobot lintas) dibagi (jumlah kebutuhan lintas penyeberangan pada kabupaten tersebut)</t>
  </si>
  <si>
    <t>'(36/45)*1</t>
  </si>
  <si>
    <t>Keterangan:</t>
  </si>
  <si>
    <t>IK1 (Angkutan Jalan)</t>
  </si>
  <si>
    <t>-    Jumlah  trayek  yang  dilayani  adalah  Jumlah   trayek  perintis ditambah trayek AKAP</t>
  </si>
  <si>
    <t>-    Jumlah kebutuhan trayek adalah Jumlah kebutuhan trayek perintis dalam kurun waktu tertentu dan kebutuhan  trayek AKAP dalam kurun waktu tertentu</t>
  </si>
  <si>
    <t>IK2 (Angkutan Sungai, Danau, Penyeberangan)</t>
  </si>
  <si>
    <t>-    Jumlah lintas Penyeberangan yang beroperasi adalah Jumlah lintas perintis ditambah lintasan komersil</t>
  </si>
  <si>
    <t>-    Jumlah kebutuhan lintas adalah Jumlah kebutuhan lintas Penyeberangan baik lintas Penyeberangan perintis maupun komersil untuk menghubungkan antar wilayah yang direncanakan dalam kurun waktu tertentu</t>
  </si>
  <si>
    <t>Bobot Angkutan Jalan atau Sungai, Danau dan Penyeberangan :</t>
  </si>
  <si>
    <t>1. Wilayah yang tingkat pelayanan angkutan laut dan penyeberangan lebih tinggi dibandingkan dibandingkan dengan angkutan jalan (bobot angkutan SDP  =  70, bobot angkutan jalan = 30)</t>
  </si>
  <si>
    <t>2. Wilayah yang tingkat pelayanan angkutan laut dan penyeberangan sama dengan dibandingkan dengan angkutan jalan (bobot angkutan SDP 50, bobot angkutan jalan = 50)</t>
  </si>
  <si>
    <t>3. Wilayah yang tingkat pelayanan angkutan laut dan penyeberangan lebih rendah dibandingkan dengan angkutan jalan (bobot angkutan SDP = 30 (bobot angkutan jalan = 70)</t>
  </si>
  <si>
    <t>4. Wilayah yang tidak memiliki angkutan penyeberangan dan laut (bobot angkutan SDP = 0, bobot angkutan jalan = 100)</t>
  </si>
  <si>
    <t>Bobot Trayek atau Lintas :</t>
  </si>
  <si>
    <t>a.     Bobot Trayek atau Lintas dengan frekuensi tinggi (&gt;5x dalam seminggu), bobot = 1
b.     Bobot Trayek atau Lintas dengan frekuensi sedang (3-4 dalam seminggu), bobot = 0.8
c.     Bobot Trayek atau Lintas dengan frekuensi rendah (&lt;3 dalam seminggu), Bobot = 0.5</t>
  </si>
  <si>
    <t>Kinerja lalu lintas Kabupaten/Kota</t>
  </si>
  <si>
    <t>V/C Ratio di Jalan Kabupaten</t>
  </si>
  <si>
    <t>0,34</t>
  </si>
  <si>
    <t>Komunikasi dan Informatika</t>
  </si>
  <si>
    <t>Persentase Organisasi Perangkat Daerah (OPD) yang terhubung dengan akses internet yang disediakan oleh Dinas Kominfo</t>
  </si>
  <si>
    <t>Jumlah OPD yang terhubung dengan akses internet yang disediakan oleh Dinas Kominfo</t>
  </si>
  <si>
    <t>Persentase Layanan Publik yang diselenggarakan secara online dan terintegrasi</t>
  </si>
  <si>
    <t>Jumlah Layanan Publik yang diselenggarakan secara online dan terintegrasi</t>
  </si>
  <si>
    <t>Jumlah Layanan Publik</t>
  </si>
  <si>
    <t>Persentase masyarakat yang menjadi sasaran penyebaran informasi publik, mengetahui kebijakan dan program prioritas pemerintah dan pemerintah daerah kabupaten</t>
  </si>
  <si>
    <t>Jumlah masyarakat yang menjadi sasaran penyebaran informasi publik, mengetahui kebijakan dan program prioritas pemerintah dan pemerintah daerah kabupaten</t>
  </si>
  <si>
    <t>Jumlah penduduk</t>
  </si>
  <si>
    <t>Koperasi, Usaha Kecil dan Menengah</t>
  </si>
  <si>
    <t>Meningkatnya Koperasi yang berkualitas</t>
  </si>
  <si>
    <t>Jumlah koperasi yang meningkat kualitasnya berdasarkan RAT, volume usaha dan asset</t>
  </si>
  <si>
    <t>DINKOPDAG</t>
  </si>
  <si>
    <t>Jumlah seluruh koperasi</t>
  </si>
  <si>
    <t>Meningkatnya Usaha Mikro yang menjadi wirasausaha</t>
  </si>
  <si>
    <t>Jumlah usaha mikro yang menjadi wirausaha</t>
  </si>
  <si>
    <t>Jumlah usaha mikro keseluruhan</t>
  </si>
  <si>
    <t>Penanaman Modal</t>
  </si>
  <si>
    <t>Persentase peningkatan investasi di Kabupaten</t>
  </si>
  <si>
    <t>(Jumlah investasi tahun n- jumlah investasi tahun n-1) di kabupaten</t>
  </si>
  <si>
    <t>Jumlah investasi tahun n-1 di kabupaten</t>
  </si>
  <si>
    <t>Kepemudaan dan Olahraga</t>
  </si>
  <si>
    <t>Tingkat partisipasi pemuda dalam kegiatan ekonomi mandiri</t>
  </si>
  <si>
    <t xml:space="preserve">Jumlah pemuda (16-30 tahun) yang berwirausaha di Kabupaten </t>
  </si>
  <si>
    <t>Jumlah pemuda (umur 16-30 tahun) di kabupaten</t>
  </si>
  <si>
    <t>Tingkat partisipasi pemuda dalam organisasi kepemudaan dan organisasi sosial kemasyarakatan</t>
  </si>
  <si>
    <t>Jumlah pemuda (16-30 tahun) yg menjadi anggota aktif pada organisasi kepemudaan dan organisasi social kemasyarakatan di kabupaten</t>
  </si>
  <si>
    <t>Peningkatan prestasi olahraga</t>
  </si>
  <si>
    <t>Jumlah perolehan medali pada event olahraga nasional dan internasional</t>
  </si>
  <si>
    <t>Medali</t>
  </si>
  <si>
    <t>Statistik</t>
  </si>
  <si>
    <t>Persentase Organisasi Perangkat Daerah (OPD) yang menggunakan data statistik dalam menyusun perencanaan pembangunan daerah</t>
  </si>
  <si>
    <t>Jumlah OPD yang menggunakan data statistik dalam menyusun perencanaan pembangunan daerah</t>
  </si>
  <si>
    <t>Persentase OPD yang menggunakan data statistik dalam melakukan evaluasi pembangunan daerah</t>
  </si>
  <si>
    <t>Jumlah OPD yang menggunakan data statistik dalam melakukan evaluasi pembangunan daerah</t>
  </si>
  <si>
    <t>KOMINFO</t>
  </si>
  <si>
    <t>Persandian</t>
  </si>
  <si>
    <t>Tingkat keamanan informasi pemerintah</t>
  </si>
  <si>
    <t>Jumlah nilai per area keamanan informasi</t>
  </si>
  <si>
    <t>Jumlah area penilaian</t>
  </si>
  <si>
    <t>Kebudayaan</t>
  </si>
  <si>
    <t>Terlestarikannya Cagar Budaya</t>
  </si>
  <si>
    <t>Jumlah cagar budaya  yang dilestarikan</t>
  </si>
  <si>
    <t>DINBUDPAR</t>
  </si>
  <si>
    <t>Jumlah cagar budaya yang terdata</t>
  </si>
  <si>
    <t>Perpustakaan</t>
  </si>
  <si>
    <t xml:space="preserve">Nilai tingkat kegemaran membaca masyarakat
</t>
  </si>
  <si>
    <t>Nilai tingkat kegemaran membaca masyarakat yang diukur menggunakan survei/kajian kegemaran membaca masyarakat</t>
  </si>
  <si>
    <t>DINPUSIP</t>
  </si>
  <si>
    <t>Indeks Pembangunan Literasi Masyarakat</t>
  </si>
  <si>
    <t>Nilai Indeks Pembangunan Literasi Masyarakat yang didapatkan dengan metode sensus dengan mengukur sejumlah unsur pembangunan literasi masyarakat (UPLM) dan aspek masyarakat (AM)</t>
  </si>
  <si>
    <t>Kearsipan</t>
  </si>
  <si>
    <t>Tingkat ketersediaan arsip sebagai bahan akuntabilitas kinerja, alat bukti yang sah dan pertanggungjawaban nasional) Pasal 40 dan Pasal 59 UU 43/2009 tentang Kearsipan)</t>
  </si>
  <si>
    <t>T = (a + i + s + j)/4
T=  tingkat ketersediaan arsip
a = persentase arsip aktif yg telah dibuatkan daftar arsip
i =  persentase arsip inaktif yg telah dibuatkan daftar arsip s = persentase arsip statis yang telah dibuatkan sarana
bantu temu balik
j = persentase jumlah arsip yang dimasukkan dalam SIKN melalui JIKN</t>
  </si>
  <si>
    <t>53,01%</t>
  </si>
  <si>
    <t>Tingkat keberadaan dan keutuhan arsip sebagai bahan pertanggungjawaban setiap aspek kehidupan berbangsa dan bernegara untuk kepentingan negara, pemerintahan, pelayanan publik dan kesejahteraan rakyat</t>
  </si>
  <si>
    <t xml:space="preserve">T = (m + b + g + a + c + i)/6
T =    tingkat keberadaan dan keutuhan arsip sebagai bahan pertanggungjawaban
m =  tingkat kesesuaian kegiatan pemusnahan arsip dengan NSPK
b =   tingkat kesesuaian kegiatan perlindungan dan penyelamatan arsip dari bencana dengan NSPK
</t>
  </si>
  <si>
    <t>16,66%</t>
  </si>
  <si>
    <t>g =    tingkat kesesuaian kegiatan penyelamatan arsip perangkat daerah provinsi yang digabung dan/atau dibubarkan dan pemekaran Daerah Kabupaten/Kota dengan NSPK
a =    tingkat kesesuaian kegiatan autentikasi arsip statis dan arsip hasil alih media dengan NSPK
c =    tingkat kesesuaian kegiatan pencarian arsip statis dengan NSPK
I =    tingkat kesesuaian kegiatan penerbitan izin penggunaan arsip yang bersifat tertutup dengan NSPK</t>
  </si>
  <si>
    <t>URUSAN PILIHAN</t>
  </si>
  <si>
    <t>Kelautan dan Perikanan</t>
  </si>
  <si>
    <t>Jumlah Total Produksi Perikanan (Tangkap dan Budidaya) Kabupaten
(sumber data: one data KKP)</t>
  </si>
  <si>
    <t>Jumlah Total Produksi Perikanan (Tangkap dan Budidaya) Kabupaten (sumber data: one data KKP)</t>
  </si>
  <si>
    <t>Pariwisata</t>
  </si>
  <si>
    <t>Persentase pertumbuhan jumlah wisatawan mancanegara per kebangsaan</t>
  </si>
  <si>
    <t>(Jumlah wisatawan tahun n – Jumlah wisatawan tahun n-1)</t>
  </si>
  <si>
    <t>Jumlah wisatawan tahun n-1</t>
  </si>
  <si>
    <t>Persentase peningkatan perjalanan wisatawan  nusantara yang datang ke Kabupaten</t>
  </si>
  <si>
    <t>Tingkat hunian akomodasi</t>
  </si>
  <si>
    <t>Jumlah kamar yang terjual</t>
  </si>
  <si>
    <t>Jumlah kamar yang tersedia</t>
  </si>
  <si>
    <t>Kontribusi sektor pariwisata terhadap PDRB harga berlaku</t>
  </si>
  <si>
    <t>Kontribusi sektor pariwisata terhadap Jumlah Total PAD</t>
  </si>
  <si>
    <t>BPPKAD</t>
  </si>
  <si>
    <t>Pertanian</t>
  </si>
  <si>
    <t>Produktivitas  pertanian per hektar per tahun</t>
  </si>
  <si>
    <t>Jumlah produksi pertanian pangan per hektar per tahun</t>
  </si>
  <si>
    <t>Ton/ha</t>
  </si>
  <si>
    <t>Luas Panen</t>
  </si>
  <si>
    <t>Persentase Penurunan kejadian dan jumlah kasus penyakit hewan menular</t>
  </si>
  <si>
    <t>Jumlah kejadian penyakit/kasus tahun berjalan (t) – jumlah kejadian/kasus penyakit hewan menular tahun sebelumnya (t-1)</t>
  </si>
  <si>
    <t>Jumlah kejadian/kasus penyakit hewan menular tahun sebelumnya (t-1)</t>
  </si>
  <si>
    <t>Kehutanan</t>
  </si>
  <si>
    <t>NIHIL</t>
  </si>
  <si>
    <t>Energi Sumber Daya Mineral</t>
  </si>
  <si>
    <t>Persentase perusahaan pemanfaatan panas bumi yang memiliki ijin di kab/kota</t>
  </si>
  <si>
    <t>Jumlah perusahaan pemanfaatan panas bumi yang memiliki ijin</t>
  </si>
  <si>
    <t>Jumlah perusahaan pemanfaatan panas bumi</t>
  </si>
  <si>
    <t>Perdagangan</t>
  </si>
  <si>
    <t>Persentase pelaku usaha yang memperoleh izin sesuai dengan ketentuan (IUPP/SIUP Pusat Perbelanjaan dan IUTM/IUTS/SIUP Toko Swalayan)</t>
  </si>
  <si>
    <t>Jumlah pelaku usaha yang telah memiliki izin sesuai ketentuan</t>
  </si>
  <si>
    <t>Jumlah pelaku usaha di wilayah Kabupaten</t>
  </si>
  <si>
    <t>Persentase kinerja realisasi pupuk</t>
  </si>
  <si>
    <t>Realisasi</t>
  </si>
  <si>
    <t>RDKK</t>
  </si>
  <si>
    <t>Persentase alat – alat ukur, takar, timbang dan perlengkap annya (UTTP) bertanda tera sah yang berlaku</t>
  </si>
  <si>
    <t>Jumlah UTTP Bertanda Tera Sah yang berlaku pada tahun berjalan</t>
  </si>
  <si>
    <t>Jumlah potensi UTTP yang wajib ditera dan tera ulang di wilayah kabupaten</t>
  </si>
  <si>
    <t>Perindustrian</t>
  </si>
  <si>
    <t>Pertambahan jumlah industri kecil dan menengah di kabupaten</t>
  </si>
  <si>
    <t>(Jumlah Industri kecil dan menengah tahun n – Jumlah industri kecil dan menengah tahun n-1)</t>
  </si>
  <si>
    <t>Jumlah industri kecil dan menengah tahun n-1</t>
  </si>
  <si>
    <t>Persentase pencapaian sasaran pembangunan industri termasuk turunan indikator pembangunan industri dalam RIPIN yang ditetapkan dalam RPIP</t>
  </si>
  <si>
    <t>Jumlah  Target  Jenis  Industri  Prioritas  kabupaten yang ditetapkan</t>
  </si>
  <si>
    <t>Jumlah Realisasi Jenis Industri Prioritas kabupaten</t>
  </si>
  <si>
    <t>Persentase jumlah hasil pemantauan dan pengawasan dengan jumlah Izin Usaha Industri (IUI) Kecil dan Industri Menengah yang dikeluarkan oleh instansi terkait</t>
  </si>
  <si>
    <t>Jumlah izin yang dipantau dan dianalisis dalam laporan hasil pemantauan</t>
  </si>
  <si>
    <t>Jumlah izin yang dikeluarkan</t>
  </si>
  <si>
    <t>Persentase jumlah hasil pemantauan dan pengawasan dengan jumlah Izin Perluasan Industri (IPUI) Kecil dan Industri Menengah yang dikeluarkan oleh instansi terkait</t>
  </si>
  <si>
    <t>Persentase jumlah hasil pemantauan dan pengawasan dengan jumlah Izin Usaha Kawasan Industri (IUKI) dan Izin Perluasan Kawasan Industri (IPKI) yang lokasinya di daerah Kabupaten</t>
  </si>
  <si>
    <t>Tersedianya informasi industri secara lengkap dan terkini</t>
  </si>
  <si>
    <t>Tersedianya informasi industri dengan batas waktu 0-6 bulan</t>
  </si>
  <si>
    <t>ada</t>
  </si>
  <si>
    <t>tersedianya informasi industri dengan batas waktu 7-12 bulan</t>
  </si>
  <si>
    <t>Informasi produksi dan kapasitas produksi</t>
  </si>
  <si>
    <t>Informasi bahan baku dan bahan penolong</t>
  </si>
  <si>
    <t>tidak ada</t>
  </si>
  <si>
    <t>Informasi bahan bakar/energi</t>
  </si>
  <si>
    <t>Informasi tenaga kerja</t>
  </si>
  <si>
    <t>Informasi investasi</t>
  </si>
  <si>
    <t>Transmigrasi</t>
  </si>
  <si>
    <t>LAMPIRAN INDIKATOR KINERJA KUNCI 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</si>
</sst>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0_);\(0\)"/>
    <numFmt numFmtId="165" formatCode="0.000"/>
    <numFmt numFmtId="166" formatCode="_-* #,##0_-;\-* #,##0_-;_-* &quot;-&quot;_-;_-@_-"/>
    <numFmt numFmtId="167" formatCode="_(* #,##0_);_(* \(#,##0\);_(* &quot;-&quot;??_);_(@_)"/>
    <numFmt numFmtId="168" formatCode="0.0000%"/>
    <numFmt numFmtId="169" formatCode="0.0"/>
    <numFmt numFmtId="170" formatCode="0.00000"/>
    <numFmt numFmtId="171" formatCode="#,##0.0000"/>
    <numFmt numFmtId="172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10"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164" fontId="3" fillId="2" borderId="5" xfId="3" applyNumberFormat="1" applyFont="1" applyFill="1" applyBorder="1" applyAlignment="1">
      <alignment horizontal="left" vertical="center" shrinkToFit="1"/>
    </xf>
    <xf numFmtId="164" fontId="3" fillId="2" borderId="5" xfId="3" applyNumberFormat="1" applyFont="1" applyFill="1" applyBorder="1" applyAlignment="1">
      <alignment horizontal="center" vertical="center" shrinkToFit="1"/>
    </xf>
    <xf numFmtId="0" fontId="3" fillId="0" borderId="0" xfId="3" applyFont="1" applyAlignment="1">
      <alignment horizontal="left" vertical="center"/>
    </xf>
    <xf numFmtId="0" fontId="4" fillId="3" borderId="2" xfId="3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3" fillId="0" borderId="0" xfId="3" applyFont="1" applyAlignment="1">
      <alignment horizontal="left" vertical="top"/>
    </xf>
    <xf numFmtId="1" fontId="3" fillId="0" borderId="1" xfId="3" applyNumberFormat="1" applyFont="1" applyBorder="1" applyAlignment="1">
      <alignment horizontal="center" vertical="top" shrinkToFit="1"/>
    </xf>
    <xf numFmtId="0" fontId="3" fillId="0" borderId="1" xfId="3" applyFont="1" applyBorder="1" applyAlignment="1">
      <alignment vertical="top" wrapText="1"/>
    </xf>
    <xf numFmtId="0" fontId="3" fillId="0" borderId="9" xfId="3" applyFont="1" applyBorder="1" applyAlignment="1">
      <alignment horizontal="left" vertical="top" wrapText="1"/>
    </xf>
    <xf numFmtId="0" fontId="3" fillId="0" borderId="10" xfId="3" applyFont="1" applyBorder="1" applyAlignment="1">
      <alignment horizontal="left" vertical="top" wrapText="1"/>
    </xf>
    <xf numFmtId="0" fontId="3" fillId="0" borderId="7" xfId="3" quotePrefix="1" applyFont="1" applyBorder="1" applyAlignment="1">
      <alignment horizontal="center" vertical="center" wrapText="1"/>
    </xf>
    <xf numFmtId="3" fontId="3" fillId="4" borderId="10" xfId="3" applyNumberFormat="1" applyFont="1" applyFill="1" applyBorder="1" applyAlignment="1">
      <alignment horizontal="center" wrapText="1"/>
    </xf>
    <xf numFmtId="10" fontId="3" fillId="5" borderId="7" xfId="4" applyNumberFormat="1" applyFont="1" applyFill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1" fontId="3" fillId="0" borderId="12" xfId="3" applyNumberFormat="1" applyFont="1" applyBorder="1" applyAlignment="1">
      <alignment horizontal="center" vertical="top" shrinkToFit="1"/>
    </xf>
    <xf numFmtId="0" fontId="3" fillId="0" borderId="12" xfId="3" applyFont="1" applyBorder="1" applyAlignment="1">
      <alignment vertical="top" wrapText="1"/>
    </xf>
    <xf numFmtId="1" fontId="3" fillId="0" borderId="4" xfId="3" applyNumberFormat="1" applyFont="1" applyBorder="1" applyAlignment="1">
      <alignment horizontal="center" vertical="top" shrinkToFit="1"/>
    </xf>
    <xf numFmtId="0" fontId="3" fillId="0" borderId="4" xfId="3" applyFont="1" applyBorder="1" applyAlignment="1">
      <alignment horizontal="left" vertical="top" wrapText="1"/>
    </xf>
    <xf numFmtId="0" fontId="3" fillId="0" borderId="12" xfId="3" applyFont="1" applyBorder="1" applyAlignment="1">
      <alignment horizontal="left" vertical="top" wrapText="1"/>
    </xf>
    <xf numFmtId="0" fontId="3" fillId="0" borderId="13" xfId="3" quotePrefix="1" applyFont="1" applyBorder="1" applyAlignment="1">
      <alignment horizontal="center" vertical="center" wrapText="1"/>
    </xf>
    <xf numFmtId="3" fontId="3" fillId="0" borderId="14" xfId="3" applyNumberFormat="1" applyFont="1" applyBorder="1" applyAlignment="1">
      <alignment horizontal="center" vertical="top" wrapText="1"/>
    </xf>
    <xf numFmtId="10" fontId="3" fillId="5" borderId="14" xfId="4" applyNumberFormat="1" applyFont="1" applyFill="1" applyBorder="1" applyAlignment="1">
      <alignment horizontal="center" vertical="center" wrapText="1"/>
    </xf>
    <xf numFmtId="0" fontId="3" fillId="0" borderId="15" xfId="3" applyFont="1" applyBorder="1" applyAlignment="1">
      <alignment horizontal="center" vertical="center" wrapText="1"/>
    </xf>
    <xf numFmtId="3" fontId="3" fillId="0" borderId="10" xfId="3" applyNumberFormat="1" applyFont="1" applyBorder="1" applyAlignment="1">
      <alignment horizontal="center" wrapText="1"/>
    </xf>
    <xf numFmtId="0" fontId="3" fillId="0" borderId="10" xfId="3" applyFont="1" applyBorder="1" applyAlignment="1">
      <alignment horizontal="center" vertical="center" wrapText="1"/>
    </xf>
    <xf numFmtId="3" fontId="3" fillId="6" borderId="14" xfId="3" applyNumberFormat="1" applyFont="1" applyFill="1" applyBorder="1" applyAlignment="1">
      <alignment horizontal="center" vertical="top" wrapText="1"/>
    </xf>
    <xf numFmtId="1" fontId="3" fillId="0" borderId="16" xfId="3" applyNumberFormat="1" applyFont="1" applyBorder="1" applyAlignment="1">
      <alignment horizontal="center" vertical="top" shrinkToFit="1"/>
    </xf>
    <xf numFmtId="1" fontId="3" fillId="0" borderId="1" xfId="3" applyNumberFormat="1" applyFont="1" applyBorder="1" applyAlignment="1">
      <alignment horizontal="center" vertical="top" shrinkToFit="1"/>
    </xf>
    <xf numFmtId="0" fontId="3" fillId="0" borderId="10" xfId="3" applyFont="1" applyBorder="1" applyAlignment="1">
      <alignment vertical="top" wrapText="1"/>
    </xf>
    <xf numFmtId="165" fontId="3" fillId="5" borderId="7" xfId="4" applyNumberFormat="1" applyFont="1" applyFill="1" applyBorder="1" applyAlignment="1">
      <alignment horizontal="center" vertical="center" wrapText="1"/>
    </xf>
    <xf numFmtId="1" fontId="3" fillId="0" borderId="4" xfId="3" applyNumberFormat="1" applyFont="1" applyBorder="1" applyAlignment="1">
      <alignment horizontal="center" vertical="top" shrinkToFit="1"/>
    </xf>
    <xf numFmtId="165" fontId="3" fillId="5" borderId="14" xfId="4" applyNumberFormat="1" applyFont="1" applyFill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/>
    </xf>
    <xf numFmtId="9" fontId="3" fillId="5" borderId="7" xfId="4" applyFont="1" applyFill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9" fontId="3" fillId="5" borderId="14" xfId="4" applyFont="1" applyFill="1" applyBorder="1" applyAlignment="1">
      <alignment horizontal="center" vertical="center" wrapText="1"/>
    </xf>
    <xf numFmtId="0" fontId="3" fillId="0" borderId="14" xfId="3" applyFont="1" applyBorder="1" applyAlignment="1">
      <alignment horizontal="left" vertical="top" wrapText="1"/>
    </xf>
    <xf numFmtId="9" fontId="3" fillId="5" borderId="17" xfId="4" applyFont="1" applyFill="1" applyBorder="1" applyAlignment="1">
      <alignment horizontal="center" vertical="center" wrapText="1"/>
    </xf>
    <xf numFmtId="3" fontId="3" fillId="0" borderId="18" xfId="3" applyNumberFormat="1" applyFont="1" applyBorder="1" applyAlignment="1">
      <alignment horizontal="center" wrapText="1"/>
    </xf>
    <xf numFmtId="9" fontId="3" fillId="5" borderId="10" xfId="4" applyFont="1" applyFill="1" applyBorder="1" applyAlignment="1">
      <alignment horizontal="center" vertical="center" wrapText="1"/>
    </xf>
    <xf numFmtId="1" fontId="3" fillId="0" borderId="19" xfId="3" applyNumberFormat="1" applyFont="1" applyBorder="1" applyAlignment="1">
      <alignment horizontal="center" vertical="top" shrinkToFit="1"/>
    </xf>
    <xf numFmtId="10" fontId="3" fillId="5" borderId="10" xfId="4" applyNumberFormat="1" applyFont="1" applyFill="1" applyBorder="1" applyAlignment="1">
      <alignment horizontal="center" vertical="center" wrapText="1"/>
    </xf>
    <xf numFmtId="0" fontId="3" fillId="0" borderId="19" xfId="3" applyFont="1" applyBorder="1" applyAlignment="1">
      <alignment vertical="top" wrapText="1"/>
    </xf>
    <xf numFmtId="0" fontId="3" fillId="0" borderId="20" xfId="3" applyFont="1" applyBorder="1" applyAlignment="1">
      <alignment vertical="top" wrapText="1"/>
    </xf>
    <xf numFmtId="0" fontId="3" fillId="0" borderId="21" xfId="3" applyFont="1" applyBorder="1" applyAlignment="1">
      <alignment horizontal="center" vertical="center" wrapText="1"/>
    </xf>
    <xf numFmtId="0" fontId="3" fillId="0" borderId="22" xfId="3" quotePrefix="1" applyFont="1" applyBorder="1" applyAlignment="1">
      <alignment horizontal="center" vertical="center" wrapText="1"/>
    </xf>
    <xf numFmtId="3" fontId="3" fillId="0" borderId="17" xfId="3" applyNumberFormat="1" applyFont="1" applyBorder="1" applyAlignment="1">
      <alignment horizontal="center" vertical="top" wrapText="1"/>
    </xf>
    <xf numFmtId="10" fontId="3" fillId="5" borderId="11" xfId="4" applyNumberFormat="1" applyFont="1" applyFill="1" applyBorder="1" applyAlignment="1">
      <alignment horizontal="center" vertical="center" wrapText="1"/>
    </xf>
    <xf numFmtId="0" fontId="3" fillId="0" borderId="22" xfId="3" applyFont="1" applyBorder="1" applyAlignment="1">
      <alignment horizontal="center" vertical="center" wrapText="1"/>
    </xf>
    <xf numFmtId="0" fontId="3" fillId="0" borderId="17" xfId="3" applyFont="1" applyBorder="1" applyAlignment="1">
      <alignment horizontal="left" vertical="top" wrapText="1"/>
    </xf>
    <xf numFmtId="0" fontId="3" fillId="0" borderId="10" xfId="3" quotePrefix="1" applyFont="1" applyBorder="1" applyAlignment="1">
      <alignment horizontal="center" vertical="center" wrapText="1"/>
    </xf>
    <xf numFmtId="3" fontId="3" fillId="0" borderId="10" xfId="3" applyNumberFormat="1" applyFont="1" applyBorder="1" applyAlignment="1">
      <alignment horizontal="center" vertical="top" wrapText="1"/>
    </xf>
    <xf numFmtId="0" fontId="3" fillId="0" borderId="22" xfId="3" applyFont="1" applyBorder="1" applyAlignment="1">
      <alignment horizontal="center" vertical="center" wrapText="1"/>
    </xf>
    <xf numFmtId="0" fontId="3" fillId="0" borderId="21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wrapText="1"/>
    </xf>
    <xf numFmtId="0" fontId="3" fillId="0" borderId="4" xfId="3" applyFont="1" applyBorder="1" applyAlignment="1">
      <alignment vertical="top" wrapText="1"/>
    </xf>
    <xf numFmtId="1" fontId="5" fillId="0" borderId="11" xfId="3" applyNumberFormat="1" applyFont="1" applyBorder="1" applyAlignment="1">
      <alignment horizontal="center" vertical="top" shrinkToFit="1"/>
    </xf>
    <xf numFmtId="0" fontId="3" fillId="0" borderId="11" xfId="3" applyFont="1" applyBorder="1" applyAlignment="1">
      <alignment horizontal="left" vertical="top" wrapText="1"/>
    </xf>
    <xf numFmtId="1" fontId="3" fillId="0" borderId="8" xfId="3" applyNumberFormat="1" applyFont="1" applyBorder="1" applyAlignment="1">
      <alignment horizontal="center" vertical="top" shrinkToFit="1"/>
    </xf>
    <xf numFmtId="0" fontId="3" fillId="0" borderId="1" xfId="3" applyFont="1" applyBorder="1" applyAlignment="1">
      <alignment horizontal="left" vertical="top" wrapText="1"/>
    </xf>
    <xf numFmtId="0" fontId="3" fillId="0" borderId="23" xfId="3" applyFont="1" applyBorder="1" applyAlignment="1">
      <alignment vertical="top" wrapText="1"/>
    </xf>
    <xf numFmtId="0" fontId="3" fillId="0" borderId="10" xfId="3" applyFont="1" applyBorder="1" applyAlignment="1">
      <alignment horizontal="center" wrapText="1"/>
    </xf>
    <xf numFmtId="9" fontId="3" fillId="6" borderId="10" xfId="4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24" xfId="3" applyFont="1" applyBorder="1" applyAlignment="1">
      <alignment horizontal="left" vertical="top" wrapText="1"/>
    </xf>
    <xf numFmtId="0" fontId="3" fillId="0" borderId="24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0" xfId="3" applyFont="1" applyBorder="1" applyAlignment="1">
      <alignment horizontal="center" vertical="top" wrapText="1"/>
    </xf>
    <xf numFmtId="0" fontId="3" fillId="0" borderId="4" xfId="3" applyFont="1" applyBorder="1" applyAlignment="1">
      <alignment horizontal="center" vertical="center" wrapText="1"/>
    </xf>
    <xf numFmtId="0" fontId="3" fillId="0" borderId="22" xfId="3" applyFont="1" applyBorder="1" applyAlignment="1">
      <alignment horizontal="center" vertical="top" wrapText="1"/>
    </xf>
    <xf numFmtId="0" fontId="3" fillId="0" borderId="22" xfId="3" applyFont="1" applyBorder="1" applyAlignment="1">
      <alignment horizontal="left" vertical="top" wrapText="1"/>
    </xf>
    <xf numFmtId="0" fontId="3" fillId="0" borderId="11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left" vertical="top" wrapText="1"/>
    </xf>
    <xf numFmtId="0" fontId="3" fillId="0" borderId="25" xfId="3" applyFont="1" applyBorder="1" applyAlignment="1">
      <alignment horizontal="left" vertical="top" wrapText="1"/>
    </xf>
    <xf numFmtId="4" fontId="3" fillId="0" borderId="10" xfId="3" applyNumberFormat="1" applyFont="1" applyBorder="1" applyAlignment="1">
      <alignment horizontal="center" wrapText="1"/>
    </xf>
    <xf numFmtId="10" fontId="3" fillId="6" borderId="10" xfId="4" applyNumberFormat="1" applyFont="1" applyFill="1" applyBorder="1" applyAlignment="1">
      <alignment horizontal="center" vertical="center" wrapText="1"/>
    </xf>
    <xf numFmtId="0" fontId="3" fillId="0" borderId="15" xfId="3" applyFont="1" applyBorder="1" applyAlignment="1">
      <alignment horizontal="left" vertical="top" wrapText="1"/>
    </xf>
    <xf numFmtId="0" fontId="3" fillId="0" borderId="15" xfId="3" applyFont="1" applyBorder="1" applyAlignment="1">
      <alignment horizontal="center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4" xfId="3" applyFont="1" applyBorder="1" applyAlignment="1">
      <alignment horizontal="left" vertical="top" wrapText="1"/>
    </xf>
    <xf numFmtId="4" fontId="3" fillId="0" borderId="10" xfId="3" applyNumberFormat="1" applyFont="1" applyBorder="1" applyAlignment="1">
      <alignment horizontal="center" vertical="top" wrapText="1"/>
    </xf>
    <xf numFmtId="0" fontId="3" fillId="0" borderId="16" xfId="3" applyFont="1" applyBorder="1" applyAlignment="1">
      <alignment horizontal="center" vertical="top" wrapText="1"/>
    </xf>
    <xf numFmtId="0" fontId="3" fillId="0" borderId="23" xfId="3" applyFont="1" applyBorder="1" applyAlignment="1">
      <alignment horizontal="left" vertical="top" wrapText="1"/>
    </xf>
    <xf numFmtId="3" fontId="3" fillId="0" borderId="10" xfId="5" applyNumberFormat="1" applyFont="1" applyFill="1" applyBorder="1" applyAlignment="1">
      <alignment horizontal="center" wrapText="1"/>
    </xf>
    <xf numFmtId="0" fontId="3" fillId="0" borderId="19" xfId="3" applyFont="1" applyBorder="1" applyAlignment="1">
      <alignment horizontal="left" vertical="top" wrapText="1"/>
    </xf>
    <xf numFmtId="0" fontId="3" fillId="0" borderId="19" xfId="3" applyFont="1" applyBorder="1" applyAlignment="1">
      <alignment horizontal="left" vertical="top" wrapText="1"/>
    </xf>
    <xf numFmtId="3" fontId="3" fillId="0" borderId="10" xfId="5" applyNumberFormat="1" applyFont="1" applyFill="1" applyBorder="1" applyAlignment="1">
      <alignment horizontal="center" vertical="top" wrapText="1"/>
    </xf>
    <xf numFmtId="0" fontId="3" fillId="0" borderId="12" xfId="3" applyFont="1" applyBorder="1" applyAlignment="1">
      <alignment horizontal="left" vertical="top" wrapText="1"/>
    </xf>
    <xf numFmtId="0" fontId="3" fillId="0" borderId="17" xfId="3" applyFont="1" applyBorder="1" applyAlignment="1">
      <alignment horizontal="left" vertical="top" wrapText="1"/>
    </xf>
    <xf numFmtId="3" fontId="3" fillId="0" borderId="1" xfId="6" applyNumberFormat="1" applyFont="1" applyFill="1" applyBorder="1" applyAlignment="1">
      <alignment horizontal="center" wrapText="1"/>
    </xf>
    <xf numFmtId="0" fontId="3" fillId="4" borderId="1" xfId="3" applyFont="1" applyFill="1" applyBorder="1" applyAlignment="1">
      <alignment horizontal="left" vertical="top" wrapText="1"/>
    </xf>
    <xf numFmtId="0" fontId="3" fillId="0" borderId="10" xfId="3" applyFont="1" applyBorder="1" applyAlignment="1">
      <alignment horizontal="center"/>
    </xf>
    <xf numFmtId="0" fontId="3" fillId="4" borderId="14" xfId="3" applyFont="1" applyFill="1" applyBorder="1" applyAlignment="1">
      <alignment horizontal="left" vertical="top" wrapText="1"/>
    </xf>
    <xf numFmtId="1" fontId="3" fillId="0" borderId="11" xfId="3" applyNumberFormat="1" applyFont="1" applyBorder="1" applyAlignment="1">
      <alignment horizontal="center" vertical="top" shrinkToFit="1"/>
    </xf>
    <xf numFmtId="1" fontId="3" fillId="0" borderId="8" xfId="3" applyNumberFormat="1" applyFont="1" applyBorder="1" applyAlignment="1">
      <alignment horizontal="center" vertical="top" shrinkToFit="1"/>
    </xf>
    <xf numFmtId="1" fontId="3" fillId="0" borderId="24" xfId="3" applyNumberFormat="1" applyFont="1" applyBorder="1" applyAlignment="1">
      <alignment horizontal="center" vertical="top" shrinkToFit="1"/>
    </xf>
    <xf numFmtId="1" fontId="3" fillId="0" borderId="13" xfId="3" applyNumberFormat="1" applyFont="1" applyBorder="1" applyAlignment="1">
      <alignment horizontal="center" vertical="top" shrinkToFit="1"/>
    </xf>
    <xf numFmtId="0" fontId="3" fillId="0" borderId="13" xfId="3" applyFont="1" applyBorder="1" applyAlignment="1">
      <alignment horizontal="center" vertical="center" wrapText="1"/>
    </xf>
    <xf numFmtId="0" fontId="3" fillId="0" borderId="24" xfId="3" applyFont="1" applyBorder="1" applyAlignment="1">
      <alignment vertical="top" wrapText="1"/>
    </xf>
    <xf numFmtId="167" fontId="3" fillId="0" borderId="10" xfId="1" applyNumberFormat="1" applyFont="1" applyFill="1" applyBorder="1" applyAlignment="1">
      <alignment horizontal="left" wrapText="1"/>
    </xf>
    <xf numFmtId="1" fontId="3" fillId="0" borderId="15" xfId="3" applyNumberFormat="1" applyFont="1" applyBorder="1" applyAlignment="1">
      <alignment horizontal="center" vertical="top" shrinkToFit="1"/>
    </xf>
    <xf numFmtId="0" fontId="3" fillId="0" borderId="15" xfId="3" applyFont="1" applyBorder="1" applyAlignment="1">
      <alignment vertical="top" wrapText="1"/>
    </xf>
    <xf numFmtId="1" fontId="3" fillId="0" borderId="21" xfId="3" applyNumberFormat="1" applyFont="1" applyBorder="1" applyAlignment="1">
      <alignment horizontal="center" vertical="top" shrinkToFit="1"/>
    </xf>
    <xf numFmtId="43" fontId="3" fillId="0" borderId="10" xfId="1" applyFont="1" applyFill="1" applyBorder="1" applyAlignment="1">
      <alignment horizontal="left" wrapText="1"/>
    </xf>
    <xf numFmtId="1" fontId="3" fillId="0" borderId="16" xfId="3" applyNumberFormat="1" applyFont="1" applyBorder="1" applyAlignment="1">
      <alignment horizontal="center" vertical="top" shrinkToFit="1"/>
    </xf>
    <xf numFmtId="3" fontId="3" fillId="0" borderId="1" xfId="6" applyNumberFormat="1" applyFont="1" applyFill="1" applyBorder="1" applyAlignment="1">
      <alignment horizontal="right" wrapText="1"/>
    </xf>
    <xf numFmtId="167" fontId="3" fillId="0" borderId="10" xfId="1" applyNumberFormat="1" applyFont="1" applyFill="1" applyBorder="1" applyAlignment="1">
      <alignment horizontal="right" vertical="top" wrapText="1"/>
    </xf>
    <xf numFmtId="1" fontId="3" fillId="0" borderId="19" xfId="3" applyNumberFormat="1" applyFont="1" applyBorder="1" applyAlignment="1">
      <alignment horizontal="center" vertical="top" shrinkToFit="1"/>
    </xf>
    <xf numFmtId="0" fontId="3" fillId="0" borderId="26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1" fontId="3" fillId="0" borderId="12" xfId="3" applyNumberFormat="1" applyFont="1" applyBorder="1" applyAlignment="1">
      <alignment horizontal="center" vertical="top" shrinkToFit="1"/>
    </xf>
    <xf numFmtId="0" fontId="3" fillId="4" borderId="10" xfId="3" applyFont="1" applyFill="1" applyBorder="1" applyAlignment="1">
      <alignment horizontal="center" wrapText="1"/>
    </xf>
    <xf numFmtId="0" fontId="3" fillId="4" borderId="10" xfId="3" applyFont="1" applyFill="1" applyBorder="1" applyAlignment="1">
      <alignment horizontal="center" vertical="top" wrapText="1"/>
    </xf>
    <xf numFmtId="0" fontId="3" fillId="0" borderId="1" xfId="3" applyFont="1" applyBorder="1" applyAlignment="1">
      <alignment horizontal="left" vertical="top" wrapText="1"/>
    </xf>
    <xf numFmtId="0" fontId="3" fillId="0" borderId="17" xfId="3" applyFont="1" applyBorder="1" applyAlignment="1">
      <alignment vertical="top" wrapText="1"/>
    </xf>
    <xf numFmtId="167" fontId="3" fillId="0" borderId="10" xfId="1" applyNumberFormat="1" applyFont="1" applyFill="1" applyBorder="1" applyAlignment="1">
      <alignment horizontal="center" vertical="center" wrapText="1"/>
    </xf>
    <xf numFmtId="167" fontId="3" fillId="6" borderId="10" xfId="1" applyNumberFormat="1" applyFont="1" applyFill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wrapText="1"/>
    </xf>
    <xf numFmtId="1" fontId="3" fillId="6" borderId="10" xfId="3" applyNumberFormat="1" applyFont="1" applyFill="1" applyBorder="1" applyAlignment="1">
      <alignment horizontal="center" vertical="center" wrapText="1"/>
    </xf>
    <xf numFmtId="0" fontId="3" fillId="0" borderId="16" xfId="3" applyFont="1" applyBorder="1" applyAlignment="1">
      <alignment horizontal="left" vertical="top" wrapText="1"/>
    </xf>
    <xf numFmtId="0" fontId="3" fillId="0" borderId="16" xfId="3" applyFont="1" applyBorder="1" applyAlignment="1">
      <alignment vertical="top" wrapText="1"/>
    </xf>
    <xf numFmtId="2" fontId="3" fillId="6" borderId="10" xfId="4" applyNumberFormat="1" applyFont="1" applyFill="1" applyBorder="1" applyAlignment="1">
      <alignment horizontal="center" vertical="center" wrapText="1"/>
    </xf>
    <xf numFmtId="0" fontId="3" fillId="0" borderId="11" xfId="3" applyFont="1" applyBorder="1" applyAlignment="1">
      <alignment vertical="top" wrapText="1"/>
    </xf>
    <xf numFmtId="1" fontId="3" fillId="0" borderId="12" xfId="3" applyNumberFormat="1" applyFont="1" applyBorder="1" applyAlignment="1">
      <alignment horizontal="left" vertical="top" indent="1" shrinkToFit="1"/>
    </xf>
    <xf numFmtId="1" fontId="3" fillId="0" borderId="1" xfId="3" applyNumberFormat="1" applyFont="1" applyBorder="1" applyAlignment="1">
      <alignment horizontal="left" vertical="top" indent="1" shrinkToFit="1"/>
    </xf>
    <xf numFmtId="0" fontId="7" fillId="0" borderId="10" xfId="3" applyFont="1" applyBorder="1" applyAlignment="1">
      <alignment horizontal="center" wrapText="1"/>
    </xf>
    <xf numFmtId="10" fontId="7" fillId="6" borderId="10" xfId="4" applyNumberFormat="1" applyFont="1" applyFill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1" fontId="3" fillId="0" borderId="12" xfId="3" applyNumberFormat="1" applyFont="1" applyBorder="1" applyAlignment="1">
      <alignment horizontal="left" vertical="top" indent="1" shrinkToFit="1"/>
    </xf>
    <xf numFmtId="0" fontId="7" fillId="0" borderId="10" xfId="3" applyFont="1" applyBorder="1" applyAlignment="1">
      <alignment horizontal="center" vertical="top" wrapText="1"/>
    </xf>
    <xf numFmtId="0" fontId="7" fillId="0" borderId="13" xfId="3" applyFont="1" applyBorder="1" applyAlignment="1">
      <alignment horizontal="center" vertical="center" wrapText="1"/>
    </xf>
    <xf numFmtId="9" fontId="3" fillId="6" borderId="11" xfId="4" applyFont="1" applyFill="1" applyBorder="1" applyAlignment="1">
      <alignment horizontal="center" vertical="center" wrapText="1"/>
    </xf>
    <xf numFmtId="9" fontId="3" fillId="6" borderId="15" xfId="4" applyFont="1" applyFill="1" applyBorder="1" applyAlignment="1">
      <alignment horizontal="center" vertical="center" wrapText="1"/>
    </xf>
    <xf numFmtId="10" fontId="3" fillId="6" borderId="11" xfId="4" applyNumberFormat="1" applyFont="1" applyFill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/>
    </xf>
    <xf numFmtId="10" fontId="3" fillId="6" borderId="15" xfId="4" applyNumberFormat="1" applyFont="1" applyFill="1" applyBorder="1" applyAlignment="1">
      <alignment horizontal="center" vertical="center" wrapText="1"/>
    </xf>
    <xf numFmtId="166" fontId="8" fillId="0" borderId="10" xfId="5" applyFont="1" applyFill="1" applyBorder="1" applyAlignment="1">
      <alignment horizontal="center" wrapText="1"/>
    </xf>
    <xf numFmtId="166" fontId="3" fillId="0" borderId="10" xfId="5" applyFont="1" applyFill="1" applyBorder="1" applyAlignment="1">
      <alignment horizontal="center" vertical="top" wrapText="1"/>
    </xf>
    <xf numFmtId="168" fontId="3" fillId="6" borderId="10" xfId="4" applyNumberFormat="1" applyFont="1" applyFill="1" applyBorder="1" applyAlignment="1">
      <alignment horizontal="center" vertical="center" wrapText="1"/>
    </xf>
    <xf numFmtId="0" fontId="3" fillId="0" borderId="13" xfId="3" applyFont="1" applyBorder="1" applyAlignment="1">
      <alignment horizontal="center" vertical="center" wrapText="1"/>
    </xf>
    <xf numFmtId="1" fontId="3" fillId="0" borderId="11" xfId="3" applyNumberFormat="1" applyFont="1" applyBorder="1" applyAlignment="1">
      <alignment horizontal="left" vertical="top" indent="1" shrinkToFit="1"/>
    </xf>
    <xf numFmtId="1" fontId="3" fillId="0" borderId="27" xfId="3" applyNumberFormat="1" applyFont="1" applyBorder="1" applyAlignment="1">
      <alignment horizontal="center" vertical="top" shrinkToFit="1"/>
    </xf>
    <xf numFmtId="1" fontId="3" fillId="0" borderId="15" xfId="3" applyNumberFormat="1" applyFont="1" applyBorder="1" applyAlignment="1">
      <alignment horizontal="left" vertical="top" indent="1" shrinkToFit="1"/>
    </xf>
    <xf numFmtId="0" fontId="3" fillId="0" borderId="15" xfId="3" applyFont="1" applyBorder="1" applyAlignment="1">
      <alignment horizontal="left" vertical="top" wrapText="1"/>
    </xf>
    <xf numFmtId="3" fontId="3" fillId="4" borderId="10" xfId="3" applyNumberFormat="1" applyFont="1" applyFill="1" applyBorder="1" applyAlignment="1">
      <alignment horizontal="center" vertical="top" wrapText="1"/>
    </xf>
    <xf numFmtId="1" fontId="3" fillId="0" borderId="19" xfId="3" applyNumberFormat="1" applyFont="1" applyBorder="1" applyAlignment="1">
      <alignment horizontal="left" vertical="top" indent="1" shrinkToFit="1"/>
    </xf>
    <xf numFmtId="0" fontId="3" fillId="0" borderId="14" xfId="3" applyFont="1" applyBorder="1" applyAlignment="1">
      <alignment horizontal="left" vertical="top" wrapText="1"/>
    </xf>
    <xf numFmtId="0" fontId="3" fillId="0" borderId="10" xfId="3" applyFont="1" applyBorder="1" applyAlignment="1">
      <alignment vertical="center" wrapText="1"/>
    </xf>
    <xf numFmtId="0" fontId="3" fillId="4" borderId="10" xfId="3" applyFont="1" applyFill="1" applyBorder="1" applyAlignment="1">
      <alignment horizontal="center" vertical="center" wrapText="1"/>
    </xf>
    <xf numFmtId="0" fontId="3" fillId="6" borderId="10" xfId="3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left" vertical="top" wrapText="1"/>
    </xf>
    <xf numFmtId="4" fontId="3" fillId="4" borderId="10" xfId="3" applyNumberFormat="1" applyFont="1" applyFill="1" applyBorder="1" applyAlignment="1">
      <alignment horizontal="center" vertical="top" wrapText="1"/>
    </xf>
    <xf numFmtId="1" fontId="3" fillId="0" borderId="11" xfId="3" applyNumberFormat="1" applyFont="1" applyBorder="1" applyAlignment="1">
      <alignment horizontal="left" vertical="top" indent="1" shrinkToFit="1"/>
    </xf>
    <xf numFmtId="1" fontId="3" fillId="0" borderId="24" xfId="3" applyNumberFormat="1" applyFont="1" applyBorder="1" applyAlignment="1">
      <alignment horizontal="left" vertical="top" indent="1" shrinkToFit="1"/>
    </xf>
    <xf numFmtId="1" fontId="3" fillId="0" borderId="22" xfId="3" applyNumberFormat="1" applyFont="1" applyBorder="1" applyAlignment="1">
      <alignment horizontal="center" vertical="top" shrinkToFit="1"/>
    </xf>
    <xf numFmtId="1" fontId="3" fillId="0" borderId="21" xfId="3" applyNumberFormat="1" applyFont="1" applyBorder="1" applyAlignment="1">
      <alignment horizontal="center" vertical="top" shrinkToFit="1"/>
    </xf>
    <xf numFmtId="1" fontId="3" fillId="0" borderId="15" xfId="3" applyNumberFormat="1" applyFont="1" applyBorder="1" applyAlignment="1">
      <alignment horizontal="left" vertical="top" indent="1" shrinkToFit="1"/>
    </xf>
    <xf numFmtId="1" fontId="3" fillId="0" borderId="21" xfId="3" applyNumberFormat="1" applyFont="1" applyBorder="1" applyAlignment="1">
      <alignment horizontal="left" vertical="top" shrinkToFit="1"/>
    </xf>
    <xf numFmtId="0" fontId="3" fillId="0" borderId="28" xfId="3" applyFont="1" applyBorder="1" applyAlignment="1">
      <alignment vertical="top" wrapText="1"/>
    </xf>
    <xf numFmtId="1" fontId="3" fillId="0" borderId="23" xfId="3" applyNumberFormat="1" applyFont="1" applyBorder="1" applyAlignment="1">
      <alignment horizontal="center" vertical="top" shrinkToFit="1"/>
    </xf>
    <xf numFmtId="0" fontId="3" fillId="4" borderId="23" xfId="3" applyFont="1" applyFill="1" applyBorder="1" applyAlignment="1">
      <alignment horizontal="left" vertical="top" wrapText="1"/>
    </xf>
    <xf numFmtId="0" fontId="3" fillId="0" borderId="29" xfId="3" applyFont="1" applyBorder="1" applyAlignment="1">
      <alignment horizontal="center" vertical="top" wrapText="1"/>
    </xf>
    <xf numFmtId="169" fontId="3" fillId="6" borderId="29" xfId="3" applyNumberFormat="1" applyFont="1" applyFill="1" applyBorder="1" applyAlignment="1">
      <alignment horizontal="center" vertical="center" wrapText="1"/>
    </xf>
    <xf numFmtId="0" fontId="3" fillId="0" borderId="16" xfId="3" applyFont="1" applyBorder="1" applyAlignment="1">
      <alignment horizontal="center" vertical="top"/>
    </xf>
    <xf numFmtId="0" fontId="3" fillId="0" borderId="19" xfId="3" applyFont="1" applyBorder="1" applyAlignment="1">
      <alignment horizontal="center" vertical="top"/>
    </xf>
    <xf numFmtId="0" fontId="3" fillId="0" borderId="11" xfId="3" applyFont="1" applyBorder="1" applyAlignment="1">
      <alignment horizontal="center" vertical="top"/>
    </xf>
    <xf numFmtId="0" fontId="3" fillId="0" borderId="15" xfId="3" applyFont="1" applyBorder="1" applyAlignment="1">
      <alignment horizontal="left" vertical="top"/>
    </xf>
    <xf numFmtId="0" fontId="3" fillId="0" borderId="30" xfId="3" applyFont="1" applyBorder="1" applyAlignment="1">
      <alignment horizontal="left" vertical="top" wrapText="1"/>
    </xf>
    <xf numFmtId="0" fontId="3" fillId="0" borderId="11" xfId="3" applyFont="1" applyBorder="1" applyAlignment="1">
      <alignment horizontal="left" vertical="top" wrapText="1"/>
    </xf>
    <xf numFmtId="0" fontId="9" fillId="0" borderId="11" xfId="3" applyFont="1" applyBorder="1" applyAlignment="1">
      <alignment horizontal="left" vertical="top" wrapText="1"/>
    </xf>
    <xf numFmtId="0" fontId="3" fillId="0" borderId="11" xfId="3" quotePrefix="1" applyFont="1" applyBorder="1" applyAlignment="1">
      <alignment horizontal="center" vertical="center" wrapText="1"/>
    </xf>
    <xf numFmtId="3" fontId="3" fillId="0" borderId="11" xfId="3" applyNumberFormat="1" applyFont="1" applyBorder="1" applyAlignment="1">
      <alignment horizontal="center" vertical="top" wrapText="1"/>
    </xf>
    <xf numFmtId="10" fontId="3" fillId="6" borderId="11" xfId="4" applyNumberFormat="1" applyFont="1" applyFill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3" fillId="0" borderId="24" xfId="3" applyFont="1" applyBorder="1" applyAlignment="1">
      <alignment horizontal="left" vertical="top"/>
    </xf>
    <xf numFmtId="0" fontId="9" fillId="0" borderId="24" xfId="3" applyFont="1" applyBorder="1" applyAlignment="1">
      <alignment horizontal="left" vertical="top" wrapText="1"/>
    </xf>
    <xf numFmtId="0" fontId="3" fillId="0" borderId="24" xfId="3" quotePrefix="1" applyFont="1" applyBorder="1" applyAlignment="1">
      <alignment horizontal="center" vertical="center" wrapText="1"/>
    </xf>
    <xf numFmtId="3" fontId="3" fillId="0" borderId="24" xfId="3" applyNumberFormat="1" applyFont="1" applyBorder="1" applyAlignment="1">
      <alignment horizontal="center" vertical="top" wrapText="1"/>
    </xf>
    <xf numFmtId="10" fontId="3" fillId="0" borderId="24" xfId="4" applyNumberFormat="1" applyFont="1" applyFill="1" applyBorder="1" applyAlignment="1">
      <alignment horizontal="center" vertical="center" wrapText="1"/>
    </xf>
    <xf numFmtId="0" fontId="3" fillId="0" borderId="24" xfId="3" applyFont="1" applyBorder="1" applyAlignment="1">
      <alignment horizontal="center" vertical="center" wrapText="1"/>
    </xf>
    <xf numFmtId="3" fontId="3" fillId="0" borderId="24" xfId="3" applyNumberFormat="1" applyFont="1" applyBorder="1" applyAlignment="1">
      <alignment horizontal="center" vertical="top" wrapText="1"/>
    </xf>
    <xf numFmtId="0" fontId="9" fillId="0" borderId="24" xfId="3" quotePrefix="1" applyFont="1" applyBorder="1" applyAlignment="1">
      <alignment horizontal="left" vertical="top" wrapText="1"/>
    </xf>
    <xf numFmtId="0" fontId="9" fillId="0" borderId="15" xfId="3" applyFont="1" applyBorder="1" applyAlignment="1">
      <alignment horizontal="left" vertical="top" wrapText="1"/>
    </xf>
    <xf numFmtId="0" fontId="3" fillId="0" borderId="15" xfId="3" quotePrefix="1" applyFont="1" applyBorder="1" applyAlignment="1">
      <alignment horizontal="center" vertical="center" wrapText="1"/>
    </xf>
    <xf numFmtId="3" fontId="3" fillId="0" borderId="15" xfId="3" applyNumberFormat="1" applyFont="1" applyBorder="1" applyAlignment="1">
      <alignment horizontal="center" vertical="top" wrapText="1"/>
    </xf>
    <xf numFmtId="10" fontId="3" fillId="0" borderId="15" xfId="4" applyNumberFormat="1" applyFont="1" applyFill="1" applyBorder="1" applyAlignment="1">
      <alignment horizontal="center" vertical="center" wrapText="1"/>
    </xf>
    <xf numFmtId="0" fontId="3" fillId="0" borderId="15" xfId="3" applyFont="1" applyBorder="1" applyAlignment="1">
      <alignment horizontal="center" vertical="center" wrapText="1"/>
    </xf>
    <xf numFmtId="0" fontId="3" fillId="0" borderId="0" xfId="3" quotePrefix="1" applyFont="1" applyAlignment="1">
      <alignment horizontal="center" vertical="center" wrapText="1"/>
    </xf>
    <xf numFmtId="3" fontId="3" fillId="0" borderId="11" xfId="3" applyNumberFormat="1" applyFont="1" applyBorder="1" applyAlignment="1">
      <alignment horizontal="center" vertical="top" wrapText="1"/>
    </xf>
    <xf numFmtId="10" fontId="3" fillId="0" borderId="11" xfId="4" applyNumberFormat="1" applyFont="1" applyFill="1" applyBorder="1" applyAlignment="1">
      <alignment horizontal="center" vertical="center" wrapText="1"/>
    </xf>
    <xf numFmtId="1" fontId="3" fillId="0" borderId="24" xfId="3" applyNumberFormat="1" applyFont="1" applyBorder="1" applyAlignment="1">
      <alignment horizontal="left" vertical="top" indent="1" shrinkToFit="1"/>
    </xf>
    <xf numFmtId="1" fontId="3" fillId="0" borderId="22" xfId="3" applyNumberFormat="1" applyFont="1" applyBorder="1" applyAlignment="1">
      <alignment horizontal="center" vertical="top" shrinkToFit="1"/>
    </xf>
    <xf numFmtId="0" fontId="9" fillId="0" borderId="24" xfId="3" applyFont="1" applyBorder="1" applyAlignment="1">
      <alignment horizontal="left" vertical="top" wrapText="1"/>
    </xf>
    <xf numFmtId="0" fontId="3" fillId="0" borderId="0" xfId="3" applyFont="1" applyAlignment="1">
      <alignment horizontal="left" vertical="top" wrapText="1"/>
    </xf>
    <xf numFmtId="0" fontId="9" fillId="0" borderId="15" xfId="3" applyFont="1" applyBorder="1" applyAlignment="1">
      <alignment horizontal="left" vertical="top" wrapText="1"/>
    </xf>
    <xf numFmtId="0" fontId="3" fillId="0" borderId="30" xfId="3" applyFont="1" applyBorder="1" applyAlignment="1">
      <alignment horizontal="left" vertical="top" wrapText="1"/>
    </xf>
    <xf numFmtId="0" fontId="3" fillId="0" borderId="15" xfId="3" quotePrefix="1" applyFont="1" applyBorder="1" applyAlignment="1">
      <alignment horizontal="center" vertical="top" wrapText="1"/>
    </xf>
    <xf numFmtId="0" fontId="3" fillId="0" borderId="15" xfId="3" applyFont="1" applyBorder="1" applyAlignment="1">
      <alignment vertical="center" wrapText="1"/>
    </xf>
    <xf numFmtId="0" fontId="3" fillId="0" borderId="15" xfId="3" applyFont="1" applyBorder="1" applyAlignment="1">
      <alignment horizontal="left" vertical="center" wrapText="1"/>
    </xf>
    <xf numFmtId="1" fontId="3" fillId="0" borderId="27" xfId="3" applyNumberFormat="1" applyFont="1" applyBorder="1" applyAlignment="1">
      <alignment horizontal="center" vertical="top" shrinkToFit="1"/>
    </xf>
    <xf numFmtId="0" fontId="3" fillId="0" borderId="17" xfId="3" applyFont="1" applyBorder="1" applyAlignment="1">
      <alignment horizontal="center" vertical="top" wrapText="1"/>
    </xf>
    <xf numFmtId="0" fontId="3" fillId="6" borderId="17" xfId="3" applyFont="1" applyFill="1" applyBorder="1" applyAlignment="1">
      <alignment horizontal="center" vertical="top" wrapText="1"/>
    </xf>
    <xf numFmtId="1" fontId="3" fillId="0" borderId="1" xfId="3" applyNumberFormat="1" applyFont="1" applyBorder="1" applyAlignment="1">
      <alignment horizontal="left" vertical="top" indent="1" shrinkToFit="1"/>
    </xf>
    <xf numFmtId="1" fontId="3" fillId="0" borderId="11" xfId="3" applyNumberFormat="1" applyFont="1" applyBorder="1" applyAlignment="1">
      <alignment horizontal="center" vertical="top" shrinkToFit="1"/>
    </xf>
    <xf numFmtId="1" fontId="3" fillId="0" borderId="15" xfId="3" applyNumberFormat="1" applyFont="1" applyBorder="1" applyAlignment="1">
      <alignment horizontal="center" vertical="top" shrinkToFit="1"/>
    </xf>
    <xf numFmtId="0" fontId="3" fillId="0" borderId="31" xfId="3" applyFont="1" applyBorder="1" applyAlignment="1">
      <alignment horizontal="left" vertical="top" wrapText="1"/>
    </xf>
    <xf numFmtId="0" fontId="3" fillId="0" borderId="9" xfId="3" applyFont="1" applyBorder="1" applyAlignment="1">
      <alignment horizontal="center" vertical="top" wrapText="1"/>
    </xf>
    <xf numFmtId="1" fontId="3" fillId="5" borderId="10" xfId="3" applyNumberFormat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top" wrapText="1"/>
    </xf>
    <xf numFmtId="0" fontId="3" fillId="0" borderId="32" xfId="3" applyFont="1" applyBorder="1" applyAlignment="1">
      <alignment horizontal="center" vertical="center" wrapText="1"/>
    </xf>
    <xf numFmtId="0" fontId="3" fillId="0" borderId="14" xfId="3" applyFont="1" applyBorder="1" applyAlignment="1">
      <alignment vertical="top" wrapText="1"/>
    </xf>
    <xf numFmtId="0" fontId="3" fillId="0" borderId="12" xfId="3" applyFont="1" applyBorder="1" applyAlignment="1">
      <alignment vertical="top" wrapText="1"/>
    </xf>
    <xf numFmtId="0" fontId="3" fillId="0" borderId="33" xfId="3" applyFont="1" applyBorder="1" applyAlignment="1">
      <alignment horizontal="center" vertical="center" wrapText="1"/>
    </xf>
    <xf numFmtId="1" fontId="3" fillId="0" borderId="4" xfId="3" applyNumberFormat="1" applyFont="1" applyBorder="1" applyAlignment="1">
      <alignment horizontal="left" vertical="top" indent="1" shrinkToFit="1"/>
    </xf>
    <xf numFmtId="0" fontId="3" fillId="0" borderId="17" xfId="3" applyFont="1" applyBorder="1" applyAlignment="1">
      <alignment vertical="top" wrapText="1"/>
    </xf>
    <xf numFmtId="0" fontId="3" fillId="0" borderId="9" xfId="3" applyFont="1" applyBorder="1" applyAlignment="1">
      <alignment horizontal="left" vertical="top" wrapText="1"/>
    </xf>
    <xf numFmtId="1" fontId="3" fillId="0" borderId="10" xfId="3" applyNumberFormat="1" applyFont="1" applyBorder="1" applyAlignment="1">
      <alignment horizontal="center" vertical="top" shrinkToFit="1"/>
    </xf>
    <xf numFmtId="0" fontId="3" fillId="0" borderId="5" xfId="3" applyFont="1" applyBorder="1" applyAlignment="1">
      <alignment horizontal="left" vertical="top" wrapText="1"/>
    </xf>
    <xf numFmtId="165" fontId="3" fillId="0" borderId="10" xfId="3" applyNumberFormat="1" applyFont="1" applyBorder="1" applyAlignment="1">
      <alignment horizontal="center" vertical="center" wrapText="1"/>
    </xf>
    <xf numFmtId="165" fontId="3" fillId="6" borderId="10" xfId="3" applyNumberFormat="1" applyFont="1" applyFill="1" applyBorder="1" applyAlignment="1">
      <alignment horizontal="center" vertical="center" wrapText="1"/>
    </xf>
    <xf numFmtId="170" fontId="3" fillId="0" borderId="10" xfId="3" applyNumberFormat="1" applyFont="1" applyBorder="1" applyAlignment="1">
      <alignment horizontal="center" vertical="top" wrapText="1"/>
    </xf>
    <xf numFmtId="170" fontId="3" fillId="6" borderId="10" xfId="3" applyNumberFormat="1" applyFont="1" applyFill="1" applyBorder="1" applyAlignment="1">
      <alignment horizontal="center" vertical="top" wrapText="1"/>
    </xf>
    <xf numFmtId="0" fontId="10" fillId="0" borderId="12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3" fillId="0" borderId="16" xfId="3" applyFont="1" applyBorder="1" applyAlignment="1">
      <alignment horizontal="center" vertical="center" wrapText="1"/>
    </xf>
    <xf numFmtId="0" fontId="3" fillId="6" borderId="16" xfId="3" applyFont="1" applyFill="1" applyBorder="1" applyAlignment="1">
      <alignment horizontal="center" vertical="center" wrapText="1"/>
    </xf>
    <xf numFmtId="0" fontId="3" fillId="0" borderId="34" xfId="3" applyFont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/>
    </xf>
    <xf numFmtId="0" fontId="3" fillId="6" borderId="12" xfId="3" applyFont="1" applyFill="1" applyBorder="1" applyAlignment="1">
      <alignment horizontal="center" vertical="center" wrapText="1"/>
    </xf>
    <xf numFmtId="0" fontId="3" fillId="0" borderId="19" xfId="3" applyFont="1" applyBorder="1" applyAlignment="1">
      <alignment horizontal="center" vertical="center" wrapText="1"/>
    </xf>
    <xf numFmtId="0" fontId="3" fillId="6" borderId="19" xfId="3" applyFont="1" applyFill="1" applyBorder="1" applyAlignment="1">
      <alignment horizontal="center" vertical="center" wrapText="1"/>
    </xf>
    <xf numFmtId="0" fontId="10" fillId="0" borderId="10" xfId="3" applyFont="1" applyBorder="1" applyAlignment="1">
      <alignment horizontal="left" vertical="top" wrapText="1"/>
    </xf>
    <xf numFmtId="0" fontId="8" fillId="0" borderId="10" xfId="3" applyFont="1" applyBorder="1" applyAlignment="1">
      <alignment horizontal="left" vertical="top" wrapText="1"/>
    </xf>
    <xf numFmtId="0" fontId="3" fillId="6" borderId="10" xfId="3" applyFont="1" applyFill="1" applyBorder="1" applyAlignment="1">
      <alignment horizontal="center" vertical="top" wrapText="1"/>
    </xf>
    <xf numFmtId="0" fontId="10" fillId="0" borderId="31" xfId="3" applyFont="1" applyBorder="1" applyAlignment="1">
      <alignment horizontal="left" vertical="top" wrapText="1"/>
    </xf>
    <xf numFmtId="0" fontId="8" fillId="6" borderId="10" xfId="3" applyFont="1" applyFill="1" applyBorder="1" applyAlignment="1">
      <alignment horizontal="left" vertical="top" wrapText="1"/>
    </xf>
    <xf numFmtId="1" fontId="3" fillId="0" borderId="5" xfId="3" applyNumberFormat="1" applyFont="1" applyBorder="1" applyAlignment="1">
      <alignment horizontal="center" vertical="top" shrinkToFit="1"/>
    </xf>
    <xf numFmtId="166" fontId="3" fillId="0" borderId="5" xfId="5" applyFont="1" applyFill="1" applyBorder="1" applyAlignment="1">
      <alignment horizontal="center" vertical="center" wrapText="1"/>
    </xf>
    <xf numFmtId="166" fontId="3" fillId="6" borderId="5" xfId="5" applyFont="1" applyFill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3" fillId="0" borderId="35" xfId="3" applyFont="1" applyBorder="1" applyAlignment="1">
      <alignment horizontal="center" vertical="center" wrapText="1"/>
    </xf>
    <xf numFmtId="0" fontId="3" fillId="0" borderId="36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/>
    </xf>
    <xf numFmtId="3" fontId="3" fillId="0" borderId="10" xfId="3" applyNumberFormat="1" applyFont="1" applyBorder="1" applyAlignment="1">
      <alignment horizontal="center"/>
    </xf>
    <xf numFmtId="0" fontId="3" fillId="0" borderId="15" xfId="3" applyFont="1" applyBorder="1" applyAlignment="1">
      <alignment horizontal="center" vertical="center"/>
    </xf>
    <xf numFmtId="3" fontId="3" fillId="0" borderId="10" xfId="3" applyNumberFormat="1" applyFont="1" applyBorder="1" applyAlignment="1">
      <alignment horizontal="center" vertical="top"/>
    </xf>
    <xf numFmtId="3" fontId="3" fillId="0" borderId="15" xfId="3" applyNumberFormat="1" applyFont="1" applyBorder="1" applyAlignment="1">
      <alignment horizontal="center" wrapText="1"/>
    </xf>
    <xf numFmtId="0" fontId="8" fillId="0" borderId="9" xfId="3" applyFont="1" applyBorder="1" applyAlignment="1">
      <alignment horizontal="left" vertical="top" wrapText="1"/>
    </xf>
    <xf numFmtId="41" fontId="3" fillId="0" borderId="10" xfId="2" applyFont="1" applyFill="1" applyBorder="1" applyAlignment="1">
      <alignment wrapText="1"/>
    </xf>
    <xf numFmtId="167" fontId="8" fillId="0" borderId="17" xfId="1" applyNumberFormat="1" applyFont="1" applyFill="1" applyBorder="1" applyAlignment="1">
      <alignment horizontal="right" vertical="top" wrapText="1"/>
    </xf>
    <xf numFmtId="0" fontId="7" fillId="0" borderId="10" xfId="3" applyFont="1" applyBorder="1" applyAlignment="1">
      <alignment horizontal="left" vertical="top" wrapText="1"/>
    </xf>
    <xf numFmtId="0" fontId="7" fillId="4" borderId="7" xfId="3" applyFont="1" applyFill="1" applyBorder="1" applyAlignment="1">
      <alignment horizontal="left" vertical="top" wrapText="1"/>
    </xf>
    <xf numFmtId="41" fontId="7" fillId="0" borderId="10" xfId="2" applyFont="1" applyFill="1" applyBorder="1" applyAlignment="1">
      <alignment horizontal="left" wrapText="1"/>
    </xf>
    <xf numFmtId="10" fontId="7" fillId="6" borderId="10" xfId="3" quotePrefix="1" applyNumberFormat="1" applyFont="1" applyFill="1" applyBorder="1" applyAlignment="1">
      <alignment horizontal="center" vertical="center" wrapText="1"/>
    </xf>
    <xf numFmtId="0" fontId="7" fillId="4" borderId="0" xfId="3" applyFont="1" applyFill="1" applyAlignment="1">
      <alignment horizontal="left" vertical="top" wrapText="1"/>
    </xf>
    <xf numFmtId="166" fontId="7" fillId="0" borderId="17" xfId="5" applyFont="1" applyFill="1" applyBorder="1" applyAlignment="1">
      <alignment horizontal="left" vertical="top" wrapText="1"/>
    </xf>
    <xf numFmtId="10" fontId="7" fillId="6" borderId="10" xfId="3" applyNumberFormat="1" applyFont="1" applyFill="1" applyBorder="1" applyAlignment="1">
      <alignment horizontal="center" vertical="center" wrapText="1"/>
    </xf>
    <xf numFmtId="171" fontId="3" fillId="0" borderId="10" xfId="3" applyNumberFormat="1" applyFont="1" applyBorder="1" applyAlignment="1">
      <alignment horizontal="center" wrapText="1"/>
    </xf>
    <xf numFmtId="0" fontId="3" fillId="0" borderId="11" xfId="3" quotePrefix="1" applyFont="1" applyBorder="1" applyAlignment="1">
      <alignment horizontal="center" vertical="center" wrapText="1"/>
    </xf>
    <xf numFmtId="1" fontId="3" fillId="0" borderId="10" xfId="3" applyNumberFormat="1" applyFont="1" applyBorder="1" applyAlignment="1">
      <alignment horizontal="left" vertical="center" indent="1" shrinkToFit="1"/>
    </xf>
    <xf numFmtId="1" fontId="3" fillId="0" borderId="10" xfId="3" applyNumberFormat="1" applyFont="1" applyBorder="1" applyAlignment="1">
      <alignment vertical="top" shrinkToFit="1"/>
    </xf>
    <xf numFmtId="1" fontId="3" fillId="6" borderId="10" xfId="3" applyNumberFormat="1" applyFont="1" applyFill="1" applyBorder="1" applyAlignment="1">
      <alignment horizontal="center" vertical="top" shrinkToFit="1"/>
    </xf>
    <xf numFmtId="0" fontId="3" fillId="0" borderId="15" xfId="3" quotePrefix="1" applyFont="1" applyBorder="1" applyAlignment="1">
      <alignment horizontal="center" vertical="center" wrapText="1"/>
    </xf>
    <xf numFmtId="0" fontId="3" fillId="0" borderId="15" xfId="3" applyFont="1" applyBorder="1" applyAlignment="1">
      <alignment horizontal="center" wrapText="1"/>
    </xf>
    <xf numFmtId="1" fontId="3" fillId="0" borderId="9" xfId="3" applyNumberFormat="1" applyFont="1" applyBorder="1" applyAlignment="1">
      <alignment horizontal="center" vertical="top" shrinkToFit="1"/>
    </xf>
    <xf numFmtId="1" fontId="3" fillId="0" borderId="17" xfId="3" applyNumberFormat="1" applyFont="1" applyBorder="1" applyAlignment="1">
      <alignment vertical="top" shrinkToFit="1"/>
    </xf>
    <xf numFmtId="1" fontId="3" fillId="0" borderId="12" xfId="3" applyNumberFormat="1" applyFont="1" applyBorder="1" applyAlignment="1">
      <alignment vertical="top" shrinkToFit="1"/>
    </xf>
    <xf numFmtId="0" fontId="3" fillId="4" borderId="37" xfId="3" applyFont="1" applyFill="1" applyBorder="1" applyAlignment="1">
      <alignment horizontal="center" vertical="top" wrapText="1"/>
    </xf>
    <xf numFmtId="172" fontId="3" fillId="0" borderId="37" xfId="3" quotePrefix="1" applyNumberFormat="1" applyFont="1" applyBorder="1" applyAlignment="1">
      <alignment horizontal="center" vertical="center" shrinkToFit="1"/>
    </xf>
    <xf numFmtId="0" fontId="6" fillId="0" borderId="5" xfId="3" applyFont="1" applyBorder="1" applyAlignment="1">
      <alignment horizontal="center" wrapText="1"/>
    </xf>
    <xf numFmtId="9" fontId="7" fillId="6" borderId="10" xfId="4" applyFont="1" applyFill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top" wrapText="1"/>
    </xf>
    <xf numFmtId="0" fontId="7" fillId="0" borderId="13" xfId="3" applyFont="1" applyBorder="1" applyAlignment="1">
      <alignment horizontal="center" vertical="center" wrapText="1"/>
    </xf>
    <xf numFmtId="1" fontId="3" fillId="0" borderId="10" xfId="3" applyNumberFormat="1" applyFont="1" applyBorder="1" applyAlignment="1">
      <alignment horizontal="center" vertical="top" shrinkToFit="1"/>
    </xf>
    <xf numFmtId="0" fontId="3" fillId="0" borderId="10" xfId="3" applyFont="1" applyBorder="1" applyAlignment="1">
      <alignment horizontal="left" vertical="top" wrapText="1"/>
    </xf>
    <xf numFmtId="0" fontId="3" fillId="4" borderId="25" xfId="3" applyFont="1" applyFill="1" applyBorder="1" applyAlignment="1">
      <alignment vertical="top" wrapText="1"/>
    </xf>
    <xf numFmtId="0" fontId="3" fillId="4" borderId="10" xfId="3" quotePrefix="1" applyFont="1" applyFill="1" applyBorder="1" applyAlignment="1">
      <alignment horizontal="center" vertical="center" wrapText="1"/>
    </xf>
    <xf numFmtId="0" fontId="3" fillId="4" borderId="4" xfId="3" applyFont="1" applyFill="1" applyBorder="1" applyAlignment="1">
      <alignment vertical="top" wrapText="1"/>
    </xf>
    <xf numFmtId="0" fontId="3" fillId="4" borderId="1" xfId="3" applyFont="1" applyFill="1" applyBorder="1" applyAlignment="1">
      <alignment vertical="top" wrapText="1"/>
    </xf>
    <xf numFmtId="0" fontId="3" fillId="4" borderId="10" xfId="3" applyFont="1" applyFill="1" applyBorder="1" applyAlignment="1">
      <alignment vertical="top" wrapText="1"/>
    </xf>
    <xf numFmtId="0" fontId="3" fillId="4" borderId="12" xfId="3" applyFont="1" applyFill="1" applyBorder="1" applyAlignment="1">
      <alignment vertical="top" wrapText="1"/>
    </xf>
    <xf numFmtId="0" fontId="10" fillId="0" borderId="1" xfId="3" applyFont="1" applyBorder="1" applyAlignment="1">
      <alignment horizontal="left" vertical="top" wrapText="1"/>
    </xf>
    <xf numFmtId="0" fontId="10" fillId="0" borderId="17" xfId="3" applyFont="1" applyBorder="1" applyAlignment="1">
      <alignment horizontal="left" vertical="top" wrapText="1"/>
    </xf>
    <xf numFmtId="0" fontId="3" fillId="4" borderId="11" xfId="3" applyFont="1" applyFill="1" applyBorder="1" applyAlignment="1">
      <alignment vertical="top" wrapText="1"/>
    </xf>
    <xf numFmtId="0" fontId="3" fillId="4" borderId="11" xfId="3" quotePrefix="1" applyFont="1" applyFill="1" applyBorder="1" applyAlignment="1">
      <alignment horizontal="center" vertical="center" wrapText="1"/>
    </xf>
    <xf numFmtId="1" fontId="3" fillId="0" borderId="38" xfId="3" applyNumberFormat="1" applyFont="1" applyBorder="1" applyAlignment="1">
      <alignment horizontal="center" vertical="top" shrinkToFit="1"/>
    </xf>
    <xf numFmtId="0" fontId="3" fillId="4" borderId="10" xfId="3" applyFont="1" applyFill="1" applyBorder="1" applyAlignment="1">
      <alignment horizontal="left" vertical="top" wrapText="1"/>
    </xf>
    <xf numFmtId="167" fontId="3" fillId="0" borderId="10" xfId="1" applyNumberFormat="1" applyFont="1" applyFill="1" applyBorder="1" applyAlignment="1">
      <alignment horizontal="center" vertical="top" wrapText="1"/>
    </xf>
    <xf numFmtId="0" fontId="3" fillId="4" borderId="10" xfId="3" applyFont="1" applyFill="1" applyBorder="1" applyAlignment="1">
      <alignment horizontal="center" vertical="top"/>
    </xf>
    <xf numFmtId="167" fontId="3" fillId="0" borderId="10" xfId="1" applyNumberFormat="1" applyFont="1" applyFill="1" applyBorder="1" applyAlignment="1">
      <alignment horizontal="center" vertical="top"/>
    </xf>
    <xf numFmtId="0" fontId="3" fillId="6" borderId="10" xfId="3" applyFont="1" applyFill="1" applyBorder="1" applyAlignment="1">
      <alignment horizontal="center" vertical="top"/>
    </xf>
    <xf numFmtId="0" fontId="3" fillId="4" borderId="10" xfId="3" applyFont="1" applyFill="1" applyBorder="1" applyAlignment="1">
      <alignment horizontal="center" vertical="center"/>
    </xf>
    <xf numFmtId="0" fontId="3" fillId="4" borderId="10" xfId="3" applyFont="1" applyFill="1" applyBorder="1" applyAlignment="1">
      <alignment horizontal="left" vertical="top"/>
    </xf>
    <xf numFmtId="0" fontId="3" fillId="0" borderId="10" xfId="3" applyFont="1" applyBorder="1" applyAlignment="1">
      <alignment horizontal="center" vertical="top"/>
    </xf>
    <xf numFmtId="0" fontId="3" fillId="0" borderId="10" xfId="3" applyFont="1" applyBorder="1" applyAlignment="1">
      <alignment horizontal="left" vertical="top"/>
    </xf>
    <xf numFmtId="0" fontId="3" fillId="0" borderId="10" xfId="3" applyFont="1" applyBorder="1" applyAlignment="1">
      <alignment vertical="top"/>
    </xf>
    <xf numFmtId="0" fontId="3" fillId="0" borderId="31" xfId="3" applyFont="1" applyBorder="1" applyAlignment="1">
      <alignment horizontal="left" vertical="top" wrapText="1"/>
    </xf>
    <xf numFmtId="0" fontId="11" fillId="0" borderId="0" xfId="3" applyFont="1" applyAlignment="1">
      <alignment horizontal="center" vertical="center" wrapText="1"/>
    </xf>
    <xf numFmtId="0" fontId="5" fillId="0" borderId="31" xfId="3" applyFont="1" applyBorder="1" applyAlignment="1">
      <alignment horizontal="left" vertical="top" wrapText="1"/>
    </xf>
    <xf numFmtId="0" fontId="3" fillId="0" borderId="31" xfId="3" applyFont="1" applyBorder="1" applyAlignment="1">
      <alignment horizontal="center" vertical="center" wrapText="1"/>
    </xf>
  </cellXfs>
  <cellStyles count="7">
    <cellStyle name="Comma" xfId="1" builtinId="3"/>
    <cellStyle name="Comma [0]" xfId="2" builtinId="6"/>
    <cellStyle name="Comma [0] 2 2" xfId="6" xr:uid="{8CF1B8F2-E131-4EFB-9046-20069E809DB1}"/>
    <cellStyle name="Comma [0] 4" xfId="5" xr:uid="{C1634BCA-1970-4C6D-A8B3-17DCDC91050A}"/>
    <cellStyle name="Normal" xfId="0" builtinId="0"/>
    <cellStyle name="Normal 2" xfId="3" xr:uid="{D78FB5DB-6FFC-4BF3-988B-2D6EB85864B1}"/>
    <cellStyle name="Percent 2 2" xfId="4" xr:uid="{CA2D0C96-EBEA-447F-A351-4DACAF0F07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538480</xdr:colOff>
      <xdr:row>22</xdr:row>
      <xdr:rowOff>361949</xdr:rowOff>
    </xdr:from>
    <xdr:to>
      <xdr:col>4</xdr:col>
      <xdr:colOff>546735</xdr:colOff>
      <xdr:row>30</xdr:row>
      <xdr:rowOff>16383</xdr:rowOff>
    </xdr:to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3124E602-ADB5-4D31-A577-9C7E3FE0A0AE}"/>
            </a:ext>
          </a:extLst>
        </xdr:cNvPr>
        <xdr:cNvSpPr/>
      </xdr:nvSpPr>
      <xdr:spPr>
        <a:xfrm>
          <a:off x="5634355" y="8362949"/>
          <a:ext cx="27305" cy="197359"/>
        </a:xfrm>
        <a:custGeom>
          <a:avLst/>
          <a:gdLst/>
          <a:ahLst/>
          <a:cxnLst/>
          <a:rect l="0" t="0" r="0" b="0"/>
          <a:pathLst>
            <a:path w="27305">
              <a:moveTo>
                <a:pt x="0" y="0"/>
              </a:moveTo>
              <a:lnTo>
                <a:pt x="27304" y="0"/>
              </a:lnTo>
            </a:path>
          </a:pathLst>
        </a:custGeom>
        <a:ln w="7364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192405</xdr:colOff>
      <xdr:row>213</xdr:row>
      <xdr:rowOff>0</xdr:rowOff>
    </xdr:from>
    <xdr:to>
      <xdr:col>1</xdr:col>
      <xdr:colOff>219710</xdr:colOff>
      <xdr:row>226</xdr:row>
      <xdr:rowOff>343085</xdr:rowOff>
    </xdr:to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569741A4-2795-4298-8F26-02AF9ABF4A64}"/>
            </a:ext>
          </a:extLst>
        </xdr:cNvPr>
        <xdr:cNvSpPr/>
      </xdr:nvSpPr>
      <xdr:spPr>
        <a:xfrm>
          <a:off x="544830" y="80210025"/>
          <a:ext cx="27305" cy="752660"/>
        </a:xfrm>
        <a:custGeom>
          <a:avLst/>
          <a:gdLst/>
          <a:ahLst/>
          <a:cxnLst/>
          <a:rect l="0" t="0" r="0" b="0"/>
          <a:pathLst>
            <a:path w="27305">
              <a:moveTo>
                <a:pt x="0" y="0"/>
              </a:moveTo>
              <a:lnTo>
                <a:pt x="27304" y="0"/>
              </a:lnTo>
            </a:path>
          </a:pathLst>
        </a:custGeom>
        <a:ln w="7364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27305</xdr:colOff>
      <xdr:row>40</xdr:row>
      <xdr:rowOff>0</xdr:rowOff>
    </xdr:to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AFEA18A2-7D49-42DB-B9A2-C9B360273EB6}"/>
            </a:ext>
          </a:extLst>
        </xdr:cNvPr>
        <xdr:cNvSpPr/>
      </xdr:nvSpPr>
      <xdr:spPr>
        <a:xfrm>
          <a:off x="12792075" y="13620750"/>
          <a:ext cx="27305" cy="0"/>
        </a:xfrm>
        <a:custGeom>
          <a:avLst/>
          <a:gdLst/>
          <a:ahLst/>
          <a:cxnLst/>
          <a:rect l="0" t="0" r="0" b="0"/>
          <a:pathLst>
            <a:path w="27305">
              <a:moveTo>
                <a:pt x="0" y="0"/>
              </a:moveTo>
              <a:lnTo>
                <a:pt x="27304" y="0"/>
              </a:lnTo>
            </a:path>
          </a:pathLst>
        </a:custGeom>
        <a:ln w="7364">
          <a:solidFill>
            <a:srgbClr val="000000"/>
          </a:solidFill>
        </a:ln>
      </xdr:spPr>
    </xdr:sp>
    <xdr:clientData/>
  </xdr:twoCellAnchor>
  <xdr:twoCellAnchor editAs="oneCell">
    <xdr:from>
      <xdr:col>4</xdr:col>
      <xdr:colOff>538480</xdr:colOff>
      <xdr:row>24</xdr:row>
      <xdr:rowOff>361949</xdr:rowOff>
    </xdr:from>
    <xdr:to>
      <xdr:col>4</xdr:col>
      <xdr:colOff>546735</xdr:colOff>
      <xdr:row>24</xdr:row>
      <xdr:rowOff>378333</xdr:rowOff>
    </xdr:to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D4BF28AE-4076-48C6-AD85-10F227327D39}"/>
            </a:ext>
          </a:extLst>
        </xdr:cNvPr>
        <xdr:cNvSpPr/>
      </xdr:nvSpPr>
      <xdr:spPr>
        <a:xfrm>
          <a:off x="5634355" y="8362949"/>
          <a:ext cx="27305" cy="197359"/>
        </a:xfrm>
        <a:custGeom>
          <a:avLst/>
          <a:gdLst/>
          <a:ahLst/>
          <a:cxnLst/>
          <a:rect l="0" t="0" r="0" b="0"/>
          <a:pathLst>
            <a:path w="27305">
              <a:moveTo>
                <a:pt x="0" y="0"/>
              </a:moveTo>
              <a:lnTo>
                <a:pt x="27304" y="0"/>
              </a:lnTo>
            </a:path>
          </a:pathLst>
        </a:custGeom>
        <a:ln w="7364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192405</xdr:colOff>
      <xdr:row>215</xdr:row>
      <xdr:rowOff>0</xdr:rowOff>
    </xdr:from>
    <xdr:to>
      <xdr:col>1</xdr:col>
      <xdr:colOff>219710</xdr:colOff>
      <xdr:row>216</xdr:row>
      <xdr:rowOff>185</xdr:rowOff>
    </xdr:to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1BFD9C9D-B894-4493-878E-87D7B5EFC664}"/>
            </a:ext>
          </a:extLst>
        </xdr:cNvPr>
        <xdr:cNvSpPr/>
      </xdr:nvSpPr>
      <xdr:spPr>
        <a:xfrm>
          <a:off x="544830" y="80210025"/>
          <a:ext cx="27305" cy="752660"/>
        </a:xfrm>
        <a:custGeom>
          <a:avLst/>
          <a:gdLst/>
          <a:ahLst/>
          <a:cxnLst/>
          <a:rect l="0" t="0" r="0" b="0"/>
          <a:pathLst>
            <a:path w="27305">
              <a:moveTo>
                <a:pt x="0" y="0"/>
              </a:moveTo>
              <a:lnTo>
                <a:pt x="27304" y="0"/>
              </a:lnTo>
            </a:path>
          </a:pathLst>
        </a:custGeom>
        <a:ln w="7364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27305</xdr:colOff>
      <xdr:row>42</xdr:row>
      <xdr:rowOff>0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88C44569-6F8A-4DF9-BBF6-4760FBD60BC5}"/>
            </a:ext>
          </a:extLst>
        </xdr:cNvPr>
        <xdr:cNvSpPr/>
      </xdr:nvSpPr>
      <xdr:spPr>
        <a:xfrm>
          <a:off x="12792075" y="13620750"/>
          <a:ext cx="27305" cy="0"/>
        </a:xfrm>
        <a:custGeom>
          <a:avLst/>
          <a:gdLst/>
          <a:ahLst/>
          <a:cxnLst/>
          <a:rect l="0" t="0" r="0" b="0"/>
          <a:pathLst>
            <a:path w="27305">
              <a:moveTo>
                <a:pt x="0" y="0"/>
              </a:moveTo>
              <a:lnTo>
                <a:pt x="27304" y="0"/>
              </a:lnTo>
            </a:path>
          </a:pathLst>
        </a:custGeom>
        <a:ln w="7364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FA2-207B-45D6-B29D-2270790B9FAF}">
  <dimension ref="A1:J233"/>
  <sheetViews>
    <sheetView tabSelected="1" workbookViewId="0">
      <selection sqref="A1:XFD1048576"/>
    </sheetView>
  </sheetViews>
  <sheetFormatPr defaultColWidth="8" defaultRowHeight="14.25" x14ac:dyDescent="0.25"/>
  <cols>
    <col min="1" max="1" width="5.28515625" style="14" customWidth="1"/>
    <col min="2" max="2" width="22.140625" style="14" customWidth="1"/>
    <col min="3" max="3" width="7.5703125" style="14" customWidth="1"/>
    <col min="4" max="4" width="41.42578125" style="14" customWidth="1"/>
    <col min="5" max="5" width="48.7109375" style="14" customWidth="1"/>
    <col min="6" max="6" width="11.28515625" style="14" customWidth="1"/>
    <col min="7" max="7" width="20.42578125" style="14" customWidth="1"/>
    <col min="8" max="8" width="17.42578125" style="4" customWidth="1"/>
    <col min="9" max="9" width="17.5703125" style="4" customWidth="1"/>
    <col min="10" max="10" width="19.42578125" style="14" bestFit="1" customWidth="1"/>
    <col min="11" max="16384" width="8" style="14"/>
  </cols>
  <sheetData>
    <row r="1" spans="1:10" ht="26.25" customHeight="1" x14ac:dyDescent="0.25">
      <c r="A1" s="307" t="s">
        <v>398</v>
      </c>
      <c r="B1" s="307"/>
      <c r="C1" s="307"/>
      <c r="D1" s="307"/>
      <c r="E1" s="307"/>
      <c r="F1" s="307"/>
      <c r="G1" s="307"/>
      <c r="H1" s="307"/>
      <c r="I1" s="307"/>
    </row>
    <row r="2" spans="1:10" ht="12.75" customHeight="1" x14ac:dyDescent="0.25">
      <c r="A2" s="308"/>
      <c r="B2" s="306"/>
      <c r="C2" s="306"/>
      <c r="D2" s="306"/>
      <c r="E2" s="306"/>
      <c r="F2" s="306"/>
      <c r="G2" s="306"/>
      <c r="H2" s="309"/>
      <c r="I2" s="309"/>
    </row>
    <row r="3" spans="1:10" s="4" customFormat="1" ht="33.950000000000003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3"/>
      <c r="I3" s="1" t="s">
        <v>7</v>
      </c>
    </row>
    <row r="4" spans="1:10" s="4" customFormat="1" ht="28.5" x14ac:dyDescent="0.25">
      <c r="A4" s="5"/>
      <c r="B4" s="5"/>
      <c r="C4" s="5"/>
      <c r="D4" s="5"/>
      <c r="E4" s="5"/>
      <c r="F4" s="5"/>
      <c r="G4" s="6" t="s">
        <v>8</v>
      </c>
      <c r="H4" s="6" t="s">
        <v>6</v>
      </c>
      <c r="I4" s="5"/>
    </row>
    <row r="5" spans="1:10" s="9" customFormat="1" ht="19.7" customHeight="1" x14ac:dyDescent="0.25">
      <c r="A5" s="7">
        <v>-1</v>
      </c>
      <c r="B5" s="8">
        <v>-2</v>
      </c>
      <c r="C5" s="8">
        <v>-3</v>
      </c>
      <c r="D5" s="8">
        <v>-4</v>
      </c>
      <c r="E5" s="8">
        <v>-5</v>
      </c>
      <c r="F5" s="8">
        <v>-6</v>
      </c>
      <c r="G5" s="8">
        <v>-7</v>
      </c>
      <c r="H5" s="8">
        <v>-8</v>
      </c>
      <c r="I5" s="8">
        <v>-9</v>
      </c>
    </row>
    <row r="6" spans="1:10" ht="22.5" customHeight="1" x14ac:dyDescent="0.25">
      <c r="A6" s="10" t="s">
        <v>9</v>
      </c>
      <c r="B6" s="11"/>
      <c r="C6" s="11"/>
      <c r="D6" s="11"/>
      <c r="E6" s="12"/>
      <c r="F6" s="11"/>
      <c r="G6" s="12"/>
      <c r="H6" s="11"/>
      <c r="I6" s="13"/>
    </row>
    <row r="7" spans="1:10" ht="33" customHeight="1" x14ac:dyDescent="0.2">
      <c r="A7" s="15">
        <v>1</v>
      </c>
      <c r="B7" s="16" t="s">
        <v>10</v>
      </c>
      <c r="C7" s="15">
        <v>1</v>
      </c>
      <c r="D7" s="17" t="s">
        <v>11</v>
      </c>
      <c r="E7" s="18" t="s">
        <v>12</v>
      </c>
      <c r="F7" s="19" t="s">
        <v>13</v>
      </c>
      <c r="G7" s="20">
        <v>22493</v>
      </c>
      <c r="H7" s="21">
        <f>G7/G8</f>
        <v>0.95718966764543167</v>
      </c>
      <c r="I7" s="22" t="s">
        <v>14</v>
      </c>
      <c r="J7" s="14" t="s">
        <v>15</v>
      </c>
    </row>
    <row r="8" spans="1:10" ht="28.5" x14ac:dyDescent="0.25">
      <c r="A8" s="23"/>
      <c r="B8" s="24"/>
      <c r="C8" s="25"/>
      <c r="D8" s="26"/>
      <c r="E8" s="27" t="s">
        <v>16</v>
      </c>
      <c r="F8" s="28"/>
      <c r="G8" s="29">
        <v>23499</v>
      </c>
      <c r="H8" s="30"/>
      <c r="I8" s="31"/>
    </row>
    <row r="9" spans="1:10" ht="32.25" customHeight="1" x14ac:dyDescent="0.2">
      <c r="A9" s="23"/>
      <c r="B9" s="24"/>
      <c r="C9" s="23">
        <v>2</v>
      </c>
      <c r="D9" s="17" t="s">
        <v>17</v>
      </c>
      <c r="E9" s="18" t="s">
        <v>18</v>
      </c>
      <c r="F9" s="19" t="s">
        <v>13</v>
      </c>
      <c r="G9" s="32">
        <v>75613</v>
      </c>
      <c r="H9" s="21">
        <f>G9/G10</f>
        <v>1.1801439028577672</v>
      </c>
      <c r="I9" s="33" t="s">
        <v>14</v>
      </c>
    </row>
    <row r="10" spans="1:10" ht="28.5" x14ac:dyDescent="0.25">
      <c r="A10" s="23"/>
      <c r="B10" s="24"/>
      <c r="C10" s="23"/>
      <c r="D10" s="26"/>
      <c r="E10" s="27" t="s">
        <v>19</v>
      </c>
      <c r="F10" s="28"/>
      <c r="G10" s="34">
        <v>64071</v>
      </c>
      <c r="H10" s="30"/>
      <c r="I10" s="33" t="s">
        <v>20</v>
      </c>
    </row>
    <row r="11" spans="1:10" ht="42.75" x14ac:dyDescent="0.2">
      <c r="A11" s="23"/>
      <c r="B11" s="24"/>
      <c r="C11" s="35">
        <v>3</v>
      </c>
      <c r="D11" s="17" t="s">
        <v>21</v>
      </c>
      <c r="E11" s="18" t="s">
        <v>22</v>
      </c>
      <c r="F11" s="19" t="s">
        <v>13</v>
      </c>
      <c r="G11" s="32">
        <v>31966</v>
      </c>
      <c r="H11" s="21">
        <f>G11/G12</f>
        <v>0.84302969565905372</v>
      </c>
      <c r="I11" s="33" t="s">
        <v>14</v>
      </c>
    </row>
    <row r="12" spans="1:10" ht="28.5" x14ac:dyDescent="0.25">
      <c r="A12" s="23"/>
      <c r="B12" s="24"/>
      <c r="C12" s="23"/>
      <c r="D12" s="26"/>
      <c r="E12" s="27" t="s">
        <v>23</v>
      </c>
      <c r="F12" s="28"/>
      <c r="G12" s="34">
        <v>37918</v>
      </c>
      <c r="H12" s="30"/>
      <c r="I12" s="33" t="s">
        <v>20</v>
      </c>
    </row>
    <row r="13" spans="1:10" ht="61.5" customHeight="1" x14ac:dyDescent="0.2">
      <c r="A13" s="23"/>
      <c r="B13" s="24"/>
      <c r="C13" s="35">
        <v>4</v>
      </c>
      <c r="D13" s="17" t="s">
        <v>24</v>
      </c>
      <c r="E13" s="18" t="s">
        <v>25</v>
      </c>
      <c r="F13" s="19" t="s">
        <v>13</v>
      </c>
      <c r="G13" s="32">
        <v>2957</v>
      </c>
      <c r="H13" s="21">
        <f>G13/G14</f>
        <v>2.0073723584079509E-2</v>
      </c>
      <c r="I13" s="33" t="s">
        <v>14</v>
      </c>
    </row>
    <row r="14" spans="1:10" ht="43.5" customHeight="1" x14ac:dyDescent="0.25">
      <c r="A14" s="25"/>
      <c r="B14" s="24"/>
      <c r="C14" s="23"/>
      <c r="D14" s="26"/>
      <c r="E14" s="27" t="s">
        <v>26</v>
      </c>
      <c r="F14" s="28"/>
      <c r="G14" s="34">
        <v>147307</v>
      </c>
      <c r="H14" s="30"/>
      <c r="I14" s="33" t="s">
        <v>20</v>
      </c>
    </row>
    <row r="15" spans="1:10" ht="31.5" customHeight="1" x14ac:dyDescent="0.2">
      <c r="A15" s="15">
        <v>2</v>
      </c>
      <c r="B15" s="16" t="s">
        <v>27</v>
      </c>
      <c r="C15" s="36">
        <v>5</v>
      </c>
      <c r="D15" s="17" t="s">
        <v>28</v>
      </c>
      <c r="E15" s="37" t="s">
        <v>29</v>
      </c>
      <c r="F15" s="19" t="s">
        <v>13</v>
      </c>
      <c r="G15" s="32">
        <v>737</v>
      </c>
      <c r="H15" s="38" t="s">
        <v>30</v>
      </c>
      <c r="I15" s="33" t="s">
        <v>31</v>
      </c>
    </row>
    <row r="16" spans="1:10" ht="19.5" customHeight="1" x14ac:dyDescent="0.25">
      <c r="A16" s="23"/>
      <c r="B16" s="24"/>
      <c r="C16" s="39"/>
      <c r="D16" s="26"/>
      <c r="E16" s="24" t="s">
        <v>32</v>
      </c>
      <c r="F16" s="28"/>
      <c r="G16" s="34">
        <v>800276</v>
      </c>
      <c r="H16" s="40"/>
      <c r="I16" s="41" t="s">
        <v>20</v>
      </c>
    </row>
    <row r="17" spans="1:10" ht="18.75" customHeight="1" x14ac:dyDescent="0.2">
      <c r="A17" s="23"/>
      <c r="B17" s="24"/>
      <c r="C17" s="36">
        <v>6</v>
      </c>
      <c r="D17" s="17" t="s">
        <v>33</v>
      </c>
      <c r="E17" s="37" t="s">
        <v>34</v>
      </c>
      <c r="F17" s="19" t="s">
        <v>13</v>
      </c>
      <c r="G17" s="32">
        <v>4</v>
      </c>
      <c r="H17" s="42">
        <f>G17/G18</f>
        <v>1</v>
      </c>
      <c r="I17" s="43" t="s">
        <v>31</v>
      </c>
    </row>
    <row r="18" spans="1:10" ht="16.5" customHeight="1" x14ac:dyDescent="0.25">
      <c r="A18" s="23"/>
      <c r="B18" s="24"/>
      <c r="C18" s="39"/>
      <c r="D18" s="26"/>
      <c r="E18" s="24" t="s">
        <v>35</v>
      </c>
      <c r="F18" s="28"/>
      <c r="G18" s="29">
        <v>4</v>
      </c>
      <c r="H18" s="44"/>
      <c r="I18" s="43"/>
    </row>
    <row r="19" spans="1:10" ht="16.5" customHeight="1" x14ac:dyDescent="0.2">
      <c r="A19" s="23"/>
      <c r="B19" s="24"/>
      <c r="C19" s="36">
        <v>7</v>
      </c>
      <c r="D19" s="17" t="s">
        <v>36</v>
      </c>
      <c r="E19" s="37" t="s">
        <v>37</v>
      </c>
      <c r="F19" s="19" t="s">
        <v>13</v>
      </c>
      <c r="G19" s="32">
        <v>10740</v>
      </c>
      <c r="H19" s="42">
        <f>G19/G20</f>
        <v>1</v>
      </c>
      <c r="I19" s="43" t="s">
        <v>31</v>
      </c>
    </row>
    <row r="20" spans="1:10" x14ac:dyDescent="0.2">
      <c r="A20" s="23"/>
      <c r="B20" s="24"/>
      <c r="C20" s="39"/>
      <c r="D20" s="45"/>
      <c r="E20" s="37" t="s">
        <v>38</v>
      </c>
      <c r="F20" s="28"/>
      <c r="G20" s="32">
        <v>10740</v>
      </c>
      <c r="H20" s="46"/>
      <c r="I20" s="22"/>
    </row>
    <row r="21" spans="1:10" ht="28.5" x14ac:dyDescent="0.2">
      <c r="A21" s="23"/>
      <c r="B21" s="24"/>
      <c r="C21" s="23">
        <v>8</v>
      </c>
      <c r="D21" s="17" t="s">
        <v>39</v>
      </c>
      <c r="E21" s="37" t="s">
        <v>40</v>
      </c>
      <c r="F21" s="19" t="s">
        <v>13</v>
      </c>
      <c r="G21" s="47">
        <v>9792</v>
      </c>
      <c r="H21" s="48">
        <f>G21/G22</f>
        <v>1</v>
      </c>
      <c r="I21" s="43" t="s">
        <v>31</v>
      </c>
    </row>
    <row r="22" spans="1:10" ht="14.25" customHeight="1" x14ac:dyDescent="0.2">
      <c r="A22" s="23"/>
      <c r="B22" s="24"/>
      <c r="C22" s="49"/>
      <c r="D22" s="26"/>
      <c r="E22" s="24" t="s">
        <v>41</v>
      </c>
      <c r="F22" s="28"/>
      <c r="G22" s="47">
        <v>9792</v>
      </c>
      <c r="H22" s="48"/>
      <c r="I22" s="43"/>
    </row>
    <row r="23" spans="1:10" ht="14.25" customHeight="1" x14ac:dyDescent="0.2">
      <c r="A23" s="23"/>
      <c r="B23" s="24"/>
      <c r="C23" s="23">
        <v>9</v>
      </c>
      <c r="D23" s="17" t="s">
        <v>42</v>
      </c>
      <c r="E23" s="37" t="s">
        <v>43</v>
      </c>
      <c r="F23" s="19" t="s">
        <v>13</v>
      </c>
      <c r="G23" s="47">
        <v>9740</v>
      </c>
      <c r="H23" s="48">
        <f>G23/G24</f>
        <v>1</v>
      </c>
      <c r="I23" s="43" t="s">
        <v>31</v>
      </c>
    </row>
    <row r="24" spans="1:10" x14ac:dyDescent="0.2">
      <c r="A24" s="23"/>
      <c r="B24" s="24"/>
      <c r="C24" s="23"/>
      <c r="D24" s="26"/>
      <c r="E24" s="24" t="s">
        <v>44</v>
      </c>
      <c r="F24" s="28"/>
      <c r="G24" s="47">
        <v>9740</v>
      </c>
      <c r="H24" s="48"/>
      <c r="I24" s="43"/>
    </row>
    <row r="25" spans="1:10" ht="30" customHeight="1" x14ac:dyDescent="0.2">
      <c r="A25" s="23"/>
      <c r="B25" s="24"/>
      <c r="C25" s="35">
        <v>10</v>
      </c>
      <c r="D25" s="17" t="s">
        <v>45</v>
      </c>
      <c r="E25" s="37" t="s">
        <v>46</v>
      </c>
      <c r="F25" s="19" t="s">
        <v>13</v>
      </c>
      <c r="G25" s="47">
        <v>42083</v>
      </c>
      <c r="H25" s="50">
        <f>G25/G26</f>
        <v>0.81643224367057909</v>
      </c>
      <c r="I25" s="43" t="s">
        <v>31</v>
      </c>
    </row>
    <row r="26" spans="1:10" ht="33.75" customHeight="1" x14ac:dyDescent="0.25">
      <c r="A26" s="49"/>
      <c r="B26" s="51"/>
      <c r="C26" s="49"/>
      <c r="D26" s="26"/>
      <c r="E26" s="52" t="s">
        <v>47</v>
      </c>
      <c r="F26" s="28"/>
      <c r="G26" s="29">
        <v>51545</v>
      </c>
      <c r="H26" s="50"/>
      <c r="I26" s="43"/>
    </row>
    <row r="27" spans="1:10" ht="28.5" x14ac:dyDescent="0.25">
      <c r="A27" s="23"/>
      <c r="B27" s="24"/>
      <c r="C27" s="35">
        <v>11</v>
      </c>
      <c r="D27" s="17" t="s">
        <v>48</v>
      </c>
      <c r="E27" s="37" t="s">
        <v>49</v>
      </c>
      <c r="F27" s="19" t="s">
        <v>13</v>
      </c>
      <c r="G27" s="29">
        <v>96443</v>
      </c>
      <c r="H27" s="50">
        <f>G27/G28</f>
        <v>0.84920180683108948</v>
      </c>
      <c r="I27" s="33" t="s">
        <v>31</v>
      </c>
      <c r="J27" s="29"/>
    </row>
    <row r="28" spans="1:10" x14ac:dyDescent="0.25">
      <c r="A28" s="23"/>
      <c r="B28" s="24"/>
      <c r="C28" s="23"/>
      <c r="D28" s="26"/>
      <c r="E28" s="24" t="s">
        <v>50</v>
      </c>
      <c r="F28" s="28"/>
      <c r="G28" s="34">
        <v>113569</v>
      </c>
      <c r="H28" s="50"/>
      <c r="I28" s="53" t="s">
        <v>20</v>
      </c>
    </row>
    <row r="29" spans="1:10" ht="28.5" x14ac:dyDescent="0.2">
      <c r="A29" s="23"/>
      <c r="B29" s="24"/>
      <c r="C29" s="35">
        <v>12</v>
      </c>
      <c r="D29" s="17" t="s">
        <v>51</v>
      </c>
      <c r="E29" s="37" t="s">
        <v>52</v>
      </c>
      <c r="F29" s="19" t="s">
        <v>13</v>
      </c>
      <c r="G29" s="47">
        <v>357786</v>
      </c>
      <c r="H29" s="50">
        <f>G29/G30</f>
        <v>0.69246714136133758</v>
      </c>
      <c r="I29" s="33" t="s">
        <v>31</v>
      </c>
      <c r="J29" s="47"/>
    </row>
    <row r="30" spans="1:10" ht="21" customHeight="1" x14ac:dyDescent="0.25">
      <c r="A30" s="23"/>
      <c r="B30" s="24"/>
      <c r="C30" s="23"/>
      <c r="D30" s="26"/>
      <c r="E30" s="24" t="s">
        <v>53</v>
      </c>
      <c r="F30" s="54"/>
      <c r="G30" s="55">
        <v>516683</v>
      </c>
      <c r="H30" s="56"/>
      <c r="I30" s="57" t="s">
        <v>20</v>
      </c>
      <c r="J30" s="55"/>
    </row>
    <row r="31" spans="1:10" ht="31.5" customHeight="1" x14ac:dyDescent="0.2">
      <c r="A31" s="23"/>
      <c r="B31" s="24"/>
      <c r="C31" s="35">
        <v>13</v>
      </c>
      <c r="D31" s="58" t="s">
        <v>54</v>
      </c>
      <c r="E31" s="37" t="s">
        <v>55</v>
      </c>
      <c r="F31" s="59" t="s">
        <v>13</v>
      </c>
      <c r="G31" s="32">
        <v>99987</v>
      </c>
      <c r="H31" s="50">
        <f>G31/G32</f>
        <v>0.89521089434242684</v>
      </c>
      <c r="I31" s="33" t="s">
        <v>31</v>
      </c>
      <c r="J31" s="32"/>
    </row>
    <row r="32" spans="1:10" ht="28.5" x14ac:dyDescent="0.25">
      <c r="A32" s="23"/>
      <c r="B32" s="24"/>
      <c r="C32" s="23"/>
      <c r="D32" s="45"/>
      <c r="E32" s="37" t="s">
        <v>56</v>
      </c>
      <c r="F32" s="59"/>
      <c r="G32" s="60">
        <v>111691</v>
      </c>
      <c r="H32" s="50"/>
      <c r="I32" s="33" t="s">
        <v>20</v>
      </c>
      <c r="J32" s="60"/>
    </row>
    <row r="33" spans="1:9" ht="29.25" customHeight="1" x14ac:dyDescent="0.2">
      <c r="A33" s="23"/>
      <c r="B33" s="24"/>
      <c r="C33" s="35">
        <v>14</v>
      </c>
      <c r="D33" s="17" t="s">
        <v>57</v>
      </c>
      <c r="E33" s="37" t="s">
        <v>58</v>
      </c>
      <c r="F33" s="59" t="s">
        <v>13</v>
      </c>
      <c r="G33" s="32">
        <v>66107</v>
      </c>
      <c r="H33" s="50">
        <f>G33/G34</f>
        <v>0.30971879948651154</v>
      </c>
      <c r="I33" s="43" t="s">
        <v>31</v>
      </c>
    </row>
    <row r="34" spans="1:9" ht="18" customHeight="1" x14ac:dyDescent="0.25">
      <c r="A34" s="23"/>
      <c r="B34" s="24"/>
      <c r="C34" s="23"/>
      <c r="D34" s="45"/>
      <c r="E34" s="37" t="s">
        <v>59</v>
      </c>
      <c r="F34" s="59"/>
      <c r="G34" s="60">
        <v>213442</v>
      </c>
      <c r="H34" s="50"/>
      <c r="I34" s="43"/>
    </row>
    <row r="35" spans="1:9" ht="28.5" x14ac:dyDescent="0.2">
      <c r="A35" s="23"/>
      <c r="B35" s="24"/>
      <c r="C35" s="35">
        <v>15</v>
      </c>
      <c r="D35" s="17" t="s">
        <v>60</v>
      </c>
      <c r="E35" s="37" t="s">
        <v>61</v>
      </c>
      <c r="F35" s="59" t="s">
        <v>13</v>
      </c>
      <c r="G35" s="32">
        <v>9456</v>
      </c>
      <c r="H35" s="50">
        <f>G35/G36</f>
        <v>0.92497309987283571</v>
      </c>
      <c r="I35" s="61" t="s">
        <v>31</v>
      </c>
    </row>
    <row r="36" spans="1:9" x14ac:dyDescent="0.25">
      <c r="A36" s="23"/>
      <c r="B36" s="24"/>
      <c r="C36" s="23"/>
      <c r="D36" s="26"/>
      <c r="E36" s="24" t="s">
        <v>62</v>
      </c>
      <c r="F36" s="59"/>
      <c r="G36" s="60">
        <v>10223</v>
      </c>
      <c r="H36" s="50"/>
      <c r="I36" s="62"/>
    </row>
    <row r="37" spans="1:9" ht="28.5" x14ac:dyDescent="0.2">
      <c r="A37" s="23"/>
      <c r="B37" s="24"/>
      <c r="C37" s="35">
        <v>16</v>
      </c>
      <c r="D37" s="17" t="s">
        <v>63</v>
      </c>
      <c r="E37" s="37" t="s">
        <v>64</v>
      </c>
      <c r="F37" s="59" t="s">
        <v>13</v>
      </c>
      <c r="G37" s="32">
        <v>2030</v>
      </c>
      <c r="H37" s="50">
        <f>G37/G38</f>
        <v>1.0262891809908998</v>
      </c>
      <c r="I37" s="63" t="s">
        <v>31</v>
      </c>
    </row>
    <row r="38" spans="1:9" ht="16.5" customHeight="1" x14ac:dyDescent="0.25">
      <c r="A38" s="23"/>
      <c r="B38" s="24"/>
      <c r="C38" s="23"/>
      <c r="D38" s="26"/>
      <c r="E38" s="24" t="s">
        <v>65</v>
      </c>
      <c r="F38" s="59"/>
      <c r="G38" s="60">
        <v>1978</v>
      </c>
      <c r="H38" s="50"/>
      <c r="I38" s="62"/>
    </row>
    <row r="39" spans="1:9" ht="28.5" x14ac:dyDescent="0.2">
      <c r="A39" s="23"/>
      <c r="B39" s="24"/>
      <c r="C39" s="35">
        <v>17</v>
      </c>
      <c r="D39" s="17" t="s">
        <v>66</v>
      </c>
      <c r="E39" s="37" t="s">
        <v>67</v>
      </c>
      <c r="F39" s="59" t="s">
        <v>13</v>
      </c>
      <c r="G39" s="32">
        <v>5043</v>
      </c>
      <c r="H39" s="50">
        <f>G39/G40</f>
        <v>0.62677106636838176</v>
      </c>
      <c r="I39" s="63" t="s">
        <v>31</v>
      </c>
    </row>
    <row r="40" spans="1:9" ht="17.25" customHeight="1" x14ac:dyDescent="0.25">
      <c r="A40" s="23"/>
      <c r="B40" s="24"/>
      <c r="C40" s="23"/>
      <c r="D40" s="26"/>
      <c r="E40" s="24" t="s">
        <v>68</v>
      </c>
      <c r="F40" s="59"/>
      <c r="G40" s="60">
        <v>8046</v>
      </c>
      <c r="H40" s="50"/>
      <c r="I40" s="62"/>
    </row>
    <row r="41" spans="1:9" ht="17.25" customHeight="1" x14ac:dyDescent="0.2">
      <c r="A41" s="23"/>
      <c r="B41" s="24"/>
      <c r="C41" s="35">
        <v>18</v>
      </c>
      <c r="D41" s="17" t="s">
        <v>69</v>
      </c>
      <c r="E41" s="37" t="s">
        <v>70</v>
      </c>
      <c r="F41" s="59" t="s">
        <v>13</v>
      </c>
      <c r="G41" s="32">
        <v>9338</v>
      </c>
      <c r="H41" s="50">
        <f>G41/G42</f>
        <v>0.73492838029277507</v>
      </c>
      <c r="I41" s="63" t="s">
        <v>31</v>
      </c>
    </row>
    <row r="42" spans="1:9" ht="28.5" x14ac:dyDescent="0.25">
      <c r="A42" s="23"/>
      <c r="B42" s="24"/>
      <c r="C42" s="23"/>
      <c r="D42" s="26"/>
      <c r="E42" s="64" t="s">
        <v>71</v>
      </c>
      <c r="F42" s="59"/>
      <c r="G42" s="60">
        <v>12706</v>
      </c>
      <c r="H42" s="50"/>
      <c r="I42" s="62"/>
    </row>
    <row r="43" spans="1:9" ht="45.75" customHeight="1" x14ac:dyDescent="0.2">
      <c r="A43" s="65">
        <v>3</v>
      </c>
      <c r="B43" s="66" t="s">
        <v>72</v>
      </c>
      <c r="C43" s="67">
        <v>19</v>
      </c>
      <c r="D43" s="68" t="s">
        <v>73</v>
      </c>
      <c r="E43" s="69" t="s">
        <v>74</v>
      </c>
      <c r="F43" s="59" t="s">
        <v>13</v>
      </c>
      <c r="G43" s="70">
        <v>1</v>
      </c>
      <c r="H43" s="71">
        <f>G43/G44</f>
        <v>1</v>
      </c>
      <c r="I43" s="72" t="s">
        <v>75</v>
      </c>
    </row>
    <row r="44" spans="1:9" ht="28.5" x14ac:dyDescent="0.25">
      <c r="A44" s="73"/>
      <c r="B44" s="74"/>
      <c r="C44" s="75"/>
      <c r="D44" s="26"/>
      <c r="E44" s="64" t="s">
        <v>76</v>
      </c>
      <c r="F44" s="59"/>
      <c r="G44" s="76">
        <v>1</v>
      </c>
      <c r="H44" s="71"/>
      <c r="I44" s="77"/>
    </row>
    <row r="45" spans="1:9" ht="42" customHeight="1" x14ac:dyDescent="0.2">
      <c r="A45" s="73"/>
      <c r="B45" s="73"/>
      <c r="C45" s="78">
        <v>20</v>
      </c>
      <c r="D45" s="68" t="s">
        <v>77</v>
      </c>
      <c r="E45" s="69" t="s">
        <v>78</v>
      </c>
      <c r="F45" s="59" t="s">
        <v>13</v>
      </c>
      <c r="G45" s="70">
        <v>1</v>
      </c>
      <c r="H45" s="71">
        <f>G45/G46</f>
        <v>1</v>
      </c>
      <c r="I45" s="72" t="s">
        <v>75</v>
      </c>
    </row>
    <row r="46" spans="1:9" ht="27.75" customHeight="1" x14ac:dyDescent="0.25">
      <c r="A46" s="73"/>
      <c r="B46" s="73"/>
      <c r="C46" s="79"/>
      <c r="D46" s="26"/>
      <c r="E46" s="64" t="s">
        <v>79</v>
      </c>
      <c r="F46" s="59"/>
      <c r="G46" s="76">
        <v>1</v>
      </c>
      <c r="H46" s="71"/>
      <c r="I46" s="77"/>
    </row>
    <row r="47" spans="1:9" ht="57" x14ac:dyDescent="0.2">
      <c r="A47" s="73"/>
      <c r="B47" s="73"/>
      <c r="C47" s="80">
        <v>21</v>
      </c>
      <c r="D47" s="81" t="s">
        <v>80</v>
      </c>
      <c r="E47" s="82" t="s">
        <v>81</v>
      </c>
      <c r="F47" s="59" t="s">
        <v>13</v>
      </c>
      <c r="G47" s="83">
        <v>10291.61</v>
      </c>
      <c r="H47" s="84">
        <f>G47/G48</f>
        <v>0.58115861171689986</v>
      </c>
      <c r="I47" s="72" t="s">
        <v>75</v>
      </c>
    </row>
    <row r="48" spans="1:9" ht="20.25" customHeight="1" x14ac:dyDescent="0.25">
      <c r="A48" s="85"/>
      <c r="B48" s="85"/>
      <c r="C48" s="86"/>
      <c r="D48" s="87"/>
      <c r="E48" s="88" t="s">
        <v>82</v>
      </c>
      <c r="F48" s="59"/>
      <c r="G48" s="89">
        <v>17708.78</v>
      </c>
      <c r="H48" s="84"/>
      <c r="I48" s="77"/>
    </row>
    <row r="49" spans="1:9" ht="70.5" customHeight="1" x14ac:dyDescent="0.2">
      <c r="A49" s="27"/>
      <c r="B49" s="27"/>
      <c r="C49" s="90">
        <v>22</v>
      </c>
      <c r="D49" s="68" t="s">
        <v>83</v>
      </c>
      <c r="E49" s="91" t="s">
        <v>84</v>
      </c>
      <c r="F49" s="59" t="s">
        <v>13</v>
      </c>
      <c r="G49" s="92">
        <v>254563</v>
      </c>
      <c r="H49" s="84">
        <f>G49/G50</f>
        <v>0.94516784180060964</v>
      </c>
      <c r="I49" s="72" t="s">
        <v>75</v>
      </c>
    </row>
    <row r="50" spans="1:9" ht="31.5" customHeight="1" x14ac:dyDescent="0.25">
      <c r="A50" s="27"/>
      <c r="B50" s="27"/>
      <c r="C50" s="27"/>
      <c r="D50" s="93"/>
      <c r="E50" s="94" t="s">
        <v>85</v>
      </c>
      <c r="F50" s="59"/>
      <c r="G50" s="95">
        <v>269331</v>
      </c>
      <c r="H50" s="84"/>
      <c r="I50" s="77"/>
    </row>
    <row r="51" spans="1:9" ht="74.25" customHeight="1" x14ac:dyDescent="0.2">
      <c r="A51" s="27"/>
      <c r="B51" s="27"/>
      <c r="C51" s="90">
        <v>23</v>
      </c>
      <c r="D51" s="96" t="s">
        <v>86</v>
      </c>
      <c r="E51" s="52" t="s">
        <v>87</v>
      </c>
      <c r="F51" s="59" t="s">
        <v>13</v>
      </c>
      <c r="G51" s="92">
        <v>174496</v>
      </c>
      <c r="H51" s="84">
        <f>G51/G52</f>
        <v>0.86290605729431957</v>
      </c>
      <c r="I51" s="72" t="s">
        <v>88</v>
      </c>
    </row>
    <row r="52" spans="1:9" x14ac:dyDescent="0.25">
      <c r="A52" s="27"/>
      <c r="B52" s="27"/>
      <c r="C52" s="27"/>
      <c r="D52" s="26"/>
      <c r="E52" s="24" t="s">
        <v>89</v>
      </c>
      <c r="F52" s="59"/>
      <c r="G52" s="95">
        <v>202219</v>
      </c>
      <c r="H52" s="84"/>
      <c r="I52" s="77"/>
    </row>
    <row r="53" spans="1:9" ht="30" customHeight="1" x14ac:dyDescent="0.2">
      <c r="A53" s="27"/>
      <c r="B53" s="27"/>
      <c r="C53" s="90">
        <v>24</v>
      </c>
      <c r="D53" s="97" t="s">
        <v>90</v>
      </c>
      <c r="E53" s="37" t="s">
        <v>91</v>
      </c>
      <c r="F53" s="59" t="s">
        <v>13</v>
      </c>
      <c r="G53" s="70">
        <v>181</v>
      </c>
      <c r="H53" s="71">
        <f>G53/G54</f>
        <v>1</v>
      </c>
      <c r="I53" s="72" t="s">
        <v>92</v>
      </c>
    </row>
    <row r="54" spans="1:9" x14ac:dyDescent="0.25">
      <c r="A54" s="27"/>
      <c r="B54" s="27"/>
      <c r="C54" s="27"/>
      <c r="D54" s="97"/>
      <c r="E54" s="37" t="s">
        <v>93</v>
      </c>
      <c r="F54" s="59"/>
      <c r="G54" s="76">
        <v>181</v>
      </c>
      <c r="H54" s="48"/>
      <c r="I54" s="77"/>
    </row>
    <row r="55" spans="1:9" ht="29.25" customHeight="1" x14ac:dyDescent="0.2">
      <c r="A55" s="27"/>
      <c r="B55" s="27"/>
      <c r="C55" s="90">
        <v>25</v>
      </c>
      <c r="D55" s="68" t="s">
        <v>94</v>
      </c>
      <c r="E55" s="27" t="s">
        <v>95</v>
      </c>
      <c r="F55" s="59" t="s">
        <v>13</v>
      </c>
      <c r="G55" s="98">
        <v>580790</v>
      </c>
      <c r="H55" s="84">
        <f>G55/G56</f>
        <v>0.89286922192363749</v>
      </c>
      <c r="I55" s="72" t="s">
        <v>75</v>
      </c>
    </row>
    <row r="56" spans="1:9" x14ac:dyDescent="0.2">
      <c r="A56" s="27"/>
      <c r="B56" s="27"/>
      <c r="C56" s="27"/>
      <c r="D56" s="45"/>
      <c r="E56" s="18" t="s">
        <v>96</v>
      </c>
      <c r="F56" s="59"/>
      <c r="G56" s="98">
        <v>650476</v>
      </c>
      <c r="H56" s="84"/>
      <c r="I56" s="77"/>
    </row>
    <row r="57" spans="1:9" ht="42.75" x14ac:dyDescent="0.2">
      <c r="A57" s="27"/>
      <c r="B57" s="27"/>
      <c r="C57" s="90">
        <v>26</v>
      </c>
      <c r="D57" s="99" t="s">
        <v>97</v>
      </c>
      <c r="E57" s="24" t="s">
        <v>98</v>
      </c>
      <c r="F57" s="59" t="s">
        <v>13</v>
      </c>
      <c r="G57" s="100">
        <v>0</v>
      </c>
      <c r="H57" s="71">
        <f>G57/G58</f>
        <v>0</v>
      </c>
      <c r="I57" s="72" t="s">
        <v>75</v>
      </c>
    </row>
    <row r="58" spans="1:9" ht="28.5" x14ac:dyDescent="0.25">
      <c r="A58" s="27"/>
      <c r="B58" s="27"/>
      <c r="C58" s="27"/>
      <c r="D58" s="101"/>
      <c r="E58" s="37" t="s">
        <v>99</v>
      </c>
      <c r="F58" s="59"/>
      <c r="G58" s="76">
        <v>1</v>
      </c>
      <c r="H58" s="71"/>
      <c r="I58" s="77"/>
    </row>
    <row r="59" spans="1:9" ht="31.5" customHeight="1" x14ac:dyDescent="0.2">
      <c r="A59" s="27"/>
      <c r="B59" s="27"/>
      <c r="C59" s="90">
        <v>27</v>
      </c>
      <c r="D59" s="68" t="s">
        <v>100</v>
      </c>
      <c r="E59" s="24" t="s">
        <v>101</v>
      </c>
      <c r="F59" s="59" t="s">
        <v>13</v>
      </c>
      <c r="G59" s="70">
        <v>0</v>
      </c>
      <c r="H59" s="71">
        <f>G59/G60</f>
        <v>0</v>
      </c>
      <c r="I59" s="72" t="s">
        <v>75</v>
      </c>
    </row>
    <row r="60" spans="1:9" ht="27.75" customHeight="1" x14ac:dyDescent="0.25">
      <c r="A60" s="27"/>
      <c r="B60" s="27"/>
      <c r="C60" s="27"/>
      <c r="D60" s="45"/>
      <c r="E60" s="37" t="s">
        <v>102</v>
      </c>
      <c r="F60" s="59"/>
      <c r="G60" s="76">
        <v>1</v>
      </c>
      <c r="H60" s="71"/>
      <c r="I60" s="77"/>
    </row>
    <row r="61" spans="1:9" ht="28.5" customHeight="1" x14ac:dyDescent="0.2">
      <c r="A61" s="102">
        <v>4</v>
      </c>
      <c r="B61" s="66" t="s">
        <v>103</v>
      </c>
      <c r="C61" s="103">
        <v>28</v>
      </c>
      <c r="D61" s="17" t="s">
        <v>104</v>
      </c>
      <c r="E61" s="37" t="s">
        <v>105</v>
      </c>
      <c r="F61" s="59" t="s">
        <v>13</v>
      </c>
      <c r="G61" s="70">
        <v>54</v>
      </c>
      <c r="H61" s="71">
        <f>G61/G62</f>
        <v>0.4</v>
      </c>
      <c r="I61" s="63" t="s">
        <v>106</v>
      </c>
    </row>
    <row r="62" spans="1:9" ht="30.75" customHeight="1" x14ac:dyDescent="0.25">
      <c r="A62" s="104"/>
      <c r="B62" s="74"/>
      <c r="C62" s="105"/>
      <c r="D62" s="26"/>
      <c r="E62" s="24" t="s">
        <v>107</v>
      </c>
      <c r="F62" s="59"/>
      <c r="G62" s="76">
        <v>135</v>
      </c>
      <c r="H62" s="71"/>
      <c r="I62" s="106"/>
    </row>
    <row r="63" spans="1:9" ht="70.5" customHeight="1" x14ac:dyDescent="0.2">
      <c r="A63" s="104"/>
      <c r="B63" s="107"/>
      <c r="C63" s="103">
        <v>29</v>
      </c>
      <c r="D63" s="17" t="s">
        <v>108</v>
      </c>
      <c r="E63" s="37" t="s">
        <v>109</v>
      </c>
      <c r="F63" s="59" t="s">
        <v>13</v>
      </c>
      <c r="G63" s="70">
        <v>1</v>
      </c>
      <c r="H63" s="71">
        <f>G63/G64</f>
        <v>1</v>
      </c>
      <c r="I63" s="63" t="s">
        <v>110</v>
      </c>
    </row>
    <row r="64" spans="1:9" ht="45" customHeight="1" x14ac:dyDescent="0.25">
      <c r="A64" s="104"/>
      <c r="B64" s="107"/>
      <c r="C64" s="105"/>
      <c r="D64" s="26"/>
      <c r="E64" s="64" t="s">
        <v>111</v>
      </c>
      <c r="F64" s="59"/>
      <c r="G64" s="76">
        <v>1</v>
      </c>
      <c r="H64" s="71"/>
      <c r="I64" s="106"/>
    </row>
    <row r="65" spans="1:10" ht="33" customHeight="1" x14ac:dyDescent="0.2">
      <c r="A65" s="104"/>
      <c r="B65" s="107"/>
      <c r="C65" s="103">
        <v>30</v>
      </c>
      <c r="D65" s="68" t="s">
        <v>112</v>
      </c>
      <c r="E65" s="16" t="s">
        <v>113</v>
      </c>
      <c r="F65" s="59" t="s">
        <v>13</v>
      </c>
      <c r="G65" s="108">
        <v>37062</v>
      </c>
      <c r="H65" s="84">
        <f>G65/G66</f>
        <v>0.29009533649556191</v>
      </c>
      <c r="I65" s="63" t="s">
        <v>110</v>
      </c>
    </row>
    <row r="66" spans="1:10" ht="15" customHeight="1" x14ac:dyDescent="0.2">
      <c r="A66" s="109"/>
      <c r="B66" s="110"/>
      <c r="C66" s="111"/>
      <c r="D66" s="45"/>
      <c r="E66" s="37" t="s">
        <v>114</v>
      </c>
      <c r="F66" s="59"/>
      <c r="G66" s="112">
        <v>127758</v>
      </c>
      <c r="H66" s="84"/>
      <c r="I66" s="106"/>
    </row>
    <row r="67" spans="1:10" x14ac:dyDescent="0.2">
      <c r="A67" s="23"/>
      <c r="B67" s="24"/>
      <c r="C67" s="113">
        <v>31</v>
      </c>
      <c r="D67" s="68" t="s">
        <v>115</v>
      </c>
      <c r="E67" s="24" t="s">
        <v>116</v>
      </c>
      <c r="F67" s="59" t="s">
        <v>13</v>
      </c>
      <c r="G67" s="114">
        <v>17386</v>
      </c>
      <c r="H67" s="84">
        <f>G67/G68</f>
        <v>8.5708229192855839E-2</v>
      </c>
      <c r="I67" s="63" t="s">
        <v>110</v>
      </c>
    </row>
    <row r="68" spans="1:10" ht="16.5" customHeight="1" x14ac:dyDescent="0.25">
      <c r="A68" s="23"/>
      <c r="B68" s="24"/>
      <c r="C68" s="39"/>
      <c r="D68" s="45"/>
      <c r="E68" s="37" t="s">
        <v>117</v>
      </c>
      <c r="F68" s="59"/>
      <c r="G68" s="115">
        <v>202851</v>
      </c>
      <c r="H68" s="84"/>
      <c r="I68" s="106"/>
    </row>
    <row r="69" spans="1:10" ht="28.5" x14ac:dyDescent="0.2">
      <c r="A69" s="23"/>
      <c r="B69" s="24"/>
      <c r="C69" s="36">
        <v>32</v>
      </c>
      <c r="D69" s="68" t="s">
        <v>118</v>
      </c>
      <c r="E69" s="24" t="s">
        <v>119</v>
      </c>
      <c r="F69" s="59" t="s">
        <v>13</v>
      </c>
      <c r="G69" s="70">
        <v>36</v>
      </c>
      <c r="H69" s="71">
        <f>G69/G70</f>
        <v>1</v>
      </c>
      <c r="I69" s="63" t="s">
        <v>110</v>
      </c>
    </row>
    <row r="70" spans="1:10" x14ac:dyDescent="0.25">
      <c r="A70" s="23"/>
      <c r="B70" s="27"/>
      <c r="C70" s="116"/>
      <c r="D70" s="117"/>
      <c r="E70" s="37" t="s">
        <v>120</v>
      </c>
      <c r="F70" s="59"/>
      <c r="G70" s="76">
        <v>36</v>
      </c>
      <c r="H70" s="71"/>
      <c r="I70" s="106"/>
    </row>
    <row r="71" spans="1:10" ht="19.5" customHeight="1" x14ac:dyDescent="0.25">
      <c r="A71" s="36">
        <v>5</v>
      </c>
      <c r="B71" s="68" t="s">
        <v>121</v>
      </c>
      <c r="C71" s="113">
        <v>33</v>
      </c>
      <c r="D71" s="68" t="s">
        <v>122</v>
      </c>
      <c r="E71" s="24" t="s">
        <v>123</v>
      </c>
      <c r="F71" s="59" t="s">
        <v>13</v>
      </c>
      <c r="G71" s="118">
        <v>1880</v>
      </c>
      <c r="H71" s="71">
        <f>G71/G72</f>
        <v>1</v>
      </c>
      <c r="I71" s="63" t="s">
        <v>124</v>
      </c>
    </row>
    <row r="72" spans="1:10" x14ac:dyDescent="0.25">
      <c r="A72" s="119"/>
      <c r="B72" s="96"/>
      <c r="C72" s="39"/>
      <c r="D72" s="45"/>
      <c r="E72" s="37" t="s">
        <v>125</v>
      </c>
      <c r="F72" s="59"/>
      <c r="G72" s="118">
        <v>1880</v>
      </c>
      <c r="H72" s="71"/>
      <c r="I72" s="106"/>
    </row>
    <row r="73" spans="1:10" ht="15" customHeight="1" x14ac:dyDescent="0.2">
      <c r="A73" s="119"/>
      <c r="B73" s="96"/>
      <c r="C73" s="36">
        <v>34</v>
      </c>
      <c r="D73" s="68" t="s">
        <v>126</v>
      </c>
      <c r="E73" s="24" t="s">
        <v>127</v>
      </c>
      <c r="F73" s="59" t="s">
        <v>13</v>
      </c>
      <c r="G73" s="120">
        <v>6</v>
      </c>
      <c r="H73" s="71">
        <f>G73/G74</f>
        <v>1</v>
      </c>
      <c r="I73" s="63" t="s">
        <v>124</v>
      </c>
    </row>
    <row r="74" spans="1:10" ht="28.5" x14ac:dyDescent="0.25">
      <c r="A74" s="119"/>
      <c r="B74" s="96"/>
      <c r="C74" s="39"/>
      <c r="D74" s="45"/>
      <c r="E74" s="37" t="s">
        <v>128</v>
      </c>
      <c r="F74" s="59"/>
      <c r="G74" s="121">
        <v>6</v>
      </c>
      <c r="H74" s="71"/>
      <c r="I74" s="106"/>
      <c r="J74" s="14" t="s">
        <v>129</v>
      </c>
    </row>
    <row r="75" spans="1:10" ht="28.5" x14ac:dyDescent="0.25">
      <c r="A75" s="119"/>
      <c r="B75" s="96"/>
      <c r="C75" s="15">
        <v>35</v>
      </c>
      <c r="D75" s="122" t="s">
        <v>130</v>
      </c>
      <c r="E75" s="123" t="s">
        <v>130</v>
      </c>
      <c r="F75" s="33" t="s">
        <v>131</v>
      </c>
      <c r="G75" s="124">
        <v>597024</v>
      </c>
      <c r="H75" s="125">
        <v>597024</v>
      </c>
      <c r="I75" s="126" t="s">
        <v>106</v>
      </c>
    </row>
    <row r="76" spans="1:10" ht="42.75" x14ac:dyDescent="0.25">
      <c r="A76" s="119"/>
      <c r="B76" s="96"/>
      <c r="C76" s="15">
        <v>36</v>
      </c>
      <c r="D76" s="122" t="s">
        <v>132</v>
      </c>
      <c r="E76" s="122" t="s">
        <v>132</v>
      </c>
      <c r="F76" s="33" t="s">
        <v>131</v>
      </c>
      <c r="G76" s="124">
        <v>396318</v>
      </c>
      <c r="H76" s="125">
        <v>396318</v>
      </c>
      <c r="I76" s="126" t="s">
        <v>106</v>
      </c>
    </row>
    <row r="77" spans="1:10" ht="42.75" x14ac:dyDescent="0.25">
      <c r="A77" s="119"/>
      <c r="B77" s="96"/>
      <c r="C77" s="15">
        <v>37</v>
      </c>
      <c r="D77" s="122" t="s">
        <v>133</v>
      </c>
      <c r="E77" s="16" t="s">
        <v>133</v>
      </c>
      <c r="F77" s="33" t="s">
        <v>131</v>
      </c>
      <c r="G77" s="33">
        <v>67</v>
      </c>
      <c r="H77" s="127">
        <v>67</v>
      </c>
      <c r="I77" s="126" t="s">
        <v>106</v>
      </c>
    </row>
    <row r="78" spans="1:10" ht="147.75" customHeight="1" x14ac:dyDescent="0.2">
      <c r="A78" s="96"/>
      <c r="B78" s="96"/>
      <c r="C78" s="113">
        <v>38</v>
      </c>
      <c r="D78" s="128" t="s">
        <v>134</v>
      </c>
      <c r="E78" s="129" t="s">
        <v>135</v>
      </c>
      <c r="F78" s="59" t="s">
        <v>13</v>
      </c>
      <c r="G78" s="70">
        <v>21</v>
      </c>
      <c r="H78" s="130">
        <f>G78/G79*100</f>
        <v>47.727272727272727</v>
      </c>
      <c r="I78" s="63" t="s">
        <v>124</v>
      </c>
    </row>
    <row r="79" spans="1:10" ht="20.25" customHeight="1" x14ac:dyDescent="0.25">
      <c r="A79" s="96"/>
      <c r="B79" s="96"/>
      <c r="C79" s="39"/>
      <c r="D79" s="45"/>
      <c r="E79" s="37" t="s">
        <v>136</v>
      </c>
      <c r="F79" s="59"/>
      <c r="G79" s="76">
        <v>44</v>
      </c>
      <c r="H79" s="130"/>
      <c r="I79" s="106"/>
    </row>
    <row r="80" spans="1:10" ht="54.75" customHeight="1" x14ac:dyDescent="0.25">
      <c r="A80" s="96"/>
      <c r="B80" s="96"/>
      <c r="C80" s="15">
        <v>39</v>
      </c>
      <c r="D80" s="122" t="s">
        <v>137</v>
      </c>
      <c r="E80" s="24" t="s">
        <v>138</v>
      </c>
      <c r="F80" s="33" t="s">
        <v>139</v>
      </c>
      <c r="G80" s="33">
        <v>15</v>
      </c>
      <c r="H80" s="127">
        <v>15</v>
      </c>
      <c r="I80" s="126" t="s">
        <v>124</v>
      </c>
    </row>
    <row r="81" spans="1:10" ht="57" x14ac:dyDescent="0.2">
      <c r="A81" s="102">
        <v>6</v>
      </c>
      <c r="B81" s="131" t="s">
        <v>140</v>
      </c>
      <c r="C81" s="103">
        <v>40</v>
      </c>
      <c r="D81" s="68" t="s">
        <v>141</v>
      </c>
      <c r="E81" s="16" t="s">
        <v>142</v>
      </c>
      <c r="F81" s="59" t="s">
        <v>13</v>
      </c>
      <c r="G81" s="70">
        <v>1138</v>
      </c>
      <c r="H81" s="71">
        <f>G81/G82</f>
        <v>1</v>
      </c>
      <c r="I81" s="63" t="s">
        <v>143</v>
      </c>
    </row>
    <row r="82" spans="1:10" ht="53.25" customHeight="1" x14ac:dyDescent="0.25">
      <c r="A82" s="109"/>
      <c r="B82" s="110"/>
      <c r="C82" s="105"/>
      <c r="D82" s="45"/>
      <c r="E82" s="37" t="s">
        <v>144</v>
      </c>
      <c r="F82" s="59"/>
      <c r="G82" s="76">
        <v>1138</v>
      </c>
      <c r="H82" s="71"/>
      <c r="I82" s="106"/>
    </row>
    <row r="83" spans="1:10" ht="42.75" x14ac:dyDescent="0.2">
      <c r="A83" s="23"/>
      <c r="B83" s="24"/>
      <c r="C83" s="36">
        <v>41</v>
      </c>
      <c r="D83" s="68" t="s">
        <v>145</v>
      </c>
      <c r="E83" s="24" t="s">
        <v>146</v>
      </c>
      <c r="F83" s="59" t="s">
        <v>13</v>
      </c>
      <c r="G83" s="70">
        <v>51</v>
      </c>
      <c r="H83" s="71">
        <f>G83/G84</f>
        <v>1</v>
      </c>
      <c r="I83" s="63" t="s">
        <v>143</v>
      </c>
    </row>
    <row r="84" spans="1:10" ht="78.75" customHeight="1" x14ac:dyDescent="0.25">
      <c r="A84" s="132"/>
      <c r="B84" s="27"/>
      <c r="C84" s="39"/>
      <c r="D84" s="45"/>
      <c r="E84" s="18" t="s">
        <v>147</v>
      </c>
      <c r="F84" s="59"/>
      <c r="G84" s="76">
        <v>51</v>
      </c>
      <c r="H84" s="71"/>
      <c r="I84" s="61"/>
    </row>
    <row r="85" spans="1:10" ht="29.25" customHeight="1" x14ac:dyDescent="0.2">
      <c r="A85" s="133">
        <v>7</v>
      </c>
      <c r="B85" s="68" t="s">
        <v>148</v>
      </c>
      <c r="C85" s="36">
        <v>42</v>
      </c>
      <c r="D85" s="68" t="s">
        <v>149</v>
      </c>
      <c r="E85" s="24" t="s">
        <v>150</v>
      </c>
      <c r="F85" s="59" t="s">
        <v>13</v>
      </c>
      <c r="G85" s="134">
        <v>7</v>
      </c>
      <c r="H85" s="135">
        <f>G85/G86</f>
        <v>1.4138557867097556E-3</v>
      </c>
      <c r="I85" s="136" t="s">
        <v>151</v>
      </c>
    </row>
    <row r="86" spans="1:10" ht="28.5" x14ac:dyDescent="0.25">
      <c r="A86" s="137"/>
      <c r="B86" s="96"/>
      <c r="C86" s="39"/>
      <c r="D86" s="45"/>
      <c r="E86" s="37" t="s">
        <v>152</v>
      </c>
      <c r="F86" s="59"/>
      <c r="G86" s="138">
        <v>4951</v>
      </c>
      <c r="H86" s="135"/>
      <c r="I86" s="139" t="s">
        <v>153</v>
      </c>
    </row>
    <row r="87" spans="1:10" ht="27.75" customHeight="1" x14ac:dyDescent="0.2">
      <c r="A87" s="137"/>
      <c r="B87" s="96"/>
      <c r="C87" s="36">
        <v>43</v>
      </c>
      <c r="D87" s="68" t="s">
        <v>154</v>
      </c>
      <c r="E87" s="24" t="s">
        <v>155</v>
      </c>
      <c r="F87" s="59" t="s">
        <v>13</v>
      </c>
      <c r="G87" s="70">
        <v>112</v>
      </c>
      <c r="H87" s="140">
        <f>G87/G88</f>
        <v>1</v>
      </c>
      <c r="I87" s="63" t="s">
        <v>151</v>
      </c>
    </row>
    <row r="88" spans="1:10" x14ac:dyDescent="0.25">
      <c r="A88" s="137"/>
      <c r="B88" s="96"/>
      <c r="C88" s="39"/>
      <c r="D88" s="45"/>
      <c r="E88" s="37" t="s">
        <v>156</v>
      </c>
      <c r="F88" s="59"/>
      <c r="G88" s="60">
        <v>112</v>
      </c>
      <c r="H88" s="141"/>
      <c r="I88" s="61"/>
    </row>
    <row r="89" spans="1:10" ht="20.25" customHeight="1" x14ac:dyDescent="0.2">
      <c r="A89" s="137"/>
      <c r="B89" s="96"/>
      <c r="C89" s="36">
        <v>44</v>
      </c>
      <c r="D89" s="68" t="s">
        <v>157</v>
      </c>
      <c r="E89" s="24" t="s">
        <v>158</v>
      </c>
      <c r="F89" s="59" t="s">
        <v>13</v>
      </c>
      <c r="G89" s="32">
        <v>14890750000000</v>
      </c>
      <c r="H89" s="142">
        <f>G89/G90</f>
        <v>43362696.563774027</v>
      </c>
      <c r="I89" s="143" t="s">
        <v>159</v>
      </c>
      <c r="J89" s="14" t="s">
        <v>160</v>
      </c>
    </row>
    <row r="90" spans="1:10" ht="22.5" customHeight="1" x14ac:dyDescent="0.25">
      <c r="A90" s="137"/>
      <c r="B90" s="96"/>
      <c r="C90" s="39"/>
      <c r="D90" s="45"/>
      <c r="E90" s="37" t="s">
        <v>161</v>
      </c>
      <c r="F90" s="59"/>
      <c r="G90" s="60">
        <v>343400</v>
      </c>
      <c r="H90" s="144"/>
      <c r="I90" s="136" t="s">
        <v>151</v>
      </c>
    </row>
    <row r="91" spans="1:10" ht="28.5" x14ac:dyDescent="0.2">
      <c r="A91" s="137"/>
      <c r="B91" s="96"/>
      <c r="C91" s="36">
        <v>45</v>
      </c>
      <c r="D91" s="17" t="s">
        <v>162</v>
      </c>
      <c r="E91" s="37" t="s">
        <v>163</v>
      </c>
      <c r="F91" s="59" t="s">
        <v>13</v>
      </c>
      <c r="G91" s="70">
        <v>46</v>
      </c>
      <c r="H91" s="84">
        <f>G91/G92</f>
        <v>0.25842696629213485</v>
      </c>
      <c r="I91" s="61" t="s">
        <v>151</v>
      </c>
    </row>
    <row r="92" spans="1:10" ht="37.5" customHeight="1" x14ac:dyDescent="0.25">
      <c r="A92" s="132"/>
      <c r="B92" s="27"/>
      <c r="C92" s="116"/>
      <c r="D92" s="93"/>
      <c r="E92" s="51" t="s">
        <v>164</v>
      </c>
      <c r="F92" s="59"/>
      <c r="G92" s="76">
        <v>178</v>
      </c>
      <c r="H92" s="84"/>
      <c r="I92" s="106"/>
    </row>
    <row r="93" spans="1:10" ht="27" customHeight="1" x14ac:dyDescent="0.2">
      <c r="A93" s="96"/>
      <c r="B93" s="96"/>
      <c r="C93" s="113">
        <v>46</v>
      </c>
      <c r="D93" s="96" t="s">
        <v>165</v>
      </c>
      <c r="E93" s="24" t="s">
        <v>166</v>
      </c>
      <c r="F93" s="59" t="s">
        <v>13</v>
      </c>
      <c r="G93" s="70">
        <v>1749</v>
      </c>
      <c r="H93" s="84">
        <f>G93/G94</f>
        <v>0.78010704727921498</v>
      </c>
      <c r="I93" s="63" t="s">
        <v>151</v>
      </c>
    </row>
    <row r="94" spans="1:10" ht="42" customHeight="1" x14ac:dyDescent="0.25">
      <c r="A94" s="96"/>
      <c r="B94" s="96"/>
      <c r="C94" s="39"/>
      <c r="D94" s="45"/>
      <c r="E94" s="37" t="s">
        <v>167</v>
      </c>
      <c r="F94" s="59"/>
      <c r="G94" s="76">
        <v>2242</v>
      </c>
      <c r="H94" s="84"/>
      <c r="I94" s="61"/>
    </row>
    <row r="95" spans="1:10" ht="19.5" customHeight="1" x14ac:dyDescent="0.2">
      <c r="A95" s="133">
        <v>8</v>
      </c>
      <c r="B95" s="68" t="s">
        <v>168</v>
      </c>
      <c r="C95" s="36">
        <v>47</v>
      </c>
      <c r="D95" s="68" t="s">
        <v>169</v>
      </c>
      <c r="E95" s="24" t="s">
        <v>170</v>
      </c>
      <c r="F95" s="59" t="s">
        <v>13</v>
      </c>
      <c r="G95" s="145">
        <v>5362559620</v>
      </c>
      <c r="H95" s="84">
        <f>G95/G96</f>
        <v>2.8560272040003545E-3</v>
      </c>
      <c r="I95" s="33" t="s">
        <v>171</v>
      </c>
      <c r="J95" s="14" t="s">
        <v>172</v>
      </c>
    </row>
    <row r="96" spans="1:10" ht="18.75" customHeight="1" x14ac:dyDescent="0.25">
      <c r="A96" s="137"/>
      <c r="B96" s="96"/>
      <c r="C96" s="39"/>
      <c r="D96" s="45"/>
      <c r="E96" s="37" t="s">
        <v>173</v>
      </c>
      <c r="F96" s="59"/>
      <c r="G96" s="146">
        <v>1877629040959</v>
      </c>
      <c r="H96" s="84"/>
      <c r="I96" s="139" t="s">
        <v>153</v>
      </c>
    </row>
    <row r="97" spans="1:9" ht="42.75" x14ac:dyDescent="0.2">
      <c r="A97" s="137"/>
      <c r="B97" s="96"/>
      <c r="C97" s="36">
        <v>48</v>
      </c>
      <c r="D97" s="68" t="s">
        <v>174</v>
      </c>
      <c r="E97" s="24" t="s">
        <v>175</v>
      </c>
      <c r="F97" s="59" t="s">
        <v>13</v>
      </c>
      <c r="G97" s="70">
        <v>5</v>
      </c>
      <c r="H97" s="147">
        <f>G97/G98</f>
        <v>2.3009134626446699E-5</v>
      </c>
      <c r="I97" s="33" t="s">
        <v>171</v>
      </c>
    </row>
    <row r="98" spans="1:9" ht="28.5" x14ac:dyDescent="0.25">
      <c r="A98" s="137"/>
      <c r="B98" s="96"/>
      <c r="C98" s="39"/>
      <c r="D98" s="45"/>
      <c r="E98" s="37" t="s">
        <v>176</v>
      </c>
      <c r="F98" s="59"/>
      <c r="G98" s="60">
        <v>217305</v>
      </c>
      <c r="H98" s="147"/>
      <c r="I98" s="33" t="s">
        <v>20</v>
      </c>
    </row>
    <row r="99" spans="1:9" ht="20.25" customHeight="1" x14ac:dyDescent="0.2">
      <c r="A99" s="137"/>
      <c r="B99" s="96"/>
      <c r="C99" s="36">
        <v>49</v>
      </c>
      <c r="D99" s="17" t="s">
        <v>177</v>
      </c>
      <c r="E99" s="37" t="s">
        <v>178</v>
      </c>
      <c r="F99" s="59" t="s">
        <v>13</v>
      </c>
      <c r="G99" s="32">
        <v>6</v>
      </c>
      <c r="H99" s="147">
        <f>G99/G100</f>
        <v>7.497413392379629E-6</v>
      </c>
      <c r="I99" s="33" t="s">
        <v>171</v>
      </c>
    </row>
    <row r="100" spans="1:9" ht="30" customHeight="1" x14ac:dyDescent="0.25">
      <c r="A100" s="132"/>
      <c r="B100" s="27"/>
      <c r="C100" s="116"/>
      <c r="D100" s="93"/>
      <c r="E100" s="51" t="s">
        <v>179</v>
      </c>
      <c r="F100" s="59"/>
      <c r="G100" s="60">
        <v>800276</v>
      </c>
      <c r="H100" s="147"/>
      <c r="I100" s="148" t="s">
        <v>20</v>
      </c>
    </row>
    <row r="101" spans="1:9" ht="24.95" customHeight="1" x14ac:dyDescent="0.2">
      <c r="A101" s="149">
        <v>9</v>
      </c>
      <c r="B101" s="66" t="s">
        <v>180</v>
      </c>
      <c r="C101" s="150">
        <v>50</v>
      </c>
      <c r="D101" s="17" t="s">
        <v>181</v>
      </c>
      <c r="E101" s="37" t="s">
        <v>182</v>
      </c>
      <c r="F101" s="59" t="s">
        <v>13</v>
      </c>
      <c r="G101" s="83">
        <f>77414.107+36811.35</f>
        <v>114225.45699999999</v>
      </c>
      <c r="H101" s="84">
        <v>0.2747</v>
      </c>
      <c r="I101" s="63" t="s">
        <v>183</v>
      </c>
    </row>
    <row r="102" spans="1:9" ht="35.25" customHeight="1" x14ac:dyDescent="0.25">
      <c r="A102" s="151"/>
      <c r="B102" s="152"/>
      <c r="C102" s="105"/>
      <c r="D102" s="26"/>
      <c r="E102" s="64" t="s">
        <v>184</v>
      </c>
      <c r="F102" s="59"/>
      <c r="G102" s="89">
        <v>4158.16</v>
      </c>
      <c r="H102" s="84"/>
      <c r="I102" s="106"/>
    </row>
    <row r="103" spans="1:9" ht="24.95" customHeight="1" x14ac:dyDescent="0.2">
      <c r="A103" s="137">
        <v>10</v>
      </c>
      <c r="B103" s="96" t="s">
        <v>185</v>
      </c>
      <c r="C103" s="36">
        <v>51</v>
      </c>
      <c r="D103" s="68" t="s">
        <v>186</v>
      </c>
      <c r="E103" s="16" t="s">
        <v>187</v>
      </c>
      <c r="F103" s="59" t="s">
        <v>13</v>
      </c>
      <c r="G103" s="20">
        <v>25649</v>
      </c>
      <c r="H103" s="71">
        <f>G103/G104</f>
        <v>1</v>
      </c>
      <c r="I103" s="63" t="s">
        <v>110</v>
      </c>
    </row>
    <row r="104" spans="1:9" ht="39" customHeight="1" x14ac:dyDescent="0.25">
      <c r="A104" s="137"/>
      <c r="B104" s="96"/>
      <c r="C104" s="39"/>
      <c r="D104" s="45"/>
      <c r="E104" s="37" t="s">
        <v>188</v>
      </c>
      <c r="F104" s="59"/>
      <c r="G104" s="153">
        <v>25649</v>
      </c>
      <c r="H104" s="71"/>
      <c r="I104" s="106"/>
    </row>
    <row r="105" spans="1:9" ht="28.5" x14ac:dyDescent="0.2">
      <c r="A105" s="137"/>
      <c r="B105" s="96"/>
      <c r="C105" s="36">
        <v>52</v>
      </c>
      <c r="D105" s="68" t="s">
        <v>189</v>
      </c>
      <c r="E105" s="24" t="s">
        <v>190</v>
      </c>
      <c r="F105" s="59" t="s">
        <v>13</v>
      </c>
      <c r="G105" s="20">
        <v>0</v>
      </c>
      <c r="H105" s="71">
        <f>G105/G106</f>
        <v>0</v>
      </c>
      <c r="I105" s="63" t="s">
        <v>191</v>
      </c>
    </row>
    <row r="106" spans="1:9" ht="28.5" x14ac:dyDescent="0.25">
      <c r="A106" s="137"/>
      <c r="B106" s="96"/>
      <c r="C106" s="39"/>
      <c r="D106" s="45"/>
      <c r="E106" s="37" t="s">
        <v>192</v>
      </c>
      <c r="F106" s="59"/>
      <c r="G106" s="153">
        <v>1</v>
      </c>
      <c r="H106" s="71"/>
      <c r="I106" s="106"/>
    </row>
    <row r="107" spans="1:9" ht="28.5" x14ac:dyDescent="0.2">
      <c r="A107" s="137"/>
      <c r="B107" s="96"/>
      <c r="C107" s="36">
        <v>53</v>
      </c>
      <c r="D107" s="68" t="s">
        <v>193</v>
      </c>
      <c r="E107" s="24" t="s">
        <v>194</v>
      </c>
      <c r="F107" s="59" t="s">
        <v>13</v>
      </c>
      <c r="G107" s="20">
        <v>0</v>
      </c>
      <c r="H107" s="71">
        <f>G107/G108</f>
        <v>0</v>
      </c>
      <c r="I107" s="63" t="s">
        <v>191</v>
      </c>
    </row>
    <row r="108" spans="1:9" x14ac:dyDescent="0.25">
      <c r="A108" s="137"/>
      <c r="B108" s="96"/>
      <c r="C108" s="39"/>
      <c r="D108" s="26"/>
      <c r="E108" s="64" t="s">
        <v>195</v>
      </c>
      <c r="F108" s="59"/>
      <c r="G108" s="153">
        <v>1</v>
      </c>
      <c r="H108" s="71"/>
      <c r="I108" s="106"/>
    </row>
    <row r="109" spans="1:9" ht="51" customHeight="1" x14ac:dyDescent="0.2">
      <c r="A109" s="137"/>
      <c r="B109" s="96"/>
      <c r="C109" s="36">
        <v>54</v>
      </c>
      <c r="D109" s="68" t="s">
        <v>196</v>
      </c>
      <c r="E109" s="16" t="s">
        <v>197</v>
      </c>
      <c r="F109" s="59" t="s">
        <v>13</v>
      </c>
      <c r="G109" s="20">
        <v>0</v>
      </c>
      <c r="H109" s="71">
        <f>G109/G110</f>
        <v>0</v>
      </c>
      <c r="I109" s="63" t="s">
        <v>191</v>
      </c>
    </row>
    <row r="110" spans="1:9" ht="27" customHeight="1" x14ac:dyDescent="0.25">
      <c r="A110" s="132"/>
      <c r="B110" s="27"/>
      <c r="C110" s="116"/>
      <c r="D110" s="117"/>
      <c r="E110" s="37" t="s">
        <v>198</v>
      </c>
      <c r="F110" s="59"/>
      <c r="G110" s="153">
        <v>1</v>
      </c>
      <c r="H110" s="71"/>
      <c r="I110" s="106"/>
    </row>
    <row r="111" spans="1:9" ht="28.5" x14ac:dyDescent="0.2">
      <c r="A111" s="132"/>
      <c r="B111" s="27"/>
      <c r="C111" s="23">
        <v>55</v>
      </c>
      <c r="D111" s="68" t="s">
        <v>199</v>
      </c>
      <c r="E111" s="24" t="s">
        <v>200</v>
      </c>
      <c r="F111" s="59" t="s">
        <v>13</v>
      </c>
      <c r="G111" s="20">
        <v>0</v>
      </c>
      <c r="H111" s="71">
        <f>G111/G112</f>
        <v>0</v>
      </c>
      <c r="I111" s="63" t="s">
        <v>191</v>
      </c>
    </row>
    <row r="112" spans="1:9" x14ac:dyDescent="0.25">
      <c r="A112" s="132"/>
      <c r="B112" s="27"/>
      <c r="C112" s="23"/>
      <c r="D112" s="45"/>
      <c r="E112" s="37" t="s">
        <v>201</v>
      </c>
      <c r="F112" s="59"/>
      <c r="G112" s="153">
        <v>1</v>
      </c>
      <c r="H112" s="71"/>
      <c r="I112" s="106"/>
    </row>
    <row r="113" spans="1:9" x14ac:dyDescent="0.2">
      <c r="A113" s="132"/>
      <c r="B113" s="27"/>
      <c r="C113" s="35">
        <v>56</v>
      </c>
      <c r="D113" s="68" t="s">
        <v>202</v>
      </c>
      <c r="E113" s="24" t="s">
        <v>203</v>
      </c>
      <c r="F113" s="59" t="s">
        <v>13</v>
      </c>
      <c r="G113" s="120">
        <v>1</v>
      </c>
      <c r="H113" s="71">
        <f>G113/G114</f>
        <v>1</v>
      </c>
      <c r="I113" s="63" t="s">
        <v>110</v>
      </c>
    </row>
    <row r="114" spans="1:9" ht="17.25" customHeight="1" x14ac:dyDescent="0.25">
      <c r="A114" s="154"/>
      <c r="B114" s="94"/>
      <c r="C114" s="49"/>
      <c r="D114" s="117"/>
      <c r="E114" s="37" t="s">
        <v>204</v>
      </c>
      <c r="F114" s="59"/>
      <c r="G114" s="121">
        <v>1</v>
      </c>
      <c r="H114" s="71"/>
      <c r="I114" s="106"/>
    </row>
    <row r="115" spans="1:9" ht="15" customHeight="1" x14ac:dyDescent="0.25">
      <c r="A115" s="137">
        <v>11</v>
      </c>
      <c r="B115" s="96" t="s">
        <v>205</v>
      </c>
      <c r="C115" s="113">
        <v>57</v>
      </c>
      <c r="D115" s="68" t="s">
        <v>206</v>
      </c>
      <c r="E115" s="155" t="s">
        <v>207</v>
      </c>
      <c r="F115" s="156"/>
      <c r="G115" s="157" t="s">
        <v>208</v>
      </c>
      <c r="H115" s="158" t="s">
        <v>208</v>
      </c>
      <c r="I115" s="63" t="s">
        <v>110</v>
      </c>
    </row>
    <row r="116" spans="1:9" x14ac:dyDescent="0.25">
      <c r="A116" s="137"/>
      <c r="B116" s="96"/>
      <c r="C116" s="119"/>
      <c r="D116" s="96"/>
      <c r="E116" s="159" t="s">
        <v>209</v>
      </c>
      <c r="F116" s="156"/>
      <c r="G116" s="157" t="s">
        <v>210</v>
      </c>
      <c r="H116" s="158" t="s">
        <v>210</v>
      </c>
      <c r="I116" s="61"/>
    </row>
    <row r="117" spans="1:9" x14ac:dyDescent="0.25">
      <c r="A117" s="137"/>
      <c r="B117" s="96"/>
      <c r="C117" s="119"/>
      <c r="D117" s="96"/>
      <c r="E117" s="159" t="s">
        <v>211</v>
      </c>
      <c r="F117" s="156"/>
      <c r="G117" s="157" t="s">
        <v>212</v>
      </c>
      <c r="H117" s="158" t="s">
        <v>212</v>
      </c>
      <c r="I117" s="61"/>
    </row>
    <row r="118" spans="1:9" x14ac:dyDescent="0.25">
      <c r="A118" s="137"/>
      <c r="B118" s="96"/>
      <c r="C118" s="39"/>
      <c r="D118" s="26"/>
      <c r="E118" s="159" t="s">
        <v>213</v>
      </c>
      <c r="F118" s="156"/>
      <c r="G118" s="157" t="s">
        <v>214</v>
      </c>
      <c r="H118" s="158" t="s">
        <v>214</v>
      </c>
      <c r="I118" s="106"/>
    </row>
    <row r="119" spans="1:9" ht="19.5" customHeight="1" x14ac:dyDescent="0.2">
      <c r="A119" s="137"/>
      <c r="B119" s="96"/>
      <c r="C119" s="36">
        <v>58</v>
      </c>
      <c r="D119" s="68" t="s">
        <v>215</v>
      </c>
      <c r="E119" s="16" t="s">
        <v>216</v>
      </c>
      <c r="F119" s="59" t="s">
        <v>13</v>
      </c>
      <c r="G119" s="20">
        <v>40112.11</v>
      </c>
      <c r="H119" s="84">
        <f>G119/G120</f>
        <v>0.21975991930178426</v>
      </c>
      <c r="I119" s="63" t="s">
        <v>110</v>
      </c>
    </row>
    <row r="120" spans="1:9" ht="13.5" customHeight="1" x14ac:dyDescent="0.25">
      <c r="A120" s="137"/>
      <c r="B120" s="96"/>
      <c r="C120" s="39"/>
      <c r="D120" s="45"/>
      <c r="E120" s="37" t="s">
        <v>217</v>
      </c>
      <c r="F120" s="59"/>
      <c r="G120" s="160">
        <v>182526.96</v>
      </c>
      <c r="H120" s="84"/>
      <c r="I120" s="106"/>
    </row>
    <row r="121" spans="1:9" ht="62.25" customHeight="1" x14ac:dyDescent="0.2">
      <c r="A121" s="137"/>
      <c r="B121" s="96"/>
      <c r="C121" s="36">
        <v>59</v>
      </c>
      <c r="D121" s="68" t="s">
        <v>218</v>
      </c>
      <c r="E121" s="24" t="s">
        <v>219</v>
      </c>
      <c r="F121" s="59" t="s">
        <v>13</v>
      </c>
      <c r="G121" s="120">
        <v>3</v>
      </c>
      <c r="H121" s="71">
        <f>G121/G122</f>
        <v>0.06</v>
      </c>
      <c r="I121" s="63" t="s">
        <v>110</v>
      </c>
    </row>
    <row r="122" spans="1:9" x14ac:dyDescent="0.25">
      <c r="A122" s="132"/>
      <c r="B122" s="27"/>
      <c r="C122" s="39"/>
      <c r="D122" s="45"/>
      <c r="E122" s="37" t="s">
        <v>220</v>
      </c>
      <c r="F122" s="59"/>
      <c r="G122" s="121">
        <v>50</v>
      </c>
      <c r="H122" s="71"/>
      <c r="I122" s="106"/>
    </row>
    <row r="123" spans="1:9" ht="28.5" x14ac:dyDescent="0.2">
      <c r="A123" s="161">
        <v>12</v>
      </c>
      <c r="B123" s="66" t="s">
        <v>221</v>
      </c>
      <c r="C123" s="103">
        <v>60</v>
      </c>
      <c r="D123" s="68" t="s">
        <v>222</v>
      </c>
      <c r="E123" s="24" t="s">
        <v>223</v>
      </c>
      <c r="F123" s="59" t="s">
        <v>13</v>
      </c>
      <c r="G123" s="32">
        <v>577198</v>
      </c>
      <c r="H123" s="84">
        <f>G123/G124</f>
        <v>0.99709783408593866</v>
      </c>
      <c r="I123" s="63" t="s">
        <v>20</v>
      </c>
    </row>
    <row r="124" spans="1:9" x14ac:dyDescent="0.25">
      <c r="A124" s="162"/>
      <c r="B124" s="74"/>
      <c r="C124" s="105"/>
      <c r="D124" s="45"/>
      <c r="E124" s="37" t="s">
        <v>224</v>
      </c>
      <c r="F124" s="59"/>
      <c r="G124" s="60">
        <v>578878</v>
      </c>
      <c r="H124" s="84"/>
      <c r="I124" s="106"/>
    </row>
    <row r="125" spans="1:9" ht="28.5" x14ac:dyDescent="0.2">
      <c r="A125" s="162"/>
      <c r="B125" s="73"/>
      <c r="C125" s="163">
        <v>61</v>
      </c>
      <c r="D125" s="68" t="s">
        <v>225</v>
      </c>
      <c r="E125" s="24" t="s">
        <v>226</v>
      </c>
      <c r="F125" s="59" t="s">
        <v>13</v>
      </c>
      <c r="G125" s="32">
        <v>156621</v>
      </c>
      <c r="H125" s="84">
        <f>G125/G126</f>
        <v>0.65020342079043503</v>
      </c>
      <c r="I125" s="63" t="s">
        <v>20</v>
      </c>
    </row>
    <row r="126" spans="1:9" ht="20.25" customHeight="1" x14ac:dyDescent="0.25">
      <c r="A126" s="162"/>
      <c r="B126" s="73"/>
      <c r="C126" s="164"/>
      <c r="D126" s="45"/>
      <c r="E126" s="37" t="s">
        <v>227</v>
      </c>
      <c r="F126" s="59"/>
      <c r="G126" s="60">
        <v>240880</v>
      </c>
      <c r="H126" s="84"/>
      <c r="I126" s="106"/>
    </row>
    <row r="127" spans="1:9" ht="28.5" x14ac:dyDescent="0.2">
      <c r="A127" s="162"/>
      <c r="B127" s="73"/>
      <c r="C127" s="163">
        <v>62</v>
      </c>
      <c r="D127" s="17" t="s">
        <v>228</v>
      </c>
      <c r="E127" s="37" t="s">
        <v>229</v>
      </c>
      <c r="F127" s="59" t="s">
        <v>13</v>
      </c>
      <c r="G127" s="32">
        <v>105615</v>
      </c>
      <c r="H127" s="84">
        <f>G127/G128</f>
        <v>0.47242139729201427</v>
      </c>
      <c r="I127" s="63" t="s">
        <v>20</v>
      </c>
    </row>
    <row r="128" spans="1:9" ht="20.25" customHeight="1" x14ac:dyDescent="0.25">
      <c r="A128" s="165"/>
      <c r="B128" s="85"/>
      <c r="C128" s="166"/>
      <c r="D128" s="26"/>
      <c r="E128" s="64" t="s">
        <v>230</v>
      </c>
      <c r="F128" s="59"/>
      <c r="G128" s="60">
        <v>223561</v>
      </c>
      <c r="H128" s="84"/>
      <c r="I128" s="61"/>
    </row>
    <row r="129" spans="1:9" ht="29.25" customHeight="1" x14ac:dyDescent="0.2">
      <c r="A129" s="27"/>
      <c r="B129" s="27"/>
      <c r="C129" s="113">
        <v>63</v>
      </c>
      <c r="D129" s="96" t="s">
        <v>231</v>
      </c>
      <c r="E129" s="27" t="s">
        <v>231</v>
      </c>
      <c r="F129" s="59" t="s">
        <v>13</v>
      </c>
      <c r="G129" s="32">
        <v>22</v>
      </c>
      <c r="H129" s="84">
        <f>G129/G130</f>
        <v>0.47826086956521741</v>
      </c>
      <c r="I129" s="33" t="s">
        <v>20</v>
      </c>
    </row>
    <row r="130" spans="1:9" ht="28.5" x14ac:dyDescent="0.25">
      <c r="A130" s="27"/>
      <c r="B130" s="27"/>
      <c r="C130" s="39"/>
      <c r="D130" s="45"/>
      <c r="E130" s="18" t="s">
        <v>232</v>
      </c>
      <c r="F130" s="59"/>
      <c r="G130" s="60">
        <v>46</v>
      </c>
      <c r="H130" s="84"/>
      <c r="I130" s="33" t="s">
        <v>233</v>
      </c>
    </row>
    <row r="131" spans="1:9" ht="42.75" x14ac:dyDescent="0.2">
      <c r="A131" s="133">
        <v>13</v>
      </c>
      <c r="B131" s="68" t="s">
        <v>234</v>
      </c>
      <c r="C131" s="36">
        <v>64</v>
      </c>
      <c r="D131" s="68" t="s">
        <v>235</v>
      </c>
      <c r="E131" s="24" t="s">
        <v>236</v>
      </c>
      <c r="F131" s="59" t="s">
        <v>13</v>
      </c>
      <c r="G131" s="70">
        <v>1</v>
      </c>
      <c r="H131" s="71">
        <f>G131/G132</f>
        <v>1</v>
      </c>
      <c r="I131" s="61" t="s">
        <v>237</v>
      </c>
    </row>
    <row r="132" spans="1:9" x14ac:dyDescent="0.25">
      <c r="A132" s="137"/>
      <c r="B132" s="96"/>
      <c r="C132" s="39"/>
      <c r="D132" s="45"/>
      <c r="E132" s="37" t="s">
        <v>238</v>
      </c>
      <c r="F132" s="59"/>
      <c r="G132" s="76">
        <v>1</v>
      </c>
      <c r="H132" s="71"/>
      <c r="I132" s="106"/>
    </row>
    <row r="133" spans="1:9" ht="44.25" customHeight="1" x14ac:dyDescent="0.2">
      <c r="A133" s="137"/>
      <c r="B133" s="96"/>
      <c r="C133" s="36">
        <v>65</v>
      </c>
      <c r="D133" s="68" t="s">
        <v>239</v>
      </c>
      <c r="E133" s="167" t="s">
        <v>240</v>
      </c>
      <c r="F133" s="59" t="s">
        <v>13</v>
      </c>
      <c r="G133" s="70">
        <v>118</v>
      </c>
      <c r="H133" s="84">
        <f>G133/G134</f>
        <v>0.67428571428571427</v>
      </c>
      <c r="I133" s="63" t="s">
        <v>237</v>
      </c>
    </row>
    <row r="134" spans="1:9" x14ac:dyDescent="0.25">
      <c r="A134" s="137"/>
      <c r="B134" s="96"/>
      <c r="C134" s="39"/>
      <c r="D134" s="26"/>
      <c r="E134" s="64" t="s">
        <v>241</v>
      </c>
      <c r="F134" s="59"/>
      <c r="G134" s="76">
        <v>175</v>
      </c>
      <c r="H134" s="84"/>
      <c r="I134" s="61"/>
    </row>
    <row r="135" spans="1:9" ht="14.25" customHeight="1" x14ac:dyDescent="0.2">
      <c r="A135" s="133">
        <v>14</v>
      </c>
      <c r="B135" s="17" t="s">
        <v>242</v>
      </c>
      <c r="C135" s="168">
        <v>66</v>
      </c>
      <c r="D135" s="122" t="s">
        <v>243</v>
      </c>
      <c r="E135" s="169" t="s">
        <v>244</v>
      </c>
      <c r="F135" s="170"/>
      <c r="G135" s="32">
        <v>1324</v>
      </c>
      <c r="H135" s="171"/>
      <c r="I135" s="33" t="s">
        <v>171</v>
      </c>
    </row>
    <row r="136" spans="1:9" x14ac:dyDescent="0.2">
      <c r="A136" s="137"/>
      <c r="B136" s="58"/>
      <c r="C136" s="172">
        <v>67</v>
      </c>
      <c r="D136" s="128" t="s">
        <v>245</v>
      </c>
      <c r="E136" s="27" t="s">
        <v>246</v>
      </c>
      <c r="F136" s="59" t="s">
        <v>13</v>
      </c>
      <c r="G136" s="32">
        <v>98622</v>
      </c>
      <c r="H136" s="84">
        <f>G136/G137</f>
        <v>0.75286268283001012</v>
      </c>
      <c r="I136" s="61" t="s">
        <v>171</v>
      </c>
    </row>
    <row r="137" spans="1:9" x14ac:dyDescent="0.25">
      <c r="A137" s="132"/>
      <c r="B137" s="58"/>
      <c r="C137" s="173"/>
      <c r="D137" s="45"/>
      <c r="E137" s="18" t="s">
        <v>247</v>
      </c>
      <c r="F137" s="59"/>
      <c r="G137" s="60">
        <v>130996</v>
      </c>
      <c r="H137" s="84"/>
      <c r="I137" s="62"/>
    </row>
    <row r="138" spans="1:9" ht="17.25" customHeight="1" x14ac:dyDescent="0.2">
      <c r="A138" s="132"/>
      <c r="B138" s="58"/>
      <c r="C138" s="174">
        <v>68</v>
      </c>
      <c r="D138" s="81" t="s">
        <v>248</v>
      </c>
      <c r="E138" s="27" t="s">
        <v>249</v>
      </c>
      <c r="F138" s="59" t="s">
        <v>13</v>
      </c>
      <c r="G138" s="32">
        <v>17012</v>
      </c>
      <c r="H138" s="84">
        <f>G138/G139</f>
        <v>0.12986656081101713</v>
      </c>
      <c r="I138" s="63" t="s">
        <v>171</v>
      </c>
    </row>
    <row r="139" spans="1:9" x14ac:dyDescent="0.25">
      <c r="A139" s="132"/>
      <c r="B139" s="117"/>
      <c r="C139" s="175"/>
      <c r="D139" s="176"/>
      <c r="E139" s="18" t="s">
        <v>250</v>
      </c>
      <c r="F139" s="59"/>
      <c r="G139" s="60">
        <v>130996</v>
      </c>
      <c r="H139" s="84"/>
      <c r="I139" s="62"/>
    </row>
    <row r="140" spans="1:9" ht="38.25" x14ac:dyDescent="0.25">
      <c r="A140" s="161">
        <v>15</v>
      </c>
      <c r="B140" s="177" t="s">
        <v>251</v>
      </c>
      <c r="C140" s="174">
        <v>69</v>
      </c>
      <c r="D140" s="177" t="s">
        <v>252</v>
      </c>
      <c r="E140" s="178" t="s">
        <v>253</v>
      </c>
      <c r="F140" s="179"/>
      <c r="G140" s="180" t="s">
        <v>254</v>
      </c>
      <c r="H140" s="181" t="s">
        <v>255</v>
      </c>
      <c r="I140" s="182" t="s">
        <v>256</v>
      </c>
    </row>
    <row r="141" spans="1:9" ht="38.25" x14ac:dyDescent="0.25">
      <c r="A141" s="162"/>
      <c r="B141" s="73"/>
      <c r="C141" s="183"/>
      <c r="D141" s="73"/>
      <c r="E141" s="184" t="s">
        <v>257</v>
      </c>
      <c r="F141" s="185"/>
      <c r="G141" s="186"/>
      <c r="H141" s="187"/>
      <c r="I141" s="188"/>
    </row>
    <row r="142" spans="1:9" ht="51" x14ac:dyDescent="0.25">
      <c r="A142" s="162"/>
      <c r="B142" s="73"/>
      <c r="C142" s="183"/>
      <c r="D142" s="73"/>
      <c r="E142" s="184" t="s">
        <v>258</v>
      </c>
      <c r="F142" s="185"/>
      <c r="G142" s="189" t="s">
        <v>259</v>
      </c>
      <c r="H142" s="187"/>
      <c r="I142" s="188"/>
    </row>
    <row r="143" spans="1:9" x14ac:dyDescent="0.25">
      <c r="A143" s="162"/>
      <c r="B143" s="73"/>
      <c r="C143" s="183"/>
      <c r="D143" s="73"/>
      <c r="E143" s="184" t="s">
        <v>260</v>
      </c>
      <c r="F143" s="185"/>
      <c r="G143" s="189"/>
      <c r="H143" s="187"/>
      <c r="I143" s="188"/>
    </row>
    <row r="144" spans="1:9" x14ac:dyDescent="0.25">
      <c r="A144" s="162"/>
      <c r="B144" s="73"/>
      <c r="C144" s="183"/>
      <c r="D144" s="73"/>
      <c r="E144" s="184" t="s">
        <v>261</v>
      </c>
      <c r="F144" s="185"/>
      <c r="G144" s="189"/>
      <c r="H144" s="187"/>
      <c r="I144" s="188"/>
    </row>
    <row r="145" spans="1:9" ht="25.5" x14ac:dyDescent="0.25">
      <c r="A145" s="162"/>
      <c r="B145" s="73"/>
      <c r="C145" s="183"/>
      <c r="D145" s="73"/>
      <c r="E145" s="190" t="s">
        <v>262</v>
      </c>
      <c r="F145" s="185"/>
      <c r="G145" s="189"/>
      <c r="H145" s="187"/>
      <c r="I145" s="188"/>
    </row>
    <row r="146" spans="1:9" ht="37.5" customHeight="1" x14ac:dyDescent="0.25">
      <c r="A146" s="162"/>
      <c r="B146" s="73"/>
      <c r="C146" s="183"/>
      <c r="D146" s="73"/>
      <c r="E146" s="190" t="s">
        <v>263</v>
      </c>
      <c r="F146" s="185"/>
      <c r="G146" s="189"/>
      <c r="H146" s="187"/>
      <c r="I146" s="188"/>
    </row>
    <row r="147" spans="1:9" x14ac:dyDescent="0.25">
      <c r="A147" s="162"/>
      <c r="B147" s="73"/>
      <c r="C147" s="183"/>
      <c r="D147" s="73"/>
      <c r="E147" s="184" t="s">
        <v>264</v>
      </c>
      <c r="F147" s="185"/>
      <c r="G147" s="189"/>
      <c r="H147" s="187"/>
      <c r="I147" s="188"/>
    </row>
    <row r="148" spans="1:9" ht="27.75" customHeight="1" x14ac:dyDescent="0.25">
      <c r="A148" s="162"/>
      <c r="B148" s="73"/>
      <c r="C148" s="183"/>
      <c r="D148" s="73"/>
      <c r="E148" s="190" t="s">
        <v>265</v>
      </c>
      <c r="F148" s="185"/>
      <c r="G148" s="189"/>
      <c r="H148" s="187"/>
      <c r="I148" s="188"/>
    </row>
    <row r="149" spans="1:9" ht="51" customHeight="1" x14ac:dyDescent="0.25">
      <c r="A149" s="162"/>
      <c r="B149" s="73"/>
      <c r="C149" s="183"/>
      <c r="D149" s="73"/>
      <c r="E149" s="190" t="s">
        <v>266</v>
      </c>
      <c r="F149" s="185"/>
      <c r="G149" s="189"/>
      <c r="H149" s="187"/>
      <c r="I149" s="188"/>
    </row>
    <row r="150" spans="1:9" ht="25.5" x14ac:dyDescent="0.25">
      <c r="A150" s="165"/>
      <c r="B150" s="85"/>
      <c r="C150" s="175"/>
      <c r="D150" s="85"/>
      <c r="E150" s="191" t="s">
        <v>267</v>
      </c>
      <c r="F150" s="192"/>
      <c r="G150" s="193"/>
      <c r="H150" s="194"/>
      <c r="I150" s="195"/>
    </row>
    <row r="151" spans="1:9" ht="51.75" customHeight="1" x14ac:dyDescent="0.25">
      <c r="A151" s="161"/>
      <c r="B151" s="177"/>
      <c r="D151" s="97"/>
      <c r="E151" s="178" t="s">
        <v>268</v>
      </c>
      <c r="F151" s="196"/>
      <c r="G151" s="197"/>
      <c r="H151" s="198"/>
      <c r="I151" s="182"/>
    </row>
    <row r="152" spans="1:9" ht="51" x14ac:dyDescent="0.25">
      <c r="A152" s="162"/>
      <c r="B152" s="73"/>
      <c r="D152" s="97"/>
      <c r="E152" s="184" t="s">
        <v>269</v>
      </c>
      <c r="F152" s="196"/>
      <c r="G152" s="189"/>
      <c r="H152" s="187"/>
      <c r="I152" s="188"/>
    </row>
    <row r="153" spans="1:9" ht="51" x14ac:dyDescent="0.25">
      <c r="A153" s="162"/>
      <c r="B153" s="73"/>
      <c r="D153" s="97"/>
      <c r="E153" s="184" t="s">
        <v>270</v>
      </c>
      <c r="F153" s="196"/>
      <c r="G153" s="189"/>
      <c r="H153" s="187"/>
      <c r="I153" s="188"/>
    </row>
    <row r="154" spans="1:9" ht="38.25" x14ac:dyDescent="0.25">
      <c r="A154" s="162"/>
      <c r="B154" s="73"/>
      <c r="D154" s="97"/>
      <c r="E154" s="184" t="s">
        <v>271</v>
      </c>
      <c r="F154" s="196"/>
      <c r="G154" s="189"/>
      <c r="H154" s="187"/>
      <c r="I154" s="188"/>
    </row>
    <row r="155" spans="1:9" x14ac:dyDescent="0.25">
      <c r="A155" s="162"/>
      <c r="B155" s="73"/>
      <c r="D155" s="97"/>
      <c r="E155" s="184" t="s">
        <v>272</v>
      </c>
      <c r="F155" s="196"/>
      <c r="G155" s="189"/>
      <c r="H155" s="187"/>
      <c r="I155" s="188"/>
    </row>
    <row r="156" spans="1:9" ht="24.95" customHeight="1" x14ac:dyDescent="0.25">
      <c r="A156" s="199"/>
      <c r="B156" s="74"/>
      <c r="C156" s="200"/>
      <c r="D156" s="58"/>
      <c r="E156" s="201" t="s">
        <v>273</v>
      </c>
      <c r="F156" s="202"/>
      <c r="G156" s="185"/>
      <c r="H156" s="188"/>
      <c r="I156" s="183"/>
    </row>
    <row r="157" spans="1:9" ht="52.5" customHeight="1" x14ac:dyDescent="0.25">
      <c r="A157" s="199"/>
      <c r="B157" s="74"/>
      <c r="C157" s="111"/>
      <c r="D157" s="117"/>
      <c r="E157" s="203"/>
      <c r="F157" s="204"/>
      <c r="G157" s="205"/>
      <c r="H157" s="86"/>
      <c r="I157" s="206"/>
    </row>
    <row r="158" spans="1:9" ht="18.75" customHeight="1" x14ac:dyDescent="0.25">
      <c r="A158" s="207"/>
      <c r="B158" s="207"/>
      <c r="C158" s="208">
        <v>70</v>
      </c>
      <c r="D158" s="27" t="s">
        <v>274</v>
      </c>
      <c r="E158" s="27" t="s">
        <v>275</v>
      </c>
      <c r="F158" s="97"/>
      <c r="G158" s="209" t="s">
        <v>276</v>
      </c>
      <c r="H158" s="210" t="s">
        <v>276</v>
      </c>
      <c r="I158" s="41" t="s">
        <v>256</v>
      </c>
    </row>
    <row r="159" spans="1:9" ht="28.5" x14ac:dyDescent="0.2">
      <c r="A159" s="137">
        <v>16</v>
      </c>
      <c r="B159" s="96" t="s">
        <v>277</v>
      </c>
      <c r="C159" s="36">
        <v>71</v>
      </c>
      <c r="D159" s="17" t="s">
        <v>278</v>
      </c>
      <c r="E159" s="37" t="s">
        <v>279</v>
      </c>
      <c r="F159" s="59" t="s">
        <v>13</v>
      </c>
      <c r="G159" s="70">
        <v>46</v>
      </c>
      <c r="H159" s="71">
        <f>G159/G160</f>
        <v>1</v>
      </c>
      <c r="I159" s="33" t="s">
        <v>159</v>
      </c>
    </row>
    <row r="160" spans="1:9" ht="28.5" customHeight="1" x14ac:dyDescent="0.25">
      <c r="A160" s="137"/>
      <c r="B160" s="96"/>
      <c r="C160" s="39"/>
      <c r="D160" s="45"/>
      <c r="E160" s="37" t="s">
        <v>232</v>
      </c>
      <c r="F160" s="59"/>
      <c r="G160" s="76">
        <v>46</v>
      </c>
      <c r="H160" s="71"/>
      <c r="I160" s="148" t="s">
        <v>233</v>
      </c>
    </row>
    <row r="161" spans="1:9" ht="28.5" x14ac:dyDescent="0.2">
      <c r="A161" s="137"/>
      <c r="B161" s="96"/>
      <c r="C161" s="36">
        <v>72</v>
      </c>
      <c r="D161" s="68" t="s">
        <v>280</v>
      </c>
      <c r="E161" s="24" t="s">
        <v>281</v>
      </c>
      <c r="F161" s="59" t="s">
        <v>13</v>
      </c>
      <c r="G161" s="70">
        <v>46</v>
      </c>
      <c r="H161" s="71">
        <f>G161/G162</f>
        <v>1</v>
      </c>
      <c r="I161" s="63" t="s">
        <v>159</v>
      </c>
    </row>
    <row r="162" spans="1:9" ht="16.5" customHeight="1" x14ac:dyDescent="0.25">
      <c r="A162" s="137"/>
      <c r="B162" s="96"/>
      <c r="C162" s="39"/>
      <c r="D162" s="45"/>
      <c r="E162" s="37" t="s">
        <v>282</v>
      </c>
      <c r="F162" s="59"/>
      <c r="G162" s="76">
        <v>46</v>
      </c>
      <c r="H162" s="71"/>
      <c r="I162" s="61"/>
    </row>
    <row r="163" spans="1:9" ht="57" x14ac:dyDescent="0.2">
      <c r="A163" s="137"/>
      <c r="B163" s="96"/>
      <c r="C163" s="36">
        <v>73</v>
      </c>
      <c r="D163" s="68" t="s">
        <v>283</v>
      </c>
      <c r="E163" s="24" t="s">
        <v>284</v>
      </c>
      <c r="F163" s="59" t="s">
        <v>13</v>
      </c>
      <c r="G163" s="32">
        <v>589351</v>
      </c>
      <c r="H163" s="84">
        <f>G163/G164</f>
        <v>0.73643468003538781</v>
      </c>
      <c r="I163" s="33" t="s">
        <v>159</v>
      </c>
    </row>
    <row r="164" spans="1:9" x14ac:dyDescent="0.25">
      <c r="A164" s="137"/>
      <c r="B164" s="96"/>
      <c r="C164" s="39"/>
      <c r="D164" s="45"/>
      <c r="E164" s="37" t="s">
        <v>285</v>
      </c>
      <c r="F164" s="59"/>
      <c r="G164" s="60">
        <v>800276</v>
      </c>
      <c r="H164" s="84"/>
      <c r="I164" s="148" t="s">
        <v>20</v>
      </c>
    </row>
    <row r="165" spans="1:9" ht="28.5" x14ac:dyDescent="0.2">
      <c r="A165" s="133">
        <v>17</v>
      </c>
      <c r="B165" s="68" t="s">
        <v>286</v>
      </c>
      <c r="C165" s="36">
        <v>74</v>
      </c>
      <c r="D165" s="68" t="s">
        <v>287</v>
      </c>
      <c r="E165" s="24" t="s">
        <v>288</v>
      </c>
      <c r="F165" s="59" t="s">
        <v>13</v>
      </c>
      <c r="G165" s="32">
        <v>103</v>
      </c>
      <c r="H165" s="84">
        <f>G165/G166</f>
        <v>0.17310924369747899</v>
      </c>
      <c r="I165" s="63" t="s">
        <v>289</v>
      </c>
    </row>
    <row r="166" spans="1:9" x14ac:dyDescent="0.25">
      <c r="A166" s="137"/>
      <c r="B166" s="96"/>
      <c r="C166" s="116"/>
      <c r="D166" s="45"/>
      <c r="E166" s="37" t="s">
        <v>290</v>
      </c>
      <c r="F166" s="59"/>
      <c r="G166" s="60">
        <v>595</v>
      </c>
      <c r="H166" s="84"/>
      <c r="I166" s="106"/>
    </row>
    <row r="167" spans="1:9" ht="14.25" customHeight="1" x14ac:dyDescent="0.2">
      <c r="A167" s="137"/>
      <c r="B167" s="96"/>
      <c r="C167" s="113">
        <v>75</v>
      </c>
      <c r="D167" s="68" t="s">
        <v>291</v>
      </c>
      <c r="E167" s="24" t="s">
        <v>292</v>
      </c>
      <c r="F167" s="59" t="s">
        <v>13</v>
      </c>
      <c r="G167" s="32">
        <v>21375</v>
      </c>
      <c r="H167" s="84">
        <f>G167/G168</f>
        <v>0.75</v>
      </c>
      <c r="I167" s="63" t="s">
        <v>289</v>
      </c>
    </row>
    <row r="168" spans="1:9" x14ac:dyDescent="0.25">
      <c r="A168" s="137"/>
      <c r="B168" s="96"/>
      <c r="C168" s="39"/>
      <c r="D168" s="45"/>
      <c r="E168" s="37" t="s">
        <v>293</v>
      </c>
      <c r="F168" s="59"/>
      <c r="G168" s="60">
        <v>28500</v>
      </c>
      <c r="H168" s="84"/>
      <c r="I168" s="106"/>
    </row>
    <row r="169" spans="1:9" ht="28.5" x14ac:dyDescent="0.2">
      <c r="A169" s="211">
        <v>18</v>
      </c>
      <c r="B169" s="122" t="s">
        <v>294</v>
      </c>
      <c r="C169" s="36">
        <v>76</v>
      </c>
      <c r="D169" s="68" t="s">
        <v>295</v>
      </c>
      <c r="E169" s="24" t="s">
        <v>296</v>
      </c>
      <c r="F169" s="59" t="s">
        <v>13</v>
      </c>
      <c r="G169" s="32">
        <f>1496681429703-1245661604165</f>
        <v>251019825538</v>
      </c>
      <c r="H169" s="84">
        <f>G169/G170</f>
        <v>0.20151526281189766</v>
      </c>
      <c r="I169" s="63" t="s">
        <v>92</v>
      </c>
    </row>
    <row r="170" spans="1:9" x14ac:dyDescent="0.25">
      <c r="A170" s="132"/>
      <c r="B170" s="27"/>
      <c r="C170" s="119"/>
      <c r="D170" s="45"/>
      <c r="E170" s="37" t="s">
        <v>297</v>
      </c>
      <c r="F170" s="59"/>
      <c r="G170" s="60">
        <v>1245661604165</v>
      </c>
      <c r="H170" s="50"/>
      <c r="I170" s="61"/>
    </row>
    <row r="171" spans="1:9" ht="28.5" x14ac:dyDescent="0.2">
      <c r="A171" s="102">
        <v>19</v>
      </c>
      <c r="B171" s="131" t="s">
        <v>298</v>
      </c>
      <c r="C171" s="212">
        <v>77</v>
      </c>
      <c r="D171" s="81" t="s">
        <v>299</v>
      </c>
      <c r="E171" s="24" t="s">
        <v>300</v>
      </c>
      <c r="F171" s="59" t="s">
        <v>13</v>
      </c>
      <c r="G171" s="20"/>
      <c r="H171" s="50">
        <f>G171/G172</f>
        <v>0</v>
      </c>
      <c r="I171" s="157" t="s">
        <v>14</v>
      </c>
    </row>
    <row r="172" spans="1:9" x14ac:dyDescent="0.25">
      <c r="A172" s="109"/>
      <c r="B172" s="110"/>
      <c r="C172" s="213"/>
      <c r="D172" s="214"/>
      <c r="E172" s="37" t="s">
        <v>301</v>
      </c>
      <c r="F172" s="59"/>
      <c r="G172" s="60">
        <v>175774</v>
      </c>
      <c r="H172" s="50"/>
      <c r="I172" s="33" t="s">
        <v>20</v>
      </c>
    </row>
    <row r="173" spans="1:9" ht="42.75" x14ac:dyDescent="0.2">
      <c r="A173" s="23"/>
      <c r="B173" s="24"/>
      <c r="C173" s="119">
        <v>78</v>
      </c>
      <c r="D173" s="68" t="s">
        <v>302</v>
      </c>
      <c r="E173" s="24" t="s">
        <v>303</v>
      </c>
      <c r="F173" s="59" t="s">
        <v>13</v>
      </c>
      <c r="G173" s="32">
        <v>10450</v>
      </c>
      <c r="H173" s="84">
        <f>G173/G174</f>
        <v>5.9451340926416879E-2</v>
      </c>
      <c r="I173" s="33" t="s">
        <v>14</v>
      </c>
    </row>
    <row r="174" spans="1:9" x14ac:dyDescent="0.25">
      <c r="A174" s="23"/>
      <c r="B174" s="24"/>
      <c r="C174" s="39"/>
      <c r="D174" s="45"/>
      <c r="E174" s="37" t="s">
        <v>301</v>
      </c>
      <c r="F174" s="59"/>
      <c r="G174" s="60">
        <v>175774</v>
      </c>
      <c r="H174" s="84"/>
      <c r="I174" s="33" t="s">
        <v>20</v>
      </c>
    </row>
    <row r="175" spans="1:9" ht="28.5" x14ac:dyDescent="0.25">
      <c r="A175" s="23"/>
      <c r="B175" s="24"/>
      <c r="C175" s="15">
        <v>79</v>
      </c>
      <c r="D175" s="122" t="s">
        <v>304</v>
      </c>
      <c r="E175" s="27" t="s">
        <v>305</v>
      </c>
      <c r="F175" s="215" t="s">
        <v>306</v>
      </c>
      <c r="G175" s="215">
        <v>15</v>
      </c>
      <c r="H175" s="216">
        <v>15</v>
      </c>
      <c r="I175" s="33" t="s">
        <v>14</v>
      </c>
    </row>
    <row r="176" spans="1:9" ht="45" customHeight="1" x14ac:dyDescent="0.2">
      <c r="A176" s="211">
        <v>20</v>
      </c>
      <c r="B176" s="122" t="s">
        <v>307</v>
      </c>
      <c r="C176" s="36">
        <v>80</v>
      </c>
      <c r="D176" s="217" t="s">
        <v>308</v>
      </c>
      <c r="E176" s="16" t="s">
        <v>309</v>
      </c>
      <c r="F176" s="59" t="s">
        <v>13</v>
      </c>
      <c r="G176" s="70">
        <v>46</v>
      </c>
      <c r="H176" s="71">
        <f>G176/G177</f>
        <v>1</v>
      </c>
      <c r="I176" s="218" t="s">
        <v>159</v>
      </c>
    </row>
    <row r="177" spans="1:9" ht="28.5" x14ac:dyDescent="0.25">
      <c r="A177" s="132"/>
      <c r="B177" s="27"/>
      <c r="C177" s="39"/>
      <c r="D177" s="219"/>
      <c r="E177" s="37" t="s">
        <v>232</v>
      </c>
      <c r="F177" s="59"/>
      <c r="G177" s="76">
        <v>46</v>
      </c>
      <c r="H177" s="71"/>
      <c r="I177" s="148" t="s">
        <v>233</v>
      </c>
    </row>
    <row r="178" spans="1:9" ht="28.5" x14ac:dyDescent="0.2">
      <c r="A178" s="27"/>
      <c r="B178" s="27"/>
      <c r="C178" s="36">
        <v>81</v>
      </c>
      <c r="D178" s="220" t="s">
        <v>310</v>
      </c>
      <c r="E178" s="24" t="s">
        <v>311</v>
      </c>
      <c r="F178" s="59" t="s">
        <v>13</v>
      </c>
      <c r="G178" s="70">
        <v>46</v>
      </c>
      <c r="H178" s="71">
        <f>G178/G179</f>
        <v>1</v>
      </c>
      <c r="I178" s="221" t="s">
        <v>312</v>
      </c>
    </row>
    <row r="179" spans="1:9" ht="28.5" x14ac:dyDescent="0.25">
      <c r="A179" s="88"/>
      <c r="B179" s="88"/>
      <c r="C179" s="39"/>
      <c r="D179" s="219"/>
      <c r="E179" s="37" t="s">
        <v>232</v>
      </c>
      <c r="F179" s="59"/>
      <c r="G179" s="76">
        <v>46</v>
      </c>
      <c r="H179" s="71"/>
      <c r="I179" s="148" t="s">
        <v>233</v>
      </c>
    </row>
    <row r="180" spans="1:9" ht="15.75" customHeight="1" x14ac:dyDescent="0.2">
      <c r="A180" s="211">
        <v>21</v>
      </c>
      <c r="B180" s="122" t="s">
        <v>313</v>
      </c>
      <c r="C180" s="36">
        <v>82</v>
      </c>
      <c r="D180" s="217" t="s">
        <v>314</v>
      </c>
      <c r="E180" s="24" t="s">
        <v>315</v>
      </c>
      <c r="F180" s="59" t="s">
        <v>13</v>
      </c>
      <c r="G180" s="70">
        <v>246</v>
      </c>
      <c r="H180" s="71">
        <f>G180/G181</f>
        <v>0.39805825242718446</v>
      </c>
      <c r="I180" s="63" t="s">
        <v>159</v>
      </c>
    </row>
    <row r="181" spans="1:9" x14ac:dyDescent="0.25">
      <c r="A181" s="222"/>
      <c r="B181" s="88"/>
      <c r="C181" s="39"/>
      <c r="D181" s="219"/>
      <c r="E181" s="37" t="s">
        <v>316</v>
      </c>
      <c r="F181" s="59"/>
      <c r="G181" s="76">
        <v>618</v>
      </c>
      <c r="H181" s="71"/>
      <c r="I181" s="106"/>
    </row>
    <row r="182" spans="1:9" ht="16.5" customHeight="1" x14ac:dyDescent="0.2">
      <c r="A182" s="133">
        <v>22</v>
      </c>
      <c r="B182" s="68" t="s">
        <v>317</v>
      </c>
      <c r="C182" s="36">
        <v>83</v>
      </c>
      <c r="D182" s="217" t="s">
        <v>318</v>
      </c>
      <c r="E182" s="24" t="s">
        <v>319</v>
      </c>
      <c r="F182" s="59" t="s">
        <v>13</v>
      </c>
      <c r="G182" s="120">
        <v>193</v>
      </c>
      <c r="H182" s="71">
        <f>G182/G183</f>
        <v>1</v>
      </c>
      <c r="I182" s="63" t="s">
        <v>320</v>
      </c>
    </row>
    <row r="183" spans="1:9" ht="17.25" customHeight="1" x14ac:dyDescent="0.25">
      <c r="A183" s="137"/>
      <c r="B183" s="96"/>
      <c r="C183" s="119"/>
      <c r="D183" s="223"/>
      <c r="E183" s="37" t="s">
        <v>321</v>
      </c>
      <c r="F183" s="59"/>
      <c r="G183" s="121">
        <v>193</v>
      </c>
      <c r="H183" s="71"/>
      <c r="I183" s="61"/>
    </row>
    <row r="184" spans="1:9" ht="42.75" customHeight="1" x14ac:dyDescent="0.25">
      <c r="A184" s="211">
        <v>23</v>
      </c>
      <c r="B184" s="224" t="s">
        <v>322</v>
      </c>
      <c r="C184" s="225">
        <v>84</v>
      </c>
      <c r="D184" s="37" t="s">
        <v>323</v>
      </c>
      <c r="E184" s="226" t="s">
        <v>324</v>
      </c>
      <c r="F184" s="18"/>
      <c r="G184" s="227">
        <f>1498878/800276</f>
        <v>1.8729513317905322</v>
      </c>
      <c r="H184" s="228">
        <f>1498878/800276</f>
        <v>1.8729513317905322</v>
      </c>
      <c r="I184" s="33" t="s">
        <v>325</v>
      </c>
    </row>
    <row r="185" spans="1:9" ht="57" customHeight="1" x14ac:dyDescent="0.25">
      <c r="A185" s="132"/>
      <c r="B185" s="97"/>
      <c r="C185" s="225">
        <v>85</v>
      </c>
      <c r="D185" s="37" t="s">
        <v>326</v>
      </c>
      <c r="E185" s="226" t="s">
        <v>327</v>
      </c>
      <c r="F185" s="18"/>
      <c r="G185" s="229">
        <f>2.05/800276*100</f>
        <v>2.5616162423963728E-4</v>
      </c>
      <c r="H185" s="230">
        <f>2.05/800276*100</f>
        <v>2.5616162423963728E-4</v>
      </c>
      <c r="I185" s="33" t="s">
        <v>325</v>
      </c>
    </row>
    <row r="186" spans="1:9" ht="24.95" customHeight="1" x14ac:dyDescent="0.25">
      <c r="A186" s="161">
        <v>24</v>
      </c>
      <c r="B186" s="177" t="s">
        <v>328</v>
      </c>
      <c r="C186" s="150">
        <v>86</v>
      </c>
      <c r="D186" s="96" t="s">
        <v>329</v>
      </c>
      <c r="E186" s="231" t="s">
        <v>330</v>
      </c>
      <c r="F186" s="232"/>
      <c r="G186" s="233" t="s">
        <v>331</v>
      </c>
      <c r="H186" s="234" t="s">
        <v>331</v>
      </c>
      <c r="I186" s="235" t="s">
        <v>325</v>
      </c>
    </row>
    <row r="187" spans="1:9" ht="24.95" customHeight="1" x14ac:dyDescent="0.25">
      <c r="A187" s="162"/>
      <c r="B187" s="73"/>
      <c r="C187" s="200"/>
      <c r="D187" s="96"/>
      <c r="E187" s="231"/>
      <c r="F187" s="232"/>
      <c r="G187" s="236"/>
      <c r="H187" s="237"/>
      <c r="I187" s="235"/>
    </row>
    <row r="188" spans="1:9" ht="86.25" customHeight="1" x14ac:dyDescent="0.25">
      <c r="A188" s="165"/>
      <c r="B188" s="85"/>
      <c r="C188" s="200"/>
      <c r="D188" s="96"/>
      <c r="E188" s="231"/>
      <c r="F188" s="232"/>
      <c r="G188" s="238"/>
      <c r="H188" s="239"/>
      <c r="I188" s="235"/>
    </row>
    <row r="189" spans="1:9" ht="97.5" customHeight="1" x14ac:dyDescent="0.25">
      <c r="A189" s="18"/>
      <c r="B189" s="18"/>
      <c r="C189" s="225">
        <v>87</v>
      </c>
      <c r="D189" s="18" t="s">
        <v>332</v>
      </c>
      <c r="E189" s="240" t="s">
        <v>333</v>
      </c>
      <c r="F189" s="241"/>
      <c r="G189" s="76" t="s">
        <v>334</v>
      </c>
      <c r="H189" s="242" t="s">
        <v>334</v>
      </c>
      <c r="I189" s="33" t="s">
        <v>325</v>
      </c>
    </row>
    <row r="190" spans="1:9" ht="148.5" x14ac:dyDescent="0.25">
      <c r="A190" s="18"/>
      <c r="B190" s="18"/>
      <c r="C190" s="225"/>
      <c r="D190" s="18"/>
      <c r="E190" s="243" t="s">
        <v>335</v>
      </c>
      <c r="F190" s="241"/>
      <c r="G190" s="241"/>
      <c r="H190" s="244"/>
      <c r="I190" s="33"/>
    </row>
    <row r="191" spans="1:9" ht="24.95" customHeight="1" x14ac:dyDescent="0.25">
      <c r="A191" s="10" t="s">
        <v>336</v>
      </c>
      <c r="B191" s="11"/>
      <c r="C191" s="11"/>
      <c r="D191" s="11"/>
      <c r="E191" s="12"/>
      <c r="F191" s="11"/>
      <c r="G191" s="12"/>
      <c r="H191" s="11"/>
      <c r="I191" s="13"/>
    </row>
    <row r="192" spans="1:9" ht="42.75" x14ac:dyDescent="0.25">
      <c r="A192" s="211">
        <v>25</v>
      </c>
      <c r="B192" s="122" t="s">
        <v>337</v>
      </c>
      <c r="C192" s="245">
        <v>88</v>
      </c>
      <c r="D192" s="226" t="s">
        <v>338</v>
      </c>
      <c r="E192" s="226" t="s">
        <v>339</v>
      </c>
      <c r="F192" s="226"/>
      <c r="G192" s="246">
        <v>14777868</v>
      </c>
      <c r="H192" s="247">
        <v>14777868</v>
      </c>
      <c r="I192" s="248" t="s">
        <v>183</v>
      </c>
    </row>
    <row r="193" spans="1:9" ht="28.5" x14ac:dyDescent="0.2">
      <c r="A193" s="133">
        <v>26</v>
      </c>
      <c r="B193" s="68" t="s">
        <v>340</v>
      </c>
      <c r="C193" s="36">
        <v>89</v>
      </c>
      <c r="D193" s="68" t="s">
        <v>341</v>
      </c>
      <c r="E193" s="16" t="s">
        <v>342</v>
      </c>
      <c r="F193" s="59" t="s">
        <v>13</v>
      </c>
      <c r="G193" s="70">
        <f>0-43</f>
        <v>-43</v>
      </c>
      <c r="H193" s="141">
        <f>G193/G194</f>
        <v>-1</v>
      </c>
      <c r="I193" s="249" t="s">
        <v>320</v>
      </c>
    </row>
    <row r="194" spans="1:9" x14ac:dyDescent="0.25">
      <c r="A194" s="137"/>
      <c r="B194" s="96"/>
      <c r="C194" s="39"/>
      <c r="D194" s="45"/>
      <c r="E194" s="37" t="s">
        <v>343</v>
      </c>
      <c r="F194" s="59"/>
      <c r="G194" s="80">
        <v>43</v>
      </c>
      <c r="H194" s="71"/>
      <c r="I194" s="250"/>
    </row>
    <row r="195" spans="1:9" ht="28.5" x14ac:dyDescent="0.2">
      <c r="A195" s="137"/>
      <c r="B195" s="96"/>
      <c r="C195" s="36">
        <v>90</v>
      </c>
      <c r="D195" s="17" t="s">
        <v>344</v>
      </c>
      <c r="E195" s="177" t="s">
        <v>342</v>
      </c>
      <c r="F195" s="251" t="s">
        <v>13</v>
      </c>
      <c r="G195" s="252">
        <f>223669-223765</f>
        <v>-96</v>
      </c>
      <c r="H195" s="144">
        <f>G195/G196</f>
        <v>-4.2902151811051773E-4</v>
      </c>
      <c r="I195" s="61" t="s">
        <v>320</v>
      </c>
    </row>
    <row r="196" spans="1:9" x14ac:dyDescent="0.25">
      <c r="A196" s="137"/>
      <c r="B196" s="96"/>
      <c r="C196" s="39"/>
      <c r="D196" s="45"/>
      <c r="E196" s="37" t="s">
        <v>343</v>
      </c>
      <c r="F196" s="253"/>
      <c r="G196" s="254">
        <v>223765</v>
      </c>
      <c r="H196" s="84"/>
      <c r="I196" s="106"/>
    </row>
    <row r="197" spans="1:9" ht="15.75" customHeight="1" x14ac:dyDescent="0.2">
      <c r="A197" s="137"/>
      <c r="B197" s="96"/>
      <c r="C197" s="36">
        <v>91</v>
      </c>
      <c r="D197" s="68" t="s">
        <v>345</v>
      </c>
      <c r="E197" s="24" t="s">
        <v>346</v>
      </c>
      <c r="F197" s="59" t="s">
        <v>13</v>
      </c>
      <c r="G197" s="255">
        <v>49665</v>
      </c>
      <c r="H197" s="144">
        <f>G197/G198</f>
        <v>0.37484433374844334</v>
      </c>
      <c r="I197" s="61" t="s">
        <v>320</v>
      </c>
    </row>
    <row r="198" spans="1:9" x14ac:dyDescent="0.25">
      <c r="A198" s="137"/>
      <c r="B198" s="96"/>
      <c r="C198" s="39"/>
      <c r="D198" s="45"/>
      <c r="E198" s="37" t="s">
        <v>347</v>
      </c>
      <c r="F198" s="59"/>
      <c r="G198" s="60">
        <f>363*365</f>
        <v>132495</v>
      </c>
      <c r="H198" s="84"/>
      <c r="I198" s="61"/>
    </row>
    <row r="199" spans="1:9" ht="15.75" customHeight="1" x14ac:dyDescent="0.2">
      <c r="A199" s="137"/>
      <c r="B199" s="96"/>
      <c r="C199" s="36">
        <v>92</v>
      </c>
      <c r="D199" s="68" t="s">
        <v>348</v>
      </c>
      <c r="E199" s="96" t="s">
        <v>348</v>
      </c>
      <c r="F199" s="256"/>
      <c r="G199" s="257">
        <v>3273813331</v>
      </c>
      <c r="H199" s="144">
        <f>G199/G200</f>
        <v>1.5186106893280669E-4</v>
      </c>
      <c r="I199" s="33" t="s">
        <v>320</v>
      </c>
    </row>
    <row r="200" spans="1:9" x14ac:dyDescent="0.25">
      <c r="A200" s="137"/>
      <c r="B200" s="96"/>
      <c r="C200" s="119"/>
      <c r="D200" s="96"/>
      <c r="E200" s="96"/>
      <c r="F200" s="232"/>
      <c r="G200" s="258">
        <v>21557950000000</v>
      </c>
      <c r="H200" s="84"/>
      <c r="I200" s="33" t="s">
        <v>159</v>
      </c>
    </row>
    <row r="201" spans="1:9" x14ac:dyDescent="0.2">
      <c r="A201" s="137"/>
      <c r="B201" s="96"/>
      <c r="C201" s="36">
        <v>93</v>
      </c>
      <c r="D201" s="17" t="s">
        <v>349</v>
      </c>
      <c r="E201" s="259" t="s">
        <v>349</v>
      </c>
      <c r="F201" s="260"/>
      <c r="G201" s="261">
        <v>3273813331</v>
      </c>
      <c r="H201" s="262">
        <f>G201/G202</f>
        <v>8.9997819341401716E-3</v>
      </c>
      <c r="I201" s="33" t="s">
        <v>320</v>
      </c>
    </row>
    <row r="202" spans="1:9" x14ac:dyDescent="0.25">
      <c r="A202" s="132"/>
      <c r="B202" s="27"/>
      <c r="C202" s="119"/>
      <c r="D202" s="58"/>
      <c r="E202" s="259"/>
      <c r="F202" s="263"/>
      <c r="G202" s="264">
        <v>363765850657</v>
      </c>
      <c r="H202" s="265"/>
      <c r="I202" s="33" t="s">
        <v>350</v>
      </c>
    </row>
    <row r="203" spans="1:9" ht="28.5" x14ac:dyDescent="0.2">
      <c r="A203" s="133">
        <v>27</v>
      </c>
      <c r="B203" s="68" t="s">
        <v>351</v>
      </c>
      <c r="C203" s="36">
        <v>94</v>
      </c>
      <c r="D203" s="68" t="s">
        <v>352</v>
      </c>
      <c r="E203" s="24" t="s">
        <v>353</v>
      </c>
      <c r="F203" s="59" t="s">
        <v>354</v>
      </c>
      <c r="G203" s="266">
        <v>1212.6741999999999</v>
      </c>
      <c r="H203" s="84">
        <f>G203/G204</f>
        <v>5.8999999999999997E-2</v>
      </c>
      <c r="I203" s="61" t="s">
        <v>183</v>
      </c>
    </row>
    <row r="204" spans="1:9" x14ac:dyDescent="0.25">
      <c r="A204" s="137"/>
      <c r="B204" s="96"/>
      <c r="C204" s="39"/>
      <c r="D204" s="45"/>
      <c r="E204" s="37" t="s">
        <v>355</v>
      </c>
      <c r="F204" s="59"/>
      <c r="G204" s="89">
        <v>20553.8</v>
      </c>
      <c r="H204" s="84"/>
      <c r="I204" s="106"/>
    </row>
    <row r="205" spans="1:9" ht="47.25" customHeight="1" x14ac:dyDescent="0.2">
      <c r="A205" s="137"/>
      <c r="B205" s="96"/>
      <c r="C205" s="23">
        <v>95</v>
      </c>
      <c r="D205" s="68" t="s">
        <v>356</v>
      </c>
      <c r="E205" s="24" t="s">
        <v>357</v>
      </c>
      <c r="F205" s="59" t="s">
        <v>13</v>
      </c>
      <c r="G205" s="32">
        <f>481-1643</f>
        <v>-1162</v>
      </c>
      <c r="H205" s="71">
        <f>G205/G206</f>
        <v>-0.70724284844796104</v>
      </c>
      <c r="I205" s="63" t="s">
        <v>183</v>
      </c>
    </row>
    <row r="206" spans="1:9" ht="28.5" x14ac:dyDescent="0.25">
      <c r="A206" s="137"/>
      <c r="B206" s="96"/>
      <c r="C206" s="23"/>
      <c r="D206" s="58"/>
      <c r="E206" s="131" t="s">
        <v>358</v>
      </c>
      <c r="F206" s="267"/>
      <c r="G206" s="197">
        <v>1643</v>
      </c>
      <c r="H206" s="140"/>
      <c r="I206" s="61"/>
    </row>
    <row r="207" spans="1:9" ht="21.75" customHeight="1" x14ac:dyDescent="0.25">
      <c r="A207" s="268">
        <v>28</v>
      </c>
      <c r="B207" s="156" t="s">
        <v>359</v>
      </c>
      <c r="C207" s="225">
        <v>96</v>
      </c>
      <c r="D207" s="269"/>
      <c r="E207" s="269"/>
      <c r="F207" s="269"/>
      <c r="G207" s="269"/>
      <c r="H207" s="270" t="s">
        <v>360</v>
      </c>
      <c r="I207" s="269"/>
    </row>
    <row r="208" spans="1:9" ht="28.5" x14ac:dyDescent="0.2">
      <c r="A208" s="23">
        <v>29</v>
      </c>
      <c r="B208" s="96" t="s">
        <v>361</v>
      </c>
      <c r="C208" s="119">
        <v>97</v>
      </c>
      <c r="D208" s="96" t="s">
        <v>362</v>
      </c>
      <c r="E208" s="24" t="s">
        <v>363</v>
      </c>
      <c r="F208" s="271" t="s">
        <v>13</v>
      </c>
      <c r="G208" s="272">
        <v>1</v>
      </c>
      <c r="H208" s="141">
        <f>G208/G209</f>
        <v>1</v>
      </c>
      <c r="I208" s="61" t="s">
        <v>92</v>
      </c>
    </row>
    <row r="209" spans="1:9" x14ac:dyDescent="0.25">
      <c r="A209" s="25"/>
      <c r="B209" s="96"/>
      <c r="C209" s="39"/>
      <c r="D209" s="45"/>
      <c r="E209" s="37" t="s">
        <v>364</v>
      </c>
      <c r="F209" s="59"/>
      <c r="G209" s="76">
        <v>1</v>
      </c>
      <c r="H209" s="71"/>
      <c r="I209" s="106"/>
    </row>
    <row r="210" spans="1:9" ht="28.5" x14ac:dyDescent="0.2">
      <c r="A210" s="273">
        <v>30</v>
      </c>
      <c r="B210" s="131" t="s">
        <v>365</v>
      </c>
      <c r="C210" s="103">
        <v>98</v>
      </c>
      <c r="D210" s="68" t="s">
        <v>366</v>
      </c>
      <c r="E210" s="24" t="s">
        <v>367</v>
      </c>
      <c r="F210" s="59" t="s">
        <v>13</v>
      </c>
      <c r="G210" s="32">
        <v>0</v>
      </c>
      <c r="H210" s="71">
        <f>G210/G211</f>
        <v>0</v>
      </c>
      <c r="I210" s="63" t="s">
        <v>92</v>
      </c>
    </row>
    <row r="211" spans="1:9" ht="30" customHeight="1" x14ac:dyDescent="0.25">
      <c r="A211" s="274"/>
      <c r="B211" s="110"/>
      <c r="C211" s="105"/>
      <c r="D211" s="45"/>
      <c r="E211" s="37" t="s">
        <v>368</v>
      </c>
      <c r="F211" s="59"/>
      <c r="G211" s="60">
        <v>1</v>
      </c>
      <c r="H211" s="71"/>
      <c r="I211" s="106"/>
    </row>
    <row r="212" spans="1:9" ht="15" customHeight="1" x14ac:dyDescent="0.25">
      <c r="A212" s="275"/>
      <c r="B212" s="24"/>
      <c r="C212" s="23">
        <v>99</v>
      </c>
      <c r="D212" s="68" t="s">
        <v>369</v>
      </c>
      <c r="E212" s="24" t="s">
        <v>370</v>
      </c>
      <c r="F212" s="59" t="s">
        <v>13</v>
      </c>
      <c r="G212" s="276">
        <v>872.45100000000002</v>
      </c>
      <c r="H212" s="84">
        <f>G212/G213</f>
        <v>0.96938999999999997</v>
      </c>
      <c r="I212" s="63" t="s">
        <v>289</v>
      </c>
    </row>
    <row r="213" spans="1:9" ht="17.25" customHeight="1" x14ac:dyDescent="0.25">
      <c r="A213" s="275"/>
      <c r="B213" s="24"/>
      <c r="C213" s="49"/>
      <c r="D213" s="45"/>
      <c r="E213" s="37" t="s">
        <v>371</v>
      </c>
      <c r="F213" s="59"/>
      <c r="G213" s="277">
        <v>900</v>
      </c>
      <c r="H213" s="84"/>
      <c r="I213" s="106"/>
    </row>
    <row r="214" spans="1:9" ht="28.5" x14ac:dyDescent="0.2">
      <c r="A214" s="275"/>
      <c r="B214" s="24"/>
      <c r="C214" s="23">
        <v>100</v>
      </c>
      <c r="D214" s="68" t="s">
        <v>372</v>
      </c>
      <c r="E214" s="24" t="s">
        <v>373</v>
      </c>
      <c r="F214" s="59" t="s">
        <v>13</v>
      </c>
      <c r="G214" s="278">
        <v>4741</v>
      </c>
      <c r="H214" s="279">
        <f>G214/G215</f>
        <v>0.78610512352843642</v>
      </c>
      <c r="I214" s="280" t="s">
        <v>289</v>
      </c>
    </row>
    <row r="215" spans="1:9" ht="28.5" x14ac:dyDescent="0.25">
      <c r="A215" s="275"/>
      <c r="B215" s="24"/>
      <c r="C215" s="23"/>
      <c r="D215" s="45"/>
      <c r="E215" s="37" t="s">
        <v>374</v>
      </c>
      <c r="F215" s="59"/>
      <c r="G215" s="281">
        <v>6031</v>
      </c>
      <c r="H215" s="279"/>
      <c r="I215" s="282"/>
    </row>
    <row r="216" spans="1:9" ht="28.5" x14ac:dyDescent="0.2">
      <c r="A216" s="283">
        <v>31</v>
      </c>
      <c r="B216" s="284" t="s">
        <v>375</v>
      </c>
      <c r="C216" s="103">
        <v>101</v>
      </c>
      <c r="D216" s="17" t="s">
        <v>376</v>
      </c>
      <c r="E216" s="37" t="s">
        <v>377</v>
      </c>
      <c r="F216" s="59" t="s">
        <v>13</v>
      </c>
      <c r="G216" s="32">
        <f>17727-17194</f>
        <v>533</v>
      </c>
      <c r="H216" s="84">
        <f>G216/G217</f>
        <v>3.108052947693743E-2</v>
      </c>
      <c r="I216" s="280" t="s">
        <v>151</v>
      </c>
    </row>
    <row r="217" spans="1:9" x14ac:dyDescent="0.25">
      <c r="A217" s="283"/>
      <c r="B217" s="284"/>
      <c r="C217" s="105"/>
      <c r="D217" s="26"/>
      <c r="E217" s="64" t="s">
        <v>378</v>
      </c>
      <c r="F217" s="59"/>
      <c r="G217" s="60">
        <v>17149</v>
      </c>
      <c r="H217" s="84"/>
      <c r="I217" s="282"/>
    </row>
    <row r="218" spans="1:9" ht="28.5" x14ac:dyDescent="0.2">
      <c r="A218" s="283"/>
      <c r="B218" s="284"/>
      <c r="C218" s="103">
        <v>102</v>
      </c>
      <c r="D218" s="68" t="s">
        <v>379</v>
      </c>
      <c r="E218" s="285" t="s">
        <v>380</v>
      </c>
      <c r="F218" s="286" t="s">
        <v>13</v>
      </c>
      <c r="G218" s="32">
        <v>0</v>
      </c>
      <c r="H218" s="71">
        <f>G218/G219</f>
        <v>0</v>
      </c>
      <c r="I218" s="280" t="s">
        <v>151</v>
      </c>
    </row>
    <row r="219" spans="1:9" ht="28.5" customHeight="1" x14ac:dyDescent="0.25">
      <c r="A219" s="283"/>
      <c r="B219" s="284"/>
      <c r="C219" s="105"/>
      <c r="D219" s="26"/>
      <c r="E219" s="287" t="s">
        <v>381</v>
      </c>
      <c r="F219" s="286"/>
      <c r="G219" s="60">
        <v>1</v>
      </c>
      <c r="H219" s="71"/>
      <c r="I219" s="282"/>
    </row>
    <row r="220" spans="1:9" ht="28.5" x14ac:dyDescent="0.2">
      <c r="A220" s="283"/>
      <c r="B220" s="284"/>
      <c r="C220" s="103">
        <v>103</v>
      </c>
      <c r="D220" s="68" t="s">
        <v>382</v>
      </c>
      <c r="E220" s="288" t="s">
        <v>383</v>
      </c>
      <c r="F220" s="286" t="s">
        <v>13</v>
      </c>
      <c r="G220" s="32">
        <v>7850</v>
      </c>
      <c r="H220" s="71">
        <f>G220/G221</f>
        <v>1</v>
      </c>
      <c r="I220" s="63" t="s">
        <v>92</v>
      </c>
    </row>
    <row r="221" spans="1:9" ht="30.75" customHeight="1" x14ac:dyDescent="0.25">
      <c r="A221" s="283"/>
      <c r="B221" s="284"/>
      <c r="C221" s="105"/>
      <c r="D221" s="45"/>
      <c r="E221" s="289" t="s">
        <v>384</v>
      </c>
      <c r="F221" s="286"/>
      <c r="G221" s="60">
        <v>7850</v>
      </c>
      <c r="H221" s="48"/>
      <c r="I221" s="106"/>
    </row>
    <row r="222" spans="1:9" ht="28.5" x14ac:dyDescent="0.2">
      <c r="A222" s="283"/>
      <c r="B222" s="284"/>
      <c r="C222" s="103">
        <v>104</v>
      </c>
      <c r="D222" s="68" t="s">
        <v>385</v>
      </c>
      <c r="E222" s="290" t="s">
        <v>383</v>
      </c>
      <c r="F222" s="286" t="s">
        <v>13</v>
      </c>
      <c r="G222" s="32">
        <v>0</v>
      </c>
      <c r="H222" s="71">
        <f>G222/G223</f>
        <v>0</v>
      </c>
      <c r="I222" s="63" t="s">
        <v>92</v>
      </c>
    </row>
    <row r="223" spans="1:9" ht="30.75" customHeight="1" x14ac:dyDescent="0.25">
      <c r="A223" s="283"/>
      <c r="B223" s="284"/>
      <c r="C223" s="105"/>
      <c r="D223" s="45"/>
      <c r="E223" s="289" t="s">
        <v>384</v>
      </c>
      <c r="F223" s="286"/>
      <c r="G223" s="60">
        <v>1</v>
      </c>
      <c r="H223" s="71"/>
      <c r="I223" s="106"/>
    </row>
    <row r="224" spans="1:9" ht="28.5" x14ac:dyDescent="0.2">
      <c r="A224" s="283"/>
      <c r="B224" s="284"/>
      <c r="C224" s="103">
        <v>105</v>
      </c>
      <c r="D224" s="291" t="s">
        <v>386</v>
      </c>
      <c r="E224" s="290" t="s">
        <v>383</v>
      </c>
      <c r="F224" s="286" t="s">
        <v>13</v>
      </c>
      <c r="G224" s="32">
        <v>0</v>
      </c>
      <c r="H224" s="71">
        <f>G224/G225</f>
        <v>0</v>
      </c>
      <c r="I224" s="63" t="s">
        <v>92</v>
      </c>
    </row>
    <row r="225" spans="1:9" ht="39.75" customHeight="1" x14ac:dyDescent="0.25">
      <c r="A225" s="283"/>
      <c r="B225" s="284"/>
      <c r="C225" s="200"/>
      <c r="D225" s="292"/>
      <c r="E225" s="293" t="s">
        <v>384</v>
      </c>
      <c r="F225" s="294"/>
      <c r="G225" s="60">
        <v>1</v>
      </c>
      <c r="H225" s="71"/>
      <c r="I225" s="106"/>
    </row>
    <row r="226" spans="1:9" ht="28.5" x14ac:dyDescent="0.25">
      <c r="A226" s="283"/>
      <c r="B226" s="284"/>
      <c r="C226" s="295">
        <v>106</v>
      </c>
      <c r="D226" s="284" t="s">
        <v>387</v>
      </c>
      <c r="E226" s="296" t="s">
        <v>388</v>
      </c>
      <c r="F226" s="121" t="s">
        <v>389</v>
      </c>
      <c r="G226" s="297">
        <v>17266</v>
      </c>
      <c r="H226" s="242" t="s">
        <v>389</v>
      </c>
      <c r="I226" s="280" t="s">
        <v>151</v>
      </c>
    </row>
    <row r="227" spans="1:9" ht="28.5" x14ac:dyDescent="0.25">
      <c r="A227" s="283"/>
      <c r="B227" s="284"/>
      <c r="C227" s="295"/>
      <c r="D227" s="284"/>
      <c r="E227" s="296" t="s">
        <v>390</v>
      </c>
      <c r="F227" s="298" t="s">
        <v>389</v>
      </c>
      <c r="G227" s="299">
        <v>17266</v>
      </c>
      <c r="H227" s="300" t="s">
        <v>389</v>
      </c>
      <c r="I227" s="282"/>
    </row>
    <row r="228" spans="1:9" x14ac:dyDescent="0.25">
      <c r="A228" s="283"/>
      <c r="B228" s="284"/>
      <c r="C228" s="295"/>
      <c r="D228" s="284"/>
      <c r="E228" s="296" t="s">
        <v>391</v>
      </c>
      <c r="F228" s="298" t="s">
        <v>389</v>
      </c>
      <c r="G228" s="299">
        <v>45010971</v>
      </c>
      <c r="H228" s="300" t="s">
        <v>389</v>
      </c>
      <c r="I228" s="301"/>
    </row>
    <row r="229" spans="1:9" x14ac:dyDescent="0.25">
      <c r="A229" s="283"/>
      <c r="B229" s="284"/>
      <c r="C229" s="295"/>
      <c r="D229" s="284"/>
      <c r="E229" s="302" t="s">
        <v>392</v>
      </c>
      <c r="F229" s="298" t="s">
        <v>393</v>
      </c>
      <c r="G229" s="303" t="s">
        <v>393</v>
      </c>
      <c r="H229" s="300" t="s">
        <v>393</v>
      </c>
      <c r="I229" s="301"/>
    </row>
    <row r="230" spans="1:9" x14ac:dyDescent="0.25">
      <c r="A230" s="283"/>
      <c r="B230" s="284"/>
      <c r="C230" s="295"/>
      <c r="D230" s="284"/>
      <c r="E230" s="302" t="s">
        <v>394</v>
      </c>
      <c r="F230" s="298" t="s">
        <v>393</v>
      </c>
      <c r="G230" s="303" t="s">
        <v>393</v>
      </c>
      <c r="H230" s="300" t="s">
        <v>393</v>
      </c>
      <c r="I230" s="301"/>
    </row>
    <row r="231" spans="1:9" x14ac:dyDescent="0.25">
      <c r="A231" s="283"/>
      <c r="B231" s="284"/>
      <c r="C231" s="295"/>
      <c r="D231" s="284"/>
      <c r="E231" s="302" t="s">
        <v>395</v>
      </c>
      <c r="F231" s="298" t="s">
        <v>389</v>
      </c>
      <c r="G231" s="303">
        <v>79014</v>
      </c>
      <c r="H231" s="300" t="s">
        <v>389</v>
      </c>
      <c r="I231" s="301"/>
    </row>
    <row r="232" spans="1:9" x14ac:dyDescent="0.25">
      <c r="A232" s="283"/>
      <c r="B232" s="284"/>
      <c r="C232" s="295"/>
      <c r="D232" s="284"/>
      <c r="E232" s="302" t="s">
        <v>396</v>
      </c>
      <c r="F232" s="298" t="s">
        <v>389</v>
      </c>
      <c r="G232" s="303">
        <v>578390</v>
      </c>
      <c r="H232" s="300" t="s">
        <v>389</v>
      </c>
      <c r="I232" s="301"/>
    </row>
    <row r="233" spans="1:9" ht="21.75" customHeight="1" x14ac:dyDescent="0.25">
      <c r="A233" s="303">
        <v>32</v>
      </c>
      <c r="B233" s="304" t="s">
        <v>397</v>
      </c>
      <c r="C233" s="303">
        <v>107</v>
      </c>
      <c r="D233" s="305"/>
      <c r="E233" s="305"/>
      <c r="F233" s="305"/>
      <c r="G233" s="303"/>
      <c r="H233" s="300" t="s">
        <v>360</v>
      </c>
      <c r="I233" s="305"/>
    </row>
  </sheetData>
  <mergeCells count="461">
    <mergeCell ref="I226:I227"/>
    <mergeCell ref="B208:B209"/>
    <mergeCell ref="C210:C211"/>
    <mergeCell ref="A216:A232"/>
    <mergeCell ref="B216:B232"/>
    <mergeCell ref="C224:C225"/>
    <mergeCell ref="D224:D225"/>
    <mergeCell ref="C226:C232"/>
    <mergeCell ref="D226:D232"/>
    <mergeCell ref="A191:I191"/>
    <mergeCell ref="A193:A201"/>
    <mergeCell ref="B193:B201"/>
    <mergeCell ref="F197:F198"/>
    <mergeCell ref="I197:I198"/>
    <mergeCell ref="E201:E202"/>
    <mergeCell ref="I182:I183"/>
    <mergeCell ref="C186:C188"/>
    <mergeCell ref="D186:D188"/>
    <mergeCell ref="E186:E188"/>
    <mergeCell ref="G186:G188"/>
    <mergeCell ref="H186:H188"/>
    <mergeCell ref="I186:I188"/>
    <mergeCell ref="A182:A183"/>
    <mergeCell ref="B182:B183"/>
    <mergeCell ref="C182:C183"/>
    <mergeCell ref="D182:D183"/>
    <mergeCell ref="F182:F183"/>
    <mergeCell ref="H182:H183"/>
    <mergeCell ref="B159:B164"/>
    <mergeCell ref="I161:I162"/>
    <mergeCell ref="A165:A168"/>
    <mergeCell ref="B165:B168"/>
    <mergeCell ref="I169:I170"/>
    <mergeCell ref="C173:C174"/>
    <mergeCell ref="D173:D174"/>
    <mergeCell ref="F173:F174"/>
    <mergeCell ref="H173:H174"/>
    <mergeCell ref="G140:G141"/>
    <mergeCell ref="A156:A157"/>
    <mergeCell ref="B156:B157"/>
    <mergeCell ref="C156:C157"/>
    <mergeCell ref="D156:D157"/>
    <mergeCell ref="E156:E157"/>
    <mergeCell ref="B123:B124"/>
    <mergeCell ref="C123:C124"/>
    <mergeCell ref="I127:I128"/>
    <mergeCell ref="A131:A134"/>
    <mergeCell ref="B131:B134"/>
    <mergeCell ref="C133:C134"/>
    <mergeCell ref="D133:D134"/>
    <mergeCell ref="F133:F134"/>
    <mergeCell ref="H133:H134"/>
    <mergeCell ref="I133:I134"/>
    <mergeCell ref="F113:F114"/>
    <mergeCell ref="H113:H114"/>
    <mergeCell ref="I113:I114"/>
    <mergeCell ref="A115:A121"/>
    <mergeCell ref="B115:B121"/>
    <mergeCell ref="C115:C118"/>
    <mergeCell ref="D115:D118"/>
    <mergeCell ref="I115:I118"/>
    <mergeCell ref="A101:A102"/>
    <mergeCell ref="B101:B102"/>
    <mergeCell ref="A103:A109"/>
    <mergeCell ref="B103:B109"/>
    <mergeCell ref="C109:C110"/>
    <mergeCell ref="D113:D114"/>
    <mergeCell ref="I87:I88"/>
    <mergeCell ref="A93:A94"/>
    <mergeCell ref="B93:B94"/>
    <mergeCell ref="I93:I94"/>
    <mergeCell ref="A95:A99"/>
    <mergeCell ref="B95:B99"/>
    <mergeCell ref="I73:I74"/>
    <mergeCell ref="A78:A80"/>
    <mergeCell ref="B78:B80"/>
    <mergeCell ref="C78:C79"/>
    <mergeCell ref="D78:D79"/>
    <mergeCell ref="F78:F79"/>
    <mergeCell ref="H78:H79"/>
    <mergeCell ref="I78:I79"/>
    <mergeCell ref="B61:B62"/>
    <mergeCell ref="A71:A77"/>
    <mergeCell ref="B71:B77"/>
    <mergeCell ref="C73:C74"/>
    <mergeCell ref="D73:D74"/>
    <mergeCell ref="F73:F74"/>
    <mergeCell ref="A6:I6"/>
    <mergeCell ref="I7:I8"/>
    <mergeCell ref="C19:C20"/>
    <mergeCell ref="I25:I26"/>
    <mergeCell ref="B43:B44"/>
    <mergeCell ref="D51:D52"/>
    <mergeCell ref="C3:C4"/>
    <mergeCell ref="D3:D4"/>
    <mergeCell ref="E3:E4"/>
    <mergeCell ref="F3:F4"/>
    <mergeCell ref="G3:H3"/>
    <mergeCell ref="I3:I4"/>
    <mergeCell ref="C222:C223"/>
    <mergeCell ref="D222:D223"/>
    <mergeCell ref="F222:F223"/>
    <mergeCell ref="H222:H223"/>
    <mergeCell ref="I222:I223"/>
    <mergeCell ref="I224:I225"/>
    <mergeCell ref="F224:F225"/>
    <mergeCell ref="H224:H225"/>
    <mergeCell ref="I218:I219"/>
    <mergeCell ref="C220:C221"/>
    <mergeCell ref="D220:D221"/>
    <mergeCell ref="F220:F221"/>
    <mergeCell ref="H220:H221"/>
    <mergeCell ref="I220:I221"/>
    <mergeCell ref="I214:I215"/>
    <mergeCell ref="C216:C217"/>
    <mergeCell ref="D216:D217"/>
    <mergeCell ref="F216:F217"/>
    <mergeCell ref="H216:H217"/>
    <mergeCell ref="I216:I217"/>
    <mergeCell ref="D214:D215"/>
    <mergeCell ref="F214:F215"/>
    <mergeCell ref="H214:H215"/>
    <mergeCell ref="C218:C219"/>
    <mergeCell ref="D218:D219"/>
    <mergeCell ref="F218:F219"/>
    <mergeCell ref="H218:H219"/>
    <mergeCell ref="D210:D211"/>
    <mergeCell ref="F210:F211"/>
    <mergeCell ref="H210:H211"/>
    <mergeCell ref="I210:I211"/>
    <mergeCell ref="D212:D213"/>
    <mergeCell ref="F212:F213"/>
    <mergeCell ref="H212:H213"/>
    <mergeCell ref="I212:I213"/>
    <mergeCell ref="C208:C209"/>
    <mergeCell ref="D208:D209"/>
    <mergeCell ref="F208:F209"/>
    <mergeCell ref="H208:H209"/>
    <mergeCell ref="I208:I209"/>
    <mergeCell ref="D205:D206"/>
    <mergeCell ref="F205:F206"/>
    <mergeCell ref="H205:H206"/>
    <mergeCell ref="I205:I206"/>
    <mergeCell ref="D203:D204"/>
    <mergeCell ref="F203:F204"/>
    <mergeCell ref="H203:H204"/>
    <mergeCell ref="I203:I204"/>
    <mergeCell ref="C201:C202"/>
    <mergeCell ref="D201:D202"/>
    <mergeCell ref="H201:H202"/>
    <mergeCell ref="A203:A206"/>
    <mergeCell ref="B203:B206"/>
    <mergeCell ref="C203:C204"/>
    <mergeCell ref="C197:C198"/>
    <mergeCell ref="D197:D198"/>
    <mergeCell ref="H197:H198"/>
    <mergeCell ref="C199:C200"/>
    <mergeCell ref="D199:D200"/>
    <mergeCell ref="E199:E200"/>
    <mergeCell ref="H199:H200"/>
    <mergeCell ref="F193:F194"/>
    <mergeCell ref="H193:H194"/>
    <mergeCell ref="I193:I194"/>
    <mergeCell ref="C195:C196"/>
    <mergeCell ref="D195:D196"/>
    <mergeCell ref="F195:F196"/>
    <mergeCell ref="H195:H196"/>
    <mergeCell ref="I195:I196"/>
    <mergeCell ref="C193:C194"/>
    <mergeCell ref="D193:D194"/>
    <mergeCell ref="C180:C181"/>
    <mergeCell ref="D180:D181"/>
    <mergeCell ref="F180:F181"/>
    <mergeCell ref="H180:H181"/>
    <mergeCell ref="I180:I181"/>
    <mergeCell ref="C176:C177"/>
    <mergeCell ref="D176:D177"/>
    <mergeCell ref="F176:F177"/>
    <mergeCell ref="H176:H177"/>
    <mergeCell ref="C178:C179"/>
    <mergeCell ref="D178:D179"/>
    <mergeCell ref="F178:F179"/>
    <mergeCell ref="H178:H179"/>
    <mergeCell ref="C171:C172"/>
    <mergeCell ref="D171:D172"/>
    <mergeCell ref="F171:F172"/>
    <mergeCell ref="H171:H172"/>
    <mergeCell ref="C167:C168"/>
    <mergeCell ref="D167:D168"/>
    <mergeCell ref="F167:F168"/>
    <mergeCell ref="H167:H168"/>
    <mergeCell ref="I167:I168"/>
    <mergeCell ref="C169:C170"/>
    <mergeCell ref="D169:D170"/>
    <mergeCell ref="F169:F170"/>
    <mergeCell ref="H169:H170"/>
    <mergeCell ref="H163:H164"/>
    <mergeCell ref="C165:C166"/>
    <mergeCell ref="D165:D166"/>
    <mergeCell ref="F165:F166"/>
    <mergeCell ref="H165:H166"/>
    <mergeCell ref="I165:I166"/>
    <mergeCell ref="C161:C162"/>
    <mergeCell ref="D161:D162"/>
    <mergeCell ref="F161:F162"/>
    <mergeCell ref="H161:H162"/>
    <mergeCell ref="C163:C164"/>
    <mergeCell ref="D163:D164"/>
    <mergeCell ref="F163:F164"/>
    <mergeCell ref="C159:C160"/>
    <mergeCell ref="D159:D160"/>
    <mergeCell ref="F159:F160"/>
    <mergeCell ref="H159:H160"/>
    <mergeCell ref="A159:A164"/>
    <mergeCell ref="D136:D137"/>
    <mergeCell ref="F136:F137"/>
    <mergeCell ref="H136:H137"/>
    <mergeCell ref="I136:I137"/>
    <mergeCell ref="D138:D139"/>
    <mergeCell ref="F138:F139"/>
    <mergeCell ref="H138:H139"/>
    <mergeCell ref="I138:I139"/>
    <mergeCell ref="A135:A136"/>
    <mergeCell ref="B135:B139"/>
    <mergeCell ref="C136:C137"/>
    <mergeCell ref="C131:C132"/>
    <mergeCell ref="D131:D132"/>
    <mergeCell ref="F131:F132"/>
    <mergeCell ref="H131:H132"/>
    <mergeCell ref="I131:I132"/>
    <mergeCell ref="D127:D128"/>
    <mergeCell ref="F127:F128"/>
    <mergeCell ref="H127:H128"/>
    <mergeCell ref="C129:C130"/>
    <mergeCell ref="D129:D130"/>
    <mergeCell ref="F129:F130"/>
    <mergeCell ref="H129:H130"/>
    <mergeCell ref="D123:D124"/>
    <mergeCell ref="F123:F124"/>
    <mergeCell ref="H123:H124"/>
    <mergeCell ref="I123:I124"/>
    <mergeCell ref="D125:D126"/>
    <mergeCell ref="F125:F126"/>
    <mergeCell ref="H125:H126"/>
    <mergeCell ref="I125:I126"/>
    <mergeCell ref="C121:C122"/>
    <mergeCell ref="D121:D122"/>
    <mergeCell ref="F121:F122"/>
    <mergeCell ref="H121:H122"/>
    <mergeCell ref="I121:I122"/>
    <mergeCell ref="C119:C120"/>
    <mergeCell ref="D119:D120"/>
    <mergeCell ref="F119:F120"/>
    <mergeCell ref="H119:H120"/>
    <mergeCell ref="I119:I120"/>
    <mergeCell ref="D111:D112"/>
    <mergeCell ref="F111:F112"/>
    <mergeCell ref="H111:H112"/>
    <mergeCell ref="I111:I112"/>
    <mergeCell ref="C107:C108"/>
    <mergeCell ref="D107:D108"/>
    <mergeCell ref="F107:F108"/>
    <mergeCell ref="H107:H108"/>
    <mergeCell ref="I107:I108"/>
    <mergeCell ref="D109:D110"/>
    <mergeCell ref="F109:F110"/>
    <mergeCell ref="H109:H110"/>
    <mergeCell ref="I109:I110"/>
    <mergeCell ref="F103:F104"/>
    <mergeCell ref="H103:H104"/>
    <mergeCell ref="I103:I104"/>
    <mergeCell ref="C105:C106"/>
    <mergeCell ref="D105:D106"/>
    <mergeCell ref="F105:F106"/>
    <mergeCell ref="H105:H106"/>
    <mergeCell ref="I105:I106"/>
    <mergeCell ref="C101:C102"/>
    <mergeCell ref="D101:D102"/>
    <mergeCell ref="F101:F102"/>
    <mergeCell ref="H101:H102"/>
    <mergeCell ref="I101:I102"/>
    <mergeCell ref="C103:C104"/>
    <mergeCell ref="D103:D104"/>
    <mergeCell ref="C97:C98"/>
    <mergeCell ref="D97:D98"/>
    <mergeCell ref="F97:F98"/>
    <mergeCell ref="H97:H98"/>
    <mergeCell ref="C99:C100"/>
    <mergeCell ref="D99:D100"/>
    <mergeCell ref="F99:F100"/>
    <mergeCell ref="H99:H100"/>
    <mergeCell ref="C93:C94"/>
    <mergeCell ref="D93:D94"/>
    <mergeCell ref="F93:F94"/>
    <mergeCell ref="H93:H94"/>
    <mergeCell ref="C95:C96"/>
    <mergeCell ref="D95:D96"/>
    <mergeCell ref="F95:F96"/>
    <mergeCell ref="H95:H96"/>
    <mergeCell ref="C91:C92"/>
    <mergeCell ref="D91:D92"/>
    <mergeCell ref="F91:F92"/>
    <mergeCell ref="H91:H92"/>
    <mergeCell ref="I91:I92"/>
    <mergeCell ref="A85:A91"/>
    <mergeCell ref="B85:B91"/>
    <mergeCell ref="C87:C88"/>
    <mergeCell ref="D87:D88"/>
    <mergeCell ref="F87:F88"/>
    <mergeCell ref="H87:H88"/>
    <mergeCell ref="C89:C90"/>
    <mergeCell ref="D89:D90"/>
    <mergeCell ref="F89:F90"/>
    <mergeCell ref="H89:H90"/>
    <mergeCell ref="H83:H84"/>
    <mergeCell ref="C85:C86"/>
    <mergeCell ref="D85:D86"/>
    <mergeCell ref="F85:F86"/>
    <mergeCell ref="H85:H86"/>
    <mergeCell ref="I83:I84"/>
    <mergeCell ref="C81:C82"/>
    <mergeCell ref="D81:D82"/>
    <mergeCell ref="F81:F82"/>
    <mergeCell ref="H81:H82"/>
    <mergeCell ref="I81:I82"/>
    <mergeCell ref="C83:C84"/>
    <mergeCell ref="D83:D84"/>
    <mergeCell ref="F83:F84"/>
    <mergeCell ref="I69:I70"/>
    <mergeCell ref="C71:C72"/>
    <mergeCell ref="D71:D72"/>
    <mergeCell ref="F71:F72"/>
    <mergeCell ref="H71:H72"/>
    <mergeCell ref="I71:I72"/>
    <mergeCell ref="C69:C70"/>
    <mergeCell ref="D69:D70"/>
    <mergeCell ref="F69:F70"/>
    <mergeCell ref="H69:H70"/>
    <mergeCell ref="H73:H74"/>
    <mergeCell ref="C65:C66"/>
    <mergeCell ref="D65:D66"/>
    <mergeCell ref="F65:F66"/>
    <mergeCell ref="H65:H66"/>
    <mergeCell ref="I65:I66"/>
    <mergeCell ref="C67:C68"/>
    <mergeCell ref="D67:D68"/>
    <mergeCell ref="F67:F68"/>
    <mergeCell ref="H67:H68"/>
    <mergeCell ref="I67:I68"/>
    <mergeCell ref="C61:C62"/>
    <mergeCell ref="D61:D62"/>
    <mergeCell ref="F61:F62"/>
    <mergeCell ref="H61:H62"/>
    <mergeCell ref="I61:I62"/>
    <mergeCell ref="C63:C64"/>
    <mergeCell ref="D63:D64"/>
    <mergeCell ref="F63:F64"/>
    <mergeCell ref="H63:H64"/>
    <mergeCell ref="I63:I64"/>
    <mergeCell ref="D59:D60"/>
    <mergeCell ref="F59:F60"/>
    <mergeCell ref="H59:H60"/>
    <mergeCell ref="I59:I60"/>
    <mergeCell ref="D55:D56"/>
    <mergeCell ref="F55:F56"/>
    <mergeCell ref="H55:H56"/>
    <mergeCell ref="I55:I56"/>
    <mergeCell ref="D57:D58"/>
    <mergeCell ref="F57:F58"/>
    <mergeCell ref="H57:H58"/>
    <mergeCell ref="I57:I58"/>
    <mergeCell ref="F51:F52"/>
    <mergeCell ref="H51:H52"/>
    <mergeCell ref="I51:I52"/>
    <mergeCell ref="F53:F54"/>
    <mergeCell ref="H53:H54"/>
    <mergeCell ref="I53:I54"/>
    <mergeCell ref="D47:D48"/>
    <mergeCell ref="F47:F48"/>
    <mergeCell ref="H47:H48"/>
    <mergeCell ref="I47:I48"/>
    <mergeCell ref="D49:D50"/>
    <mergeCell ref="F49:F50"/>
    <mergeCell ref="H49:H50"/>
    <mergeCell ref="I49:I50"/>
    <mergeCell ref="D43:D44"/>
    <mergeCell ref="F43:F44"/>
    <mergeCell ref="H43:H44"/>
    <mergeCell ref="I43:I44"/>
    <mergeCell ref="D45:D46"/>
    <mergeCell ref="F45:F46"/>
    <mergeCell ref="H45:H46"/>
    <mergeCell ref="I45:I46"/>
    <mergeCell ref="D39:D40"/>
    <mergeCell ref="F39:F40"/>
    <mergeCell ref="H39:H40"/>
    <mergeCell ref="I39:I40"/>
    <mergeCell ref="D41:D42"/>
    <mergeCell ref="F41:F42"/>
    <mergeCell ref="H41:H42"/>
    <mergeCell ref="I41:I42"/>
    <mergeCell ref="D35:D36"/>
    <mergeCell ref="F35:F36"/>
    <mergeCell ref="H35:H36"/>
    <mergeCell ref="I35:I36"/>
    <mergeCell ref="D37:D38"/>
    <mergeCell ref="F37:F38"/>
    <mergeCell ref="H37:H38"/>
    <mergeCell ref="I37:I38"/>
    <mergeCell ref="D31:D32"/>
    <mergeCell ref="F31:F32"/>
    <mergeCell ref="H31:H32"/>
    <mergeCell ref="D33:D34"/>
    <mergeCell ref="F33:F34"/>
    <mergeCell ref="H33:H34"/>
    <mergeCell ref="I33:I34"/>
    <mergeCell ref="D27:D28"/>
    <mergeCell ref="F27:F28"/>
    <mergeCell ref="H27:H28"/>
    <mergeCell ref="D29:D30"/>
    <mergeCell ref="F29:F30"/>
    <mergeCell ref="H29:H30"/>
    <mergeCell ref="D23:D24"/>
    <mergeCell ref="F23:F24"/>
    <mergeCell ref="H23:H24"/>
    <mergeCell ref="I23:I24"/>
    <mergeCell ref="D25:D26"/>
    <mergeCell ref="F25:F26"/>
    <mergeCell ref="H25:H26"/>
    <mergeCell ref="D19:D20"/>
    <mergeCell ref="F19:F20"/>
    <mergeCell ref="H19:H20"/>
    <mergeCell ref="I19:I20"/>
    <mergeCell ref="D21:D22"/>
    <mergeCell ref="F21:F22"/>
    <mergeCell ref="H21:H22"/>
    <mergeCell ref="I21:I22"/>
    <mergeCell ref="C15:C16"/>
    <mergeCell ref="D15:D16"/>
    <mergeCell ref="F15:F16"/>
    <mergeCell ref="H15:H16"/>
    <mergeCell ref="C17:C18"/>
    <mergeCell ref="D17:D18"/>
    <mergeCell ref="F17:F18"/>
    <mergeCell ref="H17:H18"/>
    <mergeCell ref="I17:I18"/>
    <mergeCell ref="D11:D12"/>
    <mergeCell ref="F11:F12"/>
    <mergeCell ref="H11:H12"/>
    <mergeCell ref="D13:D14"/>
    <mergeCell ref="F13:F14"/>
    <mergeCell ref="H13:H14"/>
    <mergeCell ref="D7:D8"/>
    <mergeCell ref="F7:F8"/>
    <mergeCell ref="H7:H8"/>
    <mergeCell ref="D9:D10"/>
    <mergeCell ref="F9:F10"/>
    <mergeCell ref="H9:H10"/>
    <mergeCell ref="A1:I1"/>
    <mergeCell ref="A3:A4"/>
    <mergeCell ref="B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Fahrudins Click</dc:creator>
  <cp:lastModifiedBy>Fahrudins Click</cp:lastModifiedBy>
  <dcterms:created xsi:type="dcterms:W3CDTF">2022-04-12T03:43:18Z</dcterms:created>
  <dcterms:modified xsi:type="dcterms:W3CDTF">2022-04-12T03:44:04Z</dcterms:modified>
</cp:coreProperties>
</file>