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FAIR/DC-Image-Analysis/python tutorials/"/>
    </mc:Choice>
  </mc:AlternateContent>
  <bookViews>
    <workbookView xWindow="9420" yWindow="960" windowWidth="22520" windowHeight="15020" tabRatio="500"/>
  </bookViews>
  <sheets>
    <sheet name="lesion_metrics_allpos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9" i="2" l="1"/>
  <c r="O19" i="2"/>
  <c r="P19" i="2"/>
  <c r="Q19" i="2"/>
  <c r="N3" i="2"/>
  <c r="N4" i="2"/>
  <c r="N6" i="2"/>
  <c r="N7" i="2"/>
  <c r="N8" i="2"/>
  <c r="N9" i="2"/>
  <c r="N10" i="2"/>
  <c r="N11" i="2"/>
  <c r="N12" i="2"/>
  <c r="N13" i="2"/>
  <c r="N14" i="2"/>
  <c r="N17" i="2"/>
  <c r="N16" i="2"/>
  <c r="Q3" i="2"/>
  <c r="Q4" i="2"/>
  <c r="Q6" i="2"/>
  <c r="Q7" i="2"/>
  <c r="Q8" i="2"/>
  <c r="Q9" i="2"/>
  <c r="Q10" i="2"/>
  <c r="Q11" i="2"/>
  <c r="Q12" i="2"/>
  <c r="Q13" i="2"/>
  <c r="Q14" i="2"/>
  <c r="Q17" i="2"/>
  <c r="Q16" i="2"/>
  <c r="P3" i="2"/>
  <c r="P4" i="2"/>
  <c r="P6" i="2"/>
  <c r="P7" i="2"/>
  <c r="P8" i="2"/>
  <c r="P9" i="2"/>
  <c r="P10" i="2"/>
  <c r="P11" i="2"/>
  <c r="P12" i="2"/>
  <c r="P13" i="2"/>
  <c r="P14" i="2"/>
  <c r="P17" i="2"/>
  <c r="P16" i="2"/>
  <c r="O3" i="2"/>
  <c r="O4" i="2"/>
  <c r="O6" i="2"/>
  <c r="O7" i="2"/>
  <c r="O8" i="2"/>
  <c r="O9" i="2"/>
  <c r="O10" i="2"/>
  <c r="O11" i="2"/>
  <c r="O12" i="2"/>
  <c r="O13" i="2"/>
  <c r="O14" i="2"/>
  <c r="O17" i="2"/>
  <c r="O16" i="2"/>
</calcChain>
</file>

<file path=xl/sharedStrings.xml><?xml version="1.0" encoding="utf-8"?>
<sst xmlns="http://schemas.openxmlformats.org/spreadsheetml/2006/main" count="101" uniqueCount="81">
  <si>
    <t>ID</t>
  </si>
  <si>
    <t>Lesion_centroids</t>
  </si>
  <si>
    <t>reference_x%</t>
  </si>
  <si>
    <t>lesion_volume</t>
  </si>
  <si>
    <t>MPS1</t>
  </si>
  <si>
    <t>[ 158.63762454  100.13523149  105.78698232]</t>
  </si>
  <si>
    <t>MPS2</t>
  </si>
  <si>
    <t>[  79.42415582  129.6775834    85.75484133]</t>
  </si>
  <si>
    <t>MPS3</t>
  </si>
  <si>
    <t>[ 163.95875303  143.92179965  106.42694789]</t>
  </si>
  <si>
    <t>MPS4</t>
  </si>
  <si>
    <t>[ 151.52269873  131.73451101  110.49088007]</t>
  </si>
  <si>
    <t>MPS5</t>
  </si>
  <si>
    <t>[  83.0804799   112.12283774   92.15102108]</t>
  </si>
  <si>
    <t>MPS6</t>
  </si>
  <si>
    <t>[ 150.17776366  143.56616039  108.05602463]</t>
  </si>
  <si>
    <t>MPS7</t>
  </si>
  <si>
    <t>[ 161.50079169  140.57184562  100.32145802]</t>
  </si>
  <si>
    <t>MPS8</t>
  </si>
  <si>
    <t>[  74.65785164  155.83016808   96.3917258 ]</t>
  </si>
  <si>
    <t>MPS9</t>
  </si>
  <si>
    <t>[ 161.53882782  111.41536271   98.09867716]</t>
  </si>
  <si>
    <t>MPS10</t>
  </si>
  <si>
    <t>[  75.25377171  117.14302015   99.19191505]</t>
  </si>
  <si>
    <t>MPS11</t>
  </si>
  <si>
    <t>[  85.50153861  128.00359278  113.07784885]</t>
  </si>
  <si>
    <t>MPS12</t>
  </si>
  <si>
    <t>[ 149.6307702   125.22737504  114.44401132]</t>
  </si>
  <si>
    <t>MPS13</t>
  </si>
  <si>
    <t>[  86.00653719  118.08213843  105.57390689]</t>
  </si>
  <si>
    <t>MPS14</t>
  </si>
  <si>
    <t>[  81.1536632   126.54835255  106.26791662]</t>
  </si>
  <si>
    <t>SDH4</t>
  </si>
  <si>
    <t>[  88.08312032  129.16015866   96.28881446]</t>
  </si>
  <si>
    <t>SDH7</t>
  </si>
  <si>
    <t>[  80.31995875  115.40565597   95.74107366]</t>
  </si>
  <si>
    <t>SDH8</t>
  </si>
  <si>
    <t>[ 135.21172358  142.88837956   98.3776358 ]</t>
  </si>
  <si>
    <t>SDH11</t>
  </si>
  <si>
    <t>[  85.93115106   97.10688164  103.11799889]</t>
  </si>
  <si>
    <t>SDH12</t>
  </si>
  <si>
    <t>[ 165.38992124  148.0000245    99.07262638]</t>
  </si>
  <si>
    <t>SDH14</t>
  </si>
  <si>
    <t>[ 154.35591073  116.25039314  107.16680904]</t>
  </si>
  <si>
    <t>SDH16-2</t>
  </si>
  <si>
    <t>[ 155.77258604  168.52412101  104.09003196]</t>
  </si>
  <si>
    <t>SDH24</t>
  </si>
  <si>
    <t>[  75.71352115  120.14593955  102.46326141]</t>
  </si>
  <si>
    <t>CONT5</t>
  </si>
  <si>
    <t>[  83.44741962  145.20156698   91.73402073]</t>
  </si>
  <si>
    <t>CONT7</t>
  </si>
  <si>
    <t>[ 146.6372774   137.77125897  109.28748316]</t>
  </si>
  <si>
    <t>EDH7</t>
  </si>
  <si>
    <t>[ 167.51554377  170.17712694  107.54521823]</t>
  </si>
  <si>
    <t>Sample3_Pre</t>
  </si>
  <si>
    <t>[ 145.97628622  130.05265138  107.62250373]</t>
  </si>
  <si>
    <t>Sample3_Post</t>
  </si>
  <si>
    <t>[ 128.59628716  156.41768006  117.25107214]</t>
  </si>
  <si>
    <t>Sample4_Pre</t>
  </si>
  <si>
    <t>[ 160.11230773  115.61899754  101.63245318]</t>
  </si>
  <si>
    <t>tutorial3</t>
  </si>
  <si>
    <t>[  91.84862849  124.85865827   96.00112727]</t>
  </si>
  <si>
    <t>ScanD</t>
  </si>
  <si>
    <t>[ 155.48925143  113.61627383  113.5595678 ]</t>
  </si>
  <si>
    <t>ScanE</t>
  </si>
  <si>
    <t>[  77.98766306  119.98623443  108.45240797]</t>
  </si>
  <si>
    <t>ScanF</t>
  </si>
  <si>
    <t>[ 148.86881456  134.35755344  119.19645085]</t>
  </si>
  <si>
    <t>ScanH</t>
  </si>
  <si>
    <t>[ 159.13234243  112.56500915   86.98071593]</t>
  </si>
  <si>
    <t>Manual lesion</t>
    <phoneticPr fontId="1" type="noConversion"/>
  </si>
  <si>
    <t>Auto lesion</t>
    <phoneticPr fontId="1" type="noConversion"/>
  </si>
  <si>
    <t>L-X</t>
    <phoneticPr fontId="1" type="noConversion"/>
  </si>
  <si>
    <t>L-Y</t>
    <phoneticPr fontId="1" type="noConversion"/>
  </si>
  <si>
    <t>L-Z</t>
    <phoneticPr fontId="1" type="noConversion"/>
  </si>
  <si>
    <t>V_error</t>
    <phoneticPr fontId="1" type="noConversion"/>
  </si>
  <si>
    <t>X_error</t>
    <phoneticPr fontId="1" type="noConversion"/>
  </si>
  <si>
    <t>Y_error</t>
    <phoneticPr fontId="1" type="noConversion"/>
  </si>
  <si>
    <t>Z_error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</si>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</sst>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6" sqref="B2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>
        <v>118</v>
      </c>
      <c r="E2">
        <v>80187</v>
      </c>
    </row>
    <row r="3" spans="1:5" x14ac:dyDescent="0.2">
      <c r="A3">
        <v>1</v>
      </c>
      <c r="B3" t="s">
        <v>6</v>
      </c>
      <c r="C3" t="s">
        <v>7</v>
      </c>
      <c r="D3">
        <v>120</v>
      </c>
      <c r="E3">
        <v>95194</v>
      </c>
    </row>
    <row r="4" spans="1:5" x14ac:dyDescent="0.2">
      <c r="A4">
        <v>2</v>
      </c>
      <c r="B4" t="s">
        <v>8</v>
      </c>
      <c r="C4" t="s">
        <v>9</v>
      </c>
      <c r="D4">
        <v>119</v>
      </c>
      <c r="E4">
        <v>96284</v>
      </c>
    </row>
    <row r="5" spans="1:5" x14ac:dyDescent="0.2">
      <c r="A5">
        <v>3</v>
      </c>
      <c r="B5" t="s">
        <v>10</v>
      </c>
      <c r="C5" t="s">
        <v>11</v>
      </c>
      <c r="D5">
        <v>118</v>
      </c>
      <c r="E5">
        <v>41501</v>
      </c>
    </row>
    <row r="6" spans="1:5" x14ac:dyDescent="0.2">
      <c r="A6">
        <v>4</v>
      </c>
      <c r="B6" t="s">
        <v>12</v>
      </c>
      <c r="C6" t="s">
        <v>13</v>
      </c>
      <c r="D6">
        <v>121</v>
      </c>
      <c r="E6">
        <v>81177</v>
      </c>
    </row>
    <row r="7" spans="1:5" x14ac:dyDescent="0.2">
      <c r="A7">
        <v>5</v>
      </c>
      <c r="B7" t="s">
        <v>14</v>
      </c>
      <c r="C7" t="s">
        <v>15</v>
      </c>
      <c r="D7">
        <v>117</v>
      </c>
      <c r="E7">
        <v>76124</v>
      </c>
    </row>
    <row r="8" spans="1:5" x14ac:dyDescent="0.2">
      <c r="A8">
        <v>6</v>
      </c>
      <c r="B8" t="s">
        <v>16</v>
      </c>
      <c r="C8" t="s">
        <v>17</v>
      </c>
      <c r="D8">
        <v>127</v>
      </c>
      <c r="E8">
        <v>56916</v>
      </c>
    </row>
    <row r="9" spans="1:5" x14ac:dyDescent="0.2">
      <c r="A9">
        <v>7</v>
      </c>
      <c r="B9" t="s">
        <v>18</v>
      </c>
      <c r="C9" t="s">
        <v>19</v>
      </c>
      <c r="D9">
        <v>115</v>
      </c>
      <c r="E9">
        <v>49771</v>
      </c>
    </row>
    <row r="10" spans="1:5" x14ac:dyDescent="0.2">
      <c r="A10">
        <v>8</v>
      </c>
      <c r="B10" t="s">
        <v>20</v>
      </c>
      <c r="C10" t="s">
        <v>21</v>
      </c>
      <c r="D10">
        <v>118</v>
      </c>
      <c r="E10">
        <v>62666</v>
      </c>
    </row>
    <row r="11" spans="1:5" x14ac:dyDescent="0.2">
      <c r="A11">
        <v>9</v>
      </c>
      <c r="B11" t="s">
        <v>22</v>
      </c>
      <c r="C11" t="s">
        <v>23</v>
      </c>
      <c r="D11">
        <v>118</v>
      </c>
      <c r="E11">
        <v>163644</v>
      </c>
    </row>
    <row r="12" spans="1:5" x14ac:dyDescent="0.2">
      <c r="A12">
        <v>10</v>
      </c>
      <c r="B12" t="s">
        <v>24</v>
      </c>
      <c r="C12" t="s">
        <v>25</v>
      </c>
      <c r="D12">
        <v>126</v>
      </c>
      <c r="E12">
        <v>57295</v>
      </c>
    </row>
    <row r="13" spans="1:5" x14ac:dyDescent="0.2">
      <c r="A13">
        <v>11</v>
      </c>
      <c r="B13" t="s">
        <v>26</v>
      </c>
      <c r="C13" t="s">
        <v>27</v>
      </c>
      <c r="D13">
        <v>120</v>
      </c>
      <c r="E13">
        <v>74101</v>
      </c>
    </row>
    <row r="14" spans="1:5" x14ac:dyDescent="0.2">
      <c r="A14">
        <v>12</v>
      </c>
      <c r="B14" t="s">
        <v>28</v>
      </c>
      <c r="C14" t="s">
        <v>29</v>
      </c>
      <c r="D14">
        <v>125</v>
      </c>
      <c r="E14">
        <v>76036</v>
      </c>
    </row>
    <row r="15" spans="1:5" x14ac:dyDescent="0.2">
      <c r="A15">
        <v>13</v>
      </c>
      <c r="B15" t="s">
        <v>30</v>
      </c>
      <c r="C15" t="s">
        <v>31</v>
      </c>
      <c r="D15">
        <v>123</v>
      </c>
      <c r="E15">
        <v>166190</v>
      </c>
    </row>
    <row r="16" spans="1:5" x14ac:dyDescent="0.2">
      <c r="A16">
        <v>14</v>
      </c>
      <c r="B16" t="s">
        <v>32</v>
      </c>
      <c r="C16" t="s">
        <v>33</v>
      </c>
      <c r="D16">
        <v>120</v>
      </c>
      <c r="E16">
        <v>51181</v>
      </c>
    </row>
    <row r="17" spans="1:5" x14ac:dyDescent="0.2">
      <c r="A17">
        <v>15</v>
      </c>
      <c r="B17" t="s">
        <v>34</v>
      </c>
      <c r="C17" t="s">
        <v>35</v>
      </c>
      <c r="D17">
        <v>120</v>
      </c>
      <c r="E17">
        <v>88993</v>
      </c>
    </row>
    <row r="18" spans="1:5" x14ac:dyDescent="0.2">
      <c r="A18">
        <v>16</v>
      </c>
      <c r="B18" t="s">
        <v>36</v>
      </c>
      <c r="C18" t="s">
        <v>37</v>
      </c>
      <c r="D18">
        <v>118</v>
      </c>
      <c r="E18">
        <v>29151</v>
      </c>
    </row>
    <row r="19" spans="1:5" x14ac:dyDescent="0.2">
      <c r="A19">
        <v>17</v>
      </c>
      <c r="B19" t="s">
        <v>38</v>
      </c>
      <c r="C19" t="s">
        <v>39</v>
      </c>
      <c r="D19">
        <v>123</v>
      </c>
      <c r="E19">
        <v>25829</v>
      </c>
    </row>
    <row r="20" spans="1:5" x14ac:dyDescent="0.2">
      <c r="A20">
        <v>18</v>
      </c>
      <c r="B20" t="s">
        <v>40</v>
      </c>
      <c r="C20" t="s">
        <v>41</v>
      </c>
      <c r="D20">
        <v>129</v>
      </c>
      <c r="E20">
        <v>76895</v>
      </c>
    </row>
    <row r="21" spans="1:5" x14ac:dyDescent="0.2">
      <c r="A21">
        <v>19</v>
      </c>
      <c r="B21" t="s">
        <v>42</v>
      </c>
      <c r="C21" t="s">
        <v>43</v>
      </c>
      <c r="D21">
        <v>120</v>
      </c>
      <c r="E21">
        <v>204026</v>
      </c>
    </row>
    <row r="22" spans="1:5" x14ac:dyDescent="0.2">
      <c r="A22">
        <v>20</v>
      </c>
      <c r="B22" t="s">
        <v>44</v>
      </c>
      <c r="C22" t="s">
        <v>45</v>
      </c>
      <c r="D22">
        <v>121</v>
      </c>
      <c r="E22">
        <v>131084</v>
      </c>
    </row>
    <row r="23" spans="1:5" x14ac:dyDescent="0.2">
      <c r="A23">
        <v>21</v>
      </c>
      <c r="B23" t="s">
        <v>46</v>
      </c>
      <c r="C23" t="s">
        <v>47</v>
      </c>
      <c r="D23">
        <v>118</v>
      </c>
      <c r="E23">
        <v>79449</v>
      </c>
    </row>
    <row r="24" spans="1:5" x14ac:dyDescent="0.2">
      <c r="A24">
        <v>22</v>
      </c>
      <c r="B24" t="s">
        <v>48</v>
      </c>
      <c r="C24" t="s">
        <v>49</v>
      </c>
      <c r="D24">
        <v>120</v>
      </c>
      <c r="E24">
        <v>52469</v>
      </c>
    </row>
    <row r="25" spans="1:5" x14ac:dyDescent="0.2">
      <c r="A25">
        <v>23</v>
      </c>
      <c r="B25" t="s">
        <v>50</v>
      </c>
      <c r="C25" t="s">
        <v>51</v>
      </c>
      <c r="D25">
        <v>119</v>
      </c>
      <c r="E25">
        <v>27037</v>
      </c>
    </row>
    <row r="26" spans="1:5" x14ac:dyDescent="0.2">
      <c r="A26">
        <v>24</v>
      </c>
      <c r="B26" t="s">
        <v>52</v>
      </c>
      <c r="C26" t="s">
        <v>53</v>
      </c>
      <c r="D26">
        <v>124</v>
      </c>
      <c r="E26">
        <v>73662</v>
      </c>
    </row>
    <row r="27" spans="1:5" x14ac:dyDescent="0.2">
      <c r="A27">
        <v>25</v>
      </c>
      <c r="B27" t="s">
        <v>54</v>
      </c>
      <c r="C27" t="s">
        <v>55</v>
      </c>
      <c r="D27">
        <v>118</v>
      </c>
      <c r="E27">
        <v>160118</v>
      </c>
    </row>
    <row r="28" spans="1:5" x14ac:dyDescent="0.2">
      <c r="A28">
        <v>26</v>
      </c>
      <c r="B28" t="s">
        <v>56</v>
      </c>
      <c r="C28" t="s">
        <v>57</v>
      </c>
      <c r="D28">
        <v>123</v>
      </c>
      <c r="E28">
        <v>66012</v>
      </c>
    </row>
    <row r="29" spans="1:5" x14ac:dyDescent="0.2">
      <c r="A29">
        <v>27</v>
      </c>
      <c r="B29" t="s">
        <v>58</v>
      </c>
      <c r="C29" t="s">
        <v>59</v>
      </c>
      <c r="D29">
        <v>117</v>
      </c>
      <c r="E29">
        <v>75767</v>
      </c>
    </row>
    <row r="30" spans="1:5" x14ac:dyDescent="0.2">
      <c r="A30">
        <v>28</v>
      </c>
      <c r="B30" t="s">
        <v>60</v>
      </c>
      <c r="C30" t="s">
        <v>61</v>
      </c>
      <c r="D30">
        <v>119</v>
      </c>
      <c r="E30">
        <v>68643</v>
      </c>
    </row>
    <row r="31" spans="1:5" x14ac:dyDescent="0.2">
      <c r="A31">
        <v>29</v>
      </c>
      <c r="B31" t="s">
        <v>62</v>
      </c>
      <c r="C31" t="s">
        <v>63</v>
      </c>
      <c r="D31">
        <v>119</v>
      </c>
      <c r="E31">
        <v>85093</v>
      </c>
    </row>
    <row r="32" spans="1:5" x14ac:dyDescent="0.2">
      <c r="A32">
        <v>30</v>
      </c>
      <c r="B32" t="s">
        <v>64</v>
      </c>
      <c r="C32" t="s">
        <v>65</v>
      </c>
      <c r="D32">
        <v>118</v>
      </c>
      <c r="E32">
        <v>69382</v>
      </c>
    </row>
    <row r="33" spans="1:5" x14ac:dyDescent="0.2">
      <c r="A33">
        <v>31</v>
      </c>
      <c r="B33" t="s">
        <v>66</v>
      </c>
      <c r="C33" t="s">
        <v>67</v>
      </c>
      <c r="D33">
        <v>122</v>
      </c>
      <c r="E33">
        <v>93263</v>
      </c>
    </row>
    <row r="34" spans="1:5" x14ac:dyDescent="0.2">
      <c r="A34">
        <v>32</v>
      </c>
      <c r="B34" t="s">
        <v>68</v>
      </c>
      <c r="C34" t="s">
        <v>69</v>
      </c>
      <c r="D34">
        <v>125</v>
      </c>
      <c r="E34">
        <v>125145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90" zoomScaleNormal="90" zoomScalePageLayoutView="90" workbookViewId="0">
      <selection activeCell="C12" sqref="C12"/>
    </sheetView>
  </sheetViews>
  <sheetFormatPr baseColWidth="10" defaultRowHeight="16" x14ac:dyDescent="0.2"/>
  <cols>
    <col min="2" max="2" width="9.83203125" customWidth="1"/>
    <col min="3" max="4" width="9.33203125" customWidth="1"/>
    <col min="5" max="5" width="13.1640625" customWidth="1"/>
    <col min="8" max="8" width="7.5" customWidth="1"/>
    <col min="9" max="9" width="7.1640625" customWidth="1"/>
    <col min="10" max="10" width="6.6640625" customWidth="1"/>
  </cols>
  <sheetData>
    <row r="1" spans="1:17" x14ac:dyDescent="0.2">
      <c r="B1" s="1" t="s">
        <v>70</v>
      </c>
      <c r="C1" s="1"/>
      <c r="D1" s="1"/>
      <c r="E1" s="1"/>
      <c r="F1" s="1"/>
      <c r="H1" s="1" t="s">
        <v>71</v>
      </c>
      <c r="I1" s="1"/>
      <c r="J1" s="1"/>
      <c r="K1" s="1"/>
      <c r="L1" s="1"/>
    </row>
    <row r="2" spans="1:17" x14ac:dyDescent="0.2">
      <c r="A2" t="s">
        <v>0</v>
      </c>
      <c r="B2" t="s">
        <v>72</v>
      </c>
      <c r="C2" s="2" t="s">
        <v>73</v>
      </c>
      <c r="D2" t="s">
        <v>74</v>
      </c>
      <c r="E2" t="s">
        <v>2</v>
      </c>
      <c r="F2" t="s">
        <v>3</v>
      </c>
      <c r="H2" t="s">
        <v>72</v>
      </c>
      <c r="I2" s="2" t="s">
        <v>73</v>
      </c>
      <c r="J2" t="s">
        <v>74</v>
      </c>
      <c r="K2" t="s">
        <v>2</v>
      </c>
      <c r="L2" t="s">
        <v>3</v>
      </c>
      <c r="N2" t="s">
        <v>75</v>
      </c>
      <c r="O2" t="s">
        <v>76</v>
      </c>
      <c r="P2" t="s">
        <v>77</v>
      </c>
      <c r="Q2" t="s">
        <v>78</v>
      </c>
    </row>
    <row r="3" spans="1:17" x14ac:dyDescent="0.2">
      <c r="A3" t="s">
        <v>32</v>
      </c>
      <c r="B3">
        <v>76.704106730000007</v>
      </c>
      <c r="C3">
        <v>102.93697548</v>
      </c>
      <c r="D3">
        <v>105.27439815</v>
      </c>
      <c r="E3">
        <v>120</v>
      </c>
      <c r="F3">
        <v>65784</v>
      </c>
      <c r="H3">
        <v>88.083120320000006</v>
      </c>
      <c r="I3">
        <v>129.16015866000001</v>
      </c>
      <c r="J3">
        <v>96.288814459999998</v>
      </c>
      <c r="K3">
        <v>120</v>
      </c>
      <c r="L3">
        <v>51181</v>
      </c>
      <c r="N3">
        <f>(-F3+L3)/F3</f>
        <v>-0.22198406907454701</v>
      </c>
      <c r="O3">
        <f>(H3-B3)/B3</f>
        <v>0.14834947012751684</v>
      </c>
      <c r="P3">
        <f>(I3-C3)/C3</f>
        <v>0.25474988999550513</v>
      </c>
      <c r="Q3">
        <f>(J3-D3)/D3</f>
        <v>-8.5353930755290658E-2</v>
      </c>
    </row>
    <row r="4" spans="1:17" x14ac:dyDescent="0.2">
      <c r="A4" t="s">
        <v>34</v>
      </c>
      <c r="B4">
        <v>79.24949076</v>
      </c>
      <c r="C4">
        <v>121.67054865</v>
      </c>
      <c r="D4">
        <v>102.28513297000001</v>
      </c>
      <c r="E4">
        <v>120</v>
      </c>
      <c r="F4">
        <v>208551</v>
      </c>
      <c r="H4">
        <v>80.319958749999998</v>
      </c>
      <c r="I4">
        <v>115.40565597</v>
      </c>
      <c r="J4">
        <v>95.741073659999998</v>
      </c>
      <c r="K4">
        <v>120</v>
      </c>
      <c r="L4">
        <v>88993</v>
      </c>
      <c r="N4">
        <f t="shared" ref="N4:N14" si="0">(-F4+L4)/F4</f>
        <v>-0.57327943764355005</v>
      </c>
      <c r="O4">
        <f t="shared" ref="O4:O14" si="1">(H4-B4)/B4</f>
        <v>1.3507569319805649E-2</v>
      </c>
      <c r="P4">
        <f t="shared" ref="P4:P14" si="2">(I4-C4)/C4</f>
        <v>-5.1490625706157714E-2</v>
      </c>
      <c r="Q4">
        <f t="shared" ref="Q4:Q14" si="3">(J4-D4)/D4</f>
        <v>-6.3978597084283662E-2</v>
      </c>
    </row>
    <row r="6" spans="1:17" x14ac:dyDescent="0.2">
      <c r="A6" t="s">
        <v>38</v>
      </c>
      <c r="B6">
        <v>77.762463420000003</v>
      </c>
      <c r="C6">
        <v>95.951182239999994</v>
      </c>
      <c r="D6">
        <v>94.547950169999993</v>
      </c>
      <c r="E6">
        <v>123</v>
      </c>
      <c r="F6">
        <v>37732</v>
      </c>
      <c r="H6">
        <v>85.931151060000005</v>
      </c>
      <c r="I6">
        <v>97.106881639999997</v>
      </c>
      <c r="J6">
        <v>103.11799889</v>
      </c>
      <c r="K6">
        <v>123</v>
      </c>
      <c r="L6">
        <v>25829</v>
      </c>
      <c r="N6">
        <f t="shared" si="0"/>
        <v>-0.31546167709106326</v>
      </c>
      <c r="O6">
        <f t="shared" si="1"/>
        <v>0.10504666751463879</v>
      </c>
      <c r="P6">
        <f t="shared" si="2"/>
        <v>1.2044660347272061E-2</v>
      </c>
      <c r="Q6">
        <f t="shared" si="3"/>
        <v>9.064235347874601E-2</v>
      </c>
    </row>
    <row r="7" spans="1:17" x14ac:dyDescent="0.2">
      <c r="A7" t="s">
        <v>40</v>
      </c>
      <c r="B7">
        <v>176.34172369999999</v>
      </c>
      <c r="C7">
        <v>149.16376486999999</v>
      </c>
      <c r="D7">
        <v>104.20186201</v>
      </c>
      <c r="E7">
        <v>129</v>
      </c>
      <c r="F7">
        <v>83670</v>
      </c>
      <c r="H7">
        <v>165.38992124000001</v>
      </c>
      <c r="I7">
        <v>148.00002449999999</v>
      </c>
      <c r="J7">
        <v>99.072626380000003</v>
      </c>
      <c r="K7">
        <v>129</v>
      </c>
      <c r="L7">
        <v>76895</v>
      </c>
      <c r="N7">
        <f t="shared" si="0"/>
        <v>-8.0972869606788581E-2</v>
      </c>
      <c r="O7">
        <f t="shared" si="1"/>
        <v>-6.2105565434029966E-2</v>
      </c>
      <c r="P7">
        <f t="shared" si="2"/>
        <v>-7.8017631897011218E-3</v>
      </c>
      <c r="Q7">
        <f t="shared" si="3"/>
        <v>-4.9224030464136585E-2</v>
      </c>
    </row>
    <row r="8" spans="1:17" x14ac:dyDescent="0.2">
      <c r="A8" t="s">
        <v>42</v>
      </c>
      <c r="B8">
        <v>157.51367569999999</v>
      </c>
      <c r="C8">
        <v>117.26364355</v>
      </c>
      <c r="D8">
        <v>107.40714979000001</v>
      </c>
      <c r="E8">
        <v>120</v>
      </c>
      <c r="F8">
        <v>254563</v>
      </c>
      <c r="H8">
        <v>154.35591073000001</v>
      </c>
      <c r="I8">
        <v>116.25039314</v>
      </c>
      <c r="J8">
        <v>107.16680904</v>
      </c>
      <c r="K8">
        <v>120</v>
      </c>
      <c r="L8">
        <v>204026</v>
      </c>
      <c r="N8">
        <f t="shared" si="0"/>
        <v>-0.19852453027344902</v>
      </c>
      <c r="O8">
        <f t="shared" si="1"/>
        <v>-2.0047560670314473E-2</v>
      </c>
      <c r="P8">
        <f t="shared" si="2"/>
        <v>-8.6407890743046747E-3</v>
      </c>
      <c r="Q8">
        <f t="shared" si="3"/>
        <v>-2.2376606256651458E-3</v>
      </c>
    </row>
    <row r="9" spans="1:17" x14ac:dyDescent="0.2">
      <c r="A9" t="s">
        <v>44</v>
      </c>
      <c r="B9">
        <v>157.85337393</v>
      </c>
      <c r="C9">
        <v>160.12750131000001</v>
      </c>
      <c r="D9">
        <v>98.348995950000003</v>
      </c>
      <c r="E9">
        <v>121</v>
      </c>
      <c r="F9">
        <v>224568</v>
      </c>
      <c r="H9">
        <v>155.77258603999999</v>
      </c>
      <c r="I9">
        <v>168.52412100999999</v>
      </c>
      <c r="J9">
        <v>104.09003196</v>
      </c>
      <c r="K9">
        <v>121</v>
      </c>
      <c r="L9">
        <v>131084</v>
      </c>
      <c r="N9">
        <f t="shared" si="0"/>
        <v>-0.41628370916604324</v>
      </c>
      <c r="O9">
        <f t="shared" si="1"/>
        <v>-1.3181776468856059E-2</v>
      </c>
      <c r="P9">
        <f t="shared" si="2"/>
        <v>5.2437086892054077E-2</v>
      </c>
      <c r="Q9">
        <f t="shared" si="3"/>
        <v>5.8374119171676217E-2</v>
      </c>
    </row>
    <row r="10" spans="1:17" x14ac:dyDescent="0.2">
      <c r="A10" t="s">
        <v>46</v>
      </c>
      <c r="B10">
        <v>73.716943610000001</v>
      </c>
      <c r="C10">
        <v>124.25911345</v>
      </c>
      <c r="D10">
        <v>102.65772228</v>
      </c>
      <c r="E10">
        <v>118</v>
      </c>
      <c r="F10">
        <v>122757</v>
      </c>
      <c r="H10">
        <v>75.713521150000005</v>
      </c>
      <c r="I10">
        <v>120.14593954999999</v>
      </c>
      <c r="J10">
        <v>102.46326141</v>
      </c>
      <c r="K10">
        <v>118</v>
      </c>
      <c r="L10">
        <v>79449</v>
      </c>
      <c r="N10">
        <f t="shared" si="0"/>
        <v>-0.35279454532124443</v>
      </c>
      <c r="O10">
        <f t="shared" si="1"/>
        <v>2.7084377650854752E-2</v>
      </c>
      <c r="P10">
        <f t="shared" si="2"/>
        <v>-3.3101587366910407E-2</v>
      </c>
      <c r="Q10">
        <f t="shared" si="3"/>
        <v>-1.8942644126625594E-3</v>
      </c>
    </row>
    <row r="11" spans="1:17" x14ac:dyDescent="0.2">
      <c r="A11" t="s">
        <v>48</v>
      </c>
      <c r="B11">
        <v>82.971389239999993</v>
      </c>
      <c r="C11">
        <v>144.36558937000001</v>
      </c>
      <c r="D11">
        <v>93.319381379999996</v>
      </c>
      <c r="E11">
        <v>120</v>
      </c>
      <c r="F11">
        <v>88241</v>
      </c>
      <c r="H11">
        <v>83.447419620000005</v>
      </c>
      <c r="I11">
        <v>145.20156698</v>
      </c>
      <c r="J11">
        <v>91.734020729999997</v>
      </c>
      <c r="K11">
        <v>120</v>
      </c>
      <c r="L11">
        <v>52469</v>
      </c>
      <c r="N11">
        <f t="shared" si="0"/>
        <v>-0.40538978479391669</v>
      </c>
      <c r="O11">
        <f t="shared" si="1"/>
        <v>5.737283470366678E-3</v>
      </c>
      <c r="P11">
        <f t="shared" si="2"/>
        <v>5.790698556686024E-3</v>
      </c>
      <c r="Q11">
        <f t="shared" si="3"/>
        <v>-1.6988546500799773E-2</v>
      </c>
    </row>
    <row r="12" spans="1:17" x14ac:dyDescent="0.2">
      <c r="A12" t="s">
        <v>50</v>
      </c>
      <c r="B12">
        <v>146.75449388000001</v>
      </c>
      <c r="C12">
        <v>137.72175518</v>
      </c>
      <c r="D12">
        <v>107.08092406999999</v>
      </c>
      <c r="E12">
        <v>119</v>
      </c>
      <c r="F12">
        <v>43239</v>
      </c>
      <c r="H12">
        <v>146.63727739999999</v>
      </c>
      <c r="I12">
        <v>137.77125896999999</v>
      </c>
      <c r="J12">
        <v>109.28748315999999</v>
      </c>
      <c r="K12">
        <v>119</v>
      </c>
      <c r="L12">
        <v>27037</v>
      </c>
      <c r="N12">
        <f t="shared" si="0"/>
        <v>-0.37470801822428823</v>
      </c>
      <c r="O12">
        <f t="shared" si="1"/>
        <v>-7.9872497871085022E-4</v>
      </c>
      <c r="P12">
        <f t="shared" si="2"/>
        <v>3.5944785873000235E-4</v>
      </c>
      <c r="Q12">
        <f t="shared" si="3"/>
        <v>2.0606462907973661E-2</v>
      </c>
    </row>
    <row r="13" spans="1:17" x14ac:dyDescent="0.2">
      <c r="A13" t="s">
        <v>52</v>
      </c>
      <c r="B13">
        <v>168.91986503999999</v>
      </c>
      <c r="C13">
        <v>167.17813569</v>
      </c>
      <c r="D13">
        <v>107.10157776</v>
      </c>
      <c r="E13">
        <v>124</v>
      </c>
      <c r="F13">
        <v>101550</v>
      </c>
      <c r="H13">
        <v>167.51554376999999</v>
      </c>
      <c r="I13">
        <v>170.17712693999999</v>
      </c>
      <c r="J13">
        <v>107.54521823</v>
      </c>
      <c r="K13">
        <v>124</v>
      </c>
      <c r="L13">
        <v>73662</v>
      </c>
      <c r="N13">
        <f t="shared" si="0"/>
        <v>-0.27462333825701624</v>
      </c>
      <c r="O13">
        <f t="shared" si="1"/>
        <v>-8.313535353982526E-3</v>
      </c>
      <c r="P13">
        <f t="shared" si="2"/>
        <v>1.7938896361190716E-2</v>
      </c>
      <c r="Q13">
        <f t="shared" si="3"/>
        <v>4.1422402851444733E-3</v>
      </c>
    </row>
    <row r="14" spans="1:17" x14ac:dyDescent="0.2">
      <c r="A14" t="s">
        <v>60</v>
      </c>
      <c r="B14">
        <v>91.211364410000002</v>
      </c>
      <c r="C14">
        <v>124.47203494</v>
      </c>
      <c r="D14">
        <v>96.316836749999993</v>
      </c>
      <c r="E14">
        <v>114</v>
      </c>
      <c r="F14">
        <v>75660</v>
      </c>
      <c r="H14">
        <v>91.848628489999996</v>
      </c>
      <c r="I14">
        <v>124.85865827000001</v>
      </c>
      <c r="J14">
        <v>96.001127269999998</v>
      </c>
      <c r="K14">
        <v>119</v>
      </c>
      <c r="L14">
        <v>68643</v>
      </c>
      <c r="N14">
        <f t="shared" si="0"/>
        <v>-9.2743854084060273E-2</v>
      </c>
      <c r="O14">
        <f t="shared" si="1"/>
        <v>6.9866741290642012E-3</v>
      </c>
      <c r="P14">
        <f t="shared" si="2"/>
        <v>3.1061059633705878E-3</v>
      </c>
      <c r="Q14">
        <f t="shared" si="3"/>
        <v>-3.2778223481264332E-3</v>
      </c>
    </row>
    <row r="16" spans="1:17" x14ac:dyDescent="0.2">
      <c r="M16" t="s">
        <v>80</v>
      </c>
      <c r="N16">
        <f>STDEV(N3:N14)</f>
        <v>0.14692506185799301</v>
      </c>
      <c r="O16">
        <f>STDEV(O3:O14)</f>
        <v>5.9011392470198321E-2</v>
      </c>
      <c r="P16">
        <f>STDEV(P3:P14)</f>
        <v>8.1587730170076186E-2</v>
      </c>
      <c r="Q16">
        <f>STDEV(Q3:Q14)</f>
        <v>5.0945954117410638E-2</v>
      </c>
    </row>
    <row r="17" spans="1:17" x14ac:dyDescent="0.2">
      <c r="M17" t="s">
        <v>79</v>
      </c>
      <c r="N17">
        <f>AVERAGE(N3:N14)</f>
        <v>-0.300615075775997</v>
      </c>
      <c r="O17">
        <f>AVERAGE(O3:O14)</f>
        <v>1.8387716300577551E-2</v>
      </c>
      <c r="P17">
        <f>AVERAGE(P3:P14)</f>
        <v>2.2308365512521331E-2</v>
      </c>
      <c r="Q17">
        <f>AVERAGE(Q3:Q14)</f>
        <v>-4.4717887588567673E-3</v>
      </c>
    </row>
    <row r="19" spans="1:17" x14ac:dyDescent="0.2">
      <c r="A19" t="s">
        <v>36</v>
      </c>
      <c r="B19">
        <v>70.453897850000004</v>
      </c>
      <c r="C19">
        <v>116.2358871</v>
      </c>
      <c r="D19">
        <v>100.63978495000001</v>
      </c>
      <c r="E19">
        <v>118</v>
      </c>
      <c r="F19">
        <v>13502</v>
      </c>
      <c r="H19">
        <v>135.21172358000001</v>
      </c>
      <c r="I19">
        <v>142.88837956</v>
      </c>
      <c r="J19">
        <v>98.377635799999993</v>
      </c>
      <c r="K19">
        <v>118</v>
      </c>
      <c r="L19">
        <v>29151</v>
      </c>
      <c r="N19">
        <f>(-F19+L19)/F19</f>
        <v>1.1590134794845208</v>
      </c>
      <c r="O19">
        <f>(H19-B19)/B19</f>
        <v>0.91915178160721167</v>
      </c>
      <c r="P19">
        <f>(I19-C19)/C19</f>
        <v>0.22929658924588708</v>
      </c>
      <c r="Q19">
        <f>(J19-D19)/D19</f>
        <v>-2.2477682669173996E-2</v>
      </c>
    </row>
  </sheetData>
  <mergeCells count="2">
    <mergeCell ref="B1:F1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lesion_metrics_allpos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2019-01-09T06:38:07Z</dcterms:created>
  <dcterms:modified xsi:type="dcterms:W3CDTF">2019-01-09T06:38:21Z</dcterms:modified>
</cp:coreProperties>
</file>