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HTCS5607\HTCS5607\"/>
    </mc:Choice>
  </mc:AlternateContent>
  <xr:revisionPtr revIDLastSave="0" documentId="13_ncr:1_{B1929753-7FA3-4494-BA95-0AFEDA6194E0}"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GanttChart!$A$1:$BN$82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9" i="9" l="1"/>
  <c r="I70" i="9"/>
  <c r="I71" i="9"/>
  <c r="I72" i="9"/>
  <c r="I77" i="9"/>
  <c r="I78" i="9"/>
  <c r="F50" i="9"/>
  <c r="I50" i="9" s="1"/>
  <c r="A51" i="9"/>
  <c r="F69" i="9"/>
  <c r="F63" i="9" l="1"/>
  <c r="I63" i="9" s="1"/>
  <c r="F52" i="9"/>
  <c r="I52" i="9" s="1"/>
  <c r="F47" i="9"/>
  <c r="I47" i="9" s="1"/>
  <c r="F37" i="9"/>
  <c r="F38" i="9"/>
  <c r="I38" i="9" s="1"/>
  <c r="F39" i="9"/>
  <c r="I39" i="9" s="1"/>
  <c r="F72" i="9"/>
  <c r="F78" i="9"/>
  <c r="F21" i="9"/>
  <c r="I21" i="9" s="1"/>
  <c r="F20" i="9"/>
  <c r="I20" i="9" s="1"/>
  <c r="F49" i="9"/>
  <c r="I49" i="9" s="1"/>
  <c r="F48" i="9"/>
  <c r="I48" i="9" s="1"/>
  <c r="F62" i="9"/>
  <c r="F77" i="9"/>
  <c r="F46" i="9"/>
  <c r="F74" i="9"/>
  <c r="F76" i="9"/>
  <c r="I76" i="9" s="1"/>
  <c r="F75" i="9"/>
  <c r="I75" i="9" s="1"/>
  <c r="I82" i="9"/>
  <c r="A85" i="9"/>
  <c r="A86" i="9" s="1"/>
  <c r="F85" i="9"/>
  <c r="I85" i="9" s="1"/>
  <c r="F86" i="9"/>
  <c r="I86" i="9" s="1"/>
  <c r="F71" i="9"/>
  <c r="F70" i="9"/>
  <c r="F68" i="9"/>
  <c r="I68" i="9" s="1"/>
  <c r="F67" i="9"/>
  <c r="I67" i="9" s="1"/>
  <c r="F66" i="9"/>
  <c r="I66" i="9" s="1"/>
  <c r="F64" i="9"/>
  <c r="F65" i="9"/>
  <c r="I65" i="9" s="1"/>
  <c r="F60" i="9"/>
  <c r="I60" i="9" s="1"/>
  <c r="F59" i="9"/>
  <c r="I59" i="9" s="1"/>
  <c r="F58" i="9"/>
  <c r="I58" i="9" s="1"/>
  <c r="F57" i="9"/>
  <c r="I57" i="9" s="1"/>
  <c r="F56" i="9"/>
  <c r="I56" i="9" s="1"/>
  <c r="F55" i="9"/>
  <c r="I55" i="9" s="1"/>
  <c r="F54" i="9"/>
  <c r="I54" i="9" s="1"/>
  <c r="F53" i="9"/>
  <c r="I53" i="9" s="1"/>
  <c r="F45" i="9"/>
  <c r="I45" i="9" s="1"/>
  <c r="F44" i="9"/>
  <c r="I44" i="9" s="1"/>
  <c r="F43" i="9"/>
  <c r="I43" i="9" s="1"/>
  <c r="F42" i="9"/>
  <c r="I42" i="9" s="1"/>
  <c r="F41" i="9"/>
  <c r="I41" i="9" s="1"/>
  <c r="F40" i="9"/>
  <c r="I40" i="9" s="1"/>
  <c r="F28" i="9"/>
  <c r="F36" i="9"/>
  <c r="I36" i="9" s="1"/>
  <c r="F35" i="9"/>
  <c r="I35" i="9" s="1"/>
  <c r="F34" i="9"/>
  <c r="I34" i="9" s="1"/>
  <c r="F33" i="9"/>
  <c r="I33" i="9" s="1"/>
  <c r="F32" i="9"/>
  <c r="I32" i="9" s="1"/>
  <c r="F31" i="9"/>
  <c r="I31" i="9" s="1"/>
  <c r="F30" i="9"/>
  <c r="I30" i="9" s="1"/>
  <c r="F29" i="9"/>
  <c r="I29" i="9" s="1"/>
  <c r="F19" i="9"/>
  <c r="I19" i="9" s="1"/>
  <c r="F18" i="9"/>
  <c r="I18" i="9" s="1"/>
  <c r="F17" i="9"/>
  <c r="I17" i="9" s="1"/>
  <c r="F16" i="9"/>
  <c r="I16" i="9" s="1"/>
  <c r="F15" i="9"/>
  <c r="I15" i="9" s="1"/>
  <c r="F14" i="9"/>
  <c r="I14" i="9" s="1"/>
  <c r="F13" i="9"/>
  <c r="I13" i="9" s="1"/>
  <c r="F12" i="9"/>
  <c r="I12" i="9" s="1"/>
  <c r="F25" i="9"/>
  <c r="I25" i="9" s="1"/>
  <c r="F23" i="9"/>
  <c r="I23" i="9" s="1"/>
  <c r="A20" i="9"/>
  <c r="A22" i="9" s="1"/>
  <c r="A23" i="9" s="1"/>
  <c r="A24" i="9" s="1"/>
  <c r="F22" i="9"/>
  <c r="I22" i="9" s="1"/>
  <c r="F24" i="9"/>
  <c r="I24" i="9" s="1"/>
  <c r="A89" i="9"/>
  <c r="F87" i="9" l="1"/>
  <c r="I87" i="9" s="1"/>
  <c r="F8" i="9"/>
  <c r="I8" i="9" s="1"/>
  <c r="F73" i="9"/>
  <c r="I73" i="9" s="1"/>
  <c r="F61" i="9"/>
  <c r="I61" i="9" s="1"/>
  <c r="F26" i="9"/>
  <c r="I26" i="9" s="1"/>
  <c r="F88" i="9" l="1"/>
  <c r="I88" i="9" s="1"/>
  <c r="F9" i="9" l="1"/>
  <c r="K6" i="9"/>
  <c r="F10" i="9" l="1"/>
  <c r="I10" i="9" s="1"/>
  <c r="I9" i="9"/>
  <c r="K7" i="9"/>
  <c r="K4" i="9"/>
  <c r="A8" i="9"/>
  <c r="L6" i="9" l="1"/>
  <c r="I28" i="9" l="1"/>
  <c r="F27" i="9"/>
  <c r="I27" i="9" s="1"/>
  <c r="I64" i="9"/>
  <c r="I62" i="9"/>
  <c r="I74" i="9"/>
  <c r="M6" i="9"/>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4" i="9"/>
  <c r="BO7" i="9"/>
  <c r="BO5" i="9"/>
  <c r="BL7" i="9"/>
  <c r="BP7" i="9" l="1"/>
  <c r="BQ6" i="9"/>
  <c r="BM7" i="9"/>
  <c r="BQ7" i="9" l="1"/>
  <c r="BR6" i="9"/>
  <c r="BN7" i="9"/>
  <c r="BS6" i="9" l="1"/>
  <c r="BR7" i="9"/>
  <c r="A9" i="9"/>
  <c r="A10" i="9" s="1"/>
  <c r="A11" i="9" s="1"/>
  <c r="BT6" i="9" l="1"/>
  <c r="BS7" i="9"/>
  <c r="A26" i="9"/>
  <c r="A27" i="9" s="1"/>
  <c r="A28" i="9" s="1"/>
  <c r="BU6" i="9" l="1"/>
  <c r="BT7" i="9"/>
  <c r="A37" i="9"/>
  <c r="A46" i="9" s="1"/>
  <c r="A61" i="9" s="1"/>
  <c r="A62" i="9" s="1"/>
  <c r="BU7" i="9" l="1"/>
  <c r="BV6" i="9"/>
  <c r="I37" i="9"/>
  <c r="A73" i="9"/>
  <c r="A76" i="9" s="1"/>
  <c r="BW6" i="9" l="1"/>
  <c r="BV4" i="9"/>
  <c r="BV7" i="9"/>
  <c r="BV5" i="9"/>
  <c r="A87" i="9"/>
  <c r="A88" i="9" s="1"/>
  <c r="BX6" i="9" l="1"/>
  <c r="BW7" i="9"/>
  <c r="I46" i="9"/>
  <c r="F51" i="9"/>
  <c r="I51" i="9" s="1"/>
  <c r="BX7" i="9" l="1"/>
  <c r="BY6" i="9"/>
  <c r="BY7" i="9" l="1"/>
  <c r="BZ6" i="9"/>
  <c r="CA6" i="9" l="1"/>
  <c r="BZ7" i="9"/>
  <c r="CB6" i="9" l="1"/>
  <c r="CB7" i="9" s="1"/>
  <c r="CA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<sst xmlns="http://schemas.openxmlformats.org/spreadsheetml/2006/main" count="331" uniqueCount="223">
  <si>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</si>
  <si>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</si>
  <si>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</si>
  <si>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</si>
  <si>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</si>
  <si>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</si>
  <si>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</si>
  <si>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</si>
  <si>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</si>
  <si>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</si>
  <si>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</si>
  <si>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</si>
  <si>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</si>
  <si>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</si>
  <si>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</si>
  <si>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</si>
  <si>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</si>
  <si>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</si>
  <si>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</si>
  <si>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</si>
  <si>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</si>
  <si>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</si>
  <si>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</si>
  <si>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</si>
  <si>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</si>
  <si>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</si>
  <si>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</si>
  <si>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</si>
  <si>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</si>
  <si>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</si>
  <si>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</si>
  <si>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</si>
  <si>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</si>
  <si>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</si>
  <si>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</si>
  <si>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</si>
  <si>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</si>
  <si>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</si>
  <si>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</si>
  <si>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</si>
  <si>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</si>
  <si>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</si>
  <si>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</si>
  <si>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</si>
  <si>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</si>
  <si>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</si>
  <si>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</si>
  <si>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</si>
  <si>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</si>
  <si>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</si>
  <si>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</si>
  <si>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</si>
  <si>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</si>
  <si>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</si>
  <si>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</si>
  <si>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</si>
  <si>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</si>
  <si>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</si>
  <si>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</si>
  <si>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</si>
  <si>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</si>
  <si>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</si>
  <si>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</si>
  <si>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</si>
  <si>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</si>
  <si>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</si>
  <si>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</si>
  <si>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</si>
  <si>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</si>
  <si>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</si>
  <si>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</si>
  <si>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</si>
  <si>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</si>
  <si>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</si>
  <si>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</si>
  <si>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</si>
  <si>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</si>
  <si>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</si>
  <si>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</si>
  <si>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</si>
  <si>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</si>
  <si>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</si>
  <si>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</si>
  <si>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</si>
  <si>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</si>
  <si>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</si>
  <si>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</si>
  <si>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</si>
  <si>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</si>
  <si>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</si>
  <si>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</si>
  <si>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</si>
  <si>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</si>
  <si>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</si>
  <si>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</si>
  <si>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</si>
  <si>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</si>
  <si>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</si>
  <si>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</si>
  <si>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</si>
  <si>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</si>
  <si>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</si>
  <si>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</si>
  <si>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</si>
  <si>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</si>
  <si>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</si>
  <si>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</si>
  <si>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</si>
  <si>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</si>
  <si>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</si>
  <si>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</si>
  <si>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</si>
  <si>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</si>
  <si>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</si>
  <si>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</si>
  <si>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</si>
  <si>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</si>
  <si>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</si>
  <si>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</si>
  <si>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</si>
  <si>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</si>
  <si>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</si>
  <si>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</si>
  <si>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</si>
  <si>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</si>
  <si>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</si>
  <si>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</si>
  <si>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</si>
  <si>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</si>
  <si>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</si>
  <si>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</si>
  <si>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</si>
  <si>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</si>
  <si>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</si>
  <si>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</si>
  <si>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</si>
  <si>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</si>
  <si>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</si>
  <si>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</si>
  <si>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</si>
  <si>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</si>
  <si>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</si>
  <si>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</si>
  <si>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</si>
  <si>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</si>
  <si>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</si>
  <si>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</si>
  <si>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</si>
  <si>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</si>
  <si>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</si>
  <si>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</si>
  <si>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</si>
  <si>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</si>
  <si>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</si>
  <si>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</si>
  <si>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</si>
  <si>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</si>
  <si>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</si>
  <si>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</si>
  <si>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</si>
  <si>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</si>
  <si>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</si>
  <si>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</si>
  <si>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</si>
  <si>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</si>
  <si>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</si>
  <si>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</si>
  <si>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</si>
  <si>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</si>
  <si>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</si>
  <si>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</si>
  <si>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</si>
  <si>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</si>
  <si>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</si>
  <si>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</si>
  <si>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</si>
  <si>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</si>
  <si>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</si>
  <si>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</si>
  <si>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</si>
  <si>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</si>
  <si>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</si>
  <si>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</si>
  <si>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</si>
  <si>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</si>
  <si>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</si>
  <si>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</si>
  <si>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</si>
  <si>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</si>
  <si>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</si>
  <si>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</si>
  <si>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</si>
  <si>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</si>
  <si>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</si>
  <si>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</si>
  <si>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</si>
  <si>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3.1.1</t>
  </si>
  <si>
    <t>Main Menu and Data Controller</t>
  </si>
  <si>
    <t>3.1.2</t>
  </si>
  <si>
    <t>3.1.3</t>
  </si>
  <si>
    <t>3.1.4</t>
  </si>
  <si>
    <t>3.1.5</t>
  </si>
  <si>
    <t>3.1.6</t>
  </si>
  <si>
    <t>3.1.7</t>
  </si>
  <si>
    <t>3.1.8</t>
  </si>
  <si>
    <t>3.1.9</t>
  </si>
  <si>
    <t>Deployment</t>
  </si>
  <si>
    <t>User Training</t>
  </si>
  <si>
    <t>Technical Report Finalisation</t>
  </si>
  <si>
    <t>Product Finalisation</t>
  </si>
  <si>
    <t>2.4.1</t>
  </si>
  <si>
    <t>Data Dictionary</t>
  </si>
  <si>
    <t>2.4.2</t>
  </si>
  <si>
    <t>Logical ERD</t>
  </si>
  <si>
    <t>2.4.3</t>
  </si>
  <si>
    <t>Standard Notation</t>
  </si>
  <si>
    <t>Risks and Issues</t>
  </si>
  <si>
    <t>1.8.1</t>
  </si>
  <si>
    <t>Database Testing</t>
  </si>
  <si>
    <t>Launch</t>
  </si>
  <si>
    <t>Coding and Testing</t>
  </si>
  <si>
    <t>2.4.4</t>
  </si>
  <si>
    <t>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</si>
</sst>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B89"/>
  <sheetViews>
    <sheetView showGridLines="0" tabSelected="1" zoomScaleNormal="100" workbookViewId="0">
      <pane ySplit="7" topLeftCell="A60" activePane="bottomLeft" state="frozen"/>
      <selection pane="bottomLeft" sqref="A1:CB78"/>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80" width="2.42578125" style="1" customWidth="1"/>
    <col min="81" max="16384" width="9.140625" style="3"/>
  </cols>
  <sheetData>
    <row r="1" spans="1:80" ht="30" customHeight="1" x14ac:dyDescent="0.2">
      <c r="A1" s="114" t="s">
        <v>137</v>
      </c>
      <c r="B1" s="46"/>
      <c r="C1" s="46"/>
      <c r="D1" s="46"/>
      <c r="E1" s="152"/>
      <c r="F1" s="152"/>
      <c r="I1" s="121"/>
      <c r="K1" s="183" t="s">
        <v>77</v>
      </c>
      <c r="L1" s="183"/>
      <c r="M1" s="183"/>
      <c r="N1" s="183"/>
      <c r="O1" s="183"/>
      <c r="P1" s="183"/>
      <c r="Q1" s="183"/>
      <c r="R1" s="183"/>
      <c r="S1" s="183"/>
      <c r="T1" s="183"/>
      <c r="U1" s="183"/>
      <c r="V1" s="183"/>
      <c r="W1" s="183"/>
      <c r="X1" s="183"/>
      <c r="Y1" s="183"/>
      <c r="Z1" s="183"/>
      <c r="AA1" s="183"/>
      <c r="AB1" s="183"/>
      <c r="AC1" s="183"/>
      <c r="AD1" s="183"/>
      <c r="AE1" s="183"/>
    </row>
    <row r="2" spans="1:80" ht="18" customHeight="1" x14ac:dyDescent="0.2">
      <c r="A2" s="51" t="s">
        <v>138</v>
      </c>
      <c r="B2" s="22"/>
      <c r="C2" s="22"/>
      <c r="D2" s="33"/>
      <c r="E2" s="153"/>
      <c r="F2" s="153"/>
      <c r="H2" s="2"/>
    </row>
    <row r="3" spans="1:80"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80" ht="17.25" customHeight="1" x14ac:dyDescent="0.2">
      <c r="A4" s="102"/>
      <c r="B4" s="105" t="s">
        <v>74</v>
      </c>
      <c r="C4" s="185">
        <v>44459</v>
      </c>
      <c r="D4" s="185"/>
      <c r="E4" s="185"/>
      <c r="F4" s="155"/>
      <c r="G4" s="105" t="s">
        <v>73</v>
      </c>
      <c r="H4" s="118">
        <v>1</v>
      </c>
      <c r="I4" s="103"/>
      <c r="J4" s="49"/>
      <c r="K4" s="177" t="str">
        <f>"Week "&amp;(K6-($C$4-WEEKDAY($C$4,1)+2))/7+1</f>
        <v>Week 1</v>
      </c>
      <c r="L4" s="178"/>
      <c r="M4" s="178"/>
      <c r="N4" s="178"/>
      <c r="O4" s="178"/>
      <c r="P4" s="178"/>
      <c r="Q4" s="179"/>
      <c r="R4" s="177" t="str">
        <f>"Week "&amp;(R6-($C$4-WEEKDAY($C$4,1)+2))/7+1</f>
        <v>Week 2</v>
      </c>
      <c r="S4" s="178"/>
      <c r="T4" s="178"/>
      <c r="U4" s="178"/>
      <c r="V4" s="178"/>
      <c r="W4" s="178"/>
      <c r="X4" s="179"/>
      <c r="Y4" s="177" t="str">
        <f>"Week "&amp;(Y6-($C$4-WEEKDAY($C$4,1)+2))/7+1</f>
        <v>Week 3</v>
      </c>
      <c r="Z4" s="178"/>
      <c r="AA4" s="178"/>
      <c r="AB4" s="178"/>
      <c r="AC4" s="178"/>
      <c r="AD4" s="178"/>
      <c r="AE4" s="179"/>
      <c r="AF4" s="177" t="str">
        <f>"Week "&amp;(AF6-($C$4-WEEKDAY($C$4,1)+2))/7+1</f>
        <v>Week 4</v>
      </c>
      <c r="AG4" s="178"/>
      <c r="AH4" s="178"/>
      <c r="AI4" s="178"/>
      <c r="AJ4" s="178"/>
      <c r="AK4" s="178"/>
      <c r="AL4" s="179"/>
      <c r="AM4" s="177" t="str">
        <f>"Week "&amp;(AM6-($C$4-WEEKDAY($C$4,1)+2))/7+1</f>
        <v>Week 5</v>
      </c>
      <c r="AN4" s="178"/>
      <c r="AO4" s="178"/>
      <c r="AP4" s="178"/>
      <c r="AQ4" s="178"/>
      <c r="AR4" s="178"/>
      <c r="AS4" s="179"/>
      <c r="AT4" s="177" t="str">
        <f>"Week "&amp;(AT6-($C$4-WEEKDAY($C$4,1)+2))/7+1</f>
        <v>Week 6</v>
      </c>
      <c r="AU4" s="178"/>
      <c r="AV4" s="178"/>
      <c r="AW4" s="178"/>
      <c r="AX4" s="178"/>
      <c r="AY4" s="178"/>
      <c r="AZ4" s="179"/>
      <c r="BA4" s="177" t="str">
        <f>"Week "&amp;(BA6-($C$4-WEEKDAY($C$4,1)+2))/7+1</f>
        <v>Week 7</v>
      </c>
      <c r="BB4" s="178"/>
      <c r="BC4" s="178"/>
      <c r="BD4" s="178"/>
      <c r="BE4" s="178"/>
      <c r="BF4" s="178"/>
      <c r="BG4" s="179"/>
      <c r="BH4" s="177" t="str">
        <f>"Week "&amp;(BH6-($C$4-WEEKDAY($C$4,1)+2))/7+1</f>
        <v>Week 8</v>
      </c>
      <c r="BI4" s="178"/>
      <c r="BJ4" s="178"/>
      <c r="BK4" s="178"/>
      <c r="BL4" s="178"/>
      <c r="BM4" s="178"/>
      <c r="BN4" s="179"/>
      <c r="BO4" s="177" t="str">
        <f>"Week "&amp;(BO6-($C$4-WEEKDAY($C$4,1)+2))/7+1</f>
        <v>Week 9</v>
      </c>
      <c r="BP4" s="178"/>
      <c r="BQ4" s="178"/>
      <c r="BR4" s="178"/>
      <c r="BS4" s="178"/>
      <c r="BT4" s="178"/>
      <c r="BU4" s="179"/>
      <c r="BV4" s="177" t="str">
        <f>"Week "&amp;(BV6-($C$4-WEEKDAY($C$4,1)+2))/7+1</f>
        <v>Week 10</v>
      </c>
      <c r="BW4" s="178"/>
      <c r="BX4" s="178"/>
      <c r="BY4" s="178"/>
      <c r="BZ4" s="178"/>
      <c r="CA4" s="178"/>
      <c r="CB4" s="179"/>
    </row>
    <row r="5" spans="1:80" ht="17.25" customHeight="1" x14ac:dyDescent="0.2">
      <c r="A5" s="102"/>
      <c r="B5" s="105" t="s">
        <v>75</v>
      </c>
      <c r="C5" s="184" t="s">
        <v>136</v>
      </c>
      <c r="D5" s="184"/>
      <c r="E5" s="184"/>
      <c r="F5" s="156"/>
      <c r="G5" s="104"/>
      <c r="H5" s="104"/>
      <c r="I5" s="104"/>
      <c r="J5" s="49"/>
      <c r="K5" s="180">
        <f>K6</f>
        <v>44459</v>
      </c>
      <c r="L5" s="181"/>
      <c r="M5" s="181"/>
      <c r="N5" s="181"/>
      <c r="O5" s="181"/>
      <c r="P5" s="181"/>
      <c r="Q5" s="182"/>
      <c r="R5" s="180">
        <f>R6</f>
        <v>44466</v>
      </c>
      <c r="S5" s="181"/>
      <c r="T5" s="181"/>
      <c r="U5" s="181"/>
      <c r="V5" s="181"/>
      <c r="W5" s="181"/>
      <c r="X5" s="182"/>
      <c r="Y5" s="180">
        <f>Y6</f>
        <v>44473</v>
      </c>
      <c r="Z5" s="181"/>
      <c r="AA5" s="181"/>
      <c r="AB5" s="181"/>
      <c r="AC5" s="181"/>
      <c r="AD5" s="181"/>
      <c r="AE5" s="182"/>
      <c r="AF5" s="180">
        <f>AF6</f>
        <v>44480</v>
      </c>
      <c r="AG5" s="181"/>
      <c r="AH5" s="181"/>
      <c r="AI5" s="181"/>
      <c r="AJ5" s="181"/>
      <c r="AK5" s="181"/>
      <c r="AL5" s="182"/>
      <c r="AM5" s="180">
        <f>AM6</f>
        <v>44487</v>
      </c>
      <c r="AN5" s="181"/>
      <c r="AO5" s="181"/>
      <c r="AP5" s="181"/>
      <c r="AQ5" s="181"/>
      <c r="AR5" s="181"/>
      <c r="AS5" s="182"/>
      <c r="AT5" s="180">
        <f>AT6</f>
        <v>44494</v>
      </c>
      <c r="AU5" s="181"/>
      <c r="AV5" s="181"/>
      <c r="AW5" s="181"/>
      <c r="AX5" s="181"/>
      <c r="AY5" s="181"/>
      <c r="AZ5" s="182"/>
      <c r="BA5" s="180">
        <f>BA6</f>
        <v>44501</v>
      </c>
      <c r="BB5" s="181"/>
      <c r="BC5" s="181"/>
      <c r="BD5" s="181"/>
      <c r="BE5" s="181"/>
      <c r="BF5" s="181"/>
      <c r="BG5" s="182"/>
      <c r="BH5" s="180">
        <f>BH6</f>
        <v>44508</v>
      </c>
      <c r="BI5" s="181"/>
      <c r="BJ5" s="181"/>
      <c r="BK5" s="181"/>
      <c r="BL5" s="181"/>
      <c r="BM5" s="181"/>
      <c r="BN5" s="182"/>
      <c r="BO5" s="180">
        <f>BO6</f>
        <v>44515</v>
      </c>
      <c r="BP5" s="181"/>
      <c r="BQ5" s="181"/>
      <c r="BR5" s="181"/>
      <c r="BS5" s="181"/>
      <c r="BT5" s="181"/>
      <c r="BU5" s="182"/>
      <c r="BV5" s="180">
        <f>BV6</f>
        <v>44522</v>
      </c>
      <c r="BW5" s="181"/>
      <c r="BX5" s="181"/>
      <c r="BY5" s="181"/>
      <c r="BZ5" s="181"/>
      <c r="CA5" s="181"/>
      <c r="CB5" s="182"/>
    </row>
    <row r="6" spans="1:80"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BG6+1</f>
        <v>44508</v>
      </c>
      <c r="BI6" s="82">
        <f t="shared" si="1"/>
        <v>44509</v>
      </c>
      <c r="BJ6" s="82">
        <f t="shared" si="1"/>
        <v>44510</v>
      </c>
      <c r="BK6" s="82">
        <f t="shared" si="1"/>
        <v>44511</v>
      </c>
      <c r="BL6" s="82">
        <f t="shared" si="1"/>
        <v>44512</v>
      </c>
      <c r="BM6" s="82">
        <f t="shared" si="1"/>
        <v>44513</v>
      </c>
      <c r="BN6" s="91">
        <f t="shared" si="1"/>
        <v>44514</v>
      </c>
      <c r="BO6" s="90">
        <f>BN6+1</f>
        <v>44515</v>
      </c>
      <c r="BP6" s="82">
        <f t="shared" ref="BP6" si="2">BO6+1</f>
        <v>44516</v>
      </c>
      <c r="BQ6" s="82">
        <f t="shared" ref="BQ6" si="3">BP6+1</f>
        <v>44517</v>
      </c>
      <c r="BR6" s="82">
        <f t="shared" ref="BR6" si="4">BQ6+1</f>
        <v>44518</v>
      </c>
      <c r="BS6" s="82">
        <f t="shared" ref="BS6" si="5">BR6+1</f>
        <v>44519</v>
      </c>
      <c r="BT6" s="82">
        <f t="shared" ref="BT6" si="6">BS6+1</f>
        <v>44520</v>
      </c>
      <c r="BU6" s="91">
        <f t="shared" ref="BU6" si="7">BT6+1</f>
        <v>44521</v>
      </c>
      <c r="BV6" s="90">
        <f>BU6+1</f>
        <v>44522</v>
      </c>
      <c r="BW6" s="82">
        <f t="shared" ref="BW6" si="8">BV6+1</f>
        <v>44523</v>
      </c>
      <c r="BX6" s="82">
        <f t="shared" ref="BX6" si="9">BW6+1</f>
        <v>44524</v>
      </c>
      <c r="BY6" s="82">
        <f t="shared" ref="BY6" si="10">BX6+1</f>
        <v>44525</v>
      </c>
      <c r="BZ6" s="82">
        <f t="shared" ref="BZ6" si="11">BY6+1</f>
        <v>44526</v>
      </c>
      <c r="CA6" s="82">
        <f t="shared" ref="CA6" si="12">BZ6+1</f>
        <v>44527</v>
      </c>
      <c r="CB6" s="91">
        <f t="shared" ref="CB6" si="13">CA6+1</f>
        <v>44528</v>
      </c>
    </row>
    <row r="7" spans="1:80"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14">CHOOSE(WEEKDAY(K6,1),"S","M","T","W","T","F","S")</f>
        <v>M</v>
      </c>
      <c r="L7" s="111" t="str">
        <f t="shared" si="14"/>
        <v>T</v>
      </c>
      <c r="M7" s="111" t="str">
        <f t="shared" si="14"/>
        <v>W</v>
      </c>
      <c r="N7" s="111" t="str">
        <f t="shared" si="14"/>
        <v>T</v>
      </c>
      <c r="O7" s="111" t="str">
        <f t="shared" si="14"/>
        <v>F</v>
      </c>
      <c r="P7" s="111" t="str">
        <f t="shared" si="14"/>
        <v>S</v>
      </c>
      <c r="Q7" s="112" t="str">
        <f t="shared" si="14"/>
        <v>S</v>
      </c>
      <c r="R7" s="110" t="str">
        <f t="shared" si="14"/>
        <v>M</v>
      </c>
      <c r="S7" s="111" t="str">
        <f t="shared" si="14"/>
        <v>T</v>
      </c>
      <c r="T7" s="111" t="str">
        <f t="shared" si="14"/>
        <v>W</v>
      </c>
      <c r="U7" s="111" t="str">
        <f t="shared" si="14"/>
        <v>T</v>
      </c>
      <c r="V7" s="111" t="str">
        <f t="shared" si="14"/>
        <v>F</v>
      </c>
      <c r="W7" s="111" t="str">
        <f t="shared" si="14"/>
        <v>S</v>
      </c>
      <c r="X7" s="112" t="str">
        <f t="shared" si="14"/>
        <v>S</v>
      </c>
      <c r="Y7" s="110" t="str">
        <f t="shared" si="14"/>
        <v>M</v>
      </c>
      <c r="Z7" s="111" t="str">
        <f t="shared" si="14"/>
        <v>T</v>
      </c>
      <c r="AA7" s="111" t="str">
        <f t="shared" si="14"/>
        <v>W</v>
      </c>
      <c r="AB7" s="111" t="str">
        <f t="shared" si="14"/>
        <v>T</v>
      </c>
      <c r="AC7" s="111" t="str">
        <f t="shared" si="14"/>
        <v>F</v>
      </c>
      <c r="AD7" s="111" t="str">
        <f t="shared" si="14"/>
        <v>S</v>
      </c>
      <c r="AE7" s="112" t="str">
        <f t="shared" si="14"/>
        <v>S</v>
      </c>
      <c r="AF7" s="110" t="str">
        <f t="shared" si="14"/>
        <v>M</v>
      </c>
      <c r="AG7" s="111" t="str">
        <f t="shared" si="14"/>
        <v>T</v>
      </c>
      <c r="AH7" s="111" t="str">
        <f t="shared" si="14"/>
        <v>W</v>
      </c>
      <c r="AI7" s="111" t="str">
        <f t="shared" si="14"/>
        <v>T</v>
      </c>
      <c r="AJ7" s="111" t="str">
        <f t="shared" si="14"/>
        <v>F</v>
      </c>
      <c r="AK7" s="111" t="str">
        <f t="shared" si="14"/>
        <v>S</v>
      </c>
      <c r="AL7" s="112" t="str">
        <f t="shared" si="14"/>
        <v>S</v>
      </c>
      <c r="AM7" s="110" t="str">
        <f t="shared" si="14"/>
        <v>M</v>
      </c>
      <c r="AN7" s="111" t="str">
        <f t="shared" si="14"/>
        <v>T</v>
      </c>
      <c r="AO7" s="111" t="str">
        <f t="shared" si="14"/>
        <v>W</v>
      </c>
      <c r="AP7" s="111" t="str">
        <f t="shared" si="14"/>
        <v>T</v>
      </c>
      <c r="AQ7" s="111" t="str">
        <f t="shared" ref="AQ7:BN7" si="15">CHOOSE(WEEKDAY(AQ6,1),"S","M","T","W","T","F","S")</f>
        <v>F</v>
      </c>
      <c r="AR7" s="111" t="str">
        <f t="shared" si="15"/>
        <v>S</v>
      </c>
      <c r="AS7" s="112" t="str">
        <f t="shared" si="15"/>
        <v>S</v>
      </c>
      <c r="AT7" s="110" t="str">
        <f t="shared" si="15"/>
        <v>M</v>
      </c>
      <c r="AU7" s="111" t="str">
        <f t="shared" si="15"/>
        <v>T</v>
      </c>
      <c r="AV7" s="111" t="str">
        <f t="shared" si="15"/>
        <v>W</v>
      </c>
      <c r="AW7" s="111" t="str">
        <f t="shared" si="15"/>
        <v>T</v>
      </c>
      <c r="AX7" s="111" t="str">
        <f t="shared" si="15"/>
        <v>F</v>
      </c>
      <c r="AY7" s="111" t="str">
        <f t="shared" si="15"/>
        <v>S</v>
      </c>
      <c r="AZ7" s="112" t="str">
        <f t="shared" si="15"/>
        <v>S</v>
      </c>
      <c r="BA7" s="110" t="str">
        <f t="shared" si="15"/>
        <v>M</v>
      </c>
      <c r="BB7" s="111" t="str">
        <f t="shared" si="15"/>
        <v>T</v>
      </c>
      <c r="BC7" s="111" t="str">
        <f t="shared" si="15"/>
        <v>W</v>
      </c>
      <c r="BD7" s="111" t="str">
        <f t="shared" si="15"/>
        <v>T</v>
      </c>
      <c r="BE7" s="111" t="str">
        <f t="shared" si="15"/>
        <v>F</v>
      </c>
      <c r="BF7" s="111" t="str">
        <f t="shared" si="15"/>
        <v>S</v>
      </c>
      <c r="BG7" s="112" t="str">
        <f t="shared" si="15"/>
        <v>S</v>
      </c>
      <c r="BH7" s="110" t="str">
        <f t="shared" si="15"/>
        <v>M</v>
      </c>
      <c r="BI7" s="111" t="str">
        <f t="shared" si="15"/>
        <v>T</v>
      </c>
      <c r="BJ7" s="111" t="str">
        <f t="shared" si="15"/>
        <v>W</v>
      </c>
      <c r="BK7" s="111" t="str">
        <f t="shared" si="15"/>
        <v>T</v>
      </c>
      <c r="BL7" s="111" t="str">
        <f t="shared" si="15"/>
        <v>F</v>
      </c>
      <c r="BM7" s="111" t="str">
        <f t="shared" si="15"/>
        <v>S</v>
      </c>
      <c r="BN7" s="112" t="str">
        <f t="shared" si="15"/>
        <v>S</v>
      </c>
      <c r="BO7" s="110" t="str">
        <f t="shared" ref="BO7:BU7" si="16">CHOOSE(WEEKDAY(BO6,1),"S","M","T","W","T","F","S")</f>
        <v>M</v>
      </c>
      <c r="BP7" s="111" t="str">
        <f t="shared" si="16"/>
        <v>T</v>
      </c>
      <c r="BQ7" s="111" t="str">
        <f t="shared" si="16"/>
        <v>W</v>
      </c>
      <c r="BR7" s="111" t="str">
        <f t="shared" si="16"/>
        <v>T</v>
      </c>
      <c r="BS7" s="111" t="str">
        <f t="shared" si="16"/>
        <v>F</v>
      </c>
      <c r="BT7" s="111" t="str">
        <f t="shared" si="16"/>
        <v>S</v>
      </c>
      <c r="BU7" s="112" t="str">
        <f t="shared" si="16"/>
        <v>S</v>
      </c>
      <c r="BV7" s="110" t="str">
        <f t="shared" ref="BV7:CB7" si="17">CHOOSE(WEEKDAY(BV6,1),"S","M","T","W","T","F","S")</f>
        <v>M</v>
      </c>
      <c r="BW7" s="111" t="str">
        <f t="shared" si="17"/>
        <v>T</v>
      </c>
      <c r="BX7" s="111" t="str">
        <f t="shared" si="17"/>
        <v>W</v>
      </c>
      <c r="BY7" s="111" t="str">
        <f t="shared" si="17"/>
        <v>T</v>
      </c>
      <c r="BZ7" s="111" t="str">
        <f t="shared" si="17"/>
        <v>F</v>
      </c>
      <c r="CA7" s="111" t="str">
        <f t="shared" si="17"/>
        <v>S</v>
      </c>
      <c r="CB7" s="112" t="str">
        <f t="shared" si="17"/>
        <v>S</v>
      </c>
    </row>
    <row r="8" spans="1:80"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82" si="18">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c r="BY8" s="98"/>
      <c r="BZ8" s="98"/>
      <c r="CA8" s="98"/>
      <c r="CB8" s="98"/>
    </row>
    <row r="9" spans="1:80" s="60" customFormat="1" ht="18" x14ac:dyDescent="0.2">
      <c r="A9" s="59" t="str">
        <f t="shared" ref="A9:A24" si="1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18"/>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row>
    <row r="10" spans="1:80" s="60" customFormat="1" ht="18" x14ac:dyDescent="0.2">
      <c r="A10" s="59" t="str">
        <f t="shared" si="19"/>
        <v>1.2</v>
      </c>
      <c r="B10" s="115" t="s">
        <v>142</v>
      </c>
      <c r="C10" s="60" t="s">
        <v>136</v>
      </c>
      <c r="D10" s="116"/>
      <c r="E10" s="161">
        <v>44460</v>
      </c>
      <c r="F10" s="162">
        <f t="shared" ref="F10:F73" si="20">IF(ISBLANK(E10)," - ",IF(G10=0,E10,E10+G10-1))</f>
        <v>44461</v>
      </c>
      <c r="G10" s="61">
        <v>2</v>
      </c>
      <c r="H10" s="62">
        <v>1</v>
      </c>
      <c r="I10" s="63">
        <f t="shared" si="18"/>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row>
    <row r="11" spans="1:80" s="60" customFormat="1" ht="24" x14ac:dyDescent="0.2">
      <c r="A11" s="59" t="str">
        <f t="shared" si="19"/>
        <v>1.3</v>
      </c>
      <c r="B11" s="115" t="s">
        <v>150</v>
      </c>
      <c r="C11" s="60" t="s">
        <v>136</v>
      </c>
      <c r="D11" s="116"/>
      <c r="E11" s="161">
        <v>44461</v>
      </c>
      <c r="F11" s="162">
        <f t="shared" si="20"/>
        <v>44465</v>
      </c>
      <c r="G11" s="61">
        <v>5</v>
      </c>
      <c r="H11" s="62">
        <v>1</v>
      </c>
      <c r="I11" s="63">
        <f t="shared" si="18"/>
        <v>3</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row>
    <row r="12" spans="1:80" s="60" customFormat="1" ht="18" x14ac:dyDescent="0.2">
      <c r="A12" s="59" t="s">
        <v>140</v>
      </c>
      <c r="B12" s="117" t="s">
        <v>155</v>
      </c>
      <c r="C12" s="60" t="s">
        <v>136</v>
      </c>
      <c r="D12" s="116"/>
      <c r="E12" s="161">
        <v>44461</v>
      </c>
      <c r="F12" s="162">
        <f t="shared" ref="F12:F19" si="21">IF(ISBLANK(E12)," - ",IF(G12=0,E12,E12+G12-1))</f>
        <v>44461</v>
      </c>
      <c r="G12" s="61">
        <v>1</v>
      </c>
      <c r="H12" s="62">
        <v>1</v>
      </c>
      <c r="I12" s="63">
        <f t="shared" si="18"/>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row>
    <row r="13" spans="1:80" s="60" customFormat="1" ht="18" x14ac:dyDescent="0.2">
      <c r="A13" s="59" t="s">
        <v>152</v>
      </c>
      <c r="B13" s="117" t="s">
        <v>154</v>
      </c>
      <c r="C13" s="60" t="s">
        <v>136</v>
      </c>
      <c r="D13" s="116"/>
      <c r="E13" s="161">
        <v>44461</v>
      </c>
      <c r="F13" s="162">
        <f t="shared" si="21"/>
        <v>44461</v>
      </c>
      <c r="G13" s="61">
        <v>1</v>
      </c>
      <c r="H13" s="62">
        <v>1</v>
      </c>
      <c r="I13" s="63">
        <f t="shared" si="18"/>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row>
    <row r="14" spans="1:80" s="60" customFormat="1" ht="18" x14ac:dyDescent="0.2">
      <c r="A14" s="59" t="s">
        <v>153</v>
      </c>
      <c r="B14" s="117" t="s">
        <v>156</v>
      </c>
      <c r="C14" s="60" t="s">
        <v>136</v>
      </c>
      <c r="D14" s="116"/>
      <c r="E14" s="161">
        <v>44462</v>
      </c>
      <c r="F14" s="162">
        <f t="shared" si="21"/>
        <v>44462</v>
      </c>
      <c r="G14" s="61">
        <v>1</v>
      </c>
      <c r="H14" s="62">
        <v>1</v>
      </c>
      <c r="I14" s="63">
        <f t="shared" si="18"/>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row>
    <row r="15" spans="1:80" s="60" customFormat="1" ht="18" x14ac:dyDescent="0.2">
      <c r="A15" s="59" t="s">
        <v>157</v>
      </c>
      <c r="B15" s="117" t="s">
        <v>158</v>
      </c>
      <c r="C15" s="60" t="s">
        <v>136</v>
      </c>
      <c r="D15" s="116"/>
      <c r="E15" s="161">
        <v>44462</v>
      </c>
      <c r="F15" s="162">
        <f t="shared" si="21"/>
        <v>44462</v>
      </c>
      <c r="G15" s="61">
        <v>1</v>
      </c>
      <c r="H15" s="62">
        <v>1</v>
      </c>
      <c r="I15" s="63">
        <f t="shared" si="18"/>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row>
    <row r="16" spans="1:80" s="60" customFormat="1" ht="18" x14ac:dyDescent="0.2">
      <c r="A16" s="59" t="s">
        <v>159</v>
      </c>
      <c r="B16" s="117" t="s">
        <v>160</v>
      </c>
      <c r="C16" s="60" t="s">
        <v>136</v>
      </c>
      <c r="D16" s="116"/>
      <c r="E16" s="161">
        <v>44463</v>
      </c>
      <c r="F16" s="162">
        <f t="shared" si="21"/>
        <v>44463</v>
      </c>
      <c r="G16" s="61">
        <v>1</v>
      </c>
      <c r="H16" s="62">
        <v>1</v>
      </c>
      <c r="I16" s="63">
        <f t="shared" si="18"/>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row>
    <row r="17" spans="1:80" s="60" customFormat="1" ht="18" x14ac:dyDescent="0.2">
      <c r="A17" s="59" t="s">
        <v>161</v>
      </c>
      <c r="B17" s="117" t="s">
        <v>163</v>
      </c>
      <c r="C17" s="60" t="s">
        <v>136</v>
      </c>
      <c r="D17" s="116"/>
      <c r="E17" s="161">
        <v>44463</v>
      </c>
      <c r="F17" s="162">
        <f t="shared" si="21"/>
        <v>44463</v>
      </c>
      <c r="G17" s="61">
        <v>1</v>
      </c>
      <c r="H17" s="62">
        <v>1</v>
      </c>
      <c r="I17" s="63">
        <f t="shared" si="18"/>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row>
    <row r="18" spans="1:80" s="60" customFormat="1" ht="18" x14ac:dyDescent="0.2">
      <c r="A18" s="59" t="s">
        <v>162</v>
      </c>
      <c r="B18" s="117" t="s">
        <v>164</v>
      </c>
      <c r="C18" s="60" t="s">
        <v>136</v>
      </c>
      <c r="D18" s="116"/>
      <c r="E18" s="161">
        <v>44464</v>
      </c>
      <c r="F18" s="162">
        <f t="shared" si="21"/>
        <v>44464</v>
      </c>
      <c r="G18" s="61">
        <v>1</v>
      </c>
      <c r="H18" s="62">
        <v>1</v>
      </c>
      <c r="I18" s="63">
        <f t="shared" si="18"/>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row>
    <row r="19" spans="1:80" s="60" customFormat="1" ht="18" x14ac:dyDescent="0.2">
      <c r="A19" s="59" t="s">
        <v>165</v>
      </c>
      <c r="B19" s="117" t="s">
        <v>166</v>
      </c>
      <c r="C19" s="60" t="s">
        <v>136</v>
      </c>
      <c r="D19" s="116"/>
      <c r="E19" s="161">
        <v>44464</v>
      </c>
      <c r="F19" s="162">
        <f t="shared" si="21"/>
        <v>44464</v>
      </c>
      <c r="G19" s="61">
        <v>1</v>
      </c>
      <c r="H19" s="62">
        <v>1</v>
      </c>
      <c r="I19" s="63">
        <f t="shared" si="18"/>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row>
    <row r="20" spans="1:80" s="60" customFormat="1" ht="24" x14ac:dyDescent="0.2">
      <c r="A20" s="59" t="str">
        <f t="shared" si="19"/>
        <v>1.4</v>
      </c>
      <c r="B20" s="115" t="s">
        <v>151</v>
      </c>
      <c r="C20" s="60" t="s">
        <v>136</v>
      </c>
      <c r="D20" s="116"/>
      <c r="E20" s="161">
        <v>44464</v>
      </c>
      <c r="F20" s="162">
        <f>IF(ISBLANK(E20)," - ",IF(G20=0,E20,E20+G20-1))</f>
        <v>44465</v>
      </c>
      <c r="G20" s="61">
        <v>2</v>
      </c>
      <c r="H20" s="62">
        <v>1</v>
      </c>
      <c r="I20" s="63">
        <f t="shared" si="18"/>
        <v>0</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row>
    <row r="21" spans="1:80" s="60" customFormat="1" ht="18" x14ac:dyDescent="0.2">
      <c r="A21" s="59">
        <v>1.5</v>
      </c>
      <c r="B21" s="115" t="s">
        <v>216</v>
      </c>
      <c r="C21" s="60" t="s">
        <v>136</v>
      </c>
      <c r="D21" s="116"/>
      <c r="E21" s="161">
        <v>44466</v>
      </c>
      <c r="F21" s="162">
        <f>IF(ISBLANK(E21)," - ",IF(G21=0,E21,E21+G21-1))</f>
        <v>44466</v>
      </c>
      <c r="G21" s="61">
        <v>1</v>
      </c>
      <c r="H21" s="62">
        <v>1</v>
      </c>
      <c r="I21" s="63">
        <f t="shared" si="18"/>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row>
    <row r="22" spans="1:80" s="60" customFormat="1" ht="18" x14ac:dyDescent="0.2">
      <c r="A22" s="59" t="str">
        <f t="shared" si="19"/>
        <v>1.6</v>
      </c>
      <c r="B22" s="115" t="s">
        <v>141</v>
      </c>
      <c r="C22" s="60" t="s">
        <v>136</v>
      </c>
      <c r="D22" s="116"/>
      <c r="E22" s="161">
        <v>44467</v>
      </c>
      <c r="F22" s="162">
        <f t="shared" si="20"/>
        <v>44467</v>
      </c>
      <c r="G22" s="61">
        <v>1</v>
      </c>
      <c r="H22" s="62">
        <v>1</v>
      </c>
      <c r="I22" s="63">
        <f t="shared" si="18"/>
        <v>1</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99"/>
      <c r="BW22" s="99"/>
      <c r="BX22" s="99"/>
      <c r="BY22" s="99"/>
      <c r="BZ22" s="99"/>
      <c r="CA22" s="99"/>
      <c r="CB22" s="99"/>
    </row>
    <row r="23" spans="1:80" s="60" customFormat="1" ht="18" x14ac:dyDescent="0.2">
      <c r="A23" s="59" t="str">
        <f t="shared" si="19"/>
        <v>1.7</v>
      </c>
      <c r="B23" s="115" t="s">
        <v>144</v>
      </c>
      <c r="C23" s="60" t="s">
        <v>136</v>
      </c>
      <c r="D23" s="116"/>
      <c r="E23" s="161">
        <v>44467</v>
      </c>
      <c r="F23" s="162">
        <f>IF(ISBLANK(E23)," - ",IF(G23=0,E23,E23+G23-1))</f>
        <v>44468</v>
      </c>
      <c r="G23" s="61">
        <v>2</v>
      </c>
      <c r="H23" s="62">
        <v>1</v>
      </c>
      <c r="I23" s="63">
        <f t="shared" si="18"/>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row>
    <row r="24" spans="1:80" s="60" customFormat="1" ht="24" x14ac:dyDescent="0.2">
      <c r="A24" s="59" t="str">
        <f t="shared" si="19"/>
        <v>1.8</v>
      </c>
      <c r="B24" s="115" t="s">
        <v>145</v>
      </c>
      <c r="C24" s="60" t="s">
        <v>136</v>
      </c>
      <c r="D24" s="116"/>
      <c r="E24" s="161">
        <v>44468</v>
      </c>
      <c r="F24" s="162">
        <f t="shared" si="20"/>
        <v>44469</v>
      </c>
      <c r="G24" s="61">
        <v>2</v>
      </c>
      <c r="H24" s="62">
        <v>1</v>
      </c>
      <c r="I24" s="63">
        <f t="shared" si="18"/>
        <v>2</v>
      </c>
      <c r="J24" s="93"/>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row>
    <row r="25" spans="1:80" s="60" customFormat="1" ht="24" x14ac:dyDescent="0.2">
      <c r="A25" s="59" t="s">
        <v>217</v>
      </c>
      <c r="B25" s="117" t="s">
        <v>146</v>
      </c>
      <c r="C25" s="60" t="s">
        <v>136</v>
      </c>
      <c r="D25" s="169"/>
      <c r="E25" s="170">
        <v>44469</v>
      </c>
      <c r="F25" s="171">
        <f t="shared" si="20"/>
        <v>44472</v>
      </c>
      <c r="G25" s="172">
        <v>4</v>
      </c>
      <c r="H25" s="173">
        <v>1</v>
      </c>
      <c r="I25" s="174">
        <f t="shared" si="18"/>
        <v>2</v>
      </c>
      <c r="J25" s="175"/>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row>
    <row r="26" spans="1:80" s="54" customFormat="1" ht="18" x14ac:dyDescent="0.2">
      <c r="A26" s="52" t="str">
        <f>IF(ISERROR(VALUE(SUBSTITUTE(prevWBS,".",""))),"1",IF(ISERROR(FIND("`",SUBSTITUTE(prevWBS,".","`",1))),TEXT(VALUE(prevWBS)+1,"#"),TEXT(VALUE(LEFT(prevWBS,FIND("`",SUBSTITUTE(prevWBS,".","`",1))-1))+1,"#")))</f>
        <v>2</v>
      </c>
      <c r="B26" s="53" t="s">
        <v>147</v>
      </c>
      <c r="D26" s="55"/>
      <c r="E26" s="163"/>
      <c r="F26" s="163" t="str">
        <f t="shared" si="20"/>
        <v xml:space="preserve"> - </v>
      </c>
      <c r="G26" s="56"/>
      <c r="H26" s="57"/>
      <c r="I26" s="58" t="str">
        <f t="shared" si="18"/>
        <v xml:space="preserve"> - </v>
      </c>
      <c r="J26" s="94"/>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row>
    <row r="27" spans="1:80"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15" t="s">
        <v>148</v>
      </c>
      <c r="C27" s="60" t="s">
        <v>136</v>
      </c>
      <c r="D27" s="116"/>
      <c r="E27" s="161">
        <v>44473</v>
      </c>
      <c r="F27" s="162">
        <f t="shared" si="20"/>
        <v>44473</v>
      </c>
      <c r="G27" s="61">
        <v>1</v>
      </c>
      <c r="H27" s="62">
        <v>1</v>
      </c>
      <c r="I27" s="63">
        <f t="shared" si="18"/>
        <v>1</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row>
    <row r="28" spans="1:80"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15" t="s">
        <v>149</v>
      </c>
      <c r="C28" s="60" t="s">
        <v>136</v>
      </c>
      <c r="D28" s="116"/>
      <c r="E28" s="161">
        <v>44474</v>
      </c>
      <c r="F28" s="162">
        <f>IF(ISBLANK(E28)," - ",IF(G28=0,E28,E28+G28-1))</f>
        <v>44477</v>
      </c>
      <c r="G28" s="61">
        <v>4</v>
      </c>
      <c r="H28" s="62">
        <v>1</v>
      </c>
      <c r="I28" s="63">
        <f t="shared" si="18"/>
        <v>4</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row>
    <row r="29" spans="1:80" s="60" customFormat="1" ht="18" x14ac:dyDescent="0.2">
      <c r="A29" s="59" t="s">
        <v>167</v>
      </c>
      <c r="B29" s="117" t="s">
        <v>155</v>
      </c>
      <c r="C29" s="60" t="s">
        <v>136</v>
      </c>
      <c r="D29" s="116"/>
      <c r="E29" s="161">
        <v>44474</v>
      </c>
      <c r="F29" s="162">
        <f t="shared" si="20"/>
        <v>44474</v>
      </c>
      <c r="G29" s="61">
        <v>1</v>
      </c>
      <c r="H29" s="62">
        <v>1</v>
      </c>
      <c r="I29" s="63">
        <f t="shared" si="18"/>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row>
    <row r="30" spans="1:80" s="60" customFormat="1" ht="18" x14ac:dyDescent="0.2">
      <c r="A30" s="59" t="s">
        <v>168</v>
      </c>
      <c r="B30" s="117" t="s">
        <v>154</v>
      </c>
      <c r="C30" s="60" t="s">
        <v>136</v>
      </c>
      <c r="D30" s="116"/>
      <c r="E30" s="161">
        <v>44474</v>
      </c>
      <c r="F30" s="162">
        <f t="shared" si="20"/>
        <v>44474</v>
      </c>
      <c r="G30" s="61">
        <v>1</v>
      </c>
      <c r="H30" s="62">
        <v>1</v>
      </c>
      <c r="I30" s="63">
        <f t="shared" si="18"/>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c r="BO30" s="99"/>
      <c r="BP30" s="99"/>
      <c r="BQ30" s="99"/>
      <c r="BR30" s="99"/>
      <c r="BS30" s="99"/>
      <c r="BT30" s="99"/>
      <c r="BU30" s="99"/>
      <c r="BV30" s="99"/>
      <c r="BW30" s="99"/>
      <c r="BX30" s="99"/>
      <c r="BY30" s="99"/>
      <c r="BZ30" s="99"/>
      <c r="CA30" s="99"/>
      <c r="CB30" s="99"/>
    </row>
    <row r="31" spans="1:80" s="60" customFormat="1" ht="18" x14ac:dyDescent="0.2">
      <c r="A31" s="59" t="s">
        <v>169</v>
      </c>
      <c r="B31" s="117" t="s">
        <v>156</v>
      </c>
      <c r="C31" s="60" t="s">
        <v>136</v>
      </c>
      <c r="D31" s="116"/>
      <c r="E31" s="161">
        <v>44475</v>
      </c>
      <c r="F31" s="162">
        <f t="shared" si="20"/>
        <v>44475</v>
      </c>
      <c r="G31" s="61">
        <v>1</v>
      </c>
      <c r="H31" s="62">
        <v>1</v>
      </c>
      <c r="I31" s="63">
        <f t="shared" si="18"/>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c r="BO31" s="99"/>
      <c r="BP31" s="99"/>
      <c r="BQ31" s="99"/>
      <c r="BR31" s="99"/>
      <c r="BS31" s="99"/>
      <c r="BT31" s="99"/>
      <c r="BU31" s="99"/>
      <c r="BV31" s="99"/>
      <c r="BW31" s="99"/>
      <c r="BX31" s="99"/>
      <c r="BY31" s="99"/>
      <c r="BZ31" s="99"/>
      <c r="CA31" s="99"/>
      <c r="CB31" s="99"/>
    </row>
    <row r="32" spans="1:80" s="60" customFormat="1" ht="18" x14ac:dyDescent="0.2">
      <c r="A32" s="59" t="s">
        <v>170</v>
      </c>
      <c r="B32" s="117" t="s">
        <v>158</v>
      </c>
      <c r="C32" s="60" t="s">
        <v>136</v>
      </c>
      <c r="D32" s="116"/>
      <c r="E32" s="161">
        <v>44475</v>
      </c>
      <c r="F32" s="162">
        <f t="shared" si="20"/>
        <v>44475</v>
      </c>
      <c r="G32" s="61">
        <v>1</v>
      </c>
      <c r="H32" s="62">
        <v>1</v>
      </c>
      <c r="I32" s="63">
        <f t="shared" si="18"/>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row>
    <row r="33" spans="1:80" s="60" customFormat="1" ht="18" x14ac:dyDescent="0.2">
      <c r="A33" s="59" t="s">
        <v>171</v>
      </c>
      <c r="B33" s="117" t="s">
        <v>160</v>
      </c>
      <c r="C33" s="60" t="s">
        <v>136</v>
      </c>
      <c r="D33" s="116"/>
      <c r="E33" s="161">
        <v>44476</v>
      </c>
      <c r="F33" s="162">
        <f t="shared" si="20"/>
        <v>44476</v>
      </c>
      <c r="G33" s="61">
        <v>1</v>
      </c>
      <c r="H33" s="62">
        <v>1</v>
      </c>
      <c r="I33" s="63">
        <f t="shared" si="18"/>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row>
    <row r="34" spans="1:80" s="60" customFormat="1" ht="18" x14ac:dyDescent="0.2">
      <c r="A34" s="59" t="s">
        <v>172</v>
      </c>
      <c r="B34" s="117" t="s">
        <v>163</v>
      </c>
      <c r="C34" s="60" t="s">
        <v>136</v>
      </c>
      <c r="D34" s="116"/>
      <c r="E34" s="161">
        <v>44476</v>
      </c>
      <c r="F34" s="162">
        <f t="shared" si="20"/>
        <v>44476</v>
      </c>
      <c r="G34" s="61">
        <v>1</v>
      </c>
      <c r="H34" s="62">
        <v>1</v>
      </c>
      <c r="I34" s="63">
        <f t="shared" si="18"/>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c r="BO34" s="99"/>
      <c r="BP34" s="99"/>
      <c r="BQ34" s="99"/>
      <c r="BR34" s="99"/>
      <c r="BS34" s="99"/>
      <c r="BT34" s="99"/>
      <c r="BU34" s="99"/>
      <c r="BV34" s="99"/>
      <c r="BW34" s="99"/>
      <c r="BX34" s="99"/>
      <c r="BY34" s="99"/>
      <c r="BZ34" s="99"/>
      <c r="CA34" s="99"/>
      <c r="CB34" s="99"/>
    </row>
    <row r="35" spans="1:80" s="60" customFormat="1" ht="18" x14ac:dyDescent="0.2">
      <c r="A35" s="59" t="s">
        <v>173</v>
      </c>
      <c r="B35" s="117" t="s">
        <v>164</v>
      </c>
      <c r="C35" s="60" t="s">
        <v>136</v>
      </c>
      <c r="D35" s="116"/>
      <c r="E35" s="161">
        <v>44477</v>
      </c>
      <c r="F35" s="162">
        <f t="shared" si="20"/>
        <v>44477</v>
      </c>
      <c r="G35" s="61">
        <v>1</v>
      </c>
      <c r="H35" s="62">
        <v>1</v>
      </c>
      <c r="I35" s="63">
        <f t="shared" si="18"/>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row>
    <row r="36" spans="1:80" s="60" customFormat="1" ht="18" x14ac:dyDescent="0.2">
      <c r="A36" s="59" t="s">
        <v>174</v>
      </c>
      <c r="B36" s="117" t="s">
        <v>166</v>
      </c>
      <c r="C36" s="60" t="s">
        <v>136</v>
      </c>
      <c r="D36" s="116"/>
      <c r="E36" s="161">
        <v>44477</v>
      </c>
      <c r="F36" s="162">
        <f t="shared" si="20"/>
        <v>44477</v>
      </c>
      <c r="G36" s="61">
        <v>1</v>
      </c>
      <c r="H36" s="62">
        <v>1</v>
      </c>
      <c r="I36" s="63">
        <f t="shared" si="18"/>
        <v>1</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c r="BP36" s="99"/>
      <c r="BQ36" s="99"/>
      <c r="BR36" s="99"/>
      <c r="BS36" s="99"/>
      <c r="BT36" s="99"/>
      <c r="BU36" s="99"/>
      <c r="BV36" s="99"/>
      <c r="BW36" s="99"/>
      <c r="BX36" s="99"/>
      <c r="BY36" s="99"/>
      <c r="BZ36" s="99"/>
      <c r="CA36" s="99"/>
      <c r="CB36" s="99"/>
    </row>
    <row r="37" spans="1:80"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115" t="s">
        <v>175</v>
      </c>
      <c r="C37" s="60" t="s">
        <v>136</v>
      </c>
      <c r="D37" s="116"/>
      <c r="E37" s="161">
        <v>44478</v>
      </c>
      <c r="F37" s="162">
        <f>IF(ISBLANK(E37)," - ",IF(G37=0,E37,E37+G37-1))</f>
        <v>44483</v>
      </c>
      <c r="G37" s="61">
        <v>6</v>
      </c>
      <c r="H37" s="62">
        <v>1</v>
      </c>
      <c r="I37" s="63">
        <f t="shared" si="18"/>
        <v>4</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row>
    <row r="38" spans="1:80" s="60" customFormat="1" ht="18" x14ac:dyDescent="0.2">
      <c r="A38" s="59" t="s">
        <v>176</v>
      </c>
      <c r="B38" s="117" t="s">
        <v>155</v>
      </c>
      <c r="C38" s="60" t="s">
        <v>136</v>
      </c>
      <c r="D38" s="116"/>
      <c r="E38" s="161">
        <v>44478</v>
      </c>
      <c r="F38" s="162">
        <f>IF(ISBLANK(E38)," - ",IF(G38=0,E38,E38+G38-1))</f>
        <v>44479</v>
      </c>
      <c r="G38" s="61">
        <v>2</v>
      </c>
      <c r="H38" s="62">
        <v>1</v>
      </c>
      <c r="I38" s="63">
        <f t="shared" si="18"/>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c r="BO38" s="99"/>
      <c r="BP38" s="99"/>
      <c r="BQ38" s="99"/>
      <c r="BR38" s="99"/>
      <c r="BS38" s="99"/>
      <c r="BT38" s="99"/>
      <c r="BU38" s="99"/>
      <c r="BV38" s="99"/>
      <c r="BW38" s="99"/>
      <c r="BX38" s="99"/>
      <c r="BY38" s="99"/>
      <c r="BZ38" s="99"/>
      <c r="CA38" s="99"/>
      <c r="CB38" s="99"/>
    </row>
    <row r="39" spans="1:80" s="60" customFormat="1" ht="18" x14ac:dyDescent="0.2">
      <c r="A39" s="59" t="s">
        <v>177</v>
      </c>
      <c r="B39" s="117" t="s">
        <v>154</v>
      </c>
      <c r="C39" s="60" t="s">
        <v>136</v>
      </c>
      <c r="D39" s="116"/>
      <c r="E39" s="161">
        <v>44479</v>
      </c>
      <c r="F39" s="162">
        <f>IF(ISBLANK(E39)," - ",IF(G39=0,E39,E39+G39-1))</f>
        <v>44480</v>
      </c>
      <c r="G39" s="61">
        <v>2</v>
      </c>
      <c r="H39" s="62">
        <v>1</v>
      </c>
      <c r="I39" s="63">
        <f t="shared" si="18"/>
        <v>1</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row>
    <row r="40" spans="1:80" s="60" customFormat="1" ht="18" x14ac:dyDescent="0.2">
      <c r="A40" s="59" t="s">
        <v>178</v>
      </c>
      <c r="B40" s="117" t="s">
        <v>156</v>
      </c>
      <c r="C40" s="60" t="s">
        <v>136</v>
      </c>
      <c r="D40" s="116"/>
      <c r="E40" s="161">
        <v>44481</v>
      </c>
      <c r="F40" s="162">
        <f t="shared" si="20"/>
        <v>44481</v>
      </c>
      <c r="G40" s="61">
        <v>1</v>
      </c>
      <c r="H40" s="62">
        <v>1</v>
      </c>
      <c r="I40" s="63">
        <f t="shared" si="18"/>
        <v>1</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row>
    <row r="41" spans="1:80" s="60" customFormat="1" ht="18" x14ac:dyDescent="0.2">
      <c r="A41" s="59" t="s">
        <v>179</v>
      </c>
      <c r="B41" s="117" t="s">
        <v>158</v>
      </c>
      <c r="C41" s="60" t="s">
        <v>136</v>
      </c>
      <c r="D41" s="116"/>
      <c r="E41" s="161">
        <v>44481</v>
      </c>
      <c r="F41" s="162">
        <f t="shared" si="20"/>
        <v>44481</v>
      </c>
      <c r="G41" s="61">
        <v>1</v>
      </c>
      <c r="H41" s="62">
        <v>1</v>
      </c>
      <c r="I41" s="63">
        <f t="shared" si="18"/>
        <v>1</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row>
    <row r="42" spans="1:80" s="60" customFormat="1" ht="18" x14ac:dyDescent="0.2">
      <c r="A42" s="59" t="s">
        <v>180</v>
      </c>
      <c r="B42" s="117" t="s">
        <v>160</v>
      </c>
      <c r="C42" s="60" t="s">
        <v>136</v>
      </c>
      <c r="D42" s="116"/>
      <c r="E42" s="161">
        <v>44482</v>
      </c>
      <c r="F42" s="162">
        <f t="shared" si="20"/>
        <v>44482</v>
      </c>
      <c r="G42" s="61">
        <v>1</v>
      </c>
      <c r="H42" s="62">
        <v>1</v>
      </c>
      <c r="I42" s="63">
        <f t="shared" si="18"/>
        <v>1</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c r="BV42" s="99"/>
      <c r="BW42" s="99"/>
      <c r="BX42" s="99"/>
      <c r="BY42" s="99"/>
      <c r="BZ42" s="99"/>
      <c r="CA42" s="99"/>
      <c r="CB42" s="99"/>
    </row>
    <row r="43" spans="1:80" s="60" customFormat="1" ht="18" x14ac:dyDescent="0.2">
      <c r="A43" s="59" t="s">
        <v>181</v>
      </c>
      <c r="B43" s="117" t="s">
        <v>163</v>
      </c>
      <c r="C43" s="60" t="s">
        <v>136</v>
      </c>
      <c r="D43" s="116"/>
      <c r="E43" s="161">
        <v>44482</v>
      </c>
      <c r="F43" s="162">
        <f t="shared" si="20"/>
        <v>44482</v>
      </c>
      <c r="G43" s="61">
        <v>1</v>
      </c>
      <c r="H43" s="62">
        <v>1</v>
      </c>
      <c r="I43" s="63">
        <f t="shared" si="18"/>
        <v>1</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row>
    <row r="44" spans="1:80" s="60" customFormat="1" ht="18" x14ac:dyDescent="0.2">
      <c r="A44" s="59" t="s">
        <v>182</v>
      </c>
      <c r="B44" s="117" t="s">
        <v>164</v>
      </c>
      <c r="C44" s="60" t="s">
        <v>136</v>
      </c>
      <c r="D44" s="116"/>
      <c r="E44" s="161">
        <v>44483</v>
      </c>
      <c r="F44" s="162">
        <f t="shared" si="20"/>
        <v>44483</v>
      </c>
      <c r="G44" s="61">
        <v>1</v>
      </c>
      <c r="H44" s="62">
        <v>1</v>
      </c>
      <c r="I44" s="63">
        <f t="shared" si="18"/>
        <v>1</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c r="BU44" s="99"/>
      <c r="BV44" s="99"/>
      <c r="BW44" s="99"/>
      <c r="BX44" s="99"/>
      <c r="BY44" s="99"/>
      <c r="BZ44" s="99"/>
      <c r="CA44" s="99"/>
      <c r="CB44" s="99"/>
    </row>
    <row r="45" spans="1:80" s="60" customFormat="1" ht="18" x14ac:dyDescent="0.2">
      <c r="A45" s="59" t="s">
        <v>183</v>
      </c>
      <c r="B45" s="117" t="s">
        <v>166</v>
      </c>
      <c r="C45" s="60" t="s">
        <v>136</v>
      </c>
      <c r="D45" s="116"/>
      <c r="E45" s="161">
        <v>44483</v>
      </c>
      <c r="F45" s="162">
        <f t="shared" si="20"/>
        <v>44483</v>
      </c>
      <c r="G45" s="61">
        <v>1</v>
      </c>
      <c r="H45" s="62">
        <v>1</v>
      </c>
      <c r="I45" s="63">
        <f t="shared" si="18"/>
        <v>1</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row>
    <row r="46" spans="1:80"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6" s="115" t="s">
        <v>185</v>
      </c>
      <c r="C46" s="60" t="s">
        <v>136</v>
      </c>
      <c r="D46" s="116"/>
      <c r="E46" s="161">
        <v>44491</v>
      </c>
      <c r="F46" s="162">
        <f t="shared" si="20"/>
        <v>44493</v>
      </c>
      <c r="G46" s="61">
        <v>3</v>
      </c>
      <c r="H46" s="62">
        <v>1</v>
      </c>
      <c r="I46" s="63">
        <f t="shared" si="18"/>
        <v>1</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row>
    <row r="47" spans="1:80" s="60" customFormat="1" ht="18" x14ac:dyDescent="0.2">
      <c r="A47" s="59" t="s">
        <v>210</v>
      </c>
      <c r="B47" s="117" t="s">
        <v>211</v>
      </c>
      <c r="C47" s="60" t="s">
        <v>136</v>
      </c>
      <c r="D47" s="116"/>
      <c r="E47" s="161">
        <v>44491</v>
      </c>
      <c r="F47" s="162">
        <f>IF(ISBLANK(E47)," - ",IF(G47=0,E47,E47+G47-1))</f>
        <v>44491</v>
      </c>
      <c r="G47" s="61">
        <v>1</v>
      </c>
      <c r="H47" s="62">
        <v>1</v>
      </c>
      <c r="I47" s="63">
        <f t="shared" si="18"/>
        <v>1</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row>
    <row r="48" spans="1:80" s="60" customFormat="1" ht="18" x14ac:dyDescent="0.2">
      <c r="A48" s="59" t="s">
        <v>212</v>
      </c>
      <c r="B48" s="117" t="s">
        <v>213</v>
      </c>
      <c r="C48" s="60" t="s">
        <v>136</v>
      </c>
      <c r="D48" s="116"/>
      <c r="E48" s="161">
        <v>44491</v>
      </c>
      <c r="F48" s="162">
        <f t="shared" si="20"/>
        <v>44491</v>
      </c>
      <c r="G48" s="61">
        <v>1</v>
      </c>
      <c r="H48" s="62">
        <v>1</v>
      </c>
      <c r="I48" s="63">
        <f t="shared" si="18"/>
        <v>1</v>
      </c>
      <c r="J48" s="93"/>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c r="BO48" s="99"/>
      <c r="BP48" s="99"/>
      <c r="BQ48" s="99"/>
      <c r="BR48" s="99"/>
      <c r="BS48" s="99"/>
      <c r="BT48" s="99"/>
      <c r="BU48" s="99"/>
      <c r="BV48" s="99"/>
      <c r="BW48" s="99"/>
      <c r="BX48" s="99"/>
      <c r="BY48" s="99"/>
      <c r="BZ48" s="99"/>
      <c r="CA48" s="99"/>
      <c r="CB48" s="99"/>
    </row>
    <row r="49" spans="1:80" s="60" customFormat="1" ht="18" x14ac:dyDescent="0.2">
      <c r="A49" s="59" t="s">
        <v>214</v>
      </c>
      <c r="B49" s="117" t="s">
        <v>215</v>
      </c>
      <c r="C49" s="60" t="s">
        <v>136</v>
      </c>
      <c r="D49" s="116"/>
      <c r="E49" s="161">
        <v>44491</v>
      </c>
      <c r="F49" s="162">
        <f t="shared" si="20"/>
        <v>44491</v>
      </c>
      <c r="G49" s="61">
        <v>1</v>
      </c>
      <c r="H49" s="62">
        <v>1</v>
      </c>
      <c r="I49" s="63">
        <f t="shared" si="18"/>
        <v>1</v>
      </c>
      <c r="J49" s="93"/>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c r="BO49" s="99"/>
      <c r="BP49" s="99"/>
      <c r="BQ49" s="99"/>
      <c r="BR49" s="99"/>
      <c r="BS49" s="99"/>
      <c r="BT49" s="99"/>
      <c r="BU49" s="99"/>
      <c r="BV49" s="99"/>
      <c r="BW49" s="99"/>
      <c r="BX49" s="99"/>
      <c r="BY49" s="99"/>
      <c r="BZ49" s="99"/>
      <c r="CA49" s="99"/>
      <c r="CB49" s="99"/>
    </row>
    <row r="50" spans="1:80" s="60" customFormat="1" ht="18" x14ac:dyDescent="0.2">
      <c r="A50" s="59" t="s">
        <v>221</v>
      </c>
      <c r="B50" s="117" t="s">
        <v>222</v>
      </c>
      <c r="C50" s="60" t="s">
        <v>136</v>
      </c>
      <c r="D50" s="116"/>
      <c r="E50" s="161">
        <v>44492</v>
      </c>
      <c r="F50" s="162">
        <f t="shared" si="20"/>
        <v>44493</v>
      </c>
      <c r="G50" s="61">
        <v>2</v>
      </c>
      <c r="H50" s="62">
        <v>1</v>
      </c>
      <c r="I50" s="63">
        <f t="shared" si="18"/>
        <v>0</v>
      </c>
      <c r="J50" s="93"/>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row>
    <row r="51" spans="1:80" s="60" customFormat="1" ht="18" x14ac:dyDescent="0.2">
      <c r="A5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51" s="115" t="s">
        <v>186</v>
      </c>
      <c r="C51" s="60" t="s">
        <v>136</v>
      </c>
      <c r="D51" s="116"/>
      <c r="E51" s="161">
        <v>44491</v>
      </c>
      <c r="F51" s="162">
        <f t="shared" si="20"/>
        <v>44494</v>
      </c>
      <c r="G51" s="61">
        <v>4</v>
      </c>
      <c r="H51" s="62">
        <v>1</v>
      </c>
      <c r="I51" s="63">
        <f t="shared" si="18"/>
        <v>2</v>
      </c>
      <c r="J51" s="93"/>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row>
    <row r="52" spans="1:80" s="60" customFormat="1" ht="18" x14ac:dyDescent="0.2">
      <c r="A52" s="59" t="s">
        <v>187</v>
      </c>
      <c r="B52" s="117" t="s">
        <v>155</v>
      </c>
      <c r="C52" s="60" t="s">
        <v>136</v>
      </c>
      <c r="D52" s="169"/>
      <c r="E52" s="170">
        <v>44491</v>
      </c>
      <c r="F52" s="171">
        <f>IF(ISBLANK(E52)," - ",IF(G52=0,E52,E52+G52-1))</f>
        <v>44491</v>
      </c>
      <c r="G52" s="172">
        <v>1</v>
      </c>
      <c r="H52" s="173">
        <v>1</v>
      </c>
      <c r="I52" s="174">
        <f t="shared" si="18"/>
        <v>1</v>
      </c>
      <c r="J52" s="175"/>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c r="BO52" s="99"/>
      <c r="BP52" s="99"/>
      <c r="BQ52" s="99"/>
      <c r="BR52" s="99"/>
      <c r="BS52" s="99"/>
      <c r="BT52" s="99"/>
      <c r="BU52" s="99"/>
      <c r="BV52" s="99"/>
      <c r="BW52" s="99"/>
      <c r="BX52" s="99"/>
      <c r="BY52" s="99"/>
      <c r="BZ52" s="99"/>
      <c r="CA52" s="99"/>
      <c r="CB52" s="99"/>
    </row>
    <row r="53" spans="1:80" s="60" customFormat="1" ht="18" x14ac:dyDescent="0.2">
      <c r="A53" s="59" t="s">
        <v>188</v>
      </c>
      <c r="B53" s="117" t="s">
        <v>154</v>
      </c>
      <c r="C53" s="60" t="s">
        <v>136</v>
      </c>
      <c r="D53" s="169"/>
      <c r="E53" s="170">
        <v>44491</v>
      </c>
      <c r="F53" s="171">
        <f t="shared" si="20"/>
        <v>44491</v>
      </c>
      <c r="G53" s="172">
        <v>1</v>
      </c>
      <c r="H53" s="173">
        <v>1</v>
      </c>
      <c r="I53" s="174">
        <f t="shared" si="18"/>
        <v>1</v>
      </c>
      <c r="J53" s="175"/>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c r="BO53" s="99"/>
      <c r="BP53" s="99"/>
      <c r="BQ53" s="99"/>
      <c r="BR53" s="99"/>
      <c r="BS53" s="99"/>
      <c r="BT53" s="99"/>
      <c r="BU53" s="99"/>
      <c r="BV53" s="99"/>
      <c r="BW53" s="99"/>
      <c r="BX53" s="99"/>
      <c r="BY53" s="99"/>
      <c r="BZ53" s="99"/>
      <c r="CA53" s="99"/>
      <c r="CB53" s="99"/>
    </row>
    <row r="54" spans="1:80" s="60" customFormat="1" ht="18" x14ac:dyDescent="0.2">
      <c r="A54" s="59" t="s">
        <v>189</v>
      </c>
      <c r="B54" s="117" t="s">
        <v>156</v>
      </c>
      <c r="C54" s="60" t="s">
        <v>136</v>
      </c>
      <c r="D54" s="169"/>
      <c r="E54" s="170">
        <v>44492</v>
      </c>
      <c r="F54" s="171">
        <f t="shared" si="20"/>
        <v>44492</v>
      </c>
      <c r="G54" s="172">
        <v>1</v>
      </c>
      <c r="H54" s="173">
        <v>1</v>
      </c>
      <c r="I54" s="174">
        <f t="shared" si="18"/>
        <v>0</v>
      </c>
      <c r="J54" s="175"/>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c r="BO54" s="99"/>
      <c r="BP54" s="99"/>
      <c r="BQ54" s="99"/>
      <c r="BR54" s="99"/>
      <c r="BS54" s="99"/>
      <c r="BT54" s="99"/>
      <c r="BU54" s="99"/>
      <c r="BV54" s="99"/>
      <c r="BW54" s="99"/>
      <c r="BX54" s="99"/>
      <c r="BY54" s="99"/>
      <c r="BZ54" s="99"/>
      <c r="CA54" s="99"/>
      <c r="CB54" s="99"/>
    </row>
    <row r="55" spans="1:80" s="60" customFormat="1" ht="18" x14ac:dyDescent="0.2">
      <c r="A55" s="59" t="s">
        <v>191</v>
      </c>
      <c r="B55" s="117" t="s">
        <v>158</v>
      </c>
      <c r="C55" s="60" t="s">
        <v>136</v>
      </c>
      <c r="D55" s="169"/>
      <c r="E55" s="170">
        <v>44492</v>
      </c>
      <c r="F55" s="171">
        <f t="shared" si="20"/>
        <v>44492</v>
      </c>
      <c r="G55" s="172">
        <v>1</v>
      </c>
      <c r="H55" s="173">
        <v>1</v>
      </c>
      <c r="I55" s="174">
        <f t="shared" si="18"/>
        <v>0</v>
      </c>
      <c r="J55" s="175"/>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c r="BO55" s="99"/>
      <c r="BP55" s="99"/>
      <c r="BQ55" s="99"/>
      <c r="BR55" s="99"/>
      <c r="BS55" s="99"/>
      <c r="BT55" s="99"/>
      <c r="BU55" s="99"/>
      <c r="BV55" s="99"/>
      <c r="BW55" s="99"/>
      <c r="BX55" s="99"/>
      <c r="BY55" s="99"/>
      <c r="BZ55" s="99"/>
      <c r="CA55" s="99"/>
      <c r="CB55" s="99"/>
    </row>
    <row r="56" spans="1:80" s="60" customFormat="1" ht="18" x14ac:dyDescent="0.2">
      <c r="A56" s="59" t="s">
        <v>190</v>
      </c>
      <c r="B56" s="117" t="s">
        <v>160</v>
      </c>
      <c r="C56" s="60" t="s">
        <v>136</v>
      </c>
      <c r="D56" s="169"/>
      <c r="E56" s="170">
        <v>44493</v>
      </c>
      <c r="F56" s="171">
        <f t="shared" si="20"/>
        <v>44493</v>
      </c>
      <c r="G56" s="172">
        <v>1</v>
      </c>
      <c r="H56" s="173">
        <v>1</v>
      </c>
      <c r="I56" s="174">
        <f t="shared" si="18"/>
        <v>0</v>
      </c>
      <c r="J56" s="175"/>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c r="BO56" s="99"/>
      <c r="BP56" s="99"/>
      <c r="BQ56" s="99"/>
      <c r="BR56" s="99"/>
      <c r="BS56" s="99"/>
      <c r="BT56" s="99"/>
      <c r="BU56" s="99"/>
      <c r="BV56" s="99"/>
      <c r="BW56" s="99"/>
      <c r="BX56" s="99"/>
      <c r="BY56" s="99"/>
      <c r="BZ56" s="99"/>
      <c r="CA56" s="99"/>
      <c r="CB56" s="99"/>
    </row>
    <row r="57" spans="1:80" s="60" customFormat="1" ht="18" x14ac:dyDescent="0.2">
      <c r="A57" s="59" t="s">
        <v>191</v>
      </c>
      <c r="B57" s="117" t="s">
        <v>163</v>
      </c>
      <c r="C57" s="60" t="s">
        <v>136</v>
      </c>
      <c r="D57" s="169"/>
      <c r="E57" s="170">
        <v>44493</v>
      </c>
      <c r="F57" s="171">
        <f t="shared" si="20"/>
        <v>44493</v>
      </c>
      <c r="G57" s="172">
        <v>1</v>
      </c>
      <c r="H57" s="173">
        <v>1</v>
      </c>
      <c r="I57" s="174">
        <f t="shared" si="18"/>
        <v>0</v>
      </c>
      <c r="J57" s="175"/>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c r="BO57" s="99"/>
      <c r="BP57" s="99"/>
      <c r="BQ57" s="99"/>
      <c r="BR57" s="99"/>
      <c r="BS57" s="99"/>
      <c r="BT57" s="99"/>
      <c r="BU57" s="99"/>
      <c r="BV57" s="99"/>
      <c r="BW57" s="99"/>
      <c r="BX57" s="99"/>
      <c r="BY57" s="99"/>
      <c r="BZ57" s="99"/>
      <c r="CA57" s="99"/>
      <c r="CB57" s="99"/>
    </row>
    <row r="58" spans="1:80" s="60" customFormat="1" ht="18" x14ac:dyDescent="0.2">
      <c r="A58" s="59" t="s">
        <v>192</v>
      </c>
      <c r="B58" s="117" t="s">
        <v>164</v>
      </c>
      <c r="C58" s="60" t="s">
        <v>136</v>
      </c>
      <c r="D58" s="169"/>
      <c r="E58" s="170">
        <v>44494</v>
      </c>
      <c r="F58" s="171">
        <f t="shared" si="20"/>
        <v>44494</v>
      </c>
      <c r="G58" s="172">
        <v>1</v>
      </c>
      <c r="H58" s="173">
        <v>1</v>
      </c>
      <c r="I58" s="174">
        <f t="shared" si="18"/>
        <v>1</v>
      </c>
      <c r="J58" s="175"/>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c r="BO58" s="99"/>
      <c r="BP58" s="99"/>
      <c r="BQ58" s="99"/>
      <c r="BR58" s="99"/>
      <c r="BS58" s="99"/>
      <c r="BT58" s="99"/>
      <c r="BU58" s="99"/>
      <c r="BV58" s="99"/>
      <c r="BW58" s="99"/>
      <c r="BX58" s="99"/>
      <c r="BY58" s="99"/>
      <c r="BZ58" s="99"/>
      <c r="CA58" s="99"/>
      <c r="CB58" s="99"/>
    </row>
    <row r="59" spans="1:80" s="60" customFormat="1" ht="18" x14ac:dyDescent="0.2">
      <c r="A59" s="59" t="s">
        <v>193</v>
      </c>
      <c r="B59" s="117" t="s">
        <v>166</v>
      </c>
      <c r="C59" s="60" t="s">
        <v>136</v>
      </c>
      <c r="D59" s="169"/>
      <c r="E59" s="170">
        <v>44494</v>
      </c>
      <c r="F59" s="171">
        <f t="shared" si="20"/>
        <v>44494</v>
      </c>
      <c r="G59" s="172">
        <v>1</v>
      </c>
      <c r="H59" s="173">
        <v>1</v>
      </c>
      <c r="I59" s="174">
        <f t="shared" si="18"/>
        <v>1</v>
      </c>
      <c r="J59" s="175"/>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c r="BO59" s="99"/>
      <c r="BP59" s="99"/>
      <c r="BQ59" s="99"/>
      <c r="BR59" s="99"/>
      <c r="BS59" s="99"/>
      <c r="BT59" s="99"/>
      <c r="BU59" s="99"/>
      <c r="BV59" s="99"/>
      <c r="BW59" s="99"/>
      <c r="BX59" s="99"/>
      <c r="BY59" s="99"/>
      <c r="BZ59" s="99"/>
      <c r="CA59" s="99"/>
      <c r="CB59" s="99"/>
    </row>
    <row r="60" spans="1:80" s="60" customFormat="1" ht="18" x14ac:dyDescent="0.2">
      <c r="A60" s="59">
        <v>2.7</v>
      </c>
      <c r="B60" s="176" t="s">
        <v>194</v>
      </c>
      <c r="C60" s="60" t="s">
        <v>136</v>
      </c>
      <c r="D60" s="169"/>
      <c r="E60" s="170">
        <v>44495</v>
      </c>
      <c r="F60" s="171">
        <f>IF(ISBLANK(E60)," - ",IF(G60=0,E60,E60+G60-1))</f>
        <v>44496</v>
      </c>
      <c r="G60" s="172">
        <v>2</v>
      </c>
      <c r="H60" s="173">
        <v>1</v>
      </c>
      <c r="I60" s="174">
        <f t="shared" si="18"/>
        <v>2</v>
      </c>
      <c r="J60" s="175"/>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row>
    <row r="61" spans="1:80" s="54" customFormat="1" ht="18" x14ac:dyDescent="0.2">
      <c r="A61" s="52" t="str">
        <f>IF(ISERROR(VALUE(SUBSTITUTE(prevWBS,".",""))),"1",IF(ISERROR(FIND("`",SUBSTITUTE(prevWBS,".","`",1))),TEXT(VALUE(prevWBS)+1,"#"),TEXT(VALUE(LEFT(prevWBS,FIND("`",SUBSTITUTE(prevWBS,".","`",1))-1))+1,"#")))</f>
        <v>3</v>
      </c>
      <c r="B61" s="53" t="s">
        <v>195</v>
      </c>
      <c r="D61" s="55"/>
      <c r="E61" s="163"/>
      <c r="F61" s="163" t="str">
        <f t="shared" si="20"/>
        <v xml:space="preserve"> - </v>
      </c>
      <c r="G61" s="56"/>
      <c r="H61" s="57"/>
      <c r="I61" s="58" t="str">
        <f t="shared" si="18"/>
        <v xml:space="preserve"> - </v>
      </c>
      <c r="J61" s="94"/>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row>
    <row r="62" spans="1:80" s="60" customFormat="1" ht="18" x14ac:dyDescent="0.2">
      <c r="A6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2" s="115" t="s">
        <v>220</v>
      </c>
      <c r="C62" s="60" t="s">
        <v>136</v>
      </c>
      <c r="D62" s="116"/>
      <c r="E62" s="161">
        <v>44502</v>
      </c>
      <c r="F62" s="162">
        <f>IF(ISBLANK(E62)," - ",IF(G62=0,E62,E62+G62-1))</f>
        <v>44515</v>
      </c>
      <c r="G62" s="61">
        <v>14</v>
      </c>
      <c r="H62" s="62">
        <v>1</v>
      </c>
      <c r="I62" s="63">
        <f t="shared" si="18"/>
        <v>10</v>
      </c>
      <c r="J62" s="93"/>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row>
    <row r="63" spans="1:80" s="60" customFormat="1" ht="24" x14ac:dyDescent="0.2">
      <c r="A63" s="59" t="s">
        <v>196</v>
      </c>
      <c r="B63" s="117" t="s">
        <v>197</v>
      </c>
      <c r="C63" s="60" t="s">
        <v>136</v>
      </c>
      <c r="D63" s="116"/>
      <c r="E63" s="161">
        <v>44502</v>
      </c>
      <c r="F63" s="162">
        <f>IF(ISBLANK(E63)," - ",IF(G63=0,E63,E63+G63-1))</f>
        <v>44502</v>
      </c>
      <c r="G63" s="61">
        <v>1</v>
      </c>
      <c r="H63" s="62">
        <v>1</v>
      </c>
      <c r="I63" s="63">
        <f t="shared" si="18"/>
        <v>1</v>
      </c>
      <c r="J63" s="93"/>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c r="BO63" s="99"/>
      <c r="BP63" s="99"/>
      <c r="BQ63" s="99"/>
      <c r="BR63" s="99"/>
      <c r="BS63" s="99"/>
      <c r="BT63" s="99"/>
      <c r="BU63" s="99"/>
      <c r="BV63" s="99"/>
      <c r="BW63" s="99"/>
      <c r="BX63" s="99"/>
      <c r="BY63" s="99"/>
      <c r="BZ63" s="99"/>
      <c r="CA63" s="99"/>
      <c r="CB63" s="99"/>
    </row>
    <row r="64" spans="1:80" s="60" customFormat="1" ht="18" x14ac:dyDescent="0.2">
      <c r="A64" s="59" t="s">
        <v>198</v>
      </c>
      <c r="B64" s="117" t="s">
        <v>158</v>
      </c>
      <c r="C64" s="60" t="s">
        <v>136</v>
      </c>
      <c r="D64" s="116"/>
      <c r="E64" s="161">
        <v>44502</v>
      </c>
      <c r="F64" s="162">
        <f t="shared" ref="F64:F72" si="22">IF(ISBLANK(E64)," - ",IF(G64=0,E64,E64+G64-1))</f>
        <v>44504</v>
      </c>
      <c r="G64" s="61">
        <v>3</v>
      </c>
      <c r="H64" s="62">
        <v>1</v>
      </c>
      <c r="I64" s="63">
        <f t="shared" si="18"/>
        <v>3</v>
      </c>
      <c r="J64" s="93"/>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c r="BO64" s="99"/>
      <c r="BP64" s="99"/>
      <c r="BQ64" s="99"/>
      <c r="BR64" s="99"/>
      <c r="BS64" s="99"/>
      <c r="BT64" s="99"/>
      <c r="BU64" s="99"/>
      <c r="BV64" s="99"/>
      <c r="BW64" s="99"/>
      <c r="BX64" s="99"/>
      <c r="BY64" s="99"/>
      <c r="BZ64" s="99"/>
      <c r="CA64" s="99"/>
      <c r="CB64" s="99"/>
    </row>
    <row r="65" spans="1:80" s="60" customFormat="1" ht="18" x14ac:dyDescent="0.2">
      <c r="A65" s="59" t="s">
        <v>199</v>
      </c>
      <c r="B65" s="117" t="s">
        <v>160</v>
      </c>
      <c r="C65" s="60" t="s">
        <v>136</v>
      </c>
      <c r="D65" s="116"/>
      <c r="E65" s="161">
        <v>44505</v>
      </c>
      <c r="F65" s="162">
        <f t="shared" si="22"/>
        <v>44506</v>
      </c>
      <c r="G65" s="61">
        <v>2</v>
      </c>
      <c r="H65" s="62">
        <v>1</v>
      </c>
      <c r="I65" s="63">
        <f t="shared" si="18"/>
        <v>1</v>
      </c>
      <c r="J65" s="93"/>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c r="BV65" s="99"/>
      <c r="BW65" s="99"/>
      <c r="BX65" s="99"/>
      <c r="BY65" s="99"/>
      <c r="BZ65" s="99"/>
      <c r="CA65" s="99"/>
      <c r="CB65" s="99"/>
    </row>
    <row r="66" spans="1:80" s="60" customFormat="1" ht="18" x14ac:dyDescent="0.2">
      <c r="A66" s="59" t="s">
        <v>200</v>
      </c>
      <c r="B66" s="117" t="s">
        <v>163</v>
      </c>
      <c r="C66" s="60" t="s">
        <v>136</v>
      </c>
      <c r="D66" s="116"/>
      <c r="E66" s="161">
        <v>44506</v>
      </c>
      <c r="F66" s="162">
        <f t="shared" si="22"/>
        <v>44508</v>
      </c>
      <c r="G66" s="61">
        <v>3</v>
      </c>
      <c r="H66" s="62">
        <v>1</v>
      </c>
      <c r="I66" s="63">
        <f t="shared" si="18"/>
        <v>1</v>
      </c>
      <c r="J66" s="93"/>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c r="BO66" s="99"/>
      <c r="BP66" s="99"/>
      <c r="BQ66" s="99"/>
      <c r="BR66" s="99"/>
      <c r="BS66" s="99"/>
      <c r="BT66" s="99"/>
      <c r="BU66" s="99"/>
      <c r="BV66" s="99"/>
      <c r="BW66" s="99"/>
      <c r="BX66" s="99"/>
      <c r="BY66" s="99"/>
      <c r="BZ66" s="99"/>
      <c r="CA66" s="99"/>
      <c r="CB66" s="99"/>
    </row>
    <row r="67" spans="1:80" s="60" customFormat="1" ht="18" x14ac:dyDescent="0.2">
      <c r="A67" s="59" t="s">
        <v>201</v>
      </c>
      <c r="B67" s="117" t="s">
        <v>164</v>
      </c>
      <c r="C67" s="60" t="s">
        <v>136</v>
      </c>
      <c r="D67" s="116"/>
      <c r="E67" s="161">
        <v>44507</v>
      </c>
      <c r="F67" s="162">
        <f t="shared" si="22"/>
        <v>44508</v>
      </c>
      <c r="G67" s="61">
        <v>2</v>
      </c>
      <c r="H67" s="62">
        <v>1</v>
      </c>
      <c r="I67" s="63">
        <f t="shared" si="18"/>
        <v>1</v>
      </c>
      <c r="J67" s="93"/>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c r="BO67" s="99"/>
      <c r="BP67" s="99"/>
      <c r="BQ67" s="99"/>
      <c r="BR67" s="99"/>
      <c r="BS67" s="99"/>
      <c r="BT67" s="99"/>
      <c r="BU67" s="99"/>
      <c r="BV67" s="99"/>
      <c r="BW67" s="99"/>
      <c r="BX67" s="99"/>
      <c r="BY67" s="99"/>
      <c r="BZ67" s="99"/>
      <c r="CA67" s="99"/>
      <c r="CB67" s="99"/>
    </row>
    <row r="68" spans="1:80" s="60" customFormat="1" ht="18" x14ac:dyDescent="0.2">
      <c r="A68" s="59" t="s">
        <v>202</v>
      </c>
      <c r="B68" s="117" t="s">
        <v>166</v>
      </c>
      <c r="C68" s="60" t="s">
        <v>136</v>
      </c>
      <c r="D68" s="116"/>
      <c r="E68" s="161">
        <v>44508</v>
      </c>
      <c r="F68" s="162">
        <f t="shared" si="22"/>
        <v>44509</v>
      </c>
      <c r="G68" s="61">
        <v>2</v>
      </c>
      <c r="H68" s="62">
        <v>1</v>
      </c>
      <c r="I68" s="63">
        <f t="shared" si="18"/>
        <v>2</v>
      </c>
      <c r="J68" s="93"/>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row>
    <row r="69" spans="1:80" s="60" customFormat="1" ht="18" x14ac:dyDescent="0.2">
      <c r="A69" s="59" t="s">
        <v>203</v>
      </c>
      <c r="B69" s="117" t="s">
        <v>155</v>
      </c>
      <c r="C69" s="60" t="s">
        <v>136</v>
      </c>
      <c r="D69" s="116"/>
      <c r="E69" s="161">
        <v>44509</v>
      </c>
      <c r="F69" s="162">
        <f>IF(ISBLANK(E69)," - ",IF(G69=0,E69,E69+G69-1))</f>
        <v>44510</v>
      </c>
      <c r="G69" s="61">
        <v>2</v>
      </c>
      <c r="H69" s="62">
        <v>1</v>
      </c>
      <c r="I69" s="63">
        <f t="shared" si="18"/>
        <v>2</v>
      </c>
      <c r="J69" s="93"/>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row>
    <row r="70" spans="1:80" s="60" customFormat="1" ht="18" x14ac:dyDescent="0.2">
      <c r="A70" s="59" t="s">
        <v>204</v>
      </c>
      <c r="B70" s="117" t="s">
        <v>154</v>
      </c>
      <c r="C70" s="60" t="s">
        <v>136</v>
      </c>
      <c r="D70" s="116"/>
      <c r="E70" s="161">
        <v>44511</v>
      </c>
      <c r="F70" s="162">
        <f t="shared" si="22"/>
        <v>44512</v>
      </c>
      <c r="G70" s="61">
        <v>2</v>
      </c>
      <c r="H70" s="62">
        <v>1</v>
      </c>
      <c r="I70" s="63">
        <f t="shared" si="18"/>
        <v>2</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row>
    <row r="71" spans="1:80" s="60" customFormat="1" ht="18" x14ac:dyDescent="0.2">
      <c r="A71" s="59" t="s">
        <v>205</v>
      </c>
      <c r="B71" s="117" t="s">
        <v>156</v>
      </c>
      <c r="C71" s="60" t="s">
        <v>136</v>
      </c>
      <c r="D71" s="116"/>
      <c r="E71" s="161">
        <v>44513</v>
      </c>
      <c r="F71" s="162">
        <f t="shared" si="22"/>
        <v>44514</v>
      </c>
      <c r="G71" s="61">
        <v>2</v>
      </c>
      <c r="H71" s="62">
        <v>1</v>
      </c>
      <c r="I71" s="63">
        <f t="shared" si="18"/>
        <v>0</v>
      </c>
      <c r="J71" s="93"/>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row>
    <row r="72" spans="1:80" s="60" customFormat="1" ht="18" x14ac:dyDescent="0.2">
      <c r="A72" s="59">
        <v>3.2</v>
      </c>
      <c r="B72" s="176" t="s">
        <v>218</v>
      </c>
      <c r="C72" s="60" t="s">
        <v>136</v>
      </c>
      <c r="D72" s="116"/>
      <c r="E72" s="161">
        <v>44515</v>
      </c>
      <c r="F72" s="162">
        <f t="shared" si="22"/>
        <v>44515</v>
      </c>
      <c r="G72" s="61">
        <v>1</v>
      </c>
      <c r="H72" s="62">
        <v>1</v>
      </c>
      <c r="I72" s="63">
        <f t="shared" si="18"/>
        <v>1</v>
      </c>
      <c r="J72" s="175"/>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c r="BR72" s="99"/>
      <c r="BS72" s="99"/>
      <c r="BT72" s="99"/>
      <c r="BU72" s="99"/>
      <c r="BV72" s="99"/>
      <c r="BW72" s="99"/>
      <c r="BX72" s="99"/>
      <c r="BY72" s="99"/>
      <c r="BZ72" s="99"/>
      <c r="CA72" s="99"/>
      <c r="CB72" s="99"/>
    </row>
    <row r="73" spans="1:80" s="54" customFormat="1" ht="18" x14ac:dyDescent="0.2">
      <c r="A73" s="52" t="str">
        <f>IF(ISERROR(VALUE(SUBSTITUTE(prevWBS,".",""))),"1",IF(ISERROR(FIND("`",SUBSTITUTE(prevWBS,".","`",1))),TEXT(VALUE(prevWBS)+1,"#"),TEXT(VALUE(LEFT(prevWBS,FIND("`",SUBSTITUTE(prevWBS,".","`",1))-1))+1,"#")))</f>
        <v>4</v>
      </c>
      <c r="B73" s="53" t="s">
        <v>206</v>
      </c>
      <c r="D73" s="55"/>
      <c r="E73" s="163"/>
      <c r="F73" s="163" t="str">
        <f t="shared" si="20"/>
        <v xml:space="preserve"> - </v>
      </c>
      <c r="G73" s="56"/>
      <c r="H73" s="57"/>
      <c r="I73" s="58" t="str">
        <f t="shared" si="18"/>
        <v xml:space="preserve"> - </v>
      </c>
      <c r="J73" s="94"/>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row>
    <row r="74" spans="1:80" s="60" customFormat="1" ht="28.5" customHeight="1" x14ac:dyDescent="0.2">
      <c r="A74" s="59">
        <v>4.0999999999999996</v>
      </c>
      <c r="B74" s="176" t="s">
        <v>184</v>
      </c>
      <c r="C74" s="60" t="s">
        <v>136</v>
      </c>
      <c r="D74" s="116"/>
      <c r="E74" s="161">
        <v>44497</v>
      </c>
      <c r="F74" s="162">
        <f t="shared" ref="F74" si="23">IF(ISBLANK(E74)," - ",IF(G74=0,E74,E74+G74-1))</f>
        <v>44497</v>
      </c>
      <c r="G74" s="61">
        <v>1</v>
      </c>
      <c r="H74" s="62">
        <v>1</v>
      </c>
      <c r="I74" s="63">
        <f t="shared" si="18"/>
        <v>1</v>
      </c>
      <c r="J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c r="BO74" s="99"/>
      <c r="BP74" s="99"/>
      <c r="BQ74" s="99"/>
      <c r="BR74" s="99"/>
      <c r="BS74" s="99"/>
      <c r="BT74" s="99"/>
      <c r="BU74" s="99"/>
      <c r="BV74" s="99"/>
      <c r="BW74" s="99"/>
      <c r="BX74" s="99"/>
      <c r="BY74" s="99"/>
      <c r="BZ74" s="99"/>
      <c r="CA74" s="99"/>
      <c r="CB74" s="99"/>
    </row>
    <row r="75" spans="1:80" s="54" customFormat="1" ht="18" x14ac:dyDescent="0.2">
      <c r="A75" s="52">
        <v>5</v>
      </c>
      <c r="B75" s="53" t="s">
        <v>219</v>
      </c>
      <c r="D75" s="55"/>
      <c r="E75" s="163"/>
      <c r="F75" s="163" t="str">
        <f t="shared" ref="F75:F78" si="24">IF(ISBLANK(E75)," - ",IF(G75=0,E75,E75+G75-1))</f>
        <v xml:space="preserve"> - </v>
      </c>
      <c r="G75" s="56"/>
      <c r="H75" s="57"/>
      <c r="I75" s="58" t="str">
        <f t="shared" ref="I75:I78" si="25">IF(OR(F75=0,E75=0)," - ",NETWORKDAYS(E75,F75))</f>
        <v xml:space="preserve"> - </v>
      </c>
      <c r="J75" s="94"/>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row>
    <row r="76" spans="1:80" s="60" customFormat="1" ht="18" x14ac:dyDescent="0.2">
      <c r="A7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6" s="115" t="s">
        <v>207</v>
      </c>
      <c r="C76" s="60" t="s">
        <v>136</v>
      </c>
      <c r="D76" s="116"/>
      <c r="E76" s="161">
        <v>44520</v>
      </c>
      <c r="F76" s="162">
        <f t="shared" si="24"/>
        <v>44521</v>
      </c>
      <c r="G76" s="61">
        <v>2</v>
      </c>
      <c r="H76" s="62">
        <v>1</v>
      </c>
      <c r="I76" s="63">
        <f t="shared" si="25"/>
        <v>0</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c r="BO76" s="99"/>
      <c r="BP76" s="99"/>
      <c r="BQ76" s="99"/>
      <c r="BR76" s="99"/>
      <c r="BS76" s="99"/>
      <c r="BT76" s="99"/>
      <c r="BU76" s="99"/>
      <c r="BV76" s="99"/>
      <c r="BW76" s="99"/>
      <c r="BX76" s="99"/>
      <c r="BY76" s="99"/>
      <c r="BZ76" s="99"/>
      <c r="CA76" s="99"/>
      <c r="CB76" s="99"/>
    </row>
    <row r="77" spans="1:80" s="69" customFormat="1" ht="18" x14ac:dyDescent="0.2">
      <c r="A77" s="59">
        <v>5.3</v>
      </c>
      <c r="B77" s="115" t="s">
        <v>209</v>
      </c>
      <c r="C77" s="60" t="s">
        <v>136</v>
      </c>
      <c r="D77" s="169"/>
      <c r="E77" s="170">
        <v>44522</v>
      </c>
      <c r="F77" s="162">
        <f t="shared" si="24"/>
        <v>44523</v>
      </c>
      <c r="G77" s="172">
        <v>2</v>
      </c>
      <c r="H77" s="173">
        <v>1</v>
      </c>
      <c r="I77" s="63">
        <f t="shared" si="25"/>
        <v>2</v>
      </c>
      <c r="J77" s="175"/>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c r="BO77" s="99"/>
      <c r="BP77" s="99"/>
      <c r="BQ77" s="99"/>
      <c r="BR77" s="99"/>
      <c r="BS77" s="99"/>
      <c r="BT77" s="99"/>
      <c r="BU77" s="99"/>
      <c r="BV77" s="99"/>
      <c r="BW77" s="99"/>
      <c r="BX77" s="99"/>
      <c r="BY77" s="99"/>
      <c r="BZ77" s="99"/>
      <c r="CA77" s="99"/>
      <c r="CB77" s="99"/>
    </row>
    <row r="78" spans="1:80" s="69" customFormat="1" ht="18" x14ac:dyDescent="0.2">
      <c r="A78" s="59">
        <v>5.4</v>
      </c>
      <c r="B78" s="115" t="s">
        <v>208</v>
      </c>
      <c r="C78" s="60" t="s">
        <v>136</v>
      </c>
      <c r="D78" s="169"/>
      <c r="E78" s="170">
        <v>44522</v>
      </c>
      <c r="F78" s="162">
        <f t="shared" si="24"/>
        <v>44523</v>
      </c>
      <c r="G78" s="172">
        <v>2</v>
      </c>
      <c r="H78" s="173">
        <v>1</v>
      </c>
      <c r="I78" s="63">
        <f t="shared" si="25"/>
        <v>2</v>
      </c>
      <c r="J78" s="175"/>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c r="BO78" s="99"/>
      <c r="BP78" s="99"/>
      <c r="BQ78" s="99"/>
      <c r="BR78" s="99"/>
      <c r="BS78" s="99"/>
      <c r="BT78" s="99"/>
      <c r="BU78" s="99"/>
      <c r="BV78" s="99"/>
      <c r="BW78" s="99"/>
      <c r="BX78" s="99"/>
      <c r="BY78" s="99"/>
      <c r="BZ78" s="99"/>
      <c r="CA78" s="99"/>
      <c r="CB78" s="99"/>
    </row>
    <row r="79" spans="1:80" s="69" customFormat="1" ht="18" x14ac:dyDescent="0.2">
      <c r="A79" s="59"/>
      <c r="B79" s="64"/>
      <c r="C79" s="64"/>
      <c r="D79" s="65"/>
      <c r="E79" s="164"/>
      <c r="F79" s="164"/>
      <c r="G79" s="66"/>
      <c r="H79" s="67"/>
      <c r="I79" s="68"/>
      <c r="J79" s="95"/>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c r="BO79" s="99"/>
      <c r="BP79" s="99"/>
      <c r="BQ79" s="99"/>
      <c r="BR79" s="99"/>
      <c r="BS79" s="99"/>
      <c r="BT79" s="99"/>
      <c r="BU79" s="99"/>
      <c r="BV79" s="99"/>
      <c r="BW79" s="99"/>
      <c r="BX79" s="99"/>
      <c r="BY79" s="99"/>
      <c r="BZ79" s="99"/>
      <c r="CA79" s="99"/>
      <c r="CB79" s="99"/>
    </row>
    <row r="80" spans="1:80" s="69" customFormat="1" ht="18" x14ac:dyDescent="0.2">
      <c r="A80" s="59"/>
      <c r="B80" s="64"/>
      <c r="C80" s="64"/>
      <c r="D80" s="65"/>
      <c r="E80" s="164"/>
      <c r="F80" s="164"/>
      <c r="G80" s="66"/>
      <c r="H80" s="67"/>
      <c r="I80" s="68"/>
      <c r="J80" s="95"/>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c r="BO80" s="99"/>
      <c r="BP80" s="99"/>
      <c r="BQ80" s="99"/>
      <c r="BR80" s="99"/>
      <c r="BS80" s="99"/>
      <c r="BT80" s="99"/>
      <c r="BU80" s="99"/>
      <c r="BV80" s="99"/>
      <c r="BW80" s="99"/>
      <c r="BX80" s="99"/>
      <c r="BY80" s="99"/>
      <c r="BZ80" s="99"/>
      <c r="CA80" s="99"/>
      <c r="CB80" s="99"/>
    </row>
    <row r="81" spans="1:80" s="69" customFormat="1" ht="18" x14ac:dyDescent="0.2">
      <c r="A81" s="59"/>
      <c r="B81" s="64"/>
      <c r="C81" s="64"/>
      <c r="D81" s="65"/>
      <c r="E81" s="164"/>
      <c r="F81" s="164"/>
      <c r="G81" s="66"/>
      <c r="H81" s="67"/>
      <c r="I81" s="68"/>
      <c r="J81" s="95"/>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c r="BO81" s="99"/>
      <c r="BP81" s="99"/>
      <c r="BQ81" s="99"/>
      <c r="BR81" s="99"/>
      <c r="BS81" s="99"/>
      <c r="BT81" s="99"/>
      <c r="BU81" s="99"/>
      <c r="BV81" s="99"/>
      <c r="BW81" s="99"/>
      <c r="BX81" s="99"/>
      <c r="BY81" s="99"/>
      <c r="BZ81" s="99"/>
      <c r="CA81" s="99"/>
      <c r="CB81" s="99"/>
    </row>
    <row r="82" spans="1:80" s="69" customFormat="1" ht="18" x14ac:dyDescent="0.2">
      <c r="A82" s="59"/>
      <c r="B82" s="64"/>
      <c r="C82" s="64"/>
      <c r="D82" s="65"/>
      <c r="E82" s="164"/>
      <c r="F82" s="164"/>
      <c r="G82" s="66"/>
      <c r="H82" s="67"/>
      <c r="I82" s="68" t="str">
        <f t="shared" si="18"/>
        <v xml:space="preserve"> - </v>
      </c>
      <c r="J82" s="95"/>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c r="BO82" s="99"/>
      <c r="BP82" s="99"/>
      <c r="BQ82" s="99"/>
      <c r="BR82" s="99"/>
      <c r="BS82" s="99"/>
      <c r="BT82" s="99"/>
      <c r="BU82" s="99"/>
      <c r="BV82" s="99"/>
      <c r="BW82" s="99"/>
      <c r="BX82" s="99"/>
      <c r="BY82" s="99"/>
      <c r="BZ82" s="99"/>
      <c r="CA82" s="99"/>
      <c r="CB82" s="99"/>
    </row>
    <row r="83" spans="1:80" s="74" customFormat="1" ht="18" x14ac:dyDescent="0.2">
      <c r="A83" s="70" t="s">
        <v>1</v>
      </c>
      <c r="B83" s="71"/>
      <c r="C83" s="72"/>
      <c r="D83" s="72"/>
      <c r="E83" s="165"/>
      <c r="F83" s="165"/>
      <c r="G83" s="73"/>
      <c r="H83" s="73"/>
      <c r="I83" s="73"/>
      <c r="J83" s="96"/>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c r="BO83" s="99"/>
      <c r="BP83" s="99"/>
      <c r="BQ83" s="99"/>
      <c r="BR83" s="99"/>
      <c r="BS83" s="99"/>
      <c r="BT83" s="99"/>
      <c r="BU83" s="99"/>
      <c r="BV83" s="99"/>
      <c r="BW83" s="99"/>
      <c r="BX83" s="99"/>
      <c r="BY83" s="99"/>
      <c r="BZ83" s="99"/>
      <c r="CA83" s="99"/>
      <c r="CB83" s="99"/>
    </row>
    <row r="84" spans="1:80" s="69" customFormat="1" ht="18" x14ac:dyDescent="0.2">
      <c r="A84" s="75" t="s">
        <v>37</v>
      </c>
      <c r="B84" s="76"/>
      <c r="C84" s="76"/>
      <c r="D84" s="76"/>
      <c r="E84" s="166"/>
      <c r="F84" s="166"/>
      <c r="G84" s="76"/>
      <c r="H84" s="76"/>
      <c r="I84" s="76"/>
      <c r="J84" s="96"/>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c r="BO84" s="99"/>
      <c r="BP84" s="99"/>
      <c r="BQ84" s="99"/>
      <c r="BR84" s="99"/>
      <c r="BS84" s="99"/>
      <c r="BT84" s="99"/>
      <c r="BU84" s="99"/>
      <c r="BV84" s="99"/>
      <c r="BW84" s="99"/>
      <c r="BX84" s="99"/>
      <c r="BY84" s="99"/>
      <c r="BZ84" s="99"/>
      <c r="CA84" s="99"/>
      <c r="CB84" s="99"/>
    </row>
    <row r="85" spans="1:80" s="69" customFormat="1" ht="18" x14ac:dyDescent="0.2">
      <c r="A85" s="119" t="str">
        <f>IF(ISERROR(VALUE(SUBSTITUTE(prevWBS,".",""))),"1",IF(ISERROR(FIND("`",SUBSTITUTE(prevWBS,".","`",1))),TEXT(VALUE(prevWBS)+1,"#"),TEXT(VALUE(LEFT(prevWBS,FIND("`",SUBSTITUTE(prevWBS,".","`",1))-1))+1,"#")))</f>
        <v>1</v>
      </c>
      <c r="B85" s="120" t="s">
        <v>76</v>
      </c>
      <c r="C85" s="77"/>
      <c r="D85" s="78"/>
      <c r="E85" s="161"/>
      <c r="F85" s="162" t="str">
        <f t="shared" ref="F85:F88" si="26">IF(ISBLANK(E85)," - ",IF(G85=0,E85,E85+G85-1))</f>
        <v xml:space="preserve"> - </v>
      </c>
      <c r="G85" s="61"/>
      <c r="H85" s="62"/>
      <c r="I85" s="79" t="str">
        <f>IF(OR(F85=0,E85=0)," - ",NETWORKDAYS(E85,F85))</f>
        <v xml:space="preserve"> - </v>
      </c>
      <c r="J85" s="97"/>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c r="BO85" s="99"/>
      <c r="BP85" s="99"/>
      <c r="BQ85" s="99"/>
      <c r="BR85" s="99"/>
      <c r="BS85" s="99"/>
      <c r="BT85" s="99"/>
      <c r="BU85" s="99"/>
      <c r="BV85" s="99"/>
      <c r="BW85" s="99"/>
      <c r="BX85" s="99"/>
      <c r="BY85" s="99"/>
      <c r="BZ85" s="99"/>
      <c r="CA85" s="99"/>
      <c r="CB85" s="99"/>
    </row>
    <row r="86" spans="1:80" s="69" customFormat="1" ht="18" x14ac:dyDescent="0.2">
      <c r="A8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6" s="80" t="s">
        <v>62</v>
      </c>
      <c r="C86" s="80"/>
      <c r="D86" s="78"/>
      <c r="E86" s="161"/>
      <c r="F86" s="162" t="str">
        <f t="shared" si="26"/>
        <v xml:space="preserve"> - </v>
      </c>
      <c r="G86" s="61"/>
      <c r="H86" s="62"/>
      <c r="I86" s="79" t="str">
        <f t="shared" ref="I86:I88" si="27">IF(OR(F86=0,E86=0)," - ",NETWORKDAYS(E86,F86))</f>
        <v xml:space="preserve"> - </v>
      </c>
      <c r="J86" s="97"/>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c r="BO86" s="99"/>
      <c r="BP86" s="99"/>
      <c r="BQ86" s="99"/>
      <c r="BR86" s="99"/>
      <c r="BS86" s="99"/>
      <c r="BT86" s="99"/>
      <c r="BU86" s="99"/>
      <c r="BV86" s="99"/>
      <c r="BW86" s="99"/>
      <c r="BX86" s="99"/>
      <c r="BY86" s="99"/>
      <c r="BZ86" s="99"/>
      <c r="CA86" s="99"/>
      <c r="CB86" s="99"/>
    </row>
    <row r="87" spans="1:80" s="69" customFormat="1" ht="18" x14ac:dyDescent="0.2">
      <c r="A8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7" s="81" t="s">
        <v>63</v>
      </c>
      <c r="C87" s="80"/>
      <c r="D87" s="78"/>
      <c r="E87" s="161"/>
      <c r="F87" s="162" t="str">
        <f t="shared" si="26"/>
        <v xml:space="preserve"> - </v>
      </c>
      <c r="G87" s="61"/>
      <c r="H87" s="62"/>
      <c r="I87" s="79" t="str">
        <f t="shared" si="27"/>
        <v xml:space="preserve"> - </v>
      </c>
      <c r="J87" s="97"/>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c r="BO87" s="99"/>
      <c r="BP87" s="99"/>
      <c r="BQ87" s="99"/>
      <c r="BR87" s="99"/>
      <c r="BS87" s="99"/>
      <c r="BT87" s="99"/>
      <c r="BU87" s="99"/>
      <c r="BV87" s="99"/>
      <c r="BW87" s="99"/>
      <c r="BX87" s="99"/>
      <c r="BY87" s="99"/>
      <c r="BZ87" s="99"/>
      <c r="CA87" s="99"/>
      <c r="CB87" s="99"/>
    </row>
    <row r="88" spans="1:80" s="69" customFormat="1" ht="18" x14ac:dyDescent="0.2">
      <c r="A88"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8" s="81" t="s">
        <v>64</v>
      </c>
      <c r="C88" s="80"/>
      <c r="D88" s="78"/>
      <c r="E88" s="161"/>
      <c r="F88" s="162" t="str">
        <f t="shared" si="26"/>
        <v xml:space="preserve"> - </v>
      </c>
      <c r="G88" s="61"/>
      <c r="H88" s="62"/>
      <c r="I88" s="79" t="str">
        <f t="shared" si="27"/>
        <v xml:space="preserve"> - </v>
      </c>
      <c r="J88" s="97"/>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c r="BO88" s="99"/>
      <c r="BP88" s="99"/>
      <c r="BQ88" s="99"/>
      <c r="BR88" s="99"/>
      <c r="BS88" s="99"/>
      <c r="BT88" s="99"/>
      <c r="BU88" s="99"/>
      <c r="BV88" s="99"/>
      <c r="BW88" s="99"/>
      <c r="BX88" s="99"/>
      <c r="BY88" s="99"/>
      <c r="BZ88" s="99"/>
      <c r="CA88" s="99"/>
      <c r="CB88" s="99"/>
    </row>
    <row r="89" spans="1:80" s="32" customFormat="1" x14ac:dyDescent="0.2">
      <c r="A89" s="151" t="str">
        <f>HYPERLINK("https://vertex42.link/HowToCreateAGanttChart","► Watch How to Create a Gantt Chart in Excel")</f>
        <v>► Watch How to Create a Gantt Chart in Excel</v>
      </c>
      <c r="B89" s="30"/>
      <c r="C89" s="30"/>
      <c r="D89" s="31"/>
      <c r="E89" s="167"/>
      <c r="F89" s="167"/>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row>
  </sheetData>
  <sheetProtection formatCells="0" formatColumns="0" formatRows="0" insertRows="0" deleteRows="0"/>
  <mergeCells count="23">
    <mergeCell ref="BA5:BG5"/>
    <mergeCell ref="C5:E5"/>
    <mergeCell ref="R4:X4"/>
    <mergeCell ref="K4:Q4"/>
    <mergeCell ref="C4:E4"/>
    <mergeCell ref="R5:X5"/>
    <mergeCell ref="K5:Q5"/>
    <mergeCell ref="BO4:BU4"/>
    <mergeCell ref="BV4:CB4"/>
    <mergeCell ref="BO5:BU5"/>
    <mergeCell ref="BV5:CB5"/>
    <mergeCell ref="K1:AE1"/>
    <mergeCell ref="Y4:AE4"/>
    <mergeCell ref="Y5:AE5"/>
    <mergeCell ref="AF4:AL4"/>
    <mergeCell ref="AF5:AL5"/>
    <mergeCell ref="BH4:BN4"/>
    <mergeCell ref="BH5:BN5"/>
    <mergeCell ref="AM5:AS5"/>
    <mergeCell ref="AT4:AZ4"/>
    <mergeCell ref="AT5:AZ5"/>
    <mergeCell ref="AM4:AS4"/>
    <mergeCell ref="BA4:BG4"/>
  </mergeCells>
  <phoneticPr fontId="3" type="noConversion"/>
  <conditionalFormatting sqref="H8:H71 H73 H75:H88">
    <cfRule type="dataBar" priority="1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 priority="62">
      <formula>K$6=TODAY()</formula>
    </cfRule>
  </conditionalFormatting>
  <conditionalFormatting sqref="K8:CB88">
    <cfRule type="expression" dxfId="6" priority="65">
      <formula>AND($E8&lt;=K$6,ROUNDDOWN(($F8-$E8+1)*$H8,0)+$E8-1&gt;=K$6)</formula>
    </cfRule>
    <cfRule type="expression" dxfId="5" priority="66">
      <formula>AND(NOT(ISBLANK($E8)),$E8&lt;=K$6,$F8&gt;=K$6)</formula>
    </cfRule>
  </conditionalFormatting>
  <conditionalFormatting sqref="K79:BN88 K6:BN74 K75:CB78">
    <cfRule type="expression" dxfId="4" priority="25">
      <formula>K$6=TODAY()</formula>
    </cfRule>
  </conditionalFormatting>
  <conditionalFormatting sqref="H74">
    <cfRule type="dataBar" priority="12">
      <dataBar>
        <cfvo type="num" val="0"/>
        <cfvo type="num" val="1"/>
        <color theme="0" tint="-0.34998626667073579"/>
      </dataBar>
      <extLst>
        <ext xmlns:x14="http://schemas.microsoft.com/office/spreadsheetml/2009/9/main" uri="{B025F937-C7B1-47D3-B67F-A62EFF666E3E}">
          <x14:id>{7442C97C-5EBD-4EE1-AFFB-9CBCA499BBD1}</x14:id>
        </ext>
      </extLst>
    </cfRule>
  </conditionalFormatting>
  <conditionalFormatting sqref="H72">
    <cfRule type="dataBar" priority="11">
      <dataBar>
        <cfvo type="num" val="0"/>
        <cfvo type="num" val="1"/>
        <color theme="0" tint="-0.34998626667073579"/>
      </dataBar>
      <extLst>
        <ext xmlns:x14="http://schemas.microsoft.com/office/spreadsheetml/2009/9/main" uri="{B025F937-C7B1-47D3-B67F-A62EFF666E3E}">
          <x14:id>{BA2479A8-BE3B-41E0-8189-3FE18FB10AE6}</x14:id>
        </ext>
      </extLst>
    </cfRule>
  </conditionalFormatting>
  <conditionalFormatting sqref="BO6:BU7">
    <cfRule type="expression" dxfId="3" priority="8">
      <formula>BO$6=TODAY()</formula>
    </cfRule>
  </conditionalFormatting>
  <conditionalFormatting sqref="BO79:BU88 BO6:BU74">
    <cfRule type="expression" dxfId="2" priority="7">
      <formula>BO$6=TODAY()</formula>
    </cfRule>
  </conditionalFormatting>
  <conditionalFormatting sqref="BV6:CB7">
    <cfRule type="expression" dxfId="1" priority="3">
      <formula>BV$6=TODAY()</formula>
    </cfRule>
  </conditionalFormatting>
  <conditionalFormatting sqref="BV79:CB88 BV6:CB74">
    <cfRule type="expression" dxfId="0" priority="2">
      <formula>BV$6=TODAY()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82:B82 A84:B84 B83 E26 E61 E73 E82:H84 G26:H26 G61:H61 G73:H73 G85:G88" unlockedFormula="1"/>
    <ignoredError sqref="A73 A61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H8:H71 H73 H75:H88</xm:sqref>
        </x14:conditionalFormatting>
        <x14:conditionalFormatting xmlns:xm="http://schemas.microsoft.com/office/excel/2006/main">
          <x14:cfRule type="dataBar" id="{7442C97C-5EBD-4EE1-AFFB-9CBCA499BBD1}">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BA2479A8-BE3B-41E0-8189-3FE18FB10AE6}">
            <x14:dataBar minLength="0" maxLength="100" gradient="0">
              <x14:cfvo type="num">
                <xm:f>0</xm:f>
              </x14:cfvo>
              <x14:cfvo type="num">
                <xm:f>1</xm:f>
              </x14:cfvo>
              <x14:negativeFillColor rgb="FFFF0000"/>
              <x14:axisColor rgb="FF000000"/>
            </x14:dataBar>
          </x14:cfRule>
          <xm:sqref>H72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2021-11-20T12:58:50Z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