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HTCS5607\HTCS5607\"/>
    </mc:Choice>
  </mc:AlternateContent>
  <xr:revisionPtr revIDLastSave="0" documentId="13_ncr:1_{3A8F828A-135F-4D7D-A4E6-1BE3A6F8B7D5}"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GanttChart!$A$1:$BN$85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9" l="1"/>
  <c r="F38" i="9"/>
  <c r="I38" i="9" s="1"/>
  <c r="F39" i="9"/>
  <c r="I39" i="9" s="1"/>
  <c r="F71" i="9"/>
  <c r="F81" i="9"/>
  <c r="F21" i="9"/>
  <c r="I21" i="9" s="1"/>
  <c r="F20" i="9"/>
  <c r="I20" i="9" s="1"/>
  <c r="F49" i="9"/>
  <c r="I49" i="9" s="1"/>
  <c r="F48" i="9"/>
  <c r="I48" i="9" s="1"/>
  <c r="F47" i="9"/>
  <c r="I47" i="9" s="1"/>
  <c r="F61" i="9"/>
  <c r="F80" i="9"/>
  <c r="F46" i="9"/>
  <c r="F73" i="9"/>
  <c r="F74" i="9"/>
  <c r="A74" i="9"/>
  <c r="F79" i="9"/>
  <c r="I79" i="9" s="1"/>
  <c r="F78" i="9"/>
  <c r="I78" i="9" s="1"/>
  <c r="F77" i="9"/>
  <c r="I77" i="9" s="1"/>
  <c r="I85" i="9"/>
  <c r="A88" i="9"/>
  <c r="A89" i="9" s="1"/>
  <c r="F88" i="9"/>
  <c r="I88" i="9" s="1"/>
  <c r="F89" i="9"/>
  <c r="I89" i="9" s="1"/>
  <c r="F70" i="9"/>
  <c r="I70" i="9" s="1"/>
  <c r="F69" i="9"/>
  <c r="I69" i="9" s="1"/>
  <c r="F68" i="9"/>
  <c r="I68" i="9" s="1"/>
  <c r="F67" i="9"/>
  <c r="I67" i="9" s="1"/>
  <c r="F66" i="9"/>
  <c r="I66" i="9" s="1"/>
  <c r="F65" i="9"/>
  <c r="I65" i="9" s="1"/>
  <c r="F63" i="9"/>
  <c r="F64" i="9"/>
  <c r="I64" i="9" s="1"/>
  <c r="F62" i="9"/>
  <c r="I62" i="9" s="1"/>
  <c r="F59" i="9"/>
  <c r="I59" i="9" s="1"/>
  <c r="F58" i="9"/>
  <c r="I58" i="9" s="1"/>
  <c r="F57" i="9"/>
  <c r="I57" i="9" s="1"/>
  <c r="F56" i="9"/>
  <c r="I56" i="9" s="1"/>
  <c r="F55" i="9"/>
  <c r="I55" i="9" s="1"/>
  <c r="F54" i="9"/>
  <c r="I54" i="9" s="1"/>
  <c r="F53" i="9"/>
  <c r="I53" i="9" s="1"/>
  <c r="F52" i="9"/>
  <c r="I52" i="9" s="1"/>
  <c r="F51" i="9"/>
  <c r="I51" i="9" s="1"/>
  <c r="F45" i="9"/>
  <c r="I45" i="9" s="1"/>
  <c r="F44" i="9"/>
  <c r="I44" i="9" s="1"/>
  <c r="F43" i="9"/>
  <c r="I43" i="9" s="1"/>
  <c r="F42" i="9"/>
  <c r="I42" i="9" s="1"/>
  <c r="F41" i="9"/>
  <c r="I41" i="9" s="1"/>
  <c r="F40" i="9"/>
  <c r="I40" i="9" s="1"/>
  <c r="F28" i="9"/>
  <c r="F36" i="9"/>
  <c r="I36" i="9" s="1"/>
  <c r="F35" i="9"/>
  <c r="I35" i="9" s="1"/>
  <c r="F34" i="9"/>
  <c r="I34" i="9" s="1"/>
  <c r="F33" i="9"/>
  <c r="I33" i="9" s="1"/>
  <c r="F32" i="9"/>
  <c r="I32" i="9" s="1"/>
  <c r="F31" i="9"/>
  <c r="I31" i="9" s="1"/>
  <c r="F30" i="9"/>
  <c r="I30" i="9" s="1"/>
  <c r="F29" i="9"/>
  <c r="I29" i="9" s="1"/>
  <c r="F19" i="9"/>
  <c r="I19" i="9" s="1"/>
  <c r="F18" i="9"/>
  <c r="I18" i="9" s="1"/>
  <c r="F17" i="9"/>
  <c r="I17" i="9" s="1"/>
  <c r="F16" i="9"/>
  <c r="I16" i="9" s="1"/>
  <c r="F15" i="9"/>
  <c r="I15" i="9" s="1"/>
  <c r="F14" i="9"/>
  <c r="I14" i="9" s="1"/>
  <c r="F13" i="9"/>
  <c r="I13" i="9" s="1"/>
  <c r="F12" i="9"/>
  <c r="I12" i="9" s="1"/>
  <c r="F25" i="9"/>
  <c r="I25" i="9" s="1"/>
  <c r="F23" i="9"/>
  <c r="I23" i="9" s="1"/>
  <c r="A20" i="9"/>
  <c r="A22" i="9" s="1"/>
  <c r="A23" i="9" s="1"/>
  <c r="A24" i="9" s="1"/>
  <c r="F22" i="9"/>
  <c r="I22" i="9" s="1"/>
  <c r="F24" i="9"/>
  <c r="I24" i="9" s="1"/>
  <c r="A92" i="9"/>
  <c r="F90" i="9" l="1"/>
  <c r="I90" i="9" s="1"/>
  <c r="F8" i="9"/>
  <c r="I8" i="9" s="1"/>
  <c r="F72" i="9"/>
  <c r="I72" i="9" s="1"/>
  <c r="F60" i="9"/>
  <c r="I60" i="9" s="1"/>
  <c r="F26" i="9"/>
  <c r="I26" i="9" s="1"/>
  <c r="F91" i="9" l="1"/>
  <c r="I91" i="9" s="1"/>
  <c r="F9" i="9" l="1"/>
  <c r="K6" i="9"/>
  <c r="F10" i="9" l="1"/>
  <c r="I10" i="9" s="1"/>
  <c r="I9" i="9"/>
  <c r="K7" i="9"/>
  <c r="K4" i="9"/>
  <c r="A8" i="9"/>
  <c r="L6" i="9" l="1"/>
  <c r="I28" i="9" l="1"/>
  <c r="F27" i="9"/>
  <c r="I27" i="9" s="1"/>
  <c r="I63" i="9"/>
  <c r="I61" i="9"/>
  <c r="F75" i="9"/>
  <c r="I75" i="9" s="1"/>
  <c r="I73" i="9"/>
  <c r="M6" i="9"/>
  <c r="F76" i="9" l="1"/>
  <c r="I76" i="9" s="1"/>
  <c r="N6" i="9"/>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26" i="9" l="1"/>
  <c r="A27" i="9" s="1"/>
  <c r="A28" i="9" s="1"/>
  <c r="A37" i="9" l="1"/>
  <c r="A46" i="9" s="1"/>
  <c r="A50" i="9" s="1"/>
  <c r="A60" i="9" s="1"/>
  <c r="A61" i="9" s="1"/>
  <c r="I37" i="9" l="1"/>
  <c r="A72" i="9"/>
  <c r="A75" i="9" s="1"/>
  <c r="A76" i="9" s="1"/>
  <c r="A78" i="9" s="1"/>
  <c r="A79" i="9" s="1"/>
  <c r="A90" i="9" l="1"/>
  <c r="A91" i="9" s="1"/>
  <c r="I46" i="9" l="1"/>
  <c r="F50" i="9"/>
  <c r="I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<sst xmlns="http://schemas.openxmlformats.org/spreadsheetml/2006/main" count="336" uniqueCount="225">
  <si>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</si>
  <si>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</si>
  <si>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</si>
  <si>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</si>
  <si>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</si>
  <si>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</si>
  <si>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</si>
  <si>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</si>
  <si>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</si>
  <si>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</si>
  <si>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</si>
  <si>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</si>
  <si>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</si>
  <si>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</si>
  <si>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</si>
  <si>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</si>
  <si>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</si>
  <si>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</si>
  <si>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</si>
  <si>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</si>
  <si>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</si>
  <si>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</si>
  <si>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</si>
  <si>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</si>
  <si>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</si>
  <si>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</si>
  <si>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</si>
  <si>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</si>
  <si>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</si>
  <si>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</si>
  <si>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</si>
  <si>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</si>
  <si>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</si>
  <si>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</si>
  <si>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</si>
  <si>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</si>
  <si>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</si>
  <si>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</si>
  <si>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</si>
  <si>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</si>
  <si>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</si>
  <si>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</si>
  <si>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</si>
  <si>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</si>
  <si>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</si>
  <si>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</si>
  <si>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</si>
  <si>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</si>
  <si>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</si>
  <si>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</si>
  <si>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</si>
  <si>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</si>
  <si>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</si>
  <si>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</si>
  <si>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</si>
  <si>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</si>
  <si>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</si>
  <si>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</si>
  <si>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</si>
  <si>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</si>
  <si>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</si>
  <si>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</si>
  <si>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</si>
  <si>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</si>
  <si>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</si>
  <si>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</si>
  <si>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</si>
  <si>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</si>
  <si>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</si>
  <si>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</si>
  <si>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</si>
  <si>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</si>
  <si>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</si>
  <si>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</si>
  <si>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</si>
  <si>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</si>
  <si>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</si>
  <si>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</si>
  <si>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</si>
  <si>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</si>
  <si>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</si>
  <si>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</si>
  <si>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</si>
  <si>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</si>
  <si>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</si>
  <si>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</si>
  <si>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</si>
  <si>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</si>
  <si>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</si>
  <si>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</si>
  <si>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</si>
  <si>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</si>
  <si>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</si>
  <si>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</si>
  <si>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</si>
  <si>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</si>
  <si>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</si>
  <si>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</si>
  <si>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</si>
  <si>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</si>
  <si>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</si>
  <si>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</si>
  <si>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</si>
  <si>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</si>
  <si>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</si>
  <si>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</si>
  <si>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</si>
  <si>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</si>
  <si>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</si>
  <si>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</si>
  <si>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</si>
  <si>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</si>
  <si>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</si>
  <si>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</si>
  <si>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</si>
  <si>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</si>
  <si>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</si>
  <si>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</si>
  <si>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</si>
  <si>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</si>
  <si>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</si>
  <si>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</si>
  <si>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</si>
  <si>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</si>
  <si>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</si>
  <si>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</si>
  <si>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</si>
  <si>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</si>
  <si>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</si>
  <si>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</si>
  <si>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</si>
  <si>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</si>
  <si>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</si>
  <si>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</si>
  <si>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</si>
  <si>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</si>
  <si>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</si>
  <si>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</si>
  <si>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</si>
  <si>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</si>
  <si>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</si>
  <si>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</si>
  <si>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</si>
  <si>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</si>
  <si>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</si>
  <si>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</si>
  <si>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</si>
  <si>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</si>
  <si>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</si>
  <si>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</si>
  <si>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</si>
  <si>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</si>
  <si>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</si>
  <si>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</si>
  <si>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</si>
  <si>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</si>
  <si>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</si>
  <si>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</si>
  <si>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</si>
  <si>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</si>
  <si>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</si>
  <si>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</si>
  <si>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</si>
  <si>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</si>
  <si>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</si>
  <si>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</si>
  <si>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</si>
  <si>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</si>
  <si>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</si>
  <si>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</si>
  <si>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</si>
  <si>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</si>
  <si>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</si>
  <si>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</si>
  <si>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</si>
  <si>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</si>
  <si>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</si>
  <si>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</si>
  <si>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</si>
  <si>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</si>
  <si>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</si>
  <si>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</si>
  <si>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</si>
  <si>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</si>
  <si>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</si>
  <si>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</si>
  <si>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</si>
  <si>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</si>
  <si>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</si>
  <si>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</si>
  <si>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</si>
  <si>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</si>
  <si>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</si>
  <si>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</si>
  <si>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</si>
  <si>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</si>
  <si>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3.1.1</t>
  </si>
  <si>
    <t>Main Menu and Data Controller</t>
  </si>
  <si>
    <t>3.1.2</t>
  </si>
  <si>
    <t>3.1.3</t>
  </si>
  <si>
    <t>3.1.4</t>
  </si>
  <si>
    <t>3.1.5</t>
  </si>
  <si>
    <t>3.1.6</t>
  </si>
  <si>
    <t>3.1.7</t>
  </si>
  <si>
    <t>3.1.8</t>
  </si>
  <si>
    <t>3.1.9</t>
  </si>
  <si>
    <t>Deployment</t>
  </si>
  <si>
    <t>Hardware Configuration</t>
  </si>
  <si>
    <t>Network Configuration</t>
  </si>
  <si>
    <t>Software Configuration</t>
  </si>
  <si>
    <t>User Training</t>
  </si>
  <si>
    <t>User Acceptance Testing</t>
  </si>
  <si>
    <t>Technical Report Finalisation</t>
  </si>
  <si>
    <t>Product Finalisation</t>
  </si>
  <si>
    <t>2.4.1</t>
  </si>
  <si>
    <t>Data Dictionary</t>
  </si>
  <si>
    <t>2.4.2</t>
  </si>
  <si>
    <t>Logical ERD</t>
  </si>
  <si>
    <t>2.4.3</t>
  </si>
  <si>
    <t>Standard Notation</t>
  </si>
  <si>
    <t>Risks and Issues</t>
  </si>
  <si>
    <t>1.8.1</t>
  </si>
  <si>
    <t>Database Testing</t>
  </si>
  <si>
    <t>Launch</t>
  </si>
  <si>
    <t>Coding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</si>
</sst>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92"/>
  <sheetViews>
    <sheetView showGridLines="0" tabSelected="1" zoomScaleNormal="100" workbookViewId="0">
      <pane ySplit="7" topLeftCell="A50" activePane="bottomLeft" state="frozen"/>
      <selection pane="bottomLeft" activeCell="F73" sqref="F73"/>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137</v>
      </c>
      <c r="B1" s="46"/>
      <c r="C1" s="46"/>
      <c r="D1" s="46"/>
      <c r="E1" s="152"/>
      <c r="F1" s="152"/>
      <c r="I1" s="121"/>
      <c r="K1" s="183" t="s">
        <v>77</v>
      </c>
      <c r="L1" s="183"/>
      <c r="M1" s="183"/>
      <c r="N1" s="183"/>
      <c r="O1" s="183"/>
      <c r="P1" s="183"/>
      <c r="Q1" s="183"/>
      <c r="R1" s="183"/>
      <c r="S1" s="183"/>
      <c r="T1" s="183"/>
      <c r="U1" s="183"/>
      <c r="V1" s="183"/>
      <c r="W1" s="183"/>
      <c r="X1" s="183"/>
      <c r="Y1" s="183"/>
      <c r="Z1" s="183"/>
      <c r="AA1" s="183"/>
      <c r="AB1" s="183"/>
      <c r="AC1" s="183"/>
      <c r="AD1" s="183"/>
      <c r="AE1" s="183"/>
    </row>
    <row r="2" spans="1:66" ht="18" customHeight="1" x14ac:dyDescent="0.2">
      <c r="A2" s="51" t="s">
        <v>138</v>
      </c>
      <c r="B2" s="22"/>
      <c r="C2" s="22"/>
      <c r="D2" s="33"/>
      <c r="E2" s="153"/>
      <c r="F2" s="153"/>
      <c r="H2" s="2"/>
    </row>
    <row r="3" spans="1:66"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66" ht="17.25" customHeight="1" x14ac:dyDescent="0.2">
      <c r="A4" s="102"/>
      <c r="B4" s="105" t="s">
        <v>74</v>
      </c>
      <c r="C4" s="185">
        <v>44459</v>
      </c>
      <c r="D4" s="185"/>
      <c r="E4" s="185"/>
      <c r="F4" s="155"/>
      <c r="G4" s="105" t="s">
        <v>73</v>
      </c>
      <c r="H4" s="118">
        <v>1</v>
      </c>
      <c r="I4" s="103"/>
      <c r="J4" s="49"/>
      <c r="K4" s="177" t="str">
        <f>"Week "&amp;(K6-($C$4-WEEKDAY($C$4,1)+2))/7+1</f>
        <v>Week 1</v>
      </c>
      <c r="L4" s="178"/>
      <c r="M4" s="178"/>
      <c r="N4" s="178"/>
      <c r="O4" s="178"/>
      <c r="P4" s="178"/>
      <c r="Q4" s="179"/>
      <c r="R4" s="177" t="str">
        <f>"Week "&amp;(R6-($C$4-WEEKDAY($C$4,1)+2))/7+1</f>
        <v>Week 2</v>
      </c>
      <c r="S4" s="178"/>
      <c r="T4" s="178"/>
      <c r="U4" s="178"/>
      <c r="V4" s="178"/>
      <c r="W4" s="178"/>
      <c r="X4" s="179"/>
      <c r="Y4" s="177" t="str">
        <f>"Week "&amp;(Y6-($C$4-WEEKDAY($C$4,1)+2))/7+1</f>
        <v>Week 3</v>
      </c>
      <c r="Z4" s="178"/>
      <c r="AA4" s="178"/>
      <c r="AB4" s="178"/>
      <c r="AC4" s="178"/>
      <c r="AD4" s="178"/>
      <c r="AE4" s="179"/>
      <c r="AF4" s="177" t="str">
        <f>"Week "&amp;(AF6-($C$4-WEEKDAY($C$4,1)+2))/7+1</f>
        <v>Week 4</v>
      </c>
      <c r="AG4" s="178"/>
      <c r="AH4" s="178"/>
      <c r="AI4" s="178"/>
      <c r="AJ4" s="178"/>
      <c r="AK4" s="178"/>
      <c r="AL4" s="179"/>
      <c r="AM4" s="177" t="str">
        <f>"Week "&amp;(AM6-($C$4-WEEKDAY($C$4,1)+2))/7+1</f>
        <v>Week 5</v>
      </c>
      <c r="AN4" s="178"/>
      <c r="AO4" s="178"/>
      <c r="AP4" s="178"/>
      <c r="AQ4" s="178"/>
      <c r="AR4" s="178"/>
      <c r="AS4" s="179"/>
      <c r="AT4" s="177" t="str">
        <f>"Week "&amp;(AT6-($C$4-WEEKDAY($C$4,1)+2))/7+1</f>
        <v>Week 6</v>
      </c>
      <c r="AU4" s="178"/>
      <c r="AV4" s="178"/>
      <c r="AW4" s="178"/>
      <c r="AX4" s="178"/>
      <c r="AY4" s="178"/>
      <c r="AZ4" s="179"/>
      <c r="BA4" s="177" t="str">
        <f>"Week "&amp;(BA6-($C$4-WEEKDAY($C$4,1)+2))/7+1</f>
        <v>Week 7</v>
      </c>
      <c r="BB4" s="178"/>
      <c r="BC4" s="178"/>
      <c r="BD4" s="178"/>
      <c r="BE4" s="178"/>
      <c r="BF4" s="178"/>
      <c r="BG4" s="179"/>
      <c r="BH4" s="177" t="str">
        <f>"Week "&amp;(BH6-($C$4-WEEKDAY($C$4,1)+2))/7+1</f>
        <v>Week 8</v>
      </c>
      <c r="BI4" s="178"/>
      <c r="BJ4" s="178"/>
      <c r="BK4" s="178"/>
      <c r="BL4" s="178"/>
      <c r="BM4" s="178"/>
      <c r="BN4" s="179"/>
    </row>
    <row r="5" spans="1:66" ht="17.25" customHeight="1" x14ac:dyDescent="0.2">
      <c r="A5" s="102"/>
      <c r="B5" s="105" t="s">
        <v>75</v>
      </c>
      <c r="C5" s="184" t="s">
        <v>136</v>
      </c>
      <c r="D5" s="184"/>
      <c r="E5" s="184"/>
      <c r="F5" s="156"/>
      <c r="G5" s="104"/>
      <c r="H5" s="104"/>
      <c r="I5" s="104"/>
      <c r="J5" s="49"/>
      <c r="K5" s="180">
        <f>K6</f>
        <v>44459</v>
      </c>
      <c r="L5" s="181"/>
      <c r="M5" s="181"/>
      <c r="N5" s="181"/>
      <c r="O5" s="181"/>
      <c r="P5" s="181"/>
      <c r="Q5" s="182"/>
      <c r="R5" s="180">
        <f>R6</f>
        <v>44466</v>
      </c>
      <c r="S5" s="181"/>
      <c r="T5" s="181"/>
      <c r="U5" s="181"/>
      <c r="V5" s="181"/>
      <c r="W5" s="181"/>
      <c r="X5" s="182"/>
      <c r="Y5" s="180">
        <f>Y6</f>
        <v>44473</v>
      </c>
      <c r="Z5" s="181"/>
      <c r="AA5" s="181"/>
      <c r="AB5" s="181"/>
      <c r="AC5" s="181"/>
      <c r="AD5" s="181"/>
      <c r="AE5" s="182"/>
      <c r="AF5" s="180">
        <f>AF6</f>
        <v>44480</v>
      </c>
      <c r="AG5" s="181"/>
      <c r="AH5" s="181"/>
      <c r="AI5" s="181"/>
      <c r="AJ5" s="181"/>
      <c r="AK5" s="181"/>
      <c r="AL5" s="182"/>
      <c r="AM5" s="180">
        <f>AM6</f>
        <v>44487</v>
      </c>
      <c r="AN5" s="181"/>
      <c r="AO5" s="181"/>
      <c r="AP5" s="181"/>
      <c r="AQ5" s="181"/>
      <c r="AR5" s="181"/>
      <c r="AS5" s="182"/>
      <c r="AT5" s="180">
        <f>AT6</f>
        <v>44494</v>
      </c>
      <c r="AU5" s="181"/>
      <c r="AV5" s="181"/>
      <c r="AW5" s="181"/>
      <c r="AX5" s="181"/>
      <c r="AY5" s="181"/>
      <c r="AZ5" s="182"/>
      <c r="BA5" s="180">
        <f>BA6</f>
        <v>44501</v>
      </c>
      <c r="BB5" s="181"/>
      <c r="BC5" s="181"/>
      <c r="BD5" s="181"/>
      <c r="BE5" s="181"/>
      <c r="BF5" s="181"/>
      <c r="BG5" s="182"/>
      <c r="BH5" s="180">
        <f>BH6</f>
        <v>44508</v>
      </c>
      <c r="BI5" s="181"/>
      <c r="BJ5" s="181"/>
      <c r="BK5" s="181"/>
      <c r="BL5" s="181"/>
      <c r="BM5" s="181"/>
      <c r="BN5" s="182"/>
    </row>
    <row r="6" spans="1:66"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 t="shared" si="1"/>
        <v>44508</v>
      </c>
      <c r="BI6" s="82">
        <f t="shared" si="1"/>
        <v>44509</v>
      </c>
      <c r="BJ6" s="82">
        <f t="shared" si="1"/>
        <v>44510</v>
      </c>
      <c r="BK6" s="82">
        <f t="shared" si="1"/>
        <v>44511</v>
      </c>
      <c r="BL6" s="82">
        <f t="shared" si="1"/>
        <v>44512</v>
      </c>
      <c r="BM6" s="82">
        <f t="shared" si="1"/>
        <v>44513</v>
      </c>
      <c r="BN6" s="91">
        <f t="shared" si="1"/>
        <v>44514</v>
      </c>
    </row>
    <row r="7" spans="1:66"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85" si="4">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2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4"/>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5" t="s">
        <v>142</v>
      </c>
      <c r="C10" s="60" t="s">
        <v>136</v>
      </c>
      <c r="D10" s="116"/>
      <c r="E10" s="161">
        <v>44460</v>
      </c>
      <c r="F10" s="162">
        <f t="shared" ref="F10:F76" si="6">IF(ISBLANK(E10)," - ",IF(G10=0,E10,E10+G10-1))</f>
        <v>44461</v>
      </c>
      <c r="G10" s="61">
        <v>2</v>
      </c>
      <c r="H10" s="62">
        <v>1</v>
      </c>
      <c r="I10" s="63">
        <f t="shared" si="4"/>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24" x14ac:dyDescent="0.2">
      <c r="A11" s="59" t="str">
        <f t="shared" si="5"/>
        <v>1.3</v>
      </c>
      <c r="B11" s="115" t="s">
        <v>150</v>
      </c>
      <c r="C11" s="60" t="s">
        <v>136</v>
      </c>
      <c r="D11" s="116"/>
      <c r="E11" s="161">
        <v>44461</v>
      </c>
      <c r="F11" s="162">
        <f t="shared" si="6"/>
        <v>44465</v>
      </c>
      <c r="G11" s="61">
        <v>5</v>
      </c>
      <c r="H11" s="62">
        <v>1</v>
      </c>
      <c r="I11" s="63">
        <f t="shared" si="4"/>
        <v>3</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
        <v>140</v>
      </c>
      <c r="B12" s="117" t="s">
        <v>155</v>
      </c>
      <c r="C12" s="60" t="s">
        <v>136</v>
      </c>
      <c r="D12" s="116"/>
      <c r="E12" s="161">
        <v>44461</v>
      </c>
      <c r="F12" s="162">
        <f t="shared" ref="F12:F19" si="7">IF(ISBLANK(E12)," - ",IF(G12=0,E12,E12+G12-1))</f>
        <v>44461</v>
      </c>
      <c r="G12" s="61">
        <v>1</v>
      </c>
      <c r="H12" s="62">
        <v>1</v>
      </c>
      <c r="I12" s="63">
        <f t="shared" si="4"/>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
        <v>152</v>
      </c>
      <c r="B13" s="117" t="s">
        <v>154</v>
      </c>
      <c r="C13" s="60" t="s">
        <v>136</v>
      </c>
      <c r="D13" s="116"/>
      <c r="E13" s="161">
        <v>44461</v>
      </c>
      <c r="F13" s="162">
        <f t="shared" si="7"/>
        <v>44461</v>
      </c>
      <c r="G13" s="61">
        <v>1</v>
      </c>
      <c r="H13" s="62">
        <v>1</v>
      </c>
      <c r="I13" s="63">
        <f t="shared" si="4"/>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
        <v>153</v>
      </c>
      <c r="B14" s="117" t="s">
        <v>156</v>
      </c>
      <c r="C14" s="60" t="s">
        <v>136</v>
      </c>
      <c r="D14" s="116"/>
      <c r="E14" s="161">
        <v>44462</v>
      </c>
      <c r="F14" s="162">
        <f t="shared" si="7"/>
        <v>44462</v>
      </c>
      <c r="G14" s="61">
        <v>1</v>
      </c>
      <c r="H14" s="62">
        <v>1</v>
      </c>
      <c r="I14" s="63">
        <f t="shared" si="4"/>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
        <v>157</v>
      </c>
      <c r="B15" s="117" t="s">
        <v>158</v>
      </c>
      <c r="C15" s="60" t="s">
        <v>136</v>
      </c>
      <c r="D15" s="116"/>
      <c r="E15" s="161">
        <v>44462</v>
      </c>
      <c r="F15" s="162">
        <f t="shared" si="7"/>
        <v>44462</v>
      </c>
      <c r="G15" s="61">
        <v>1</v>
      </c>
      <c r="H15" s="62">
        <v>1</v>
      </c>
      <c r="I15" s="63">
        <f t="shared" si="4"/>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
        <v>159</v>
      </c>
      <c r="B16" s="117" t="s">
        <v>160</v>
      </c>
      <c r="C16" s="60" t="s">
        <v>136</v>
      </c>
      <c r="D16" s="116"/>
      <c r="E16" s="161">
        <v>44463</v>
      </c>
      <c r="F16" s="162">
        <f t="shared" si="7"/>
        <v>44463</v>
      </c>
      <c r="G16" s="61">
        <v>1</v>
      </c>
      <c r="H16" s="62">
        <v>1</v>
      </c>
      <c r="I16" s="63">
        <f t="shared" si="4"/>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
        <v>161</v>
      </c>
      <c r="B17" s="117" t="s">
        <v>163</v>
      </c>
      <c r="C17" s="60" t="s">
        <v>136</v>
      </c>
      <c r="D17" s="116"/>
      <c r="E17" s="161">
        <v>44463</v>
      </c>
      <c r="F17" s="162">
        <f t="shared" si="7"/>
        <v>44463</v>
      </c>
      <c r="G17" s="61">
        <v>1</v>
      </c>
      <c r="H17" s="62">
        <v>1</v>
      </c>
      <c r="I17" s="63">
        <f t="shared" si="4"/>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
        <v>162</v>
      </c>
      <c r="B18" s="117" t="s">
        <v>164</v>
      </c>
      <c r="C18" s="60" t="s">
        <v>136</v>
      </c>
      <c r="D18" s="116"/>
      <c r="E18" s="161">
        <v>44464</v>
      </c>
      <c r="F18" s="162">
        <f t="shared" si="7"/>
        <v>44464</v>
      </c>
      <c r="G18" s="61">
        <v>1</v>
      </c>
      <c r="H18" s="62">
        <v>1</v>
      </c>
      <c r="I18" s="63">
        <f t="shared" si="4"/>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
        <v>165</v>
      </c>
      <c r="B19" s="117" t="s">
        <v>166</v>
      </c>
      <c r="C19" s="60" t="s">
        <v>136</v>
      </c>
      <c r="D19" s="116"/>
      <c r="E19" s="161">
        <v>44464</v>
      </c>
      <c r="F19" s="162">
        <f t="shared" si="7"/>
        <v>44464</v>
      </c>
      <c r="G19" s="61">
        <v>1</v>
      </c>
      <c r="H19" s="62">
        <v>1</v>
      </c>
      <c r="I19" s="63">
        <f t="shared" si="4"/>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60" customFormat="1" ht="24" x14ac:dyDescent="0.2">
      <c r="A20" s="59" t="str">
        <f t="shared" si="5"/>
        <v>1.4</v>
      </c>
      <c r="B20" s="115" t="s">
        <v>151</v>
      </c>
      <c r="C20" s="60" t="s">
        <v>136</v>
      </c>
      <c r="D20" s="116"/>
      <c r="E20" s="161">
        <v>44464</v>
      </c>
      <c r="F20" s="162">
        <f>IF(ISBLANK(E20)," - ",IF(G20=0,E20,E20+G20-1))</f>
        <v>44465</v>
      </c>
      <c r="G20" s="61">
        <v>2</v>
      </c>
      <c r="H20" s="62">
        <v>1</v>
      </c>
      <c r="I20" s="63">
        <f t="shared" si="4"/>
        <v>0</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v>1.5</v>
      </c>
      <c r="B21" s="115" t="s">
        <v>220</v>
      </c>
      <c r="C21" s="60" t="s">
        <v>136</v>
      </c>
      <c r="D21" s="116"/>
      <c r="E21" s="161">
        <v>44466</v>
      </c>
      <c r="F21" s="162">
        <f>IF(ISBLANK(E21)," - ",IF(G21=0,E21,E21+G21-1))</f>
        <v>44466</v>
      </c>
      <c r="G21" s="61">
        <v>1</v>
      </c>
      <c r="H21" s="62">
        <v>1</v>
      </c>
      <c r="I21" s="63">
        <f t="shared" si="4"/>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 t="shared" si="5"/>
        <v>1.6</v>
      </c>
      <c r="B22" s="115" t="s">
        <v>141</v>
      </c>
      <c r="C22" s="60" t="s">
        <v>136</v>
      </c>
      <c r="D22" s="116"/>
      <c r="E22" s="161">
        <v>44467</v>
      </c>
      <c r="F22" s="162">
        <f t="shared" si="6"/>
        <v>44467</v>
      </c>
      <c r="G22" s="61">
        <v>1</v>
      </c>
      <c r="H22" s="62">
        <v>1</v>
      </c>
      <c r="I22" s="63">
        <f t="shared" si="4"/>
        <v>1</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18" x14ac:dyDescent="0.2">
      <c r="A23" s="59" t="str">
        <f t="shared" si="5"/>
        <v>1.7</v>
      </c>
      <c r="B23" s="115" t="s">
        <v>144</v>
      </c>
      <c r="C23" s="60" t="s">
        <v>136</v>
      </c>
      <c r="D23" s="116"/>
      <c r="E23" s="161">
        <v>44467</v>
      </c>
      <c r="F23" s="162">
        <f>IF(ISBLANK(E23)," - ",IF(G23=0,E23,E23+G23-1))</f>
        <v>44468</v>
      </c>
      <c r="G23" s="61">
        <v>2</v>
      </c>
      <c r="H23" s="62">
        <v>1</v>
      </c>
      <c r="I23" s="63">
        <f t="shared" si="4"/>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24" x14ac:dyDescent="0.2">
      <c r="A24" s="59" t="str">
        <f t="shared" si="5"/>
        <v>1.8</v>
      </c>
      <c r="B24" s="115" t="s">
        <v>145</v>
      </c>
      <c r="C24" s="60" t="s">
        <v>136</v>
      </c>
      <c r="D24" s="116"/>
      <c r="E24" s="161">
        <v>44468</v>
      </c>
      <c r="F24" s="162">
        <f t="shared" si="6"/>
        <v>44469</v>
      </c>
      <c r="G24" s="61">
        <v>2</v>
      </c>
      <c r="H24" s="62">
        <v>1</v>
      </c>
      <c r="I24" s="63">
        <f t="shared" si="4"/>
        <v>2</v>
      </c>
      <c r="J24" s="93"/>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60" customFormat="1" ht="24" x14ac:dyDescent="0.2">
      <c r="A25" s="59" t="s">
        <v>221</v>
      </c>
      <c r="B25" s="117" t="s">
        <v>146</v>
      </c>
      <c r="C25" s="60" t="s">
        <v>136</v>
      </c>
      <c r="D25" s="169"/>
      <c r="E25" s="170">
        <v>44469</v>
      </c>
      <c r="F25" s="171">
        <f t="shared" si="6"/>
        <v>44472</v>
      </c>
      <c r="G25" s="172">
        <v>4</v>
      </c>
      <c r="H25" s="173">
        <v>1</v>
      </c>
      <c r="I25" s="174">
        <f t="shared" si="4"/>
        <v>2</v>
      </c>
      <c r="J25" s="175"/>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54" customFormat="1" ht="18" x14ac:dyDescent="0.2">
      <c r="A26" s="52" t="str">
        <f>IF(ISERROR(VALUE(SUBSTITUTE(prevWBS,".",""))),"1",IF(ISERROR(FIND("`",SUBSTITUTE(prevWBS,".","`",1))),TEXT(VALUE(prevWBS)+1,"#"),TEXT(VALUE(LEFT(prevWBS,FIND("`",SUBSTITUTE(prevWBS,".","`",1))-1))+1,"#")))</f>
        <v>2</v>
      </c>
      <c r="B26" s="53" t="s">
        <v>147</v>
      </c>
      <c r="D26" s="55"/>
      <c r="E26" s="163"/>
      <c r="F26" s="163" t="str">
        <f t="shared" si="6"/>
        <v xml:space="preserve"> - </v>
      </c>
      <c r="G26" s="56"/>
      <c r="H26" s="57"/>
      <c r="I26" s="58" t="str">
        <f t="shared" si="4"/>
        <v xml:space="preserve"> - </v>
      </c>
      <c r="J26" s="94"/>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15" t="s">
        <v>148</v>
      </c>
      <c r="C27" s="60" t="s">
        <v>136</v>
      </c>
      <c r="D27" s="116"/>
      <c r="E27" s="161">
        <v>44473</v>
      </c>
      <c r="F27" s="162">
        <f t="shared" si="6"/>
        <v>44473</v>
      </c>
      <c r="G27" s="61">
        <v>1</v>
      </c>
      <c r="H27" s="62">
        <v>0.5</v>
      </c>
      <c r="I27" s="63">
        <f t="shared" si="4"/>
        <v>1</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15" t="s">
        <v>149</v>
      </c>
      <c r="C28" s="60" t="s">
        <v>136</v>
      </c>
      <c r="D28" s="116"/>
      <c r="E28" s="161">
        <v>44474</v>
      </c>
      <c r="F28" s="162">
        <f>IF(ISBLANK(E28)," - ",IF(G28=0,E28,E28+G28-1))</f>
        <v>44477</v>
      </c>
      <c r="G28" s="61">
        <v>4</v>
      </c>
      <c r="H28" s="62">
        <v>1</v>
      </c>
      <c r="I28" s="63">
        <f t="shared" si="4"/>
        <v>4</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
        <v>167</v>
      </c>
      <c r="B29" s="117" t="s">
        <v>155</v>
      </c>
      <c r="C29" s="60" t="s">
        <v>136</v>
      </c>
      <c r="D29" s="116"/>
      <c r="E29" s="161">
        <v>44474</v>
      </c>
      <c r="F29" s="162">
        <f t="shared" si="6"/>
        <v>44474</v>
      </c>
      <c r="G29" s="61">
        <v>1</v>
      </c>
      <c r="H29" s="62">
        <v>1</v>
      </c>
      <c r="I29" s="63">
        <f t="shared" si="4"/>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60" customFormat="1" ht="18" x14ac:dyDescent="0.2">
      <c r="A30" s="59" t="s">
        <v>168</v>
      </c>
      <c r="B30" s="117" t="s">
        <v>154</v>
      </c>
      <c r="C30" s="60" t="s">
        <v>136</v>
      </c>
      <c r="D30" s="116"/>
      <c r="E30" s="161">
        <v>44474</v>
      </c>
      <c r="F30" s="162">
        <f t="shared" si="6"/>
        <v>44474</v>
      </c>
      <c r="G30" s="61">
        <v>1</v>
      </c>
      <c r="H30" s="62">
        <v>1</v>
      </c>
      <c r="I30" s="63">
        <f t="shared" si="4"/>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s="60" customFormat="1" ht="18" x14ac:dyDescent="0.2">
      <c r="A31" s="59" t="s">
        <v>169</v>
      </c>
      <c r="B31" s="117" t="s">
        <v>156</v>
      </c>
      <c r="C31" s="60" t="s">
        <v>136</v>
      </c>
      <c r="D31" s="116"/>
      <c r="E31" s="161">
        <v>44475</v>
      </c>
      <c r="F31" s="162">
        <f t="shared" si="6"/>
        <v>44475</v>
      </c>
      <c r="G31" s="61">
        <v>1</v>
      </c>
      <c r="H31" s="62">
        <v>1</v>
      </c>
      <c r="I31" s="63">
        <f t="shared" si="4"/>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
        <v>170</v>
      </c>
      <c r="B32" s="117" t="s">
        <v>158</v>
      </c>
      <c r="C32" s="60" t="s">
        <v>136</v>
      </c>
      <c r="D32" s="116"/>
      <c r="E32" s="161">
        <v>44475</v>
      </c>
      <c r="F32" s="162">
        <f t="shared" si="6"/>
        <v>44475</v>
      </c>
      <c r="G32" s="61">
        <v>1</v>
      </c>
      <c r="H32" s="62">
        <v>1</v>
      </c>
      <c r="I32" s="63">
        <f t="shared" si="4"/>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
        <v>171</v>
      </c>
      <c r="B33" s="117" t="s">
        <v>160</v>
      </c>
      <c r="C33" s="60" t="s">
        <v>136</v>
      </c>
      <c r="D33" s="116"/>
      <c r="E33" s="161">
        <v>44476</v>
      </c>
      <c r="F33" s="162">
        <f t="shared" si="6"/>
        <v>44476</v>
      </c>
      <c r="G33" s="61">
        <v>1</v>
      </c>
      <c r="H33" s="62">
        <v>1</v>
      </c>
      <c r="I33" s="63">
        <f t="shared" si="4"/>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
        <v>172</v>
      </c>
      <c r="B34" s="117" t="s">
        <v>163</v>
      </c>
      <c r="C34" s="60" t="s">
        <v>136</v>
      </c>
      <c r="D34" s="116"/>
      <c r="E34" s="161">
        <v>44476</v>
      </c>
      <c r="F34" s="162">
        <f t="shared" si="6"/>
        <v>44476</v>
      </c>
      <c r="G34" s="61">
        <v>1</v>
      </c>
      <c r="H34" s="62">
        <v>1</v>
      </c>
      <c r="I34" s="63">
        <f t="shared" si="4"/>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
        <v>173</v>
      </c>
      <c r="B35" s="117" t="s">
        <v>164</v>
      </c>
      <c r="C35" s="60" t="s">
        <v>136</v>
      </c>
      <c r="D35" s="116"/>
      <c r="E35" s="161">
        <v>44477</v>
      </c>
      <c r="F35" s="162">
        <f t="shared" si="6"/>
        <v>44477</v>
      </c>
      <c r="G35" s="61">
        <v>1</v>
      </c>
      <c r="H35" s="62">
        <v>1</v>
      </c>
      <c r="I35" s="63">
        <f t="shared" si="4"/>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
        <v>174</v>
      </c>
      <c r="B36" s="117" t="s">
        <v>166</v>
      </c>
      <c r="C36" s="60" t="s">
        <v>136</v>
      </c>
      <c r="D36" s="116"/>
      <c r="E36" s="161">
        <v>44477</v>
      </c>
      <c r="F36" s="162">
        <f t="shared" si="6"/>
        <v>44477</v>
      </c>
      <c r="G36" s="61">
        <v>1</v>
      </c>
      <c r="H36" s="62">
        <v>1</v>
      </c>
      <c r="I36" s="63">
        <f t="shared" si="4"/>
        <v>1</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115" t="s">
        <v>175</v>
      </c>
      <c r="C37" s="60" t="s">
        <v>136</v>
      </c>
      <c r="D37" s="116"/>
      <c r="E37" s="161">
        <v>44478</v>
      </c>
      <c r="F37" s="162">
        <f>IF(ISBLANK(E37)," - ",IF(G37=0,E37,E37+G37-1))</f>
        <v>44483</v>
      </c>
      <c r="G37" s="61">
        <v>6</v>
      </c>
      <c r="H37" s="62">
        <v>1</v>
      </c>
      <c r="I37" s="63">
        <f t="shared" si="4"/>
        <v>4</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18" x14ac:dyDescent="0.2">
      <c r="A38" s="59" t="s">
        <v>176</v>
      </c>
      <c r="B38" s="117" t="s">
        <v>155</v>
      </c>
      <c r="C38" s="60" t="s">
        <v>136</v>
      </c>
      <c r="D38" s="116"/>
      <c r="E38" s="161">
        <v>44478</v>
      </c>
      <c r="F38" s="162">
        <f>IF(ISBLANK(E38)," - ",IF(G38=0,E38,E38+G38-1))</f>
        <v>44479</v>
      </c>
      <c r="G38" s="61">
        <v>2</v>
      </c>
      <c r="H38" s="62">
        <v>1</v>
      </c>
      <c r="I38" s="63">
        <f t="shared" si="4"/>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18" x14ac:dyDescent="0.2">
      <c r="A39" s="59" t="s">
        <v>177</v>
      </c>
      <c r="B39" s="117" t="s">
        <v>154</v>
      </c>
      <c r="C39" s="60" t="s">
        <v>136</v>
      </c>
      <c r="D39" s="116"/>
      <c r="E39" s="161">
        <v>44479</v>
      </c>
      <c r="F39" s="162">
        <f>IF(ISBLANK(E39)," - ",IF(G39=0,E39,E39+G39-1))</f>
        <v>44480</v>
      </c>
      <c r="G39" s="61">
        <v>2</v>
      </c>
      <c r="H39" s="62">
        <v>1</v>
      </c>
      <c r="I39" s="63">
        <f t="shared" si="4"/>
        <v>1</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
        <v>178</v>
      </c>
      <c r="B40" s="117" t="s">
        <v>156</v>
      </c>
      <c r="C40" s="60" t="s">
        <v>136</v>
      </c>
      <c r="D40" s="116"/>
      <c r="E40" s="161">
        <v>44481</v>
      </c>
      <c r="F40" s="162">
        <f t="shared" si="6"/>
        <v>44481</v>
      </c>
      <c r="G40" s="61">
        <v>1</v>
      </c>
      <c r="H40" s="62">
        <v>1</v>
      </c>
      <c r="I40" s="63">
        <f t="shared" si="4"/>
        <v>1</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
        <v>179</v>
      </c>
      <c r="B41" s="117" t="s">
        <v>158</v>
      </c>
      <c r="C41" s="60" t="s">
        <v>136</v>
      </c>
      <c r="D41" s="116"/>
      <c r="E41" s="161">
        <v>44481</v>
      </c>
      <c r="F41" s="162">
        <f t="shared" si="6"/>
        <v>44481</v>
      </c>
      <c r="G41" s="61">
        <v>1</v>
      </c>
      <c r="H41" s="62">
        <v>1</v>
      </c>
      <c r="I41" s="63">
        <f t="shared" si="4"/>
        <v>1</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
        <v>180</v>
      </c>
      <c r="B42" s="117" t="s">
        <v>160</v>
      </c>
      <c r="C42" s="60" t="s">
        <v>136</v>
      </c>
      <c r="D42" s="116"/>
      <c r="E42" s="161">
        <v>44482</v>
      </c>
      <c r="F42" s="162">
        <f t="shared" si="6"/>
        <v>44482</v>
      </c>
      <c r="G42" s="61">
        <v>1</v>
      </c>
      <c r="H42" s="62">
        <v>1</v>
      </c>
      <c r="I42" s="63">
        <f t="shared" si="4"/>
        <v>1</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
        <v>181</v>
      </c>
      <c r="B43" s="117" t="s">
        <v>163</v>
      </c>
      <c r="C43" s="60" t="s">
        <v>136</v>
      </c>
      <c r="D43" s="116"/>
      <c r="E43" s="161">
        <v>44482</v>
      </c>
      <c r="F43" s="162">
        <f t="shared" si="6"/>
        <v>44482</v>
      </c>
      <c r="G43" s="61">
        <v>1</v>
      </c>
      <c r="H43" s="62">
        <v>1</v>
      </c>
      <c r="I43" s="63">
        <f t="shared" si="4"/>
        <v>1</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
        <v>182</v>
      </c>
      <c r="B44" s="117" t="s">
        <v>164</v>
      </c>
      <c r="C44" s="60" t="s">
        <v>136</v>
      </c>
      <c r="D44" s="116"/>
      <c r="E44" s="161">
        <v>44483</v>
      </c>
      <c r="F44" s="162">
        <f t="shared" si="6"/>
        <v>44483</v>
      </c>
      <c r="G44" s="61">
        <v>1</v>
      </c>
      <c r="H44" s="62">
        <v>1</v>
      </c>
      <c r="I44" s="63">
        <f t="shared" si="4"/>
        <v>1</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18" x14ac:dyDescent="0.2">
      <c r="A45" s="59" t="s">
        <v>183</v>
      </c>
      <c r="B45" s="117" t="s">
        <v>166</v>
      </c>
      <c r="C45" s="60" t="s">
        <v>136</v>
      </c>
      <c r="D45" s="116"/>
      <c r="E45" s="161">
        <v>44483</v>
      </c>
      <c r="F45" s="162">
        <f t="shared" si="6"/>
        <v>44483</v>
      </c>
      <c r="G45" s="61">
        <v>1</v>
      </c>
      <c r="H45" s="62">
        <v>1</v>
      </c>
      <c r="I45" s="63">
        <f t="shared" si="4"/>
        <v>1</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6" s="115" t="s">
        <v>185</v>
      </c>
      <c r="C46" s="60" t="s">
        <v>136</v>
      </c>
      <c r="D46" s="116"/>
      <c r="E46" s="161">
        <v>44484</v>
      </c>
      <c r="F46" s="162">
        <f t="shared" si="6"/>
        <v>44486</v>
      </c>
      <c r="G46" s="61">
        <v>3</v>
      </c>
      <c r="H46" s="62">
        <v>0</v>
      </c>
      <c r="I46" s="63">
        <f t="shared" si="4"/>
        <v>1</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
        <v>214</v>
      </c>
      <c r="B47" s="117" t="s">
        <v>215</v>
      </c>
      <c r="C47" s="60" t="s">
        <v>136</v>
      </c>
      <c r="D47" s="116"/>
      <c r="E47" s="161">
        <v>44484</v>
      </c>
      <c r="F47" s="162">
        <f t="shared" si="6"/>
        <v>44484</v>
      </c>
      <c r="G47" s="61">
        <v>1</v>
      </c>
      <c r="H47" s="62">
        <v>0.9</v>
      </c>
      <c r="I47" s="63">
        <f t="shared" si="4"/>
        <v>1</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18" x14ac:dyDescent="0.2">
      <c r="A48" s="59" t="s">
        <v>216</v>
      </c>
      <c r="B48" s="117" t="s">
        <v>217</v>
      </c>
      <c r="C48" s="60" t="s">
        <v>136</v>
      </c>
      <c r="D48" s="116"/>
      <c r="E48" s="161">
        <v>44485</v>
      </c>
      <c r="F48" s="162">
        <f t="shared" si="6"/>
        <v>44485</v>
      </c>
      <c r="G48" s="61">
        <v>1</v>
      </c>
      <c r="H48" s="62"/>
      <c r="I48" s="63">
        <f t="shared" si="4"/>
        <v>0</v>
      </c>
      <c r="J48" s="93"/>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18" x14ac:dyDescent="0.2">
      <c r="A49" s="59" t="s">
        <v>218</v>
      </c>
      <c r="B49" s="117" t="s">
        <v>219</v>
      </c>
      <c r="C49" s="60" t="s">
        <v>136</v>
      </c>
      <c r="D49" s="116"/>
      <c r="E49" s="161">
        <v>44486</v>
      </c>
      <c r="F49" s="162">
        <f t="shared" si="6"/>
        <v>44486</v>
      </c>
      <c r="G49" s="61">
        <v>1</v>
      </c>
      <c r="H49" s="62">
        <v>1</v>
      </c>
      <c r="I49" s="63">
        <f t="shared" si="4"/>
        <v>0</v>
      </c>
      <c r="J49" s="93"/>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50" s="115" t="s">
        <v>186</v>
      </c>
      <c r="C50" s="60" t="s">
        <v>136</v>
      </c>
      <c r="D50" s="116"/>
      <c r="E50" s="161">
        <v>44486</v>
      </c>
      <c r="F50" s="162">
        <f t="shared" si="6"/>
        <v>44489</v>
      </c>
      <c r="G50" s="61">
        <v>4</v>
      </c>
      <c r="H50" s="62">
        <v>0</v>
      </c>
      <c r="I50" s="63">
        <f t="shared" si="4"/>
        <v>3</v>
      </c>
      <c r="J50" s="93"/>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
        <v>187</v>
      </c>
      <c r="B51" s="117" t="s">
        <v>155</v>
      </c>
      <c r="C51" s="60" t="s">
        <v>136</v>
      </c>
      <c r="D51" s="169"/>
      <c r="E51" s="170">
        <v>44486</v>
      </c>
      <c r="F51" s="171">
        <f t="shared" si="6"/>
        <v>44486</v>
      </c>
      <c r="G51" s="172">
        <v>1</v>
      </c>
      <c r="H51" s="173"/>
      <c r="I51" s="174">
        <f t="shared" si="4"/>
        <v>0</v>
      </c>
      <c r="J51" s="175"/>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
        <v>188</v>
      </c>
      <c r="B52" s="117" t="s">
        <v>154</v>
      </c>
      <c r="C52" s="60" t="s">
        <v>136</v>
      </c>
      <c r="D52" s="169"/>
      <c r="E52" s="170">
        <v>44486</v>
      </c>
      <c r="F52" s="171">
        <f t="shared" si="6"/>
        <v>44486</v>
      </c>
      <c r="G52" s="172">
        <v>1</v>
      </c>
      <c r="H52" s="173"/>
      <c r="I52" s="174">
        <f t="shared" si="4"/>
        <v>0</v>
      </c>
      <c r="J52" s="175"/>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60" customFormat="1" ht="18" x14ac:dyDescent="0.2">
      <c r="A53" s="59" t="s">
        <v>189</v>
      </c>
      <c r="B53" s="117" t="s">
        <v>156</v>
      </c>
      <c r="C53" s="60" t="s">
        <v>136</v>
      </c>
      <c r="D53" s="169"/>
      <c r="E53" s="170">
        <v>44487</v>
      </c>
      <c r="F53" s="171">
        <f t="shared" si="6"/>
        <v>44487</v>
      </c>
      <c r="G53" s="172">
        <v>1</v>
      </c>
      <c r="H53" s="173"/>
      <c r="I53" s="174">
        <f t="shared" si="4"/>
        <v>1</v>
      </c>
      <c r="J53" s="175"/>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66" s="60" customFormat="1" ht="18" x14ac:dyDescent="0.2">
      <c r="A54" s="59" t="s">
        <v>191</v>
      </c>
      <c r="B54" s="117" t="s">
        <v>158</v>
      </c>
      <c r="C54" s="60" t="s">
        <v>136</v>
      </c>
      <c r="D54" s="169"/>
      <c r="E54" s="170">
        <v>44487</v>
      </c>
      <c r="F54" s="171">
        <f t="shared" si="6"/>
        <v>44487</v>
      </c>
      <c r="G54" s="172">
        <v>1</v>
      </c>
      <c r="H54" s="173"/>
      <c r="I54" s="174">
        <f t="shared" si="4"/>
        <v>1</v>
      </c>
      <c r="J54" s="175"/>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
        <v>190</v>
      </c>
      <c r="B55" s="117" t="s">
        <v>160</v>
      </c>
      <c r="C55" s="60" t="s">
        <v>136</v>
      </c>
      <c r="D55" s="169"/>
      <c r="E55" s="170">
        <v>44488</v>
      </c>
      <c r="F55" s="171">
        <f t="shared" si="6"/>
        <v>44488</v>
      </c>
      <c r="G55" s="172">
        <v>1</v>
      </c>
      <c r="H55" s="173"/>
      <c r="I55" s="174">
        <f t="shared" si="4"/>
        <v>1</v>
      </c>
      <c r="J55" s="175"/>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t="s">
        <v>191</v>
      </c>
      <c r="B56" s="117" t="s">
        <v>163</v>
      </c>
      <c r="C56" s="60" t="s">
        <v>136</v>
      </c>
      <c r="D56" s="169"/>
      <c r="E56" s="170">
        <v>44488</v>
      </c>
      <c r="F56" s="171">
        <f t="shared" si="6"/>
        <v>44488</v>
      </c>
      <c r="G56" s="172">
        <v>1</v>
      </c>
      <c r="H56" s="173"/>
      <c r="I56" s="174">
        <f t="shared" si="4"/>
        <v>1</v>
      </c>
      <c r="J56" s="175"/>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60" customFormat="1" ht="18" x14ac:dyDescent="0.2">
      <c r="A57" s="59" t="s">
        <v>192</v>
      </c>
      <c r="B57" s="117" t="s">
        <v>164</v>
      </c>
      <c r="C57" s="60" t="s">
        <v>136</v>
      </c>
      <c r="D57" s="169"/>
      <c r="E57" s="170">
        <v>44489</v>
      </c>
      <c r="F57" s="171">
        <f t="shared" si="6"/>
        <v>44489</v>
      </c>
      <c r="G57" s="172">
        <v>1</v>
      </c>
      <c r="H57" s="173"/>
      <c r="I57" s="174">
        <f t="shared" si="4"/>
        <v>1</v>
      </c>
      <c r="J57" s="175"/>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66" s="60" customFormat="1" ht="18" x14ac:dyDescent="0.2">
      <c r="A58" s="59" t="s">
        <v>193</v>
      </c>
      <c r="B58" s="117" t="s">
        <v>166</v>
      </c>
      <c r="C58" s="60" t="s">
        <v>136</v>
      </c>
      <c r="D58" s="169"/>
      <c r="E58" s="170">
        <v>44489</v>
      </c>
      <c r="F58" s="171">
        <f t="shared" si="6"/>
        <v>44489</v>
      </c>
      <c r="G58" s="172">
        <v>1</v>
      </c>
      <c r="H58" s="173"/>
      <c r="I58" s="174">
        <f t="shared" si="4"/>
        <v>1</v>
      </c>
      <c r="J58" s="175"/>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60" customFormat="1" ht="18" x14ac:dyDescent="0.2">
      <c r="A59" s="59">
        <v>2.7</v>
      </c>
      <c r="B59" s="176" t="s">
        <v>194</v>
      </c>
      <c r="C59" s="60" t="s">
        <v>136</v>
      </c>
      <c r="D59" s="169"/>
      <c r="E59" s="170">
        <v>44490</v>
      </c>
      <c r="F59" s="171">
        <f>IF(ISBLANK(E59)," - ",IF(G59=0,E59,E59+G59-1))</f>
        <v>44491</v>
      </c>
      <c r="G59" s="172">
        <v>2</v>
      </c>
      <c r="H59" s="173"/>
      <c r="I59" s="174">
        <f t="shared" si="4"/>
        <v>2</v>
      </c>
      <c r="J59" s="175"/>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66" s="54" customFormat="1" ht="18" x14ac:dyDescent="0.2">
      <c r="A60" s="52" t="str">
        <f>IF(ISERROR(VALUE(SUBSTITUTE(prevWBS,".",""))),"1",IF(ISERROR(FIND("`",SUBSTITUTE(prevWBS,".","`",1))),TEXT(VALUE(prevWBS)+1,"#"),TEXT(VALUE(LEFT(prevWBS,FIND("`",SUBSTITUTE(prevWBS,".","`",1))-1))+1,"#")))</f>
        <v>3</v>
      </c>
      <c r="B60" s="53" t="s">
        <v>195</v>
      </c>
      <c r="D60" s="55"/>
      <c r="E60" s="163"/>
      <c r="F60" s="163" t="str">
        <f t="shared" si="6"/>
        <v xml:space="preserve"> - </v>
      </c>
      <c r="G60" s="56"/>
      <c r="H60" s="57"/>
      <c r="I60" s="58" t="str">
        <f t="shared" si="4"/>
        <v xml:space="preserve"> - </v>
      </c>
      <c r="J60" s="94"/>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row>
    <row r="61" spans="1:66" s="60" customFormat="1" ht="18" x14ac:dyDescent="0.2">
      <c r="A6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1" s="115" t="s">
        <v>224</v>
      </c>
      <c r="C61" s="60" t="s">
        <v>136</v>
      </c>
      <c r="D61" s="116"/>
      <c r="E61" s="161">
        <v>44491</v>
      </c>
      <c r="F61" s="162">
        <f>IF(ISBLANK(E61)," - ",IF(G61=0,E61,E61+G61-1))</f>
        <v>44503</v>
      </c>
      <c r="G61" s="61">
        <v>13</v>
      </c>
      <c r="H61" s="62">
        <v>0</v>
      </c>
      <c r="I61" s="63">
        <f t="shared" si="4"/>
        <v>9</v>
      </c>
      <c r="J61" s="93"/>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24" x14ac:dyDescent="0.2">
      <c r="A62" s="59" t="s">
        <v>196</v>
      </c>
      <c r="B62" s="117" t="s">
        <v>197</v>
      </c>
      <c r="C62" s="60" t="s">
        <v>136</v>
      </c>
      <c r="D62" s="116"/>
      <c r="E62" s="161">
        <v>44491</v>
      </c>
      <c r="F62" s="162">
        <f t="shared" si="6"/>
        <v>44491</v>
      </c>
      <c r="G62" s="61">
        <v>1</v>
      </c>
      <c r="H62" s="62"/>
      <c r="I62" s="63">
        <f t="shared" si="4"/>
        <v>1</v>
      </c>
      <c r="J62" s="93"/>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60" customFormat="1" ht="18" x14ac:dyDescent="0.2">
      <c r="A63" s="59" t="s">
        <v>198</v>
      </c>
      <c r="B63" s="117" t="s">
        <v>158</v>
      </c>
      <c r="C63" s="60" t="s">
        <v>136</v>
      </c>
      <c r="D63" s="116"/>
      <c r="E63" s="161">
        <v>44491</v>
      </c>
      <c r="F63" s="162">
        <f t="shared" ref="F63:F71" si="8">IF(ISBLANK(E63)," - ",IF(G63=0,E63,E63+G63-1))</f>
        <v>44492</v>
      </c>
      <c r="G63" s="61">
        <v>2</v>
      </c>
      <c r="H63" s="62">
        <v>0</v>
      </c>
      <c r="I63" s="63">
        <f t="shared" si="4"/>
        <v>1</v>
      </c>
      <c r="J63" s="93"/>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66" s="60" customFormat="1" ht="18" x14ac:dyDescent="0.2">
      <c r="A64" s="59" t="s">
        <v>199</v>
      </c>
      <c r="B64" s="117" t="s">
        <v>160</v>
      </c>
      <c r="C64" s="60" t="s">
        <v>136</v>
      </c>
      <c r="D64" s="116"/>
      <c r="E64" s="161">
        <v>44492</v>
      </c>
      <c r="F64" s="162">
        <f t="shared" si="8"/>
        <v>44493</v>
      </c>
      <c r="G64" s="61">
        <v>2</v>
      </c>
      <c r="H64" s="62"/>
      <c r="I64" s="63">
        <f t="shared" si="4"/>
        <v>0</v>
      </c>
      <c r="J64" s="93"/>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18" x14ac:dyDescent="0.2">
      <c r="A65" s="59" t="s">
        <v>200</v>
      </c>
      <c r="B65" s="117" t="s">
        <v>163</v>
      </c>
      <c r="C65" s="60" t="s">
        <v>136</v>
      </c>
      <c r="D65" s="116"/>
      <c r="E65" s="161">
        <v>44493</v>
      </c>
      <c r="F65" s="162">
        <f t="shared" si="8"/>
        <v>44495</v>
      </c>
      <c r="G65" s="61">
        <v>3</v>
      </c>
      <c r="H65" s="62"/>
      <c r="I65" s="63">
        <f t="shared" si="4"/>
        <v>2</v>
      </c>
      <c r="J65" s="93"/>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
        <v>201</v>
      </c>
      <c r="B66" s="117" t="s">
        <v>164</v>
      </c>
      <c r="C66" s="60" t="s">
        <v>136</v>
      </c>
      <c r="D66" s="116"/>
      <c r="E66" s="161">
        <v>44495</v>
      </c>
      <c r="F66" s="162">
        <f t="shared" si="8"/>
        <v>44497</v>
      </c>
      <c r="G66" s="61">
        <v>3</v>
      </c>
      <c r="H66" s="62"/>
      <c r="I66" s="63">
        <f t="shared" si="4"/>
        <v>3</v>
      </c>
      <c r="J66" s="93"/>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60" customFormat="1" ht="18" x14ac:dyDescent="0.2">
      <c r="A67" s="59" t="s">
        <v>202</v>
      </c>
      <c r="B67" s="117" t="s">
        <v>166</v>
      </c>
      <c r="C67" s="60" t="s">
        <v>136</v>
      </c>
      <c r="D67" s="116"/>
      <c r="E67" s="161">
        <v>44497</v>
      </c>
      <c r="F67" s="162">
        <f t="shared" si="8"/>
        <v>44499</v>
      </c>
      <c r="G67" s="61">
        <v>3</v>
      </c>
      <c r="H67" s="62"/>
      <c r="I67" s="63">
        <f t="shared" si="4"/>
        <v>2</v>
      </c>
      <c r="J67" s="93"/>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66" s="60" customFormat="1" ht="18" x14ac:dyDescent="0.2">
      <c r="A68" s="59" t="s">
        <v>203</v>
      </c>
      <c r="B68" s="117" t="s">
        <v>155</v>
      </c>
      <c r="C68" s="60" t="s">
        <v>136</v>
      </c>
      <c r="D68" s="116"/>
      <c r="E68" s="161">
        <v>44499</v>
      </c>
      <c r="F68" s="162">
        <f t="shared" si="8"/>
        <v>44500</v>
      </c>
      <c r="G68" s="61">
        <v>2</v>
      </c>
      <c r="H68" s="62"/>
      <c r="I68" s="63">
        <f t="shared" si="4"/>
        <v>0</v>
      </c>
      <c r="J68" s="93"/>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66" s="60" customFormat="1" ht="18" x14ac:dyDescent="0.2">
      <c r="A69" s="59" t="s">
        <v>204</v>
      </c>
      <c r="B69" s="117" t="s">
        <v>154</v>
      </c>
      <c r="C69" s="60" t="s">
        <v>136</v>
      </c>
      <c r="D69" s="116"/>
      <c r="E69" s="161">
        <v>44501</v>
      </c>
      <c r="F69" s="162">
        <f t="shared" si="8"/>
        <v>44502</v>
      </c>
      <c r="G69" s="61">
        <v>2</v>
      </c>
      <c r="H69" s="62"/>
      <c r="I69" s="63">
        <f t="shared" si="4"/>
        <v>2</v>
      </c>
      <c r="J69" s="93"/>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row>
    <row r="70" spans="1:66" s="60" customFormat="1" ht="18" x14ac:dyDescent="0.2">
      <c r="A70" s="59" t="s">
        <v>205</v>
      </c>
      <c r="B70" s="117" t="s">
        <v>156</v>
      </c>
      <c r="C70" s="60" t="s">
        <v>136</v>
      </c>
      <c r="D70" s="116"/>
      <c r="E70" s="161">
        <v>44502</v>
      </c>
      <c r="F70" s="162">
        <f t="shared" si="8"/>
        <v>44503</v>
      </c>
      <c r="G70" s="61">
        <v>2</v>
      </c>
      <c r="H70" s="62"/>
      <c r="I70" s="63">
        <f t="shared" si="4"/>
        <v>2</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0" customFormat="1" ht="18" x14ac:dyDescent="0.2">
      <c r="A71" s="59">
        <v>3.2</v>
      </c>
      <c r="B71" s="176" t="s">
        <v>222</v>
      </c>
      <c r="C71" s="60" t="s">
        <v>136</v>
      </c>
      <c r="D71" s="116"/>
      <c r="E71" s="161">
        <v>44504</v>
      </c>
      <c r="F71" s="162">
        <f t="shared" si="8"/>
        <v>44505</v>
      </c>
      <c r="G71" s="61">
        <v>2</v>
      </c>
      <c r="H71" s="62"/>
      <c r="I71" s="174"/>
      <c r="J71" s="175"/>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54" customFormat="1" ht="18" x14ac:dyDescent="0.2">
      <c r="A72" s="52" t="str">
        <f>IF(ISERROR(VALUE(SUBSTITUTE(prevWBS,".",""))),"1",IF(ISERROR(FIND("`",SUBSTITUTE(prevWBS,".","`",1))),TEXT(VALUE(prevWBS)+1,"#"),TEXT(VALUE(LEFT(prevWBS,FIND("`",SUBSTITUTE(prevWBS,".","`",1))-1))+1,"#")))</f>
        <v>4</v>
      </c>
      <c r="B72" s="53" t="s">
        <v>206</v>
      </c>
      <c r="D72" s="55"/>
      <c r="E72" s="163"/>
      <c r="F72" s="163" t="str">
        <f t="shared" si="6"/>
        <v xml:space="preserve"> - </v>
      </c>
      <c r="G72" s="56"/>
      <c r="H72" s="57"/>
      <c r="I72" s="58" t="str">
        <f t="shared" si="4"/>
        <v xml:space="preserve"> - </v>
      </c>
      <c r="J72" s="94"/>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row>
    <row r="73" spans="1:66" s="60" customFormat="1" ht="28.5" customHeight="1" x14ac:dyDescent="0.2">
      <c r="A73" s="59">
        <v>4.0999999999999996</v>
      </c>
      <c r="B73" s="176" t="s">
        <v>184</v>
      </c>
      <c r="C73" s="60" t="s">
        <v>136</v>
      </c>
      <c r="D73" s="116"/>
      <c r="E73" s="161">
        <v>44497</v>
      </c>
      <c r="F73" s="162">
        <f t="shared" ref="F73" si="9">IF(ISBLANK(E73)," - ",IF(G73=0,E73,E73+G73-1))</f>
        <v>44497</v>
      </c>
      <c r="G73" s="61">
        <v>1</v>
      </c>
      <c r="H73" s="62"/>
      <c r="I73" s="63">
        <f t="shared" si="4"/>
        <v>1</v>
      </c>
      <c r="J73" s="93"/>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60" customFormat="1" ht="17.25" customHeight="1" x14ac:dyDescent="0.2">
      <c r="A7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74" s="115" t="s">
        <v>207</v>
      </c>
      <c r="C74" s="60" t="s">
        <v>136</v>
      </c>
      <c r="D74" s="116"/>
      <c r="E74" s="161">
        <v>44507</v>
      </c>
      <c r="F74" s="162">
        <f t="shared" ref="F74" si="10">IF(ISBLANK(E74)," - ",IF(G74=0,E74,E74+G74-1))</f>
        <v>44509</v>
      </c>
      <c r="G74" s="61">
        <v>3</v>
      </c>
      <c r="H74" s="62">
        <v>0</v>
      </c>
      <c r="I74" s="63"/>
      <c r="J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row>
    <row r="75" spans="1:66" s="60" customFormat="1" ht="18" x14ac:dyDescent="0.2">
      <c r="A7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75" s="115" t="s">
        <v>208</v>
      </c>
      <c r="C75" s="60" t="s">
        <v>136</v>
      </c>
      <c r="D75" s="116"/>
      <c r="E75" s="161">
        <v>44510</v>
      </c>
      <c r="F75" s="162">
        <f t="shared" si="6"/>
        <v>44512</v>
      </c>
      <c r="G75" s="61">
        <v>3</v>
      </c>
      <c r="H75" s="62">
        <v>0</v>
      </c>
      <c r="I75" s="63">
        <f t="shared" si="4"/>
        <v>3</v>
      </c>
      <c r="J75" s="93"/>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row>
    <row r="76" spans="1:66" s="60" customFormat="1" ht="18" x14ac:dyDescent="0.2">
      <c r="A7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6" s="115" t="s">
        <v>209</v>
      </c>
      <c r="C76" s="60" t="s">
        <v>136</v>
      </c>
      <c r="D76" s="116"/>
      <c r="E76" s="161">
        <v>44513</v>
      </c>
      <c r="F76" s="162">
        <f t="shared" si="6"/>
        <v>44515</v>
      </c>
      <c r="G76" s="61">
        <v>3</v>
      </c>
      <c r="H76" s="62">
        <v>0</v>
      </c>
      <c r="I76" s="63">
        <f t="shared" si="4"/>
        <v>1</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66" s="54" customFormat="1" ht="18" x14ac:dyDescent="0.2">
      <c r="A77" s="52">
        <v>5</v>
      </c>
      <c r="B77" s="53" t="s">
        <v>223</v>
      </c>
      <c r="D77" s="55"/>
      <c r="E77" s="163"/>
      <c r="F77" s="163" t="str">
        <f t="shared" ref="F77:F81" si="11">IF(ISBLANK(E77)," - ",IF(G77=0,E77,E77+G77-1))</f>
        <v xml:space="preserve"> - </v>
      </c>
      <c r="G77" s="56"/>
      <c r="H77" s="57"/>
      <c r="I77" s="58" t="str">
        <f t="shared" ref="I77:I79" si="12">IF(OR(F77=0,E77=0)," - ",NETWORKDAYS(E77,F77))</f>
        <v xml:space="preserve"> - </v>
      </c>
      <c r="J77" s="94"/>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row>
    <row r="78" spans="1:66" s="60" customFormat="1" ht="18" x14ac:dyDescent="0.2">
      <c r="A7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8" s="115" t="s">
        <v>210</v>
      </c>
      <c r="C78" s="60" t="s">
        <v>136</v>
      </c>
      <c r="D78" s="116"/>
      <c r="E78" s="161">
        <v>44515</v>
      </c>
      <c r="F78" s="162">
        <f t="shared" si="11"/>
        <v>44516</v>
      </c>
      <c r="G78" s="61">
        <v>2</v>
      </c>
      <c r="H78" s="62">
        <v>0</v>
      </c>
      <c r="I78" s="63">
        <f t="shared" si="12"/>
        <v>2</v>
      </c>
      <c r="J78" s="93"/>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66" s="60" customFormat="1" ht="18" x14ac:dyDescent="0.2">
      <c r="A7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79" s="115" t="s">
        <v>211</v>
      </c>
      <c r="C79" s="60" t="s">
        <v>136</v>
      </c>
      <c r="D79" s="116"/>
      <c r="E79" s="161">
        <v>44517</v>
      </c>
      <c r="F79" s="162">
        <f t="shared" si="11"/>
        <v>44518</v>
      </c>
      <c r="G79" s="61">
        <v>2</v>
      </c>
      <c r="H79" s="62">
        <v>0</v>
      </c>
      <c r="I79" s="63">
        <f t="shared" si="12"/>
        <v>2</v>
      </c>
      <c r="J79" s="93"/>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66" s="69" customFormat="1" ht="18" x14ac:dyDescent="0.2">
      <c r="A80" s="59">
        <v>5.3</v>
      </c>
      <c r="B80" s="115" t="s">
        <v>213</v>
      </c>
      <c r="C80" s="60" t="s">
        <v>136</v>
      </c>
      <c r="D80" s="169"/>
      <c r="E80" s="170">
        <v>44519</v>
      </c>
      <c r="F80" s="162">
        <f t="shared" si="11"/>
        <v>44519</v>
      </c>
      <c r="G80" s="172">
        <v>1</v>
      </c>
      <c r="H80" s="173"/>
      <c r="I80" s="174"/>
      <c r="J80" s="175"/>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row>
    <row r="81" spans="1:66" s="69" customFormat="1" ht="18" x14ac:dyDescent="0.2">
      <c r="A81" s="59">
        <v>5.4</v>
      </c>
      <c r="B81" s="115" t="s">
        <v>212</v>
      </c>
      <c r="C81" s="60" t="s">
        <v>136</v>
      </c>
      <c r="D81" s="169"/>
      <c r="E81" s="170">
        <v>44520</v>
      </c>
      <c r="F81" s="162">
        <f t="shared" si="11"/>
        <v>44520</v>
      </c>
      <c r="G81" s="172">
        <v>1</v>
      </c>
      <c r="H81" s="173"/>
      <c r="I81" s="174"/>
      <c r="J81" s="175"/>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row>
    <row r="82" spans="1:66" s="69" customFormat="1" ht="18" x14ac:dyDescent="0.2">
      <c r="A82" s="59"/>
      <c r="B82" s="64"/>
      <c r="C82" s="64"/>
      <c r="D82" s="65"/>
      <c r="E82" s="164"/>
      <c r="F82" s="164"/>
      <c r="G82" s="66"/>
      <c r="H82" s="67"/>
      <c r="I82" s="68"/>
      <c r="J82" s="95"/>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9" customFormat="1" ht="18" x14ac:dyDescent="0.2">
      <c r="A83" s="59"/>
      <c r="B83" s="64"/>
      <c r="C83" s="64"/>
      <c r="D83" s="65"/>
      <c r="E83" s="164"/>
      <c r="F83" s="164"/>
      <c r="G83" s="66"/>
      <c r="H83" s="67"/>
      <c r="I83" s="68"/>
      <c r="J83" s="95"/>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9" customFormat="1" ht="18" x14ac:dyDescent="0.2">
      <c r="A84" s="59"/>
      <c r="B84" s="64"/>
      <c r="C84" s="64"/>
      <c r="D84" s="65"/>
      <c r="E84" s="164"/>
      <c r="F84" s="164"/>
      <c r="G84" s="66"/>
      <c r="H84" s="67"/>
      <c r="I84" s="68"/>
      <c r="J84" s="95"/>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9" customFormat="1" ht="18" x14ac:dyDescent="0.2">
      <c r="A85" s="59"/>
      <c r="B85" s="64"/>
      <c r="C85" s="64"/>
      <c r="D85" s="65"/>
      <c r="E85" s="164"/>
      <c r="F85" s="164"/>
      <c r="G85" s="66"/>
      <c r="H85" s="67"/>
      <c r="I85" s="68" t="str">
        <f t="shared" si="4"/>
        <v xml:space="preserve"> - </v>
      </c>
      <c r="J85" s="95"/>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74" customFormat="1" ht="18" x14ac:dyDescent="0.2">
      <c r="A86" s="70" t="s">
        <v>1</v>
      </c>
      <c r="B86" s="71"/>
      <c r="C86" s="72"/>
      <c r="D86" s="72"/>
      <c r="E86" s="165"/>
      <c r="F86" s="165"/>
      <c r="G86" s="73"/>
      <c r="H86" s="73"/>
      <c r="I86" s="73"/>
      <c r="J86" s="96"/>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row>
    <row r="87" spans="1:66" s="69" customFormat="1" ht="18" x14ac:dyDescent="0.2">
      <c r="A87" s="75" t="s">
        <v>37</v>
      </c>
      <c r="B87" s="76"/>
      <c r="C87" s="76"/>
      <c r="D87" s="76"/>
      <c r="E87" s="166"/>
      <c r="F87" s="166"/>
      <c r="G87" s="76"/>
      <c r="H87" s="76"/>
      <c r="I87" s="76"/>
      <c r="J87" s="96"/>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row>
    <row r="88" spans="1:66" s="69" customFormat="1" ht="18" x14ac:dyDescent="0.2">
      <c r="A88" s="119" t="str">
        <f>IF(ISERROR(VALUE(SUBSTITUTE(prevWBS,".",""))),"1",IF(ISERROR(FIND("`",SUBSTITUTE(prevWBS,".","`",1))),TEXT(VALUE(prevWBS)+1,"#"),TEXT(VALUE(LEFT(prevWBS,FIND("`",SUBSTITUTE(prevWBS,".","`",1))-1))+1,"#")))</f>
        <v>1</v>
      </c>
      <c r="B88" s="120" t="s">
        <v>76</v>
      </c>
      <c r="C88" s="77"/>
      <c r="D88" s="78"/>
      <c r="E88" s="161"/>
      <c r="F88" s="162" t="str">
        <f t="shared" ref="F88:F91" si="13">IF(ISBLANK(E88)," - ",IF(G88=0,E88,E88+G88-1))</f>
        <v xml:space="preserve"> - </v>
      </c>
      <c r="G88" s="61"/>
      <c r="H88" s="62"/>
      <c r="I88" s="79" t="str">
        <f>IF(OR(F88=0,E88=0)," - ",NETWORKDAYS(E88,F88))</f>
        <v xml:space="preserve"> - </v>
      </c>
      <c r="J88" s="97"/>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row>
    <row r="89" spans="1:66" s="69" customFormat="1" ht="18" x14ac:dyDescent="0.2">
      <c r="A8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9" s="80" t="s">
        <v>62</v>
      </c>
      <c r="C89" s="80"/>
      <c r="D89" s="78"/>
      <c r="E89" s="161"/>
      <c r="F89" s="162" t="str">
        <f t="shared" si="13"/>
        <v xml:space="preserve"> - </v>
      </c>
      <c r="G89" s="61"/>
      <c r="H89" s="62"/>
      <c r="I89" s="79" t="str">
        <f t="shared" ref="I89:I91" si="14">IF(OR(F89=0,E89=0)," - ",NETWORKDAYS(E89,F89))</f>
        <v xml:space="preserve"> - </v>
      </c>
      <c r="J89" s="97"/>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row>
    <row r="90" spans="1:66" s="69" customFormat="1" ht="18" x14ac:dyDescent="0.2">
      <c r="A90"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0" s="81" t="s">
        <v>63</v>
      </c>
      <c r="C90" s="80"/>
      <c r="D90" s="78"/>
      <c r="E90" s="161"/>
      <c r="F90" s="162" t="str">
        <f t="shared" si="13"/>
        <v xml:space="preserve"> - </v>
      </c>
      <c r="G90" s="61"/>
      <c r="H90" s="62"/>
      <c r="I90" s="79" t="str">
        <f t="shared" si="14"/>
        <v xml:space="preserve"> - </v>
      </c>
      <c r="J90" s="97"/>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row>
    <row r="91" spans="1:66" s="69" customFormat="1" ht="18" x14ac:dyDescent="0.2">
      <c r="A91"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91" s="81" t="s">
        <v>64</v>
      </c>
      <c r="C91" s="80"/>
      <c r="D91" s="78"/>
      <c r="E91" s="161"/>
      <c r="F91" s="162" t="str">
        <f t="shared" si="13"/>
        <v xml:space="preserve"> - </v>
      </c>
      <c r="G91" s="61"/>
      <c r="H91" s="62"/>
      <c r="I91" s="79" t="str">
        <f t="shared" si="14"/>
        <v xml:space="preserve"> - </v>
      </c>
      <c r="J91" s="97"/>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row>
    <row r="92" spans="1:66" s="32" customFormat="1" x14ac:dyDescent="0.2">
      <c r="A92" s="151" t="str">
        <f>HYPERLINK("https://vertex42.link/HowToCreateAGanttChart","► Watch How to Create a Gantt Chart in Excel")</f>
        <v>► Watch How to Create a Gantt Chart in Excel</v>
      </c>
      <c r="B92" s="30"/>
      <c r="C92" s="30"/>
      <c r="D92" s="31"/>
      <c r="E92" s="167"/>
      <c r="F92" s="167"/>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2:H91 H75:H76 H72 H8:H70">
    <cfRule type="dataBar" priority="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52">
      <formula>K$6=TODAY()</formula>
    </cfRule>
  </conditionalFormatting>
  <conditionalFormatting sqref="K8:BN91">
    <cfRule type="expression" dxfId="3" priority="55">
      <formula>AND($E8&lt;=K$6,ROUNDDOWN(($F8-$E8+1)*$H8,0)+$E8-1&gt;=K$6)</formula>
    </cfRule>
    <cfRule type="expression" dxfId="2" priority="56">
      <formula>AND(NOT(ISBLANK($E8)),$E8&lt;=K$6,$F8&gt;=K$6)</formula>
    </cfRule>
  </conditionalFormatting>
  <conditionalFormatting sqref="K82:BN91 K6:BN76">
    <cfRule type="expression" dxfId="1" priority="15">
      <formula>K$6=TODAY()</formula>
    </cfRule>
  </conditionalFormatting>
  <conditionalFormatting sqref="H77:H81">
    <cfRule type="dataBar" priority="4">
      <dataBar>
        <cfvo type="num" val="0"/>
        <cfvo type="num" val="1"/>
        <color theme="0" tint="-0.34998626667073579"/>
      </dataBar>
      <extLst>
        <ext xmlns:x14="http://schemas.microsoft.com/office/spreadsheetml/2009/9/main" uri="{B025F937-C7B1-47D3-B67F-A62EFF666E3E}">
          <x14:id>{81583CEC-7F5F-4E46-98E4-AC29FDBC59D0}</x14:id>
        </ext>
      </extLst>
    </cfRule>
  </conditionalFormatting>
  <conditionalFormatting sqref="K77:BN81">
    <cfRule type="expression" dxfId="0" priority="5">
      <formula>K$6=TODAY()</formula>
    </cfRule>
  </conditionalFormatting>
  <conditionalFormatting sqref="H74">
    <cfRule type="dataBar" priority="3">
      <dataBar>
        <cfvo type="num" val="0"/>
        <cfvo type="num" val="1"/>
        <color theme="0" tint="-0.34998626667073579"/>
      </dataBar>
      <extLst>
        <ext xmlns:x14="http://schemas.microsoft.com/office/spreadsheetml/2009/9/main" uri="{B025F937-C7B1-47D3-B67F-A62EFF666E3E}">
          <x14:id>{392BF783-6F84-4AE1-9909-0D933F104F59}</x14:id>
        </ext>
      </extLst>
    </cfRule>
  </conditionalFormatting>
  <conditionalFormatting sqref="H73">
    <cfRule type="dataBar" priority="2">
      <dataBar>
        <cfvo type="num" val="0"/>
        <cfvo type="num" val="1"/>
        <color theme="0" tint="-0.34998626667073579"/>
      </dataBar>
      <extLst>
        <ext xmlns:x14="http://schemas.microsoft.com/office/spreadsheetml/2009/9/main" uri="{B025F937-C7B1-47D3-B67F-A62EFF666E3E}">
          <x14:id>{7442C97C-5EBD-4EE1-AFFB-9CBCA499BBD1}</x14:id>
        </ext>
      </extLst>
    </cfRule>
  </conditionalFormatting>
  <conditionalFormatting sqref="H71">
    <cfRule type="dataBar" priority="1">
      <dataBar>
        <cfvo type="num" val="0"/>
        <cfvo type="num" val="1"/>
        <color theme="0" tint="-0.34998626667073579"/>
      </dataBar>
      <extLst>
        <ext xmlns:x14="http://schemas.microsoft.com/office/spreadsheetml/2009/9/main" uri="{B025F937-C7B1-47D3-B67F-A62EFF666E3E}">
          <x14:id>{BA2479A8-BE3B-41E0-8189-3FE18FB10AE6}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85:B85 A87:B87 B86 E26 E60 E72 E85:H87 G26:H26 G60:H60 G72:H72 H46 G88:G91 H61 H63 H75 H76" unlockedFormula="1"/>
    <ignoredError sqref="A72 A60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H82:H91 H75:H76 H72 H8:H70</xm:sqref>
        </x14:conditionalFormatting>
        <x14:conditionalFormatting xmlns:xm="http://schemas.microsoft.com/office/excel/2006/main">
          <x14:cfRule type="dataBar" id="{81583CEC-7F5F-4E46-98E4-AC29FDBC59D0}">
            <x14:dataBar minLength="0" maxLength="100" gradient="0">
              <x14:cfvo type="num">
                <xm:f>0</xm:f>
              </x14:cfvo>
              <x14:cfvo type="num">
                <xm:f>1</xm:f>
              </x14:cfvo>
              <x14:negativeFillColor rgb="FFFF0000"/>
              <x14:axisColor rgb="FF000000"/>
            </x14:dataBar>
          </x14:cfRule>
          <xm:sqref>H77:H81</xm:sqref>
        </x14:conditionalFormatting>
        <x14:conditionalFormatting xmlns:xm="http://schemas.microsoft.com/office/excel/2006/main">
          <x14:cfRule type="dataBar" id="{392BF783-6F84-4AE1-9909-0D933F104F5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7442C97C-5EBD-4EE1-AFFB-9CBCA499BBD1}">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BA2479A8-BE3B-41E0-8189-3FE18FB10AE6}">
            <x14:dataBar minLength="0" maxLength="100" gradient="0">
              <x14:cfvo type="num">
                <xm:f>0</xm:f>
              </x14:cfvo>
              <x14:cfvo type="num">
                <xm:f>1</xm:f>
              </x14:cfvo>
              <x14:negativeFillColor rgb="FFFF0000"/>
              <x14:axisColor rgb="FF000000"/>
            </x14:dataBar>
          </x14:cfRule>
          <xm:sqref>H71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2021-10-18T02:28:22Z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