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HTCS5607\HTCS5607\"/>
    </mc:Choice>
  </mc:AlternateContent>
  <xr:revisionPtr revIDLastSave="0" documentId="13_ncr:1_{92E4A490-610F-4B30-A068-3107C4B1BEA1}"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GanttChart!$A$1:$BN$85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7" i="9" l="1"/>
  <c r="F38" i="9"/>
  <c r="I38" i="9" s="1"/>
  <c r="F39" i="9"/>
  <c r="I39" i="9" s="1"/>
  <c r="F71" i="9"/>
  <c r="F81" i="9"/>
  <c r="F21" i="9"/>
  <c r="I21" i="9" s="1"/>
  <c r="F20" i="9"/>
  <c r="I20" i="9" s="1"/>
  <c r="F49" i="9"/>
  <c r="I49" i="9" s="1"/>
  <c r="F48" i="9"/>
  <c r="I48" i="9" s="1"/>
  <c r="F47" i="9"/>
  <c r="I47" i="9" s="1"/>
  <c r="F61" i="9"/>
  <c r="F80" i="9"/>
  <c r="F46" i="9"/>
  <c r="F73" i="9"/>
  <c r="F74" i="9"/>
  <c r="A74" i="9"/>
  <c r="F79" i="9"/>
  <c r="I79" i="9" s="1"/>
  <c r="F78" i="9"/>
  <c r="I78" i="9" s="1"/>
  <c r="F77" i="9"/>
  <c r="I77" i="9" s="1"/>
  <c r="I85" i="9"/>
  <c r="A88" i="9"/>
  <c r="A89" i="9" s="1"/>
  <c r="F88" i="9"/>
  <c r="I88" i="9" s="1"/>
  <c r="F89" i="9"/>
  <c r="I89" i="9" s="1"/>
  <c r="F70" i="9"/>
  <c r="I70" i="9" s="1"/>
  <c r="F69" i="9"/>
  <c r="I69" i="9" s="1"/>
  <c r="F68" i="9"/>
  <c r="I68" i="9" s="1"/>
  <c r="F67" i="9"/>
  <c r="I67" i="9" s="1"/>
  <c r="F66" i="9"/>
  <c r="I66" i="9" s="1"/>
  <c r="F65" i="9"/>
  <c r="I65" i="9" s="1"/>
  <c r="F63" i="9"/>
  <c r="F64" i="9"/>
  <c r="I64" i="9" s="1"/>
  <c r="F62" i="9"/>
  <c r="I62" i="9" s="1"/>
  <c r="F59" i="9"/>
  <c r="I59" i="9" s="1"/>
  <c r="F58" i="9"/>
  <c r="I58" i="9" s="1"/>
  <c r="F57" i="9"/>
  <c r="I57" i="9" s="1"/>
  <c r="F56" i="9"/>
  <c r="I56" i="9" s="1"/>
  <c r="F55" i="9"/>
  <c r="I55" i="9" s="1"/>
  <c r="F54" i="9"/>
  <c r="I54" i="9" s="1"/>
  <c r="F53" i="9"/>
  <c r="I53" i="9" s="1"/>
  <c r="F52" i="9"/>
  <c r="I52" i="9" s="1"/>
  <c r="F51" i="9"/>
  <c r="I51" i="9" s="1"/>
  <c r="F45" i="9"/>
  <c r="I45" i="9" s="1"/>
  <c r="F44" i="9"/>
  <c r="I44" i="9" s="1"/>
  <c r="F43" i="9"/>
  <c r="I43" i="9" s="1"/>
  <c r="F42" i="9"/>
  <c r="I42" i="9" s="1"/>
  <c r="F41" i="9"/>
  <c r="I41" i="9" s="1"/>
  <c r="F40" i="9"/>
  <c r="I40" i="9" s="1"/>
  <c r="F28" i="9"/>
  <c r="F36" i="9"/>
  <c r="I36" i="9" s="1"/>
  <c r="F35" i="9"/>
  <c r="I35" i="9" s="1"/>
  <c r="F34" i="9"/>
  <c r="I34" i="9" s="1"/>
  <c r="F33" i="9"/>
  <c r="I33" i="9" s="1"/>
  <c r="F32" i="9"/>
  <c r="I32" i="9" s="1"/>
  <c r="F31" i="9"/>
  <c r="I31" i="9" s="1"/>
  <c r="F30" i="9"/>
  <c r="I30" i="9" s="1"/>
  <c r="F29" i="9"/>
  <c r="I29" i="9" s="1"/>
  <c r="F19" i="9"/>
  <c r="I19" i="9" s="1"/>
  <c r="F18" i="9"/>
  <c r="I18" i="9" s="1"/>
  <c r="F17" i="9"/>
  <c r="I17" i="9" s="1"/>
  <c r="F16" i="9"/>
  <c r="I16" i="9" s="1"/>
  <c r="F15" i="9"/>
  <c r="I15" i="9" s="1"/>
  <c r="F14" i="9"/>
  <c r="I14" i="9" s="1"/>
  <c r="F13" i="9"/>
  <c r="I13" i="9" s="1"/>
  <c r="F12" i="9"/>
  <c r="I12" i="9" s="1"/>
  <c r="F25" i="9"/>
  <c r="I25" i="9" s="1"/>
  <c r="F23" i="9"/>
  <c r="I23" i="9" s="1"/>
  <c r="A20" i="9"/>
  <c r="A22" i="9" s="1"/>
  <c r="A23" i="9" s="1"/>
  <c r="A24" i="9" s="1"/>
  <c r="F22" i="9"/>
  <c r="I22" i="9" s="1"/>
  <c r="F24" i="9"/>
  <c r="I24" i="9" s="1"/>
  <c r="A92" i="9"/>
  <c r="F90" i="9" l="1"/>
  <c r="I90" i="9" s="1"/>
  <c r="F8" i="9"/>
  <c r="I8" i="9" s="1"/>
  <c r="F72" i="9"/>
  <c r="I72" i="9" s="1"/>
  <c r="F60" i="9"/>
  <c r="I60" i="9" s="1"/>
  <c r="F26" i="9"/>
  <c r="I26" i="9" s="1"/>
  <c r="F91" i="9" l="1"/>
  <c r="I91" i="9" s="1"/>
  <c r="F9" i="9" l="1"/>
  <c r="K6" i="9"/>
  <c r="F10" i="9" l="1"/>
  <c r="I10" i="9" s="1"/>
  <c r="I9" i="9"/>
  <c r="K7" i="9"/>
  <c r="K4" i="9"/>
  <c r="A8" i="9"/>
  <c r="L6" i="9" l="1"/>
  <c r="I28" i="9" l="1"/>
  <c r="F27" i="9"/>
  <c r="I27" i="9" s="1"/>
  <c r="I63" i="9"/>
  <c r="I61" i="9"/>
  <c r="F75" i="9"/>
  <c r="I75" i="9" s="1"/>
  <c r="I73" i="9"/>
  <c r="M6" i="9"/>
  <c r="F76" i="9" l="1"/>
  <c r="I76" i="9" s="1"/>
  <c r="N6" i="9"/>
  <c r="O6" i="9" l="1"/>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26" i="9" l="1"/>
  <c r="A27" i="9" s="1"/>
  <c r="A28" i="9" s="1"/>
  <c r="A37" i="9" l="1"/>
  <c r="A46" i="9" s="1"/>
  <c r="A50" i="9" s="1"/>
  <c r="A60" i="9" s="1"/>
  <c r="A61" i="9" s="1"/>
  <c r="I37" i="9" l="1"/>
  <c r="A72" i="9"/>
  <c r="A75" i="9" s="1"/>
  <c r="A76" i="9" s="1"/>
  <c r="A78" i="9" s="1"/>
  <c r="A79" i="9" s="1"/>
  <c r="A90" i="9" l="1"/>
  <c r="A91" i="9" s="1"/>
  <c r="I46" i="9" l="1"/>
  <c r="F50" i="9"/>
  <c r="I5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<sst xmlns="http://schemas.openxmlformats.org/spreadsheetml/2006/main" count="336" uniqueCount="225">
  <si>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</si>
  <si>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</si>
  <si>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</si>
  <si>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</si>
  <si>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</si>
  <si>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</si>
  <si>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</si>
  <si>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</si>
  <si>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</si>
  <si>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</si>
  <si>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</si>
  <si>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</si>
  <si>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</si>
  <si>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</si>
  <si>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</si>
  <si>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</si>
  <si>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</si>
  <si>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</si>
  <si>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</si>
  <si>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</si>
  <si>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</si>
  <si>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</si>
  <si>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</si>
  <si>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</si>
  <si>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</si>
  <si>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</si>
  <si>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</si>
  <si>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</si>
  <si>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</si>
  <si>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</si>
  <si>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</si>
  <si>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</si>
  <si>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</si>
  <si>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</si>
  <si>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</si>
  <si>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</si>
  <si>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</si>
  <si>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</si>
  <si>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</si>
  <si>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</si>
  <si>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</si>
  <si>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</si>
  <si>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</si>
  <si>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</si>
  <si>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</si>
  <si>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</si>
  <si>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</si>
  <si>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</si>
  <si>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</si>
  <si>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</si>
  <si>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</si>
  <si>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</si>
  <si>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</si>
  <si>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</si>
  <si>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</si>
  <si>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</si>
  <si>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</si>
  <si>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</si>
  <si>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</si>
  <si>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</si>
  <si>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</si>
  <si>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</si>
  <si>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</si>
  <si>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</si>
  <si>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</si>
  <si>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</si>
  <si>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</si>
  <si>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</si>
  <si>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</si>
  <si>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</si>
  <si>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</si>
  <si>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</si>
  <si>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</si>
  <si>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</si>
  <si>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</si>
  <si>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</si>
  <si>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</si>
  <si>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</si>
  <si>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</si>
  <si>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</si>
  <si>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</si>
  <si>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</si>
  <si>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</si>
  <si>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</si>
  <si>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</si>
  <si>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</si>
  <si>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</si>
  <si>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</si>
  <si>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</si>
  <si>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</si>
  <si>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</si>
  <si>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</si>
  <si>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</si>
  <si>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</si>
  <si>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</si>
  <si>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</si>
  <si>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</si>
  <si>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</si>
  <si>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</si>
  <si>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</si>
  <si>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</si>
  <si>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</si>
  <si>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</si>
  <si>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</si>
  <si>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</si>
  <si>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</si>
  <si>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</si>
  <si>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</si>
  <si>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</si>
  <si>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</si>
  <si>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</si>
  <si>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</si>
  <si>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</si>
  <si>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</si>
  <si>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</si>
  <si>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</si>
  <si>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</si>
  <si>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</si>
  <si>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</si>
  <si>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</si>
  <si>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</si>
  <si>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</si>
  <si>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</si>
  <si>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</si>
  <si>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</si>
  <si>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</si>
  <si>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</si>
  <si>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</si>
  <si>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</si>
  <si>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</si>
  <si>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</si>
  <si>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</si>
  <si>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</si>
  <si>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</si>
  <si>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</si>
  <si>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</si>
  <si>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Fairuz</t>
  </si>
  <si>
    <t>Hospital Management App</t>
  </si>
  <si>
    <t>A'OK Ltd</t>
  </si>
  <si>
    <t>Information Gathering</t>
  </si>
  <si>
    <t>1.3.1</t>
  </si>
  <si>
    <t>Draw Use Case Diagrams</t>
  </si>
  <si>
    <t>Clarify on Use Cases</t>
  </si>
  <si>
    <t>Study Use Cases</t>
  </si>
  <si>
    <t>Draw Activity Diagrams</t>
  </si>
  <si>
    <t>Draw Overall Class Diagrams</t>
  </si>
  <si>
    <t>Finalise On Class And Other Diagrams</t>
  </si>
  <si>
    <t>Project Design</t>
  </si>
  <si>
    <t>Software List And Version Control Software</t>
  </si>
  <si>
    <t>Design-Level Use Case Descriptions</t>
  </si>
  <si>
    <t>Draft System Use Case Descriptions</t>
  </si>
  <si>
    <t>Finalise On System Use Case Descriptions</t>
  </si>
  <si>
    <t>1.3.2</t>
  </si>
  <si>
    <t>1.3.3</t>
  </si>
  <si>
    <t>2. Update Patient</t>
  </si>
  <si>
    <t>1. Add Patient</t>
  </si>
  <si>
    <t>3. Delete Patient</t>
  </si>
  <si>
    <t>1.3.4</t>
  </si>
  <si>
    <t>4. Product Patients Report</t>
  </si>
  <si>
    <t>1.3.5</t>
  </si>
  <si>
    <t>5. Record Payment</t>
  </si>
  <si>
    <t>1.3.6</t>
  </si>
  <si>
    <t>1.3.7</t>
  </si>
  <si>
    <t>29. Add Research Topic</t>
  </si>
  <si>
    <t>30. Update Research Topic</t>
  </si>
  <si>
    <t>1.3.8</t>
  </si>
  <si>
    <t>31. Delete Research Topic</t>
  </si>
  <si>
    <t>2.2.1</t>
  </si>
  <si>
    <t>2.2.2</t>
  </si>
  <si>
    <t>2.2.3</t>
  </si>
  <si>
    <t>2.2.4</t>
  </si>
  <si>
    <t>2.2.5</t>
  </si>
  <si>
    <t>2.2.6</t>
  </si>
  <si>
    <t>2.2.7</t>
  </si>
  <si>
    <t>2.2.8</t>
  </si>
  <si>
    <t>Sequence Diagrams</t>
  </si>
  <si>
    <t>2.3.1</t>
  </si>
  <si>
    <t>2.3.2</t>
  </si>
  <si>
    <t>2.3.3</t>
  </si>
  <si>
    <t>2.3.4</t>
  </si>
  <si>
    <t>2.3.5</t>
  </si>
  <si>
    <t>2.3.6</t>
  </si>
  <si>
    <t>2.3.7</t>
  </si>
  <si>
    <t>2.3.8</t>
  </si>
  <si>
    <t>Deployment Diagram with Descriptions</t>
  </si>
  <si>
    <t>Database Design</t>
  </si>
  <si>
    <t>Annotated Interface Design</t>
  </si>
  <si>
    <t>2.6.1</t>
  </si>
  <si>
    <t>2.6.2</t>
  </si>
  <si>
    <t>2.6.3</t>
  </si>
  <si>
    <t>2.6.5</t>
  </si>
  <si>
    <t>2.6.6</t>
  </si>
  <si>
    <t>2.6.7</t>
  </si>
  <si>
    <t>2.6.8</t>
  </si>
  <si>
    <t>Test Plans</t>
  </si>
  <si>
    <t>Implementation and Testing</t>
  </si>
  <si>
    <t>3.1.1</t>
  </si>
  <si>
    <t>Main Menu and Data Controller</t>
  </si>
  <si>
    <t>3.1.2</t>
  </si>
  <si>
    <t>3.1.3</t>
  </si>
  <si>
    <t>3.1.4</t>
  </si>
  <si>
    <t>3.1.5</t>
  </si>
  <si>
    <t>3.1.6</t>
  </si>
  <si>
    <t>3.1.7</t>
  </si>
  <si>
    <t>3.1.8</t>
  </si>
  <si>
    <t>3.1.9</t>
  </si>
  <si>
    <t>Deployment</t>
  </si>
  <si>
    <t>Hardware Configuration</t>
  </si>
  <si>
    <t>Network Configuration</t>
  </si>
  <si>
    <t>Software Configuration</t>
  </si>
  <si>
    <t>User Training</t>
  </si>
  <si>
    <t>User Acceptance Testing</t>
  </si>
  <si>
    <t>Technical Report Finalisation</t>
  </si>
  <si>
    <t>Product Finalisation</t>
  </si>
  <si>
    <t>2.4.1</t>
  </si>
  <si>
    <t>Data Dictionary</t>
  </si>
  <si>
    <t>2.4.2</t>
  </si>
  <si>
    <t>Logical ERD</t>
  </si>
  <si>
    <t>2.4.3</t>
  </si>
  <si>
    <t>Standard Notation</t>
  </si>
  <si>
    <t>Risks and Issues</t>
  </si>
  <si>
    <t>1.8.1</t>
  </si>
  <si>
    <t>Database Testing</t>
  </si>
  <si>
    <t>Launch</t>
  </si>
  <si>
    <t>Coding and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</si>
</sst>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dddd\)"/>
    <numFmt numFmtId="165" formatCode="d"/>
    <numFmt numFmtId="166"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5"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5" fontId="3" fillId="0" borderId="18" xfId="0" applyNumberFormat="1" applyFont="1" applyFill="1" applyBorder="1" applyAlignment="1" applyProtection="1">
      <alignment horizontal="center" vertical="center" shrinkToFit="1"/>
    </xf>
    <xf numFmtId="165"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14" fontId="9" fillId="0" borderId="0" xfId="0" applyNumberFormat="1" applyFont="1" applyFill="1" applyBorder="1" applyAlignment="1" applyProtection="1">
      <alignment vertical="center"/>
      <protection locked="0"/>
    </xf>
    <xf numFmtId="14" fontId="11" fillId="0" borderId="0" xfId="0" applyNumberFormat="1" applyFont="1" applyAlignment="1" applyProtection="1">
      <protection locked="0"/>
    </xf>
    <xf numFmtId="14" fontId="0" fillId="0" borderId="0" xfId="0" applyNumberFormat="1" applyFill="1" applyAlignment="1" applyProtection="1"/>
    <xf numFmtId="14" fontId="55" fillId="0" borderId="0" xfId="0" applyNumberFormat="1" applyFont="1" applyFill="1" applyBorder="1" applyProtection="1"/>
    <xf numFmtId="14" fontId="55" fillId="0" borderId="0" xfId="0" applyNumberFormat="1" applyFont="1" applyProtection="1"/>
    <xf numFmtId="14" fontId="43" fillId="0" borderId="0" xfId="0" applyNumberFormat="1" applyFont="1" applyProtection="1"/>
    <xf numFmtId="14" fontId="56" fillId="0" borderId="20" xfId="0" applyNumberFormat="1" applyFont="1" applyFill="1" applyBorder="1" applyAlignment="1" applyProtection="1">
      <alignment horizontal="center" vertical="center"/>
    </xf>
    <xf numFmtId="14" fontId="42" fillId="24" borderId="16" xfId="0" applyNumberFormat="1" applyFont="1" applyFill="1" applyBorder="1" applyAlignment="1" applyProtection="1">
      <alignment horizontal="right" vertical="center"/>
    </xf>
    <xf numFmtId="14" fontId="42" fillId="24" borderId="16" xfId="0" applyNumberFormat="1" applyFont="1" applyFill="1" applyBorder="1" applyAlignment="1" applyProtection="1">
      <alignment horizontal="center" vertical="center"/>
    </xf>
    <xf numFmtId="14" fontId="47" fillId="25" borderId="12" xfId="0" applyNumberFormat="1" applyFont="1" applyFill="1" applyBorder="1" applyAlignment="1" applyProtection="1">
      <alignment horizontal="center" vertical="center"/>
    </xf>
    <xf numFmtId="14" fontId="47" fillId="0" borderId="12" xfId="0" applyNumberFormat="1" applyFont="1" applyBorder="1" applyAlignment="1" applyProtection="1">
      <alignment horizontal="center" vertical="center"/>
    </xf>
    <xf numFmtId="14" fontId="42" fillId="24" borderId="10" xfId="0" applyNumberFormat="1" applyFont="1" applyFill="1" applyBorder="1" applyAlignment="1" applyProtection="1">
      <alignment horizontal="center" vertical="center"/>
    </xf>
    <xf numFmtId="14" fontId="48" fillId="0" borderId="10" xfId="0" applyNumberFormat="1" applyFont="1" applyFill="1" applyBorder="1" applyAlignment="1" applyProtection="1">
      <alignment horizontal="center" vertical="center"/>
    </xf>
    <xf numFmtId="14" fontId="50" fillId="23" borderId="0" xfId="0" applyNumberFormat="1" applyFont="1" applyFill="1" applyBorder="1" applyAlignment="1" applyProtection="1">
      <alignment horizontal="center" vertical="center"/>
    </xf>
    <xf numFmtId="14" fontId="42" fillId="24" borderId="0" xfId="0" applyNumberFormat="1" applyFont="1" applyFill="1" applyAlignment="1" applyProtection="1">
      <alignment horizontal="center" vertical="center"/>
    </xf>
    <xf numFmtId="14" fontId="0" fillId="0" borderId="0" xfId="0" applyNumberFormat="1" applyProtection="1">
      <protection locked="0"/>
    </xf>
    <xf numFmtId="14" fontId="0" fillId="0" borderId="0" xfId="0" applyNumberFormat="1" applyProtection="1"/>
    <xf numFmtId="0" fontId="47" fillId="0" borderId="0" xfId="0" applyFont="1" applyFill="1" applyBorder="1" applyAlignment="1" applyProtection="1">
      <alignment horizontal="center" vertical="center"/>
    </xf>
    <xf numFmtId="14" fontId="47" fillId="25" borderId="0" xfId="0" applyNumberFormat="1" applyFont="1" applyFill="1" applyBorder="1" applyAlignment="1" applyProtection="1">
      <alignment horizontal="center" vertical="center"/>
    </xf>
    <xf numFmtId="14" fontId="47" fillId="0" borderId="0" xfId="0" applyNumberFormat="1" applyFont="1" applyBorder="1" applyAlignment="1" applyProtection="1">
      <alignment horizontal="center" vertical="center"/>
    </xf>
    <xf numFmtId="1" fontId="47" fillId="26" borderId="0" xfId="0" applyNumberFormat="1" applyFont="1" applyFill="1" applyBorder="1" applyAlignment="1" applyProtection="1">
      <alignment horizontal="center" vertical="center"/>
    </xf>
    <xf numFmtId="9" fontId="47" fillId="26"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4" fillId="0" borderId="0" xfId="0" applyNumberFormat="1" applyFont="1" applyBorder="1" applyAlignment="1" applyProtection="1">
      <alignment horizontal="center" vertical="center"/>
    </xf>
    <xf numFmtId="0" fontId="42" fillId="0" borderId="10" xfId="0" applyFont="1" applyFill="1" applyBorder="1" applyAlignment="1" applyProtection="1">
      <alignment horizontal="left" vertical="center" wrapText="1"/>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6" fontId="45" fillId="0" borderId="18" xfId="0" applyNumberFormat="1" applyFont="1" applyFill="1" applyBorder="1" applyAlignment="1" applyProtection="1">
      <alignment horizontal="center" vertical="center"/>
    </xf>
    <xf numFmtId="166" fontId="45" fillId="0" borderId="13" xfId="0" applyNumberFormat="1" applyFont="1" applyFill="1" applyBorder="1" applyAlignment="1" applyProtection="1">
      <alignment horizontal="center" vertical="center"/>
    </xf>
    <xf numFmtId="166"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323850</xdr:colOff>
      <xdr:row>5</xdr:row>
      <xdr:rowOff>142875</xdr:rowOff>
    </xdr:from>
    <xdr:to>
      <xdr:col>26</xdr:col>
      <xdr:colOff>152400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92"/>
  <sheetViews>
    <sheetView showGridLines="0" tabSelected="1" zoomScaleNormal="100" workbookViewId="0">
      <pane ySplit="7" topLeftCell="A62" activePane="bottomLeft" state="frozen"/>
      <selection pane="bottomLeft" activeCell="Y44" sqref="Y44"/>
    </sheetView>
  </sheetViews>
  <sheetFormatPr defaultColWidth="9.140625" defaultRowHeight="12.75" x14ac:dyDescent="0.2"/>
  <cols>
    <col min="1" max="1" width="6.85546875" style="5" customWidth="1"/>
    <col min="2" max="2" width="24.7109375" style="1" customWidth="1"/>
    <col min="3" max="3" width="7.7109375" style="1" customWidth="1"/>
    <col min="4" max="4" width="0.140625" style="6" customWidth="1"/>
    <col min="5" max="6" width="12" style="168"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14" t="s">
        <v>137</v>
      </c>
      <c r="B1" s="46"/>
      <c r="C1" s="46"/>
      <c r="D1" s="46"/>
      <c r="E1" s="152"/>
      <c r="F1" s="152"/>
      <c r="I1" s="121"/>
      <c r="K1" s="183" t="s">
        <v>77</v>
      </c>
      <c r="L1" s="183"/>
      <c r="M1" s="183"/>
      <c r="N1" s="183"/>
      <c r="O1" s="183"/>
      <c r="P1" s="183"/>
      <c r="Q1" s="183"/>
      <c r="R1" s="183"/>
      <c r="S1" s="183"/>
      <c r="T1" s="183"/>
      <c r="U1" s="183"/>
      <c r="V1" s="183"/>
      <c r="W1" s="183"/>
      <c r="X1" s="183"/>
      <c r="Y1" s="183"/>
      <c r="Z1" s="183"/>
      <c r="AA1" s="183"/>
      <c r="AB1" s="183"/>
      <c r="AC1" s="183"/>
      <c r="AD1" s="183"/>
      <c r="AE1" s="183"/>
    </row>
    <row r="2" spans="1:66" ht="18" customHeight="1" x14ac:dyDescent="0.2">
      <c r="A2" s="51" t="s">
        <v>138</v>
      </c>
      <c r="B2" s="22"/>
      <c r="C2" s="22"/>
      <c r="D2" s="33"/>
      <c r="E2" s="153"/>
      <c r="F2" s="153"/>
      <c r="H2" s="2"/>
    </row>
    <row r="3" spans="1:66" ht="14.25" x14ac:dyDescent="0.2">
      <c r="A3" s="51"/>
      <c r="B3" s="47"/>
      <c r="C3" s="4"/>
      <c r="D3" s="4"/>
      <c r="E3" s="154"/>
      <c r="F3" s="154"/>
      <c r="G3" s="4"/>
      <c r="H3" s="2"/>
      <c r="K3" s="29"/>
      <c r="L3" s="29"/>
      <c r="M3" s="29"/>
      <c r="N3" s="29"/>
      <c r="O3" s="29"/>
      <c r="P3" s="29"/>
      <c r="Q3" s="29"/>
      <c r="R3" s="29"/>
      <c r="S3" s="29"/>
      <c r="T3" s="29"/>
      <c r="U3" s="29"/>
      <c r="V3" s="29"/>
      <c r="W3" s="29"/>
      <c r="X3" s="29"/>
      <c r="Y3" s="29"/>
      <c r="Z3" s="29"/>
      <c r="AA3" s="29"/>
    </row>
    <row r="4" spans="1:66" ht="17.25" customHeight="1" x14ac:dyDescent="0.2">
      <c r="A4" s="102"/>
      <c r="B4" s="105" t="s">
        <v>74</v>
      </c>
      <c r="C4" s="185">
        <v>44459</v>
      </c>
      <c r="D4" s="185"/>
      <c r="E4" s="185"/>
      <c r="F4" s="155"/>
      <c r="G4" s="105" t="s">
        <v>73</v>
      </c>
      <c r="H4" s="118">
        <v>1</v>
      </c>
      <c r="I4" s="103"/>
      <c r="J4" s="49"/>
      <c r="K4" s="177" t="str">
        <f>"Week "&amp;(K6-($C$4-WEEKDAY($C$4,1)+2))/7+1</f>
        <v>Week 1</v>
      </c>
      <c r="L4" s="178"/>
      <c r="M4" s="178"/>
      <c r="N4" s="178"/>
      <c r="O4" s="178"/>
      <c r="P4" s="178"/>
      <c r="Q4" s="179"/>
      <c r="R4" s="177" t="str">
        <f>"Week "&amp;(R6-($C$4-WEEKDAY($C$4,1)+2))/7+1</f>
        <v>Week 2</v>
      </c>
      <c r="S4" s="178"/>
      <c r="T4" s="178"/>
      <c r="U4" s="178"/>
      <c r="V4" s="178"/>
      <c r="W4" s="178"/>
      <c r="X4" s="179"/>
      <c r="Y4" s="177" t="str">
        <f>"Week "&amp;(Y6-($C$4-WEEKDAY($C$4,1)+2))/7+1</f>
        <v>Week 3</v>
      </c>
      <c r="Z4" s="178"/>
      <c r="AA4" s="178"/>
      <c r="AB4" s="178"/>
      <c r="AC4" s="178"/>
      <c r="AD4" s="178"/>
      <c r="AE4" s="179"/>
      <c r="AF4" s="177" t="str">
        <f>"Week "&amp;(AF6-($C$4-WEEKDAY($C$4,1)+2))/7+1</f>
        <v>Week 4</v>
      </c>
      <c r="AG4" s="178"/>
      <c r="AH4" s="178"/>
      <c r="AI4" s="178"/>
      <c r="AJ4" s="178"/>
      <c r="AK4" s="178"/>
      <c r="AL4" s="179"/>
      <c r="AM4" s="177" t="str">
        <f>"Week "&amp;(AM6-($C$4-WEEKDAY($C$4,1)+2))/7+1</f>
        <v>Week 5</v>
      </c>
      <c r="AN4" s="178"/>
      <c r="AO4" s="178"/>
      <c r="AP4" s="178"/>
      <c r="AQ4" s="178"/>
      <c r="AR4" s="178"/>
      <c r="AS4" s="179"/>
      <c r="AT4" s="177" t="str">
        <f>"Week "&amp;(AT6-($C$4-WEEKDAY($C$4,1)+2))/7+1</f>
        <v>Week 6</v>
      </c>
      <c r="AU4" s="178"/>
      <c r="AV4" s="178"/>
      <c r="AW4" s="178"/>
      <c r="AX4" s="178"/>
      <c r="AY4" s="178"/>
      <c r="AZ4" s="179"/>
      <c r="BA4" s="177" t="str">
        <f>"Week "&amp;(BA6-($C$4-WEEKDAY($C$4,1)+2))/7+1</f>
        <v>Week 7</v>
      </c>
      <c r="BB4" s="178"/>
      <c r="BC4" s="178"/>
      <c r="BD4" s="178"/>
      <c r="BE4" s="178"/>
      <c r="BF4" s="178"/>
      <c r="BG4" s="179"/>
      <c r="BH4" s="177" t="str">
        <f>"Week "&amp;(BH6-($C$4-WEEKDAY($C$4,1)+2))/7+1</f>
        <v>Week 8</v>
      </c>
      <c r="BI4" s="178"/>
      <c r="BJ4" s="178"/>
      <c r="BK4" s="178"/>
      <c r="BL4" s="178"/>
      <c r="BM4" s="178"/>
      <c r="BN4" s="179"/>
    </row>
    <row r="5" spans="1:66" ht="17.25" customHeight="1" x14ac:dyDescent="0.2">
      <c r="A5" s="102"/>
      <c r="B5" s="105" t="s">
        <v>75</v>
      </c>
      <c r="C5" s="184" t="s">
        <v>136</v>
      </c>
      <c r="D5" s="184"/>
      <c r="E5" s="184"/>
      <c r="F5" s="156"/>
      <c r="G5" s="104"/>
      <c r="H5" s="104"/>
      <c r="I5" s="104"/>
      <c r="J5" s="49"/>
      <c r="K5" s="180">
        <f>K6</f>
        <v>44459</v>
      </c>
      <c r="L5" s="181"/>
      <c r="M5" s="181"/>
      <c r="N5" s="181"/>
      <c r="O5" s="181"/>
      <c r="P5" s="181"/>
      <c r="Q5" s="182"/>
      <c r="R5" s="180">
        <f>R6</f>
        <v>44466</v>
      </c>
      <c r="S5" s="181"/>
      <c r="T5" s="181"/>
      <c r="U5" s="181"/>
      <c r="V5" s="181"/>
      <c r="W5" s="181"/>
      <c r="X5" s="182"/>
      <c r="Y5" s="180">
        <f>Y6</f>
        <v>44473</v>
      </c>
      <c r="Z5" s="181"/>
      <c r="AA5" s="181"/>
      <c r="AB5" s="181"/>
      <c r="AC5" s="181"/>
      <c r="AD5" s="181"/>
      <c r="AE5" s="182"/>
      <c r="AF5" s="180">
        <f>AF6</f>
        <v>44480</v>
      </c>
      <c r="AG5" s="181"/>
      <c r="AH5" s="181"/>
      <c r="AI5" s="181"/>
      <c r="AJ5" s="181"/>
      <c r="AK5" s="181"/>
      <c r="AL5" s="182"/>
      <c r="AM5" s="180">
        <f>AM6</f>
        <v>44487</v>
      </c>
      <c r="AN5" s="181"/>
      <c r="AO5" s="181"/>
      <c r="AP5" s="181"/>
      <c r="AQ5" s="181"/>
      <c r="AR5" s="181"/>
      <c r="AS5" s="182"/>
      <c r="AT5" s="180">
        <f>AT6</f>
        <v>44494</v>
      </c>
      <c r="AU5" s="181"/>
      <c r="AV5" s="181"/>
      <c r="AW5" s="181"/>
      <c r="AX5" s="181"/>
      <c r="AY5" s="181"/>
      <c r="AZ5" s="182"/>
      <c r="BA5" s="180">
        <f>BA6</f>
        <v>44501</v>
      </c>
      <c r="BB5" s="181"/>
      <c r="BC5" s="181"/>
      <c r="BD5" s="181"/>
      <c r="BE5" s="181"/>
      <c r="BF5" s="181"/>
      <c r="BG5" s="182"/>
      <c r="BH5" s="180">
        <f>BH6</f>
        <v>44508</v>
      </c>
      <c r="BI5" s="181"/>
      <c r="BJ5" s="181"/>
      <c r="BK5" s="181"/>
      <c r="BL5" s="181"/>
      <c r="BM5" s="181"/>
      <c r="BN5" s="182"/>
    </row>
    <row r="6" spans="1:66" x14ac:dyDescent="0.2">
      <c r="A6" s="48"/>
      <c r="B6" s="49"/>
      <c r="C6" s="49"/>
      <c r="D6" s="50"/>
      <c r="E6" s="157"/>
      <c r="F6" s="157"/>
      <c r="G6" s="49"/>
      <c r="H6" s="49"/>
      <c r="I6" s="49"/>
      <c r="J6" s="49"/>
      <c r="K6" s="90">
        <f>C4-WEEKDAY(C4,1)+2+7*(H4-1)</f>
        <v>44459</v>
      </c>
      <c r="L6" s="82">
        <f t="shared" ref="L6:AQ6" si="0">K6+1</f>
        <v>44460</v>
      </c>
      <c r="M6" s="82">
        <f t="shared" si="0"/>
        <v>44461</v>
      </c>
      <c r="N6" s="82">
        <f t="shared" si="0"/>
        <v>44462</v>
      </c>
      <c r="O6" s="82">
        <f t="shared" si="0"/>
        <v>44463</v>
      </c>
      <c r="P6" s="82">
        <f t="shared" si="0"/>
        <v>44464</v>
      </c>
      <c r="Q6" s="91">
        <f t="shared" si="0"/>
        <v>44465</v>
      </c>
      <c r="R6" s="90">
        <f t="shared" si="0"/>
        <v>44466</v>
      </c>
      <c r="S6" s="82">
        <f t="shared" si="0"/>
        <v>44467</v>
      </c>
      <c r="T6" s="82">
        <f t="shared" si="0"/>
        <v>44468</v>
      </c>
      <c r="U6" s="82">
        <f t="shared" si="0"/>
        <v>44469</v>
      </c>
      <c r="V6" s="82">
        <f t="shared" si="0"/>
        <v>44470</v>
      </c>
      <c r="W6" s="82">
        <f t="shared" si="0"/>
        <v>44471</v>
      </c>
      <c r="X6" s="91">
        <f t="shared" si="0"/>
        <v>44472</v>
      </c>
      <c r="Y6" s="90">
        <f t="shared" si="0"/>
        <v>44473</v>
      </c>
      <c r="Z6" s="82">
        <f t="shared" si="0"/>
        <v>44474</v>
      </c>
      <c r="AA6" s="82">
        <f t="shared" si="0"/>
        <v>44475</v>
      </c>
      <c r="AB6" s="82">
        <f t="shared" si="0"/>
        <v>44476</v>
      </c>
      <c r="AC6" s="82">
        <f t="shared" si="0"/>
        <v>44477</v>
      </c>
      <c r="AD6" s="82">
        <f t="shared" si="0"/>
        <v>44478</v>
      </c>
      <c r="AE6" s="91">
        <f t="shared" si="0"/>
        <v>44479</v>
      </c>
      <c r="AF6" s="90">
        <f t="shared" si="0"/>
        <v>44480</v>
      </c>
      <c r="AG6" s="82">
        <f t="shared" si="0"/>
        <v>44481</v>
      </c>
      <c r="AH6" s="82">
        <f t="shared" si="0"/>
        <v>44482</v>
      </c>
      <c r="AI6" s="82">
        <f t="shared" si="0"/>
        <v>44483</v>
      </c>
      <c r="AJ6" s="82">
        <f t="shared" si="0"/>
        <v>44484</v>
      </c>
      <c r="AK6" s="82">
        <f t="shared" si="0"/>
        <v>44485</v>
      </c>
      <c r="AL6" s="91">
        <f t="shared" si="0"/>
        <v>44486</v>
      </c>
      <c r="AM6" s="90">
        <f t="shared" si="0"/>
        <v>44487</v>
      </c>
      <c r="AN6" s="82">
        <f t="shared" si="0"/>
        <v>44488</v>
      </c>
      <c r="AO6" s="82">
        <f t="shared" si="0"/>
        <v>44489</v>
      </c>
      <c r="AP6" s="82">
        <f t="shared" si="0"/>
        <v>44490</v>
      </c>
      <c r="AQ6" s="82">
        <f t="shared" si="0"/>
        <v>44491</v>
      </c>
      <c r="AR6" s="82">
        <f t="shared" ref="AR6:BN6" si="1">AQ6+1</f>
        <v>44492</v>
      </c>
      <c r="AS6" s="91">
        <f t="shared" si="1"/>
        <v>44493</v>
      </c>
      <c r="AT6" s="90">
        <f t="shared" si="1"/>
        <v>44494</v>
      </c>
      <c r="AU6" s="82">
        <f t="shared" si="1"/>
        <v>44495</v>
      </c>
      <c r="AV6" s="82">
        <f t="shared" si="1"/>
        <v>44496</v>
      </c>
      <c r="AW6" s="82">
        <f t="shared" si="1"/>
        <v>44497</v>
      </c>
      <c r="AX6" s="82">
        <f t="shared" si="1"/>
        <v>44498</v>
      </c>
      <c r="AY6" s="82">
        <f t="shared" si="1"/>
        <v>44499</v>
      </c>
      <c r="AZ6" s="91">
        <f t="shared" si="1"/>
        <v>44500</v>
      </c>
      <c r="BA6" s="90">
        <f t="shared" si="1"/>
        <v>44501</v>
      </c>
      <c r="BB6" s="82">
        <f t="shared" si="1"/>
        <v>44502</v>
      </c>
      <c r="BC6" s="82">
        <f t="shared" si="1"/>
        <v>44503</v>
      </c>
      <c r="BD6" s="82">
        <f t="shared" si="1"/>
        <v>44504</v>
      </c>
      <c r="BE6" s="82">
        <f t="shared" si="1"/>
        <v>44505</v>
      </c>
      <c r="BF6" s="82">
        <f t="shared" si="1"/>
        <v>44506</v>
      </c>
      <c r="BG6" s="91">
        <f t="shared" si="1"/>
        <v>44507</v>
      </c>
      <c r="BH6" s="90">
        <f t="shared" si="1"/>
        <v>44508</v>
      </c>
      <c r="BI6" s="82">
        <f t="shared" si="1"/>
        <v>44509</v>
      </c>
      <c r="BJ6" s="82">
        <f t="shared" si="1"/>
        <v>44510</v>
      </c>
      <c r="BK6" s="82">
        <f t="shared" si="1"/>
        <v>44511</v>
      </c>
      <c r="BL6" s="82">
        <f t="shared" si="1"/>
        <v>44512</v>
      </c>
      <c r="BM6" s="82">
        <f t="shared" si="1"/>
        <v>44513</v>
      </c>
      <c r="BN6" s="91">
        <f t="shared" si="1"/>
        <v>44514</v>
      </c>
    </row>
    <row r="7" spans="1:66" s="113" customFormat="1" ht="24.75" customHeight="1" thickBot="1" x14ac:dyDescent="0.25">
      <c r="A7" s="106" t="s">
        <v>0</v>
      </c>
      <c r="B7" s="107" t="s">
        <v>65</v>
      </c>
      <c r="C7" s="108" t="s">
        <v>66</v>
      </c>
      <c r="D7" s="109" t="s">
        <v>72</v>
      </c>
      <c r="E7" s="158" t="s">
        <v>67</v>
      </c>
      <c r="F7" s="158" t="s">
        <v>68</v>
      </c>
      <c r="G7" s="108" t="s">
        <v>69</v>
      </c>
      <c r="H7" s="108" t="s">
        <v>70</v>
      </c>
      <c r="I7" s="108" t="s">
        <v>71</v>
      </c>
      <c r="J7" s="108"/>
      <c r="K7" s="110" t="str">
        <f t="shared" ref="K7:AP7" si="2">CHOOSE(WEEKDAY(K6,1),"S","M","T","W","T","F","S")</f>
        <v>M</v>
      </c>
      <c r="L7" s="111" t="str">
        <f t="shared" si="2"/>
        <v>T</v>
      </c>
      <c r="M7" s="111" t="str">
        <f t="shared" si="2"/>
        <v>W</v>
      </c>
      <c r="N7" s="111" t="str">
        <f t="shared" si="2"/>
        <v>T</v>
      </c>
      <c r="O7" s="111" t="str">
        <f t="shared" si="2"/>
        <v>F</v>
      </c>
      <c r="P7" s="111" t="str">
        <f t="shared" si="2"/>
        <v>S</v>
      </c>
      <c r="Q7" s="112" t="str">
        <f t="shared" si="2"/>
        <v>S</v>
      </c>
      <c r="R7" s="110" t="str">
        <f t="shared" si="2"/>
        <v>M</v>
      </c>
      <c r="S7" s="111" t="str">
        <f t="shared" si="2"/>
        <v>T</v>
      </c>
      <c r="T7" s="111" t="str">
        <f t="shared" si="2"/>
        <v>W</v>
      </c>
      <c r="U7" s="111" t="str">
        <f t="shared" si="2"/>
        <v>T</v>
      </c>
      <c r="V7" s="111" t="str">
        <f t="shared" si="2"/>
        <v>F</v>
      </c>
      <c r="W7" s="111" t="str">
        <f t="shared" si="2"/>
        <v>S</v>
      </c>
      <c r="X7" s="112" t="str">
        <f t="shared" si="2"/>
        <v>S</v>
      </c>
      <c r="Y7" s="110" t="str">
        <f t="shared" si="2"/>
        <v>M</v>
      </c>
      <c r="Z7" s="111" t="str">
        <f t="shared" si="2"/>
        <v>T</v>
      </c>
      <c r="AA7" s="111" t="str">
        <f t="shared" si="2"/>
        <v>W</v>
      </c>
      <c r="AB7" s="111" t="str">
        <f t="shared" si="2"/>
        <v>T</v>
      </c>
      <c r="AC7" s="111" t="str">
        <f t="shared" si="2"/>
        <v>F</v>
      </c>
      <c r="AD7" s="111" t="str">
        <f t="shared" si="2"/>
        <v>S</v>
      </c>
      <c r="AE7" s="112" t="str">
        <f t="shared" si="2"/>
        <v>S</v>
      </c>
      <c r="AF7" s="110" t="str">
        <f t="shared" si="2"/>
        <v>M</v>
      </c>
      <c r="AG7" s="111" t="str">
        <f t="shared" si="2"/>
        <v>T</v>
      </c>
      <c r="AH7" s="111" t="str">
        <f t="shared" si="2"/>
        <v>W</v>
      </c>
      <c r="AI7" s="111" t="str">
        <f t="shared" si="2"/>
        <v>T</v>
      </c>
      <c r="AJ7" s="111" t="str">
        <f t="shared" si="2"/>
        <v>F</v>
      </c>
      <c r="AK7" s="111" t="str">
        <f t="shared" si="2"/>
        <v>S</v>
      </c>
      <c r="AL7" s="112" t="str">
        <f t="shared" si="2"/>
        <v>S</v>
      </c>
      <c r="AM7" s="110" t="str">
        <f t="shared" si="2"/>
        <v>M</v>
      </c>
      <c r="AN7" s="111" t="str">
        <f t="shared" si="2"/>
        <v>T</v>
      </c>
      <c r="AO7" s="111" t="str">
        <f t="shared" si="2"/>
        <v>W</v>
      </c>
      <c r="AP7" s="111" t="str">
        <f t="shared" si="2"/>
        <v>T</v>
      </c>
      <c r="AQ7" s="111" t="str">
        <f t="shared" ref="AQ7:BN7" si="3">CHOOSE(WEEKDAY(AQ6,1),"S","M","T","W","T","F","S")</f>
        <v>F</v>
      </c>
      <c r="AR7" s="111" t="str">
        <f t="shared" si="3"/>
        <v>S</v>
      </c>
      <c r="AS7" s="112" t="str">
        <f t="shared" si="3"/>
        <v>S</v>
      </c>
      <c r="AT7" s="110" t="str">
        <f t="shared" si="3"/>
        <v>M</v>
      </c>
      <c r="AU7" s="111" t="str">
        <f t="shared" si="3"/>
        <v>T</v>
      </c>
      <c r="AV7" s="111" t="str">
        <f t="shared" si="3"/>
        <v>W</v>
      </c>
      <c r="AW7" s="111" t="str">
        <f t="shared" si="3"/>
        <v>T</v>
      </c>
      <c r="AX7" s="111" t="str">
        <f t="shared" si="3"/>
        <v>F</v>
      </c>
      <c r="AY7" s="111" t="str">
        <f t="shared" si="3"/>
        <v>S</v>
      </c>
      <c r="AZ7" s="112" t="str">
        <f t="shared" si="3"/>
        <v>S</v>
      </c>
      <c r="BA7" s="110" t="str">
        <f t="shared" si="3"/>
        <v>M</v>
      </c>
      <c r="BB7" s="111" t="str">
        <f t="shared" si="3"/>
        <v>T</v>
      </c>
      <c r="BC7" s="111" t="str">
        <f t="shared" si="3"/>
        <v>W</v>
      </c>
      <c r="BD7" s="111" t="str">
        <f t="shared" si="3"/>
        <v>T</v>
      </c>
      <c r="BE7" s="111" t="str">
        <f t="shared" si="3"/>
        <v>F</v>
      </c>
      <c r="BF7" s="111" t="str">
        <f t="shared" si="3"/>
        <v>S</v>
      </c>
      <c r="BG7" s="112" t="str">
        <f t="shared" si="3"/>
        <v>S</v>
      </c>
      <c r="BH7" s="110" t="str">
        <f t="shared" si="3"/>
        <v>M</v>
      </c>
      <c r="BI7" s="111" t="str">
        <f t="shared" si="3"/>
        <v>T</v>
      </c>
      <c r="BJ7" s="111" t="str">
        <f t="shared" si="3"/>
        <v>W</v>
      </c>
      <c r="BK7" s="111" t="str">
        <f t="shared" si="3"/>
        <v>T</v>
      </c>
      <c r="BL7" s="111" t="str">
        <f t="shared" si="3"/>
        <v>F</v>
      </c>
      <c r="BM7" s="111" t="str">
        <f t="shared" si="3"/>
        <v>S</v>
      </c>
      <c r="BN7" s="112" t="str">
        <f t="shared" si="3"/>
        <v>S</v>
      </c>
    </row>
    <row r="8" spans="1:66" s="54" customFormat="1" ht="18" x14ac:dyDescent="0.2">
      <c r="A8" s="83" t="str">
        <f>IF(ISERROR(VALUE(SUBSTITUTE(prevWBS,".",""))),"1",IF(ISERROR(FIND("`",SUBSTITUTE(prevWBS,".","`",1))),TEXT(VALUE(prevWBS)+1,"#"),TEXT(VALUE(LEFT(prevWBS,FIND("`",SUBSTITUTE(prevWBS,".","`",1))-1))+1,"#")))</f>
        <v>1</v>
      </c>
      <c r="B8" s="84" t="s">
        <v>139</v>
      </c>
      <c r="C8" s="85"/>
      <c r="D8" s="86"/>
      <c r="E8" s="159"/>
      <c r="F8" s="160" t="str">
        <f>IF(ISBLANK(E8)," - ",IF(G8=0,E8,E8+G8-1))</f>
        <v xml:space="preserve"> - </v>
      </c>
      <c r="G8" s="87"/>
      <c r="H8" s="88"/>
      <c r="I8" s="89" t="str">
        <f t="shared" ref="I8:I85" si="4">IF(OR(F8=0,E8=0)," - ",NETWORKDAYS(E8,F8))</f>
        <v xml:space="preserve"> - </v>
      </c>
      <c r="J8" s="92"/>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row>
    <row r="9" spans="1:66" s="60" customFormat="1" ht="18" x14ac:dyDescent="0.2">
      <c r="A9" s="59" t="str">
        <f t="shared" ref="A9:A24"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5" t="s">
        <v>143</v>
      </c>
      <c r="C9" s="60" t="s">
        <v>136</v>
      </c>
      <c r="D9" s="116"/>
      <c r="E9" s="161">
        <v>44459</v>
      </c>
      <c r="F9" s="162">
        <f>IF(ISBLANK(E9)," - ",IF(G9=0,E9,E9+G9-1))</f>
        <v>44460</v>
      </c>
      <c r="G9" s="61">
        <v>2</v>
      </c>
      <c r="H9" s="62">
        <v>1</v>
      </c>
      <c r="I9" s="63">
        <f t="shared" si="4"/>
        <v>2</v>
      </c>
      <c r="J9" s="93"/>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row>
    <row r="10" spans="1:66" s="60" customFormat="1" ht="18" x14ac:dyDescent="0.2">
      <c r="A10" s="59" t="str">
        <f t="shared" si="5"/>
        <v>1.2</v>
      </c>
      <c r="B10" s="115" t="s">
        <v>142</v>
      </c>
      <c r="C10" s="60" t="s">
        <v>136</v>
      </c>
      <c r="D10" s="116"/>
      <c r="E10" s="161">
        <v>44460</v>
      </c>
      <c r="F10" s="162">
        <f t="shared" ref="F10:F76" si="6">IF(ISBLANK(E10)," - ",IF(G10=0,E10,E10+G10-1))</f>
        <v>44461</v>
      </c>
      <c r="G10" s="61">
        <v>2</v>
      </c>
      <c r="H10" s="62">
        <v>1</v>
      </c>
      <c r="I10" s="63">
        <f t="shared" si="4"/>
        <v>2</v>
      </c>
      <c r="J10" s="93"/>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row>
    <row r="11" spans="1:66" s="60" customFormat="1" ht="24" x14ac:dyDescent="0.2">
      <c r="A11" s="59" t="str">
        <f t="shared" si="5"/>
        <v>1.3</v>
      </c>
      <c r="B11" s="115" t="s">
        <v>150</v>
      </c>
      <c r="C11" s="60" t="s">
        <v>136</v>
      </c>
      <c r="D11" s="116"/>
      <c r="E11" s="161">
        <v>44461</v>
      </c>
      <c r="F11" s="162">
        <f t="shared" si="6"/>
        <v>44465</v>
      </c>
      <c r="G11" s="61">
        <v>5</v>
      </c>
      <c r="H11" s="62">
        <v>1</v>
      </c>
      <c r="I11" s="63">
        <f t="shared" si="4"/>
        <v>3</v>
      </c>
      <c r="J11" s="93"/>
      <c r="K11" s="99"/>
      <c r="L11" s="99"/>
      <c r="M11" s="100"/>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row>
    <row r="12" spans="1:66" s="60" customFormat="1" ht="18" x14ac:dyDescent="0.2">
      <c r="A12" s="59" t="s">
        <v>140</v>
      </c>
      <c r="B12" s="117" t="s">
        <v>155</v>
      </c>
      <c r="C12" s="60" t="s">
        <v>136</v>
      </c>
      <c r="D12" s="116"/>
      <c r="E12" s="161">
        <v>44461</v>
      </c>
      <c r="F12" s="162">
        <f t="shared" ref="F12:F19" si="7">IF(ISBLANK(E12)," - ",IF(G12=0,E12,E12+G12-1))</f>
        <v>44461</v>
      </c>
      <c r="G12" s="61">
        <v>1</v>
      </c>
      <c r="H12" s="62">
        <v>1</v>
      </c>
      <c r="I12" s="63">
        <f t="shared" si="4"/>
        <v>1</v>
      </c>
      <c r="J12" s="93"/>
      <c r="K12" s="99"/>
      <c r="L12" s="99"/>
      <c r="M12" s="100"/>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row>
    <row r="13" spans="1:66" s="60" customFormat="1" ht="18" x14ac:dyDescent="0.2">
      <c r="A13" s="59" t="s">
        <v>152</v>
      </c>
      <c r="B13" s="117" t="s">
        <v>154</v>
      </c>
      <c r="C13" s="60" t="s">
        <v>136</v>
      </c>
      <c r="D13" s="116"/>
      <c r="E13" s="161">
        <v>44461</v>
      </c>
      <c r="F13" s="162">
        <f t="shared" si="7"/>
        <v>44461</v>
      </c>
      <c r="G13" s="61">
        <v>1</v>
      </c>
      <c r="H13" s="62">
        <v>1</v>
      </c>
      <c r="I13" s="63">
        <f t="shared" si="4"/>
        <v>1</v>
      </c>
      <c r="J13" s="93"/>
      <c r="K13" s="99"/>
      <c r="L13" s="99"/>
      <c r="M13" s="100"/>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row>
    <row r="14" spans="1:66" s="60" customFormat="1" ht="18" x14ac:dyDescent="0.2">
      <c r="A14" s="59" t="s">
        <v>153</v>
      </c>
      <c r="B14" s="117" t="s">
        <v>156</v>
      </c>
      <c r="C14" s="60" t="s">
        <v>136</v>
      </c>
      <c r="D14" s="116"/>
      <c r="E14" s="161">
        <v>44462</v>
      </c>
      <c r="F14" s="162">
        <f t="shared" si="7"/>
        <v>44462</v>
      </c>
      <c r="G14" s="61">
        <v>1</v>
      </c>
      <c r="H14" s="62">
        <v>1</v>
      </c>
      <c r="I14" s="63">
        <f t="shared" si="4"/>
        <v>1</v>
      </c>
      <c r="J14" s="93"/>
      <c r="K14" s="99"/>
      <c r="L14" s="99"/>
      <c r="M14" s="100"/>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row>
    <row r="15" spans="1:66" s="60" customFormat="1" ht="18" x14ac:dyDescent="0.2">
      <c r="A15" s="59" t="s">
        <v>157</v>
      </c>
      <c r="B15" s="117" t="s">
        <v>158</v>
      </c>
      <c r="C15" s="60" t="s">
        <v>136</v>
      </c>
      <c r="D15" s="116"/>
      <c r="E15" s="161">
        <v>44462</v>
      </c>
      <c r="F15" s="162">
        <f t="shared" si="7"/>
        <v>44462</v>
      </c>
      <c r="G15" s="61">
        <v>1</v>
      </c>
      <c r="H15" s="62">
        <v>1</v>
      </c>
      <c r="I15" s="63">
        <f t="shared" si="4"/>
        <v>1</v>
      </c>
      <c r="J15" s="93"/>
      <c r="K15" s="99"/>
      <c r="L15" s="99"/>
      <c r="M15" s="100"/>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row>
    <row r="16" spans="1:66" s="60" customFormat="1" ht="18" x14ac:dyDescent="0.2">
      <c r="A16" s="59" t="s">
        <v>159</v>
      </c>
      <c r="B16" s="117" t="s">
        <v>160</v>
      </c>
      <c r="C16" s="60" t="s">
        <v>136</v>
      </c>
      <c r="D16" s="116"/>
      <c r="E16" s="161">
        <v>44463</v>
      </c>
      <c r="F16" s="162">
        <f t="shared" si="7"/>
        <v>44463</v>
      </c>
      <c r="G16" s="61">
        <v>1</v>
      </c>
      <c r="H16" s="62">
        <v>1</v>
      </c>
      <c r="I16" s="63">
        <f t="shared" si="4"/>
        <v>1</v>
      </c>
      <c r="J16" s="93"/>
      <c r="K16" s="99"/>
      <c r="L16" s="99"/>
      <c r="M16" s="100"/>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row>
    <row r="17" spans="1:66" s="60" customFormat="1" ht="18" x14ac:dyDescent="0.2">
      <c r="A17" s="59" t="s">
        <v>161</v>
      </c>
      <c r="B17" s="117" t="s">
        <v>163</v>
      </c>
      <c r="C17" s="60" t="s">
        <v>136</v>
      </c>
      <c r="D17" s="116"/>
      <c r="E17" s="161">
        <v>44463</v>
      </c>
      <c r="F17" s="162">
        <f t="shared" si="7"/>
        <v>44463</v>
      </c>
      <c r="G17" s="61">
        <v>1</v>
      </c>
      <c r="H17" s="62">
        <v>1</v>
      </c>
      <c r="I17" s="63">
        <f t="shared" si="4"/>
        <v>1</v>
      </c>
      <c r="J17" s="93"/>
      <c r="K17" s="99"/>
      <c r="L17" s="99"/>
      <c r="M17" s="100"/>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row>
    <row r="18" spans="1:66" s="60" customFormat="1" ht="18" x14ac:dyDescent="0.2">
      <c r="A18" s="59" t="s">
        <v>162</v>
      </c>
      <c r="B18" s="117" t="s">
        <v>164</v>
      </c>
      <c r="C18" s="60" t="s">
        <v>136</v>
      </c>
      <c r="D18" s="116"/>
      <c r="E18" s="161">
        <v>44464</v>
      </c>
      <c r="F18" s="162">
        <f t="shared" si="7"/>
        <v>44464</v>
      </c>
      <c r="G18" s="61">
        <v>1</v>
      </c>
      <c r="H18" s="62">
        <v>1</v>
      </c>
      <c r="I18" s="63">
        <f t="shared" si="4"/>
        <v>0</v>
      </c>
      <c r="J18" s="93"/>
      <c r="K18" s="99"/>
      <c r="L18" s="99"/>
      <c r="M18" s="100"/>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row>
    <row r="19" spans="1:66" s="60" customFormat="1" ht="18" x14ac:dyDescent="0.2">
      <c r="A19" s="59" t="s">
        <v>165</v>
      </c>
      <c r="B19" s="117" t="s">
        <v>166</v>
      </c>
      <c r="C19" s="60" t="s">
        <v>136</v>
      </c>
      <c r="D19" s="116"/>
      <c r="E19" s="161">
        <v>44464</v>
      </c>
      <c r="F19" s="162">
        <f t="shared" si="7"/>
        <v>44464</v>
      </c>
      <c r="G19" s="61">
        <v>1</v>
      </c>
      <c r="H19" s="62">
        <v>1</v>
      </c>
      <c r="I19" s="63">
        <f t="shared" si="4"/>
        <v>0</v>
      </c>
      <c r="J19" s="93"/>
      <c r="K19" s="99"/>
      <c r="L19" s="99"/>
      <c r="M19" s="100"/>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row>
    <row r="20" spans="1:66" s="60" customFormat="1" ht="24" x14ac:dyDescent="0.2">
      <c r="A20" s="59" t="str">
        <f t="shared" si="5"/>
        <v>1.4</v>
      </c>
      <c r="B20" s="115" t="s">
        <v>151</v>
      </c>
      <c r="C20" s="60" t="s">
        <v>136</v>
      </c>
      <c r="D20" s="116"/>
      <c r="E20" s="161">
        <v>44464</v>
      </c>
      <c r="F20" s="162">
        <f>IF(ISBLANK(E20)," - ",IF(G20=0,E20,E20+G20-1))</f>
        <v>44465</v>
      </c>
      <c r="G20" s="61">
        <v>2</v>
      </c>
      <c r="H20" s="62">
        <v>1</v>
      </c>
      <c r="I20" s="63">
        <f t="shared" si="4"/>
        <v>0</v>
      </c>
      <c r="J20" s="93"/>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row>
    <row r="21" spans="1:66" s="60" customFormat="1" ht="18" x14ac:dyDescent="0.2">
      <c r="A21" s="59">
        <v>1.5</v>
      </c>
      <c r="B21" s="115" t="s">
        <v>220</v>
      </c>
      <c r="C21" s="60" t="s">
        <v>136</v>
      </c>
      <c r="D21" s="116"/>
      <c r="E21" s="161">
        <v>44466</v>
      </c>
      <c r="F21" s="162">
        <f>IF(ISBLANK(E21)," - ",IF(G21=0,E21,E21+G21-1))</f>
        <v>44466</v>
      </c>
      <c r="G21" s="61">
        <v>1</v>
      </c>
      <c r="H21" s="62">
        <v>1</v>
      </c>
      <c r="I21" s="63">
        <f t="shared" si="4"/>
        <v>1</v>
      </c>
      <c r="J21" s="93"/>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row>
    <row r="22" spans="1:66" s="60" customFormat="1" ht="18" x14ac:dyDescent="0.2">
      <c r="A22" s="59" t="str">
        <f t="shared" si="5"/>
        <v>1.6</v>
      </c>
      <c r="B22" s="115" t="s">
        <v>141</v>
      </c>
      <c r="C22" s="60" t="s">
        <v>136</v>
      </c>
      <c r="D22" s="116"/>
      <c r="E22" s="161">
        <v>44467</v>
      </c>
      <c r="F22" s="162">
        <f t="shared" si="6"/>
        <v>44467</v>
      </c>
      <c r="G22" s="61">
        <v>1</v>
      </c>
      <c r="H22" s="62">
        <v>1</v>
      </c>
      <c r="I22" s="63">
        <f t="shared" si="4"/>
        <v>1</v>
      </c>
      <c r="J22" s="93"/>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row>
    <row r="23" spans="1:66" s="60" customFormat="1" ht="18" x14ac:dyDescent="0.2">
      <c r="A23" s="59" t="str">
        <f t="shared" si="5"/>
        <v>1.7</v>
      </c>
      <c r="B23" s="115" t="s">
        <v>144</v>
      </c>
      <c r="C23" s="60" t="s">
        <v>136</v>
      </c>
      <c r="D23" s="116"/>
      <c r="E23" s="161">
        <v>44467</v>
      </c>
      <c r="F23" s="162">
        <f>IF(ISBLANK(E23)," - ",IF(G23=0,E23,E23+G23-1))</f>
        <v>44468</v>
      </c>
      <c r="G23" s="61">
        <v>2</v>
      </c>
      <c r="H23" s="62">
        <v>1</v>
      </c>
      <c r="I23" s="63">
        <f t="shared" si="4"/>
        <v>2</v>
      </c>
      <c r="J23" s="93"/>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row>
    <row r="24" spans="1:66" s="60" customFormat="1" ht="24" x14ac:dyDescent="0.2">
      <c r="A24" s="59" t="str">
        <f t="shared" si="5"/>
        <v>1.8</v>
      </c>
      <c r="B24" s="115" t="s">
        <v>145</v>
      </c>
      <c r="C24" s="60" t="s">
        <v>136</v>
      </c>
      <c r="D24" s="116"/>
      <c r="E24" s="161">
        <v>44468</v>
      </c>
      <c r="F24" s="162">
        <f t="shared" si="6"/>
        <v>44469</v>
      </c>
      <c r="G24" s="61">
        <v>2</v>
      </c>
      <c r="H24" s="62">
        <v>1</v>
      </c>
      <c r="I24" s="63">
        <f t="shared" si="4"/>
        <v>2</v>
      </c>
      <c r="J24" s="93"/>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c r="BN24" s="99"/>
    </row>
    <row r="25" spans="1:66" s="60" customFormat="1" ht="24" x14ac:dyDescent="0.2">
      <c r="A25" s="59" t="s">
        <v>221</v>
      </c>
      <c r="B25" s="117" t="s">
        <v>146</v>
      </c>
      <c r="C25" s="60" t="s">
        <v>136</v>
      </c>
      <c r="D25" s="169"/>
      <c r="E25" s="170">
        <v>44469</v>
      </c>
      <c r="F25" s="171">
        <f t="shared" si="6"/>
        <v>44472</v>
      </c>
      <c r="G25" s="172">
        <v>4</v>
      </c>
      <c r="H25" s="173">
        <v>1</v>
      </c>
      <c r="I25" s="174">
        <f t="shared" si="4"/>
        <v>2</v>
      </c>
      <c r="J25" s="175"/>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row>
    <row r="26" spans="1:66" s="54" customFormat="1" ht="18" x14ac:dyDescent="0.2">
      <c r="A26" s="52" t="str">
        <f>IF(ISERROR(VALUE(SUBSTITUTE(prevWBS,".",""))),"1",IF(ISERROR(FIND("`",SUBSTITUTE(prevWBS,".","`",1))),TEXT(VALUE(prevWBS)+1,"#"),TEXT(VALUE(LEFT(prevWBS,FIND("`",SUBSTITUTE(prevWBS,".","`",1))-1))+1,"#")))</f>
        <v>2</v>
      </c>
      <c r="B26" s="53" t="s">
        <v>147</v>
      </c>
      <c r="D26" s="55"/>
      <c r="E26" s="163"/>
      <c r="F26" s="163" t="str">
        <f t="shared" si="6"/>
        <v xml:space="preserve"> - </v>
      </c>
      <c r="G26" s="56"/>
      <c r="H26" s="57"/>
      <c r="I26" s="58" t="str">
        <f t="shared" si="4"/>
        <v xml:space="preserve"> - </v>
      </c>
      <c r="J26" s="94"/>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row>
    <row r="27" spans="1:66" s="60" customFormat="1" ht="24"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7" s="115" t="s">
        <v>148</v>
      </c>
      <c r="C27" s="60" t="s">
        <v>136</v>
      </c>
      <c r="D27" s="116"/>
      <c r="E27" s="161">
        <v>44473</v>
      </c>
      <c r="F27" s="162">
        <f t="shared" si="6"/>
        <v>44473</v>
      </c>
      <c r="G27" s="61">
        <v>1</v>
      </c>
      <c r="H27" s="62">
        <v>0.5</v>
      </c>
      <c r="I27" s="63">
        <f t="shared" si="4"/>
        <v>1</v>
      </c>
      <c r="J27" s="93"/>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row>
    <row r="28" spans="1:66" s="60" customFormat="1" ht="24"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8" s="115" t="s">
        <v>149</v>
      </c>
      <c r="C28" s="60" t="s">
        <v>136</v>
      </c>
      <c r="D28" s="116"/>
      <c r="E28" s="161">
        <v>44474</v>
      </c>
      <c r="F28" s="162">
        <f>IF(ISBLANK(E28)," - ",IF(G28=0,E28,E28+G28-1))</f>
        <v>44477</v>
      </c>
      <c r="G28" s="61">
        <v>4</v>
      </c>
      <c r="H28" s="62">
        <v>1</v>
      </c>
      <c r="I28" s="63">
        <f t="shared" si="4"/>
        <v>4</v>
      </c>
      <c r="J28" s="93"/>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c r="BN28" s="99"/>
    </row>
    <row r="29" spans="1:66" s="60" customFormat="1" ht="18" x14ac:dyDescent="0.2">
      <c r="A29" s="59" t="s">
        <v>167</v>
      </c>
      <c r="B29" s="117" t="s">
        <v>155</v>
      </c>
      <c r="C29" s="60" t="s">
        <v>136</v>
      </c>
      <c r="D29" s="116"/>
      <c r="E29" s="161">
        <v>44474</v>
      </c>
      <c r="F29" s="162">
        <f t="shared" si="6"/>
        <v>44474</v>
      </c>
      <c r="G29" s="61">
        <v>1</v>
      </c>
      <c r="H29" s="62">
        <v>1</v>
      </c>
      <c r="I29" s="63">
        <f t="shared" si="4"/>
        <v>1</v>
      </c>
      <c r="J29" s="93"/>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99"/>
      <c r="BC29" s="99"/>
      <c r="BD29" s="99"/>
      <c r="BE29" s="99"/>
      <c r="BF29" s="99"/>
      <c r="BG29" s="99"/>
      <c r="BH29" s="99"/>
      <c r="BI29" s="99"/>
      <c r="BJ29" s="99"/>
      <c r="BK29" s="99"/>
      <c r="BL29" s="99"/>
      <c r="BM29" s="99"/>
      <c r="BN29" s="99"/>
    </row>
    <row r="30" spans="1:66" s="60" customFormat="1" ht="18" x14ac:dyDescent="0.2">
      <c r="A30" s="59" t="s">
        <v>168</v>
      </c>
      <c r="B30" s="117" t="s">
        <v>154</v>
      </c>
      <c r="C30" s="60" t="s">
        <v>136</v>
      </c>
      <c r="D30" s="116"/>
      <c r="E30" s="161">
        <v>44474</v>
      </c>
      <c r="F30" s="162">
        <f t="shared" si="6"/>
        <v>44474</v>
      </c>
      <c r="G30" s="61">
        <v>1</v>
      </c>
      <c r="H30" s="62">
        <v>1</v>
      </c>
      <c r="I30" s="63">
        <f t="shared" si="4"/>
        <v>1</v>
      </c>
      <c r="J30" s="93"/>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99"/>
      <c r="BD30" s="99"/>
      <c r="BE30" s="99"/>
      <c r="BF30" s="99"/>
      <c r="BG30" s="99"/>
      <c r="BH30" s="99"/>
      <c r="BI30" s="99"/>
      <c r="BJ30" s="99"/>
      <c r="BK30" s="99"/>
      <c r="BL30" s="99"/>
      <c r="BM30" s="99"/>
      <c r="BN30" s="99"/>
    </row>
    <row r="31" spans="1:66" s="60" customFormat="1" ht="18" x14ac:dyDescent="0.2">
      <c r="A31" s="59" t="s">
        <v>169</v>
      </c>
      <c r="B31" s="117" t="s">
        <v>156</v>
      </c>
      <c r="C31" s="60" t="s">
        <v>136</v>
      </c>
      <c r="D31" s="116"/>
      <c r="E31" s="161">
        <v>44475</v>
      </c>
      <c r="F31" s="162">
        <f t="shared" si="6"/>
        <v>44475</v>
      </c>
      <c r="G31" s="61">
        <v>1</v>
      </c>
      <c r="H31" s="62">
        <v>1</v>
      </c>
      <c r="I31" s="63">
        <f t="shared" si="4"/>
        <v>1</v>
      </c>
      <c r="J31" s="93"/>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c r="BE31" s="99"/>
      <c r="BF31" s="99"/>
      <c r="BG31" s="99"/>
      <c r="BH31" s="99"/>
      <c r="BI31" s="99"/>
      <c r="BJ31" s="99"/>
      <c r="BK31" s="99"/>
      <c r="BL31" s="99"/>
      <c r="BM31" s="99"/>
      <c r="BN31" s="99"/>
    </row>
    <row r="32" spans="1:66" s="60" customFormat="1" ht="18" x14ac:dyDescent="0.2">
      <c r="A32" s="59" t="s">
        <v>170</v>
      </c>
      <c r="B32" s="117" t="s">
        <v>158</v>
      </c>
      <c r="C32" s="60" t="s">
        <v>136</v>
      </c>
      <c r="D32" s="116"/>
      <c r="E32" s="161">
        <v>44475</v>
      </c>
      <c r="F32" s="162">
        <f t="shared" si="6"/>
        <v>44475</v>
      </c>
      <c r="G32" s="61">
        <v>1</v>
      </c>
      <c r="H32" s="62">
        <v>1</v>
      </c>
      <c r="I32" s="63">
        <f t="shared" si="4"/>
        <v>1</v>
      </c>
      <c r="J32" s="93"/>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row>
    <row r="33" spans="1:66" s="60" customFormat="1" ht="18" x14ac:dyDescent="0.2">
      <c r="A33" s="59" t="s">
        <v>171</v>
      </c>
      <c r="B33" s="117" t="s">
        <v>160</v>
      </c>
      <c r="C33" s="60" t="s">
        <v>136</v>
      </c>
      <c r="D33" s="116"/>
      <c r="E33" s="161">
        <v>44476</v>
      </c>
      <c r="F33" s="162">
        <f t="shared" si="6"/>
        <v>44476</v>
      </c>
      <c r="G33" s="61">
        <v>1</v>
      </c>
      <c r="H33" s="62">
        <v>1</v>
      </c>
      <c r="I33" s="63">
        <f t="shared" si="4"/>
        <v>1</v>
      </c>
      <c r="J33" s="93"/>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row>
    <row r="34" spans="1:66" s="60" customFormat="1" ht="18" x14ac:dyDescent="0.2">
      <c r="A34" s="59" t="s">
        <v>172</v>
      </c>
      <c r="B34" s="117" t="s">
        <v>163</v>
      </c>
      <c r="C34" s="60" t="s">
        <v>136</v>
      </c>
      <c r="D34" s="116"/>
      <c r="E34" s="161">
        <v>44476</v>
      </c>
      <c r="F34" s="162">
        <f t="shared" si="6"/>
        <v>44476</v>
      </c>
      <c r="G34" s="61">
        <v>1</v>
      </c>
      <c r="H34" s="62">
        <v>1</v>
      </c>
      <c r="I34" s="63">
        <f t="shared" si="4"/>
        <v>1</v>
      </c>
      <c r="J34" s="93"/>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c r="BL34" s="99"/>
      <c r="BM34" s="99"/>
      <c r="BN34" s="99"/>
    </row>
    <row r="35" spans="1:66" s="60" customFormat="1" ht="18" x14ac:dyDescent="0.2">
      <c r="A35" s="59" t="s">
        <v>173</v>
      </c>
      <c r="B35" s="117" t="s">
        <v>164</v>
      </c>
      <c r="C35" s="60" t="s">
        <v>136</v>
      </c>
      <c r="D35" s="116"/>
      <c r="E35" s="161">
        <v>44477</v>
      </c>
      <c r="F35" s="162">
        <f t="shared" si="6"/>
        <v>44477</v>
      </c>
      <c r="G35" s="61">
        <v>1</v>
      </c>
      <c r="H35" s="62">
        <v>1</v>
      </c>
      <c r="I35" s="63">
        <f t="shared" si="4"/>
        <v>1</v>
      </c>
      <c r="J35" s="93"/>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row>
    <row r="36" spans="1:66" s="60" customFormat="1" ht="18" x14ac:dyDescent="0.2">
      <c r="A36" s="59" t="s">
        <v>174</v>
      </c>
      <c r="B36" s="117" t="s">
        <v>166</v>
      </c>
      <c r="C36" s="60" t="s">
        <v>136</v>
      </c>
      <c r="D36" s="116"/>
      <c r="E36" s="161">
        <v>44477</v>
      </c>
      <c r="F36" s="162">
        <f t="shared" si="6"/>
        <v>44477</v>
      </c>
      <c r="G36" s="61">
        <v>1</v>
      </c>
      <c r="H36" s="62">
        <v>1</v>
      </c>
      <c r="I36" s="63">
        <f t="shared" si="4"/>
        <v>1</v>
      </c>
      <c r="J36" s="93"/>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row>
    <row r="37" spans="1:66" s="60" customFormat="1" ht="18" x14ac:dyDescent="0.2">
      <c r="A3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7" s="115" t="s">
        <v>175</v>
      </c>
      <c r="C37" s="60" t="s">
        <v>136</v>
      </c>
      <c r="D37" s="116"/>
      <c r="E37" s="161">
        <v>44478</v>
      </c>
      <c r="F37" s="162">
        <f>IF(ISBLANK(E37)," - ",IF(G37=0,E37,E37+G37-1))</f>
        <v>44483</v>
      </c>
      <c r="G37" s="61">
        <v>6</v>
      </c>
      <c r="H37" s="62">
        <v>1</v>
      </c>
      <c r="I37" s="63">
        <f t="shared" si="4"/>
        <v>4</v>
      </c>
      <c r="J37" s="93"/>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row>
    <row r="38" spans="1:66" s="60" customFormat="1" ht="18" x14ac:dyDescent="0.2">
      <c r="A38" s="59" t="s">
        <v>176</v>
      </c>
      <c r="B38" s="117" t="s">
        <v>155</v>
      </c>
      <c r="C38" s="60" t="s">
        <v>136</v>
      </c>
      <c r="D38" s="116"/>
      <c r="E38" s="161">
        <v>44478</v>
      </c>
      <c r="F38" s="162">
        <f>IF(ISBLANK(E38)," - ",IF(G38=0,E38,E38+G38-1))</f>
        <v>44479</v>
      </c>
      <c r="G38" s="61">
        <v>2</v>
      </c>
      <c r="H38" s="62">
        <v>1</v>
      </c>
      <c r="I38" s="63">
        <f t="shared" si="4"/>
        <v>0</v>
      </c>
      <c r="J38" s="93"/>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c r="BN38" s="99"/>
    </row>
    <row r="39" spans="1:66" s="60" customFormat="1" ht="18" x14ac:dyDescent="0.2">
      <c r="A39" s="59" t="s">
        <v>177</v>
      </c>
      <c r="B39" s="117" t="s">
        <v>154</v>
      </c>
      <c r="C39" s="60" t="s">
        <v>136</v>
      </c>
      <c r="D39" s="116"/>
      <c r="E39" s="161">
        <v>44479</v>
      </c>
      <c r="F39" s="162">
        <f>IF(ISBLANK(E39)," - ",IF(G39=0,E39,E39+G39-1))</f>
        <v>44480</v>
      </c>
      <c r="G39" s="61">
        <v>2</v>
      </c>
      <c r="H39" s="62">
        <v>1</v>
      </c>
      <c r="I39" s="63">
        <f t="shared" si="4"/>
        <v>1</v>
      </c>
      <c r="J39" s="93"/>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row>
    <row r="40" spans="1:66" s="60" customFormat="1" ht="18" x14ac:dyDescent="0.2">
      <c r="A40" s="59" t="s">
        <v>178</v>
      </c>
      <c r="B40" s="117" t="s">
        <v>156</v>
      </c>
      <c r="C40" s="60" t="s">
        <v>136</v>
      </c>
      <c r="D40" s="116"/>
      <c r="E40" s="161">
        <v>44481</v>
      </c>
      <c r="F40" s="162">
        <f t="shared" si="6"/>
        <v>44481</v>
      </c>
      <c r="G40" s="61">
        <v>1</v>
      </c>
      <c r="H40" s="62">
        <v>1</v>
      </c>
      <c r="I40" s="63">
        <f t="shared" si="4"/>
        <v>1</v>
      </c>
      <c r="J40" s="93"/>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99"/>
      <c r="BL40" s="99"/>
      <c r="BM40" s="99"/>
      <c r="BN40" s="99"/>
    </row>
    <row r="41" spans="1:66" s="60" customFormat="1" ht="18" x14ac:dyDescent="0.2">
      <c r="A41" s="59" t="s">
        <v>179</v>
      </c>
      <c r="B41" s="117" t="s">
        <v>158</v>
      </c>
      <c r="C41" s="60" t="s">
        <v>136</v>
      </c>
      <c r="D41" s="116"/>
      <c r="E41" s="161">
        <v>44481</v>
      </c>
      <c r="F41" s="162">
        <f t="shared" si="6"/>
        <v>44481</v>
      </c>
      <c r="G41" s="61">
        <v>1</v>
      </c>
      <c r="H41" s="62">
        <v>1</v>
      </c>
      <c r="I41" s="63">
        <f t="shared" si="4"/>
        <v>1</v>
      </c>
      <c r="J41" s="93"/>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row>
    <row r="42" spans="1:66" s="60" customFormat="1" ht="18" x14ac:dyDescent="0.2">
      <c r="A42" s="59" t="s">
        <v>180</v>
      </c>
      <c r="B42" s="117" t="s">
        <v>160</v>
      </c>
      <c r="C42" s="60" t="s">
        <v>136</v>
      </c>
      <c r="D42" s="116"/>
      <c r="E42" s="161">
        <v>44482</v>
      </c>
      <c r="F42" s="162">
        <f t="shared" si="6"/>
        <v>44482</v>
      </c>
      <c r="G42" s="61">
        <v>1</v>
      </c>
      <c r="H42" s="62">
        <v>1</v>
      </c>
      <c r="I42" s="63">
        <f t="shared" si="4"/>
        <v>1</v>
      </c>
      <c r="J42" s="93"/>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row>
    <row r="43" spans="1:66" s="60" customFormat="1" ht="18" x14ac:dyDescent="0.2">
      <c r="A43" s="59" t="s">
        <v>181</v>
      </c>
      <c r="B43" s="117" t="s">
        <v>163</v>
      </c>
      <c r="C43" s="60" t="s">
        <v>136</v>
      </c>
      <c r="D43" s="116"/>
      <c r="E43" s="161">
        <v>44482</v>
      </c>
      <c r="F43" s="162">
        <f t="shared" si="6"/>
        <v>44482</v>
      </c>
      <c r="G43" s="61">
        <v>1</v>
      </c>
      <c r="H43" s="62">
        <v>1</v>
      </c>
      <c r="I43" s="63">
        <f t="shared" si="4"/>
        <v>1</v>
      </c>
      <c r="J43" s="93"/>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row>
    <row r="44" spans="1:66" s="60" customFormat="1" ht="18" x14ac:dyDescent="0.2">
      <c r="A44" s="59" t="s">
        <v>182</v>
      </c>
      <c r="B44" s="117" t="s">
        <v>164</v>
      </c>
      <c r="C44" s="60" t="s">
        <v>136</v>
      </c>
      <c r="D44" s="116"/>
      <c r="E44" s="161">
        <v>44483</v>
      </c>
      <c r="F44" s="162">
        <f t="shared" si="6"/>
        <v>44483</v>
      </c>
      <c r="G44" s="61">
        <v>1</v>
      </c>
      <c r="H44" s="62">
        <v>1</v>
      </c>
      <c r="I44" s="63">
        <f t="shared" si="4"/>
        <v>1</v>
      </c>
      <c r="J44" s="93"/>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row>
    <row r="45" spans="1:66" s="60" customFormat="1" ht="18" x14ac:dyDescent="0.2">
      <c r="A45" s="59" t="s">
        <v>183</v>
      </c>
      <c r="B45" s="117" t="s">
        <v>166</v>
      </c>
      <c r="C45" s="60" t="s">
        <v>136</v>
      </c>
      <c r="D45" s="116"/>
      <c r="E45" s="161">
        <v>44483</v>
      </c>
      <c r="F45" s="162">
        <f t="shared" si="6"/>
        <v>44483</v>
      </c>
      <c r="G45" s="61">
        <v>1</v>
      </c>
      <c r="H45" s="62">
        <v>1</v>
      </c>
      <c r="I45" s="63">
        <f t="shared" si="4"/>
        <v>1</v>
      </c>
      <c r="J45" s="93"/>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row>
    <row r="46" spans="1:66" s="60" customFormat="1" ht="18" x14ac:dyDescent="0.2">
      <c r="A4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46" s="115" t="s">
        <v>185</v>
      </c>
      <c r="C46" s="60" t="s">
        <v>136</v>
      </c>
      <c r="D46" s="116"/>
      <c r="E46" s="161">
        <v>44484</v>
      </c>
      <c r="F46" s="162">
        <f t="shared" si="6"/>
        <v>44486</v>
      </c>
      <c r="G46" s="61">
        <v>3</v>
      </c>
      <c r="H46" s="62">
        <v>0</v>
      </c>
      <c r="I46" s="63">
        <f t="shared" si="4"/>
        <v>1</v>
      </c>
      <c r="J46" s="93"/>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row>
    <row r="47" spans="1:66" s="60" customFormat="1" ht="18" x14ac:dyDescent="0.2">
      <c r="A47" s="59" t="s">
        <v>214</v>
      </c>
      <c r="B47" s="117" t="s">
        <v>215</v>
      </c>
      <c r="C47" s="60" t="s">
        <v>136</v>
      </c>
      <c r="D47" s="116"/>
      <c r="E47" s="161">
        <v>44484</v>
      </c>
      <c r="F47" s="162">
        <f t="shared" si="6"/>
        <v>44484</v>
      </c>
      <c r="G47" s="61">
        <v>1</v>
      </c>
      <c r="H47" s="62"/>
      <c r="I47" s="63">
        <f t="shared" si="4"/>
        <v>1</v>
      </c>
      <c r="J47" s="93"/>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row>
    <row r="48" spans="1:66" s="60" customFormat="1" ht="18" x14ac:dyDescent="0.2">
      <c r="A48" s="59" t="s">
        <v>216</v>
      </c>
      <c r="B48" s="117" t="s">
        <v>217</v>
      </c>
      <c r="C48" s="60" t="s">
        <v>136</v>
      </c>
      <c r="D48" s="116"/>
      <c r="E48" s="161">
        <v>44485</v>
      </c>
      <c r="F48" s="162">
        <f t="shared" si="6"/>
        <v>44485</v>
      </c>
      <c r="G48" s="61">
        <v>1</v>
      </c>
      <c r="H48" s="62"/>
      <c r="I48" s="63">
        <f t="shared" si="4"/>
        <v>0</v>
      </c>
      <c r="J48" s="93"/>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99"/>
      <c r="BC48" s="99"/>
      <c r="BD48" s="99"/>
      <c r="BE48" s="99"/>
      <c r="BF48" s="99"/>
      <c r="BG48" s="99"/>
      <c r="BH48" s="99"/>
      <c r="BI48" s="99"/>
      <c r="BJ48" s="99"/>
      <c r="BK48" s="99"/>
      <c r="BL48" s="99"/>
      <c r="BM48" s="99"/>
      <c r="BN48" s="99"/>
    </row>
    <row r="49" spans="1:66" s="60" customFormat="1" ht="18" x14ac:dyDescent="0.2">
      <c r="A49" s="59" t="s">
        <v>218</v>
      </c>
      <c r="B49" s="117" t="s">
        <v>219</v>
      </c>
      <c r="C49" s="60" t="s">
        <v>136</v>
      </c>
      <c r="D49" s="116"/>
      <c r="E49" s="161">
        <v>44486</v>
      </c>
      <c r="F49" s="162">
        <f t="shared" si="6"/>
        <v>44486</v>
      </c>
      <c r="G49" s="61">
        <v>1</v>
      </c>
      <c r="H49" s="62"/>
      <c r="I49" s="63">
        <f t="shared" si="4"/>
        <v>0</v>
      </c>
      <c r="J49" s="93"/>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99"/>
      <c r="BC49" s="99"/>
      <c r="BD49" s="99"/>
      <c r="BE49" s="99"/>
      <c r="BF49" s="99"/>
      <c r="BG49" s="99"/>
      <c r="BH49" s="99"/>
      <c r="BI49" s="99"/>
      <c r="BJ49" s="99"/>
      <c r="BK49" s="99"/>
      <c r="BL49" s="99"/>
      <c r="BM49" s="99"/>
      <c r="BN49" s="99"/>
    </row>
    <row r="50" spans="1:66" s="60" customFormat="1" ht="18" x14ac:dyDescent="0.2">
      <c r="A5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50" s="115" t="s">
        <v>186</v>
      </c>
      <c r="C50" s="60" t="s">
        <v>136</v>
      </c>
      <c r="D50" s="116"/>
      <c r="E50" s="161">
        <v>44486</v>
      </c>
      <c r="F50" s="162">
        <f t="shared" si="6"/>
        <v>44489</v>
      </c>
      <c r="G50" s="61">
        <v>4</v>
      </c>
      <c r="H50" s="62">
        <v>0</v>
      </c>
      <c r="I50" s="63">
        <f t="shared" si="4"/>
        <v>3</v>
      </c>
      <c r="J50" s="93"/>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c r="BC50" s="99"/>
      <c r="BD50" s="99"/>
      <c r="BE50" s="99"/>
      <c r="BF50" s="99"/>
      <c r="BG50" s="99"/>
      <c r="BH50" s="99"/>
      <c r="BI50" s="99"/>
      <c r="BJ50" s="99"/>
      <c r="BK50" s="99"/>
      <c r="BL50" s="99"/>
      <c r="BM50" s="99"/>
      <c r="BN50" s="99"/>
    </row>
    <row r="51" spans="1:66" s="60" customFormat="1" ht="18" x14ac:dyDescent="0.2">
      <c r="A51" s="59" t="s">
        <v>187</v>
      </c>
      <c r="B51" s="117" t="s">
        <v>155</v>
      </c>
      <c r="C51" s="60" t="s">
        <v>136</v>
      </c>
      <c r="D51" s="169"/>
      <c r="E51" s="170">
        <v>44486</v>
      </c>
      <c r="F51" s="171">
        <f t="shared" si="6"/>
        <v>44486</v>
      </c>
      <c r="G51" s="172">
        <v>1</v>
      </c>
      <c r="H51" s="173"/>
      <c r="I51" s="174">
        <f t="shared" si="4"/>
        <v>0</v>
      </c>
      <c r="J51" s="175"/>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row>
    <row r="52" spans="1:66" s="60" customFormat="1" ht="18" x14ac:dyDescent="0.2">
      <c r="A52" s="59" t="s">
        <v>188</v>
      </c>
      <c r="B52" s="117" t="s">
        <v>154</v>
      </c>
      <c r="C52" s="60" t="s">
        <v>136</v>
      </c>
      <c r="D52" s="169"/>
      <c r="E52" s="170">
        <v>44486</v>
      </c>
      <c r="F52" s="171">
        <f t="shared" si="6"/>
        <v>44486</v>
      </c>
      <c r="G52" s="172">
        <v>1</v>
      </c>
      <c r="H52" s="173"/>
      <c r="I52" s="174">
        <f t="shared" si="4"/>
        <v>0</v>
      </c>
      <c r="J52" s="175"/>
      <c r="K52" s="99"/>
      <c r="L52" s="99"/>
      <c r="M52" s="99"/>
      <c r="N52" s="99"/>
      <c r="O52" s="99"/>
      <c r="P52" s="99"/>
      <c r="Q52" s="99"/>
      <c r="R52" s="99"/>
      <c r="S52" s="99"/>
      <c r="T52" s="99"/>
      <c r="U52" s="99"/>
      <c r="V52" s="99"/>
      <c r="W52" s="99"/>
      <c r="X52" s="99"/>
      <c r="Y52" s="99"/>
      <c r="Z52" s="99"/>
      <c r="AA52" s="99"/>
      <c r="AB52" s="99"/>
      <c r="AC52" s="99"/>
      <c r="AD52" s="99"/>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99"/>
      <c r="BC52" s="99"/>
      <c r="BD52" s="99"/>
      <c r="BE52" s="99"/>
      <c r="BF52" s="99"/>
      <c r="BG52" s="99"/>
      <c r="BH52" s="99"/>
      <c r="BI52" s="99"/>
      <c r="BJ52" s="99"/>
      <c r="BK52" s="99"/>
      <c r="BL52" s="99"/>
      <c r="BM52" s="99"/>
      <c r="BN52" s="99"/>
    </row>
    <row r="53" spans="1:66" s="60" customFormat="1" ht="18" x14ac:dyDescent="0.2">
      <c r="A53" s="59" t="s">
        <v>189</v>
      </c>
      <c r="B53" s="117" t="s">
        <v>156</v>
      </c>
      <c r="C53" s="60" t="s">
        <v>136</v>
      </c>
      <c r="D53" s="169"/>
      <c r="E53" s="170">
        <v>44487</v>
      </c>
      <c r="F53" s="171">
        <f t="shared" si="6"/>
        <v>44487</v>
      </c>
      <c r="G53" s="172">
        <v>1</v>
      </c>
      <c r="H53" s="173"/>
      <c r="I53" s="174">
        <f t="shared" si="4"/>
        <v>1</v>
      </c>
      <c r="J53" s="175"/>
      <c r="K53" s="99"/>
      <c r="L53" s="99"/>
      <c r="M53" s="99"/>
      <c r="N53" s="9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L53" s="99"/>
      <c r="BM53" s="99"/>
      <c r="BN53" s="99"/>
    </row>
    <row r="54" spans="1:66" s="60" customFormat="1" ht="18" x14ac:dyDescent="0.2">
      <c r="A54" s="59" t="s">
        <v>191</v>
      </c>
      <c r="B54" s="117" t="s">
        <v>158</v>
      </c>
      <c r="C54" s="60" t="s">
        <v>136</v>
      </c>
      <c r="D54" s="169"/>
      <c r="E54" s="170">
        <v>44487</v>
      </c>
      <c r="F54" s="171">
        <f t="shared" si="6"/>
        <v>44487</v>
      </c>
      <c r="G54" s="172">
        <v>1</v>
      </c>
      <c r="H54" s="173"/>
      <c r="I54" s="174">
        <f t="shared" si="4"/>
        <v>1</v>
      </c>
      <c r="J54" s="175"/>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L54" s="99"/>
      <c r="BM54" s="99"/>
      <c r="BN54" s="99"/>
    </row>
    <row r="55" spans="1:66" s="60" customFormat="1" ht="18" x14ac:dyDescent="0.2">
      <c r="A55" s="59" t="s">
        <v>190</v>
      </c>
      <c r="B55" s="117" t="s">
        <v>160</v>
      </c>
      <c r="C55" s="60" t="s">
        <v>136</v>
      </c>
      <c r="D55" s="169"/>
      <c r="E55" s="170">
        <v>44488</v>
      </c>
      <c r="F55" s="171">
        <f t="shared" si="6"/>
        <v>44488</v>
      </c>
      <c r="G55" s="172">
        <v>1</v>
      </c>
      <c r="H55" s="173"/>
      <c r="I55" s="174">
        <f t="shared" si="4"/>
        <v>1</v>
      </c>
      <c r="J55" s="175"/>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L55" s="99"/>
      <c r="BM55" s="99"/>
      <c r="BN55" s="99"/>
    </row>
    <row r="56" spans="1:66" s="60" customFormat="1" ht="18" x14ac:dyDescent="0.2">
      <c r="A56" s="59" t="s">
        <v>191</v>
      </c>
      <c r="B56" s="117" t="s">
        <v>163</v>
      </c>
      <c r="C56" s="60" t="s">
        <v>136</v>
      </c>
      <c r="D56" s="169"/>
      <c r="E56" s="170">
        <v>44488</v>
      </c>
      <c r="F56" s="171">
        <f t="shared" si="6"/>
        <v>44488</v>
      </c>
      <c r="G56" s="172">
        <v>1</v>
      </c>
      <c r="H56" s="173"/>
      <c r="I56" s="174">
        <f t="shared" si="4"/>
        <v>1</v>
      </c>
      <c r="J56" s="175"/>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L56" s="99"/>
      <c r="BM56" s="99"/>
      <c r="BN56" s="99"/>
    </row>
    <row r="57" spans="1:66" s="60" customFormat="1" ht="18" x14ac:dyDescent="0.2">
      <c r="A57" s="59" t="s">
        <v>192</v>
      </c>
      <c r="B57" s="117" t="s">
        <v>164</v>
      </c>
      <c r="C57" s="60" t="s">
        <v>136</v>
      </c>
      <c r="D57" s="169"/>
      <c r="E57" s="170">
        <v>44489</v>
      </c>
      <c r="F57" s="171">
        <f t="shared" si="6"/>
        <v>44489</v>
      </c>
      <c r="G57" s="172">
        <v>1</v>
      </c>
      <c r="H57" s="173"/>
      <c r="I57" s="174">
        <f t="shared" si="4"/>
        <v>1</v>
      </c>
      <c r="J57" s="175"/>
      <c r="K57" s="99"/>
      <c r="L57" s="99"/>
      <c r="M57" s="99"/>
      <c r="N57" s="99"/>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L57" s="99"/>
      <c r="BM57" s="99"/>
      <c r="BN57" s="99"/>
    </row>
    <row r="58" spans="1:66" s="60" customFormat="1" ht="18" x14ac:dyDescent="0.2">
      <c r="A58" s="59" t="s">
        <v>193</v>
      </c>
      <c r="B58" s="117" t="s">
        <v>166</v>
      </c>
      <c r="C58" s="60" t="s">
        <v>136</v>
      </c>
      <c r="D58" s="169"/>
      <c r="E58" s="170">
        <v>44489</v>
      </c>
      <c r="F58" s="171">
        <f t="shared" si="6"/>
        <v>44489</v>
      </c>
      <c r="G58" s="172">
        <v>1</v>
      </c>
      <c r="H58" s="173"/>
      <c r="I58" s="174">
        <f t="shared" si="4"/>
        <v>1</v>
      </c>
      <c r="J58" s="175"/>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99"/>
      <c r="AT58" s="99"/>
      <c r="AU58" s="99"/>
      <c r="AV58" s="99"/>
      <c r="AW58" s="99"/>
      <c r="AX58" s="99"/>
      <c r="AY58" s="99"/>
      <c r="AZ58" s="99"/>
      <c r="BA58" s="99"/>
      <c r="BB58" s="99"/>
      <c r="BC58" s="99"/>
      <c r="BD58" s="99"/>
      <c r="BE58" s="99"/>
      <c r="BF58" s="99"/>
      <c r="BG58" s="99"/>
      <c r="BH58" s="99"/>
      <c r="BI58" s="99"/>
      <c r="BJ58" s="99"/>
      <c r="BK58" s="99"/>
      <c r="BL58" s="99"/>
      <c r="BM58" s="99"/>
      <c r="BN58" s="99"/>
    </row>
    <row r="59" spans="1:66" s="60" customFormat="1" ht="18" x14ac:dyDescent="0.2">
      <c r="A59" s="59">
        <v>2.7</v>
      </c>
      <c r="B59" s="176" t="s">
        <v>194</v>
      </c>
      <c r="C59" s="60" t="s">
        <v>136</v>
      </c>
      <c r="D59" s="169"/>
      <c r="E59" s="170">
        <v>44490</v>
      </c>
      <c r="F59" s="171">
        <f>IF(ISBLANK(E59)," - ",IF(G59=0,E59,E59+G59-1))</f>
        <v>44491</v>
      </c>
      <c r="G59" s="172">
        <v>2</v>
      </c>
      <c r="H59" s="173"/>
      <c r="I59" s="174">
        <f t="shared" si="4"/>
        <v>2</v>
      </c>
      <c r="J59" s="175"/>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99"/>
      <c r="AT59" s="99"/>
      <c r="AU59" s="99"/>
      <c r="AV59" s="99"/>
      <c r="AW59" s="99"/>
      <c r="AX59" s="99"/>
      <c r="AY59" s="99"/>
      <c r="AZ59" s="99"/>
      <c r="BA59" s="99"/>
      <c r="BB59" s="99"/>
      <c r="BC59" s="99"/>
      <c r="BD59" s="99"/>
      <c r="BE59" s="99"/>
      <c r="BF59" s="99"/>
      <c r="BG59" s="99"/>
      <c r="BH59" s="99"/>
      <c r="BI59" s="99"/>
      <c r="BJ59" s="99"/>
      <c r="BK59" s="99"/>
      <c r="BL59" s="99"/>
      <c r="BM59" s="99"/>
      <c r="BN59" s="99"/>
    </row>
    <row r="60" spans="1:66" s="54" customFormat="1" ht="18" x14ac:dyDescent="0.2">
      <c r="A60" s="52" t="str">
        <f>IF(ISERROR(VALUE(SUBSTITUTE(prevWBS,".",""))),"1",IF(ISERROR(FIND("`",SUBSTITUTE(prevWBS,".","`",1))),TEXT(VALUE(prevWBS)+1,"#"),TEXT(VALUE(LEFT(prevWBS,FIND("`",SUBSTITUTE(prevWBS,".","`",1))-1))+1,"#")))</f>
        <v>3</v>
      </c>
      <c r="B60" s="53" t="s">
        <v>195</v>
      </c>
      <c r="D60" s="55"/>
      <c r="E60" s="163"/>
      <c r="F60" s="163" t="str">
        <f t="shared" si="6"/>
        <v xml:space="preserve"> - </v>
      </c>
      <c r="G60" s="56"/>
      <c r="H60" s="57"/>
      <c r="I60" s="58" t="str">
        <f t="shared" si="4"/>
        <v xml:space="preserve"> - </v>
      </c>
      <c r="J60" s="94"/>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s="101"/>
      <c r="AX60" s="101"/>
      <c r="AY60" s="101"/>
      <c r="AZ60" s="101"/>
      <c r="BA60" s="101"/>
      <c r="BB60" s="101"/>
      <c r="BC60" s="101"/>
      <c r="BD60" s="101"/>
      <c r="BE60" s="101"/>
      <c r="BF60" s="101"/>
      <c r="BG60" s="101"/>
      <c r="BH60" s="101"/>
      <c r="BI60" s="101"/>
      <c r="BJ60" s="101"/>
      <c r="BK60" s="101"/>
      <c r="BL60" s="101"/>
      <c r="BM60" s="101"/>
      <c r="BN60" s="101"/>
    </row>
    <row r="61" spans="1:66" s="60" customFormat="1" ht="18" x14ac:dyDescent="0.2">
      <c r="A6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61" s="115" t="s">
        <v>224</v>
      </c>
      <c r="C61" s="60" t="s">
        <v>136</v>
      </c>
      <c r="D61" s="116"/>
      <c r="E61" s="161">
        <v>44491</v>
      </c>
      <c r="F61" s="162">
        <f>IF(ISBLANK(E61)," - ",IF(G61=0,E61,E61+G61-1))</f>
        <v>44503</v>
      </c>
      <c r="G61" s="61">
        <v>13</v>
      </c>
      <c r="H61" s="62">
        <v>0</v>
      </c>
      <c r="I61" s="63">
        <f t="shared" si="4"/>
        <v>9</v>
      </c>
      <c r="J61" s="93"/>
      <c r="K61" s="99"/>
      <c r="L61" s="99"/>
      <c r="M61" s="99"/>
      <c r="N61" s="99"/>
      <c r="O61" s="99"/>
      <c r="P61" s="99"/>
      <c r="Q61" s="99"/>
      <c r="R61" s="99"/>
      <c r="S61" s="99"/>
      <c r="T61" s="99"/>
      <c r="U61" s="99"/>
      <c r="V61" s="99"/>
      <c r="W61" s="99"/>
      <c r="X61" s="99"/>
      <c r="Y61" s="99"/>
      <c r="Z61" s="99"/>
      <c r="AA61" s="99"/>
      <c r="AB61" s="99"/>
      <c r="AC61" s="99"/>
      <c r="AD61" s="99"/>
      <c r="AE61" s="99"/>
      <c r="AF61" s="99"/>
      <c r="AG61" s="99"/>
      <c r="AH61" s="99"/>
      <c r="AI61" s="99"/>
      <c r="AJ61" s="99"/>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row>
    <row r="62" spans="1:66" s="60" customFormat="1" ht="24" x14ac:dyDescent="0.2">
      <c r="A62" s="59" t="s">
        <v>196</v>
      </c>
      <c r="B62" s="117" t="s">
        <v>197</v>
      </c>
      <c r="C62" s="60" t="s">
        <v>136</v>
      </c>
      <c r="D62" s="116"/>
      <c r="E62" s="161">
        <v>44491</v>
      </c>
      <c r="F62" s="162">
        <f t="shared" si="6"/>
        <v>44491</v>
      </c>
      <c r="G62" s="61">
        <v>1</v>
      </c>
      <c r="H62" s="62"/>
      <c r="I62" s="63">
        <f t="shared" si="4"/>
        <v>1</v>
      </c>
      <c r="J62" s="93"/>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row>
    <row r="63" spans="1:66" s="60" customFormat="1" ht="18" x14ac:dyDescent="0.2">
      <c r="A63" s="59" t="s">
        <v>198</v>
      </c>
      <c r="B63" s="117" t="s">
        <v>158</v>
      </c>
      <c r="C63" s="60" t="s">
        <v>136</v>
      </c>
      <c r="D63" s="116"/>
      <c r="E63" s="161">
        <v>44491</v>
      </c>
      <c r="F63" s="162">
        <f t="shared" ref="F63:F71" si="8">IF(ISBLANK(E63)," - ",IF(G63=0,E63,E63+G63-1))</f>
        <v>44492</v>
      </c>
      <c r="G63" s="61">
        <v>2</v>
      </c>
      <c r="H63" s="62">
        <v>0</v>
      </c>
      <c r="I63" s="63">
        <f t="shared" si="4"/>
        <v>1</v>
      </c>
      <c r="J63" s="93"/>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c r="AJ63" s="99"/>
      <c r="AK63" s="99"/>
      <c r="AL63" s="99"/>
      <c r="AM63" s="99"/>
      <c r="AN63" s="99"/>
      <c r="AO63" s="99"/>
      <c r="AP63" s="99"/>
      <c r="AQ63" s="99"/>
      <c r="AR63" s="99"/>
      <c r="AS63" s="99"/>
      <c r="AT63" s="99"/>
      <c r="AU63" s="99"/>
      <c r="AV63" s="99"/>
      <c r="AW63" s="99"/>
      <c r="AX63" s="99"/>
      <c r="AY63" s="99"/>
      <c r="AZ63" s="99"/>
      <c r="BA63" s="99"/>
      <c r="BB63" s="99"/>
      <c r="BC63" s="99"/>
      <c r="BD63" s="99"/>
      <c r="BE63" s="99"/>
      <c r="BF63" s="99"/>
      <c r="BG63" s="99"/>
      <c r="BH63" s="99"/>
      <c r="BI63" s="99"/>
      <c r="BJ63" s="99"/>
      <c r="BK63" s="99"/>
      <c r="BL63" s="99"/>
      <c r="BM63" s="99"/>
      <c r="BN63" s="99"/>
    </row>
    <row r="64" spans="1:66" s="60" customFormat="1" ht="18" x14ac:dyDescent="0.2">
      <c r="A64" s="59" t="s">
        <v>199</v>
      </c>
      <c r="B64" s="117" t="s">
        <v>160</v>
      </c>
      <c r="C64" s="60" t="s">
        <v>136</v>
      </c>
      <c r="D64" s="116"/>
      <c r="E64" s="161">
        <v>44492</v>
      </c>
      <c r="F64" s="162">
        <f t="shared" si="8"/>
        <v>44493</v>
      </c>
      <c r="G64" s="61">
        <v>2</v>
      </c>
      <c r="H64" s="62"/>
      <c r="I64" s="63">
        <f t="shared" si="4"/>
        <v>0</v>
      </c>
      <c r="J64" s="93"/>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99"/>
      <c r="AT64" s="99"/>
      <c r="AU64" s="99"/>
      <c r="AV64" s="99"/>
      <c r="AW64" s="99"/>
      <c r="AX64" s="99"/>
      <c r="AY64" s="99"/>
      <c r="AZ64" s="99"/>
      <c r="BA64" s="99"/>
      <c r="BB64" s="99"/>
      <c r="BC64" s="99"/>
      <c r="BD64" s="99"/>
      <c r="BE64" s="99"/>
      <c r="BF64" s="99"/>
      <c r="BG64" s="99"/>
      <c r="BH64" s="99"/>
      <c r="BI64" s="99"/>
      <c r="BJ64" s="99"/>
      <c r="BK64" s="99"/>
      <c r="BL64" s="99"/>
      <c r="BM64" s="99"/>
      <c r="BN64" s="99"/>
    </row>
    <row r="65" spans="1:66" s="60" customFormat="1" ht="18" x14ac:dyDescent="0.2">
      <c r="A65" s="59" t="s">
        <v>200</v>
      </c>
      <c r="B65" s="117" t="s">
        <v>163</v>
      </c>
      <c r="C65" s="60" t="s">
        <v>136</v>
      </c>
      <c r="D65" s="116"/>
      <c r="E65" s="161">
        <v>44493</v>
      </c>
      <c r="F65" s="162">
        <f t="shared" si="8"/>
        <v>44495</v>
      </c>
      <c r="G65" s="61">
        <v>3</v>
      </c>
      <c r="H65" s="62"/>
      <c r="I65" s="63">
        <f t="shared" si="4"/>
        <v>2</v>
      </c>
      <c r="J65" s="93"/>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row>
    <row r="66" spans="1:66" s="60" customFormat="1" ht="18" x14ac:dyDescent="0.2">
      <c r="A66" s="59" t="s">
        <v>201</v>
      </c>
      <c r="B66" s="117" t="s">
        <v>164</v>
      </c>
      <c r="C66" s="60" t="s">
        <v>136</v>
      </c>
      <c r="D66" s="116"/>
      <c r="E66" s="161">
        <v>44495</v>
      </c>
      <c r="F66" s="162">
        <f t="shared" si="8"/>
        <v>44497</v>
      </c>
      <c r="G66" s="61">
        <v>3</v>
      </c>
      <c r="H66" s="62"/>
      <c r="I66" s="63">
        <f t="shared" si="4"/>
        <v>3</v>
      </c>
      <c r="J66" s="93"/>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c r="AR66" s="99"/>
      <c r="AS66" s="99"/>
      <c r="AT66" s="99"/>
      <c r="AU66" s="99"/>
      <c r="AV66" s="99"/>
      <c r="AW66" s="99"/>
      <c r="AX66" s="99"/>
      <c r="AY66" s="99"/>
      <c r="AZ66" s="99"/>
      <c r="BA66" s="99"/>
      <c r="BB66" s="99"/>
      <c r="BC66" s="99"/>
      <c r="BD66" s="99"/>
      <c r="BE66" s="99"/>
      <c r="BF66" s="99"/>
      <c r="BG66" s="99"/>
      <c r="BH66" s="99"/>
      <c r="BI66" s="99"/>
      <c r="BJ66" s="99"/>
      <c r="BK66" s="99"/>
      <c r="BL66" s="99"/>
      <c r="BM66" s="99"/>
      <c r="BN66" s="99"/>
    </row>
    <row r="67" spans="1:66" s="60" customFormat="1" ht="18" x14ac:dyDescent="0.2">
      <c r="A67" s="59" t="s">
        <v>202</v>
      </c>
      <c r="B67" s="117" t="s">
        <v>166</v>
      </c>
      <c r="C67" s="60" t="s">
        <v>136</v>
      </c>
      <c r="D67" s="116"/>
      <c r="E67" s="161">
        <v>44497</v>
      </c>
      <c r="F67" s="162">
        <f t="shared" si="8"/>
        <v>44499</v>
      </c>
      <c r="G67" s="61">
        <v>3</v>
      </c>
      <c r="H67" s="62"/>
      <c r="I67" s="63">
        <f t="shared" si="4"/>
        <v>2</v>
      </c>
      <c r="J67" s="93"/>
      <c r="K67" s="99"/>
      <c r="L67" s="99"/>
      <c r="M67" s="99"/>
      <c r="N67" s="99"/>
      <c r="O67" s="99"/>
      <c r="P67" s="99"/>
      <c r="Q67" s="99"/>
      <c r="R67" s="99"/>
      <c r="S67" s="99"/>
      <c r="T67" s="99"/>
      <c r="U67" s="99"/>
      <c r="V67" s="99"/>
      <c r="W67" s="99"/>
      <c r="X67" s="99"/>
      <c r="Y67" s="99"/>
      <c r="Z67" s="99"/>
      <c r="AA67" s="99"/>
      <c r="AB67" s="99"/>
      <c r="AC67" s="99"/>
      <c r="AD67" s="99"/>
      <c r="AE67" s="99"/>
      <c r="AF67" s="99"/>
      <c r="AG67" s="99"/>
      <c r="AH67" s="99"/>
      <c r="AI67" s="99"/>
      <c r="AJ67" s="99"/>
      <c r="AK67" s="99"/>
      <c r="AL67" s="99"/>
      <c r="AM67" s="99"/>
      <c r="AN67" s="99"/>
      <c r="AO67" s="99"/>
      <c r="AP67" s="99"/>
      <c r="AQ67" s="99"/>
      <c r="AR67" s="99"/>
      <c r="AS67" s="99"/>
      <c r="AT67" s="99"/>
      <c r="AU67" s="99"/>
      <c r="AV67" s="99"/>
      <c r="AW67" s="99"/>
      <c r="AX67" s="99"/>
      <c r="AY67" s="99"/>
      <c r="AZ67" s="99"/>
      <c r="BA67" s="99"/>
      <c r="BB67" s="99"/>
      <c r="BC67" s="99"/>
      <c r="BD67" s="99"/>
      <c r="BE67" s="99"/>
      <c r="BF67" s="99"/>
      <c r="BG67" s="99"/>
      <c r="BH67" s="99"/>
      <c r="BI67" s="99"/>
      <c r="BJ67" s="99"/>
      <c r="BK67" s="99"/>
      <c r="BL67" s="99"/>
      <c r="BM67" s="99"/>
      <c r="BN67" s="99"/>
    </row>
    <row r="68" spans="1:66" s="60" customFormat="1" ht="18" x14ac:dyDescent="0.2">
      <c r="A68" s="59" t="s">
        <v>203</v>
      </c>
      <c r="B68" s="117" t="s">
        <v>155</v>
      </c>
      <c r="C68" s="60" t="s">
        <v>136</v>
      </c>
      <c r="D68" s="116"/>
      <c r="E68" s="161">
        <v>44499</v>
      </c>
      <c r="F68" s="162">
        <f t="shared" si="8"/>
        <v>44500</v>
      </c>
      <c r="G68" s="61">
        <v>2</v>
      </c>
      <c r="H68" s="62"/>
      <c r="I68" s="63">
        <f t="shared" si="4"/>
        <v>0</v>
      </c>
      <c r="J68" s="93"/>
      <c r="K68" s="99"/>
      <c r="L68" s="99"/>
      <c r="M68" s="99"/>
      <c r="N68" s="99"/>
      <c r="O68" s="99"/>
      <c r="P68" s="99"/>
      <c r="Q68" s="99"/>
      <c r="R68" s="99"/>
      <c r="S68" s="99"/>
      <c r="T68" s="99"/>
      <c r="U68" s="99"/>
      <c r="V68" s="99"/>
      <c r="W68" s="99"/>
      <c r="X68" s="99"/>
      <c r="Y68" s="99"/>
      <c r="Z68" s="99"/>
      <c r="AA68" s="99"/>
      <c r="AB68" s="99"/>
      <c r="AC68" s="99"/>
      <c r="AD68" s="99"/>
      <c r="AE68" s="99"/>
      <c r="AF68" s="99"/>
      <c r="AG68" s="99"/>
      <c r="AH68" s="99"/>
      <c r="AI68" s="99"/>
      <c r="AJ68" s="99"/>
      <c r="AK68" s="99"/>
      <c r="AL68" s="99"/>
      <c r="AM68" s="99"/>
      <c r="AN68" s="99"/>
      <c r="AO68" s="99"/>
      <c r="AP68" s="99"/>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row>
    <row r="69" spans="1:66" s="60" customFormat="1" ht="18" x14ac:dyDescent="0.2">
      <c r="A69" s="59" t="s">
        <v>204</v>
      </c>
      <c r="B69" s="117" t="s">
        <v>154</v>
      </c>
      <c r="C69" s="60" t="s">
        <v>136</v>
      </c>
      <c r="D69" s="116"/>
      <c r="E69" s="161">
        <v>44501</v>
      </c>
      <c r="F69" s="162">
        <f t="shared" si="8"/>
        <v>44502</v>
      </c>
      <c r="G69" s="61">
        <v>2</v>
      </c>
      <c r="H69" s="62"/>
      <c r="I69" s="63">
        <f t="shared" si="4"/>
        <v>2</v>
      </c>
      <c r="J69" s="93"/>
      <c r="K69" s="99"/>
      <c r="L69" s="99"/>
      <c r="M69" s="99"/>
      <c r="N69" s="99"/>
      <c r="O69" s="99"/>
      <c r="P69" s="99"/>
      <c r="Q69" s="99"/>
      <c r="R69" s="99"/>
      <c r="S69" s="99"/>
      <c r="T69" s="99"/>
      <c r="U69" s="99"/>
      <c r="V69" s="99"/>
      <c r="W69" s="99"/>
      <c r="X69" s="99"/>
      <c r="Y69" s="99"/>
      <c r="Z69" s="99"/>
      <c r="AA69" s="99"/>
      <c r="AB69" s="99"/>
      <c r="AC69" s="99"/>
      <c r="AD69" s="99"/>
      <c r="AE69" s="99"/>
      <c r="AF69" s="99"/>
      <c r="AG69" s="99"/>
      <c r="AH69" s="99"/>
      <c r="AI69" s="99"/>
      <c r="AJ69" s="99"/>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row>
    <row r="70" spans="1:66" s="60" customFormat="1" ht="18" x14ac:dyDescent="0.2">
      <c r="A70" s="59" t="s">
        <v>205</v>
      </c>
      <c r="B70" s="117" t="s">
        <v>156</v>
      </c>
      <c r="C70" s="60" t="s">
        <v>136</v>
      </c>
      <c r="D70" s="116"/>
      <c r="E70" s="161">
        <v>44502</v>
      </c>
      <c r="F70" s="162">
        <f t="shared" si="8"/>
        <v>44503</v>
      </c>
      <c r="G70" s="61">
        <v>2</v>
      </c>
      <c r="H70" s="62"/>
      <c r="I70" s="63">
        <f t="shared" si="4"/>
        <v>2</v>
      </c>
      <c r="J70" s="93"/>
      <c r="K70" s="99"/>
      <c r="L70" s="99"/>
      <c r="M70" s="99"/>
      <c r="N70" s="99"/>
      <c r="O70" s="99"/>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row>
    <row r="71" spans="1:66" s="60" customFormat="1" ht="18" x14ac:dyDescent="0.2">
      <c r="A71" s="59">
        <v>3.2</v>
      </c>
      <c r="B71" s="176" t="s">
        <v>222</v>
      </c>
      <c r="C71" s="60" t="s">
        <v>136</v>
      </c>
      <c r="D71" s="116"/>
      <c r="E71" s="161">
        <v>44504</v>
      </c>
      <c r="F71" s="162">
        <f t="shared" si="8"/>
        <v>44505</v>
      </c>
      <c r="G71" s="61">
        <v>2</v>
      </c>
      <c r="H71" s="62"/>
      <c r="I71" s="174"/>
      <c r="J71" s="175"/>
      <c r="K71" s="99"/>
      <c r="L71" s="99"/>
      <c r="M71" s="99"/>
      <c r="N71" s="99"/>
      <c r="O71" s="99"/>
      <c r="P71" s="99"/>
      <c r="Q71" s="99"/>
      <c r="R71" s="99"/>
      <c r="S71" s="99"/>
      <c r="T71" s="99"/>
      <c r="U71" s="99"/>
      <c r="V71" s="99"/>
      <c r="W71" s="99"/>
      <c r="X71" s="99"/>
      <c r="Y71" s="99"/>
      <c r="Z71" s="99"/>
      <c r="AA71" s="99"/>
      <c r="AB71" s="99"/>
      <c r="AC71" s="99"/>
      <c r="AD71" s="99"/>
      <c r="AE71" s="99"/>
      <c r="AF71" s="99"/>
      <c r="AG71" s="99"/>
      <c r="AH71" s="99"/>
      <c r="AI71" s="99"/>
      <c r="AJ71" s="99"/>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row>
    <row r="72" spans="1:66" s="54" customFormat="1" ht="18" x14ac:dyDescent="0.2">
      <c r="A72" s="52" t="str">
        <f>IF(ISERROR(VALUE(SUBSTITUTE(prevWBS,".",""))),"1",IF(ISERROR(FIND("`",SUBSTITUTE(prevWBS,".","`",1))),TEXT(VALUE(prevWBS)+1,"#"),TEXT(VALUE(LEFT(prevWBS,FIND("`",SUBSTITUTE(prevWBS,".","`",1))-1))+1,"#")))</f>
        <v>4</v>
      </c>
      <c r="B72" s="53" t="s">
        <v>206</v>
      </c>
      <c r="D72" s="55"/>
      <c r="E72" s="163"/>
      <c r="F72" s="163" t="str">
        <f t="shared" si="6"/>
        <v xml:space="preserve"> - </v>
      </c>
      <c r="G72" s="56"/>
      <c r="H72" s="57"/>
      <c r="I72" s="58" t="str">
        <f t="shared" si="4"/>
        <v xml:space="preserve"> - </v>
      </c>
      <c r="J72" s="94"/>
      <c r="K72" s="101"/>
      <c r="L72" s="101"/>
      <c r="M72" s="101"/>
      <c r="N72" s="101"/>
      <c r="O72" s="101"/>
      <c r="P72" s="101"/>
      <c r="Q72" s="101"/>
      <c r="R72" s="101"/>
      <c r="S72" s="101"/>
      <c r="T72" s="101"/>
      <c r="U72" s="101"/>
      <c r="V72" s="101"/>
      <c r="W72" s="101"/>
      <c r="X72" s="101"/>
      <c r="Y72" s="101"/>
      <c r="Z72" s="101"/>
      <c r="AA72" s="101"/>
      <c r="AB72" s="101"/>
      <c r="AC72" s="101"/>
      <c r="AD72" s="101"/>
      <c r="AE72" s="101"/>
      <c r="AF72" s="101"/>
      <c r="AG72" s="101"/>
      <c r="AH72" s="101"/>
      <c r="AI72" s="101"/>
      <c r="AJ72" s="101"/>
      <c r="AK72" s="101"/>
      <c r="AL72" s="101"/>
      <c r="AM72" s="101"/>
      <c r="AN72" s="101"/>
      <c r="AO72" s="101"/>
      <c r="AP72" s="101"/>
      <c r="AQ72" s="101"/>
      <c r="AR72" s="101"/>
      <c r="AS72" s="101"/>
      <c r="AT72" s="101"/>
      <c r="AU72" s="101"/>
      <c r="AV72" s="101"/>
      <c r="AW72" s="101"/>
      <c r="AX72" s="101"/>
      <c r="AY72" s="101"/>
      <c r="AZ72" s="101"/>
      <c r="BA72" s="101"/>
      <c r="BB72" s="101"/>
      <c r="BC72" s="101"/>
      <c r="BD72" s="101"/>
      <c r="BE72" s="101"/>
      <c r="BF72" s="101"/>
      <c r="BG72" s="101"/>
      <c r="BH72" s="101"/>
      <c r="BI72" s="101"/>
      <c r="BJ72" s="101"/>
      <c r="BK72" s="101"/>
      <c r="BL72" s="101"/>
      <c r="BM72" s="101"/>
      <c r="BN72" s="101"/>
    </row>
    <row r="73" spans="1:66" s="60" customFormat="1" ht="28.5" customHeight="1" x14ac:dyDescent="0.2">
      <c r="A73" s="59">
        <v>4.0999999999999996</v>
      </c>
      <c r="B73" s="176" t="s">
        <v>184</v>
      </c>
      <c r="C73" s="60" t="s">
        <v>136</v>
      </c>
      <c r="D73" s="116"/>
      <c r="E73" s="161">
        <v>44506</v>
      </c>
      <c r="F73" s="162">
        <f t="shared" ref="F73" si="9">IF(ISBLANK(E73)," - ",IF(G73=0,E73,E73+G73-1))</f>
        <v>44506</v>
      </c>
      <c r="G73" s="61">
        <v>1</v>
      </c>
      <c r="H73" s="62"/>
      <c r="I73" s="63">
        <f t="shared" si="4"/>
        <v>0</v>
      </c>
      <c r="J73" s="93"/>
      <c r="K73" s="99"/>
      <c r="L73" s="99"/>
      <c r="M73" s="99"/>
      <c r="N73" s="99"/>
      <c r="O73" s="99"/>
      <c r="P73" s="99"/>
      <c r="Q73" s="99"/>
      <c r="R73" s="99"/>
      <c r="S73" s="99"/>
      <c r="T73" s="99"/>
      <c r="U73" s="99"/>
      <c r="V73" s="99"/>
      <c r="W73" s="99"/>
      <c r="X73" s="99"/>
      <c r="Y73" s="99"/>
      <c r="Z73" s="99"/>
      <c r="AA73" s="99"/>
      <c r="AB73" s="99"/>
      <c r="AC73" s="99"/>
      <c r="AD73" s="99"/>
      <c r="AE73" s="99"/>
      <c r="AF73" s="99"/>
      <c r="AG73" s="99"/>
      <c r="AH73" s="99"/>
      <c r="AI73" s="99"/>
      <c r="AJ73" s="99"/>
      <c r="AK73" s="99"/>
      <c r="AL73" s="99"/>
      <c r="AM73" s="99"/>
      <c r="AN73" s="99"/>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row>
    <row r="74" spans="1:66" s="60" customFormat="1" ht="17.25" customHeight="1" x14ac:dyDescent="0.2">
      <c r="A7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74" s="115" t="s">
        <v>207</v>
      </c>
      <c r="C74" s="60" t="s">
        <v>136</v>
      </c>
      <c r="D74" s="116"/>
      <c r="E74" s="161">
        <v>44507</v>
      </c>
      <c r="F74" s="162">
        <f t="shared" ref="F74" si="10">IF(ISBLANK(E74)," - ",IF(G74=0,E74,E74+G74-1))</f>
        <v>44509</v>
      </c>
      <c r="G74" s="61">
        <v>3</v>
      </c>
      <c r="H74" s="62">
        <v>0</v>
      </c>
      <c r="I74" s="63"/>
      <c r="J74" s="93"/>
      <c r="K74" s="99"/>
      <c r="L74" s="99"/>
      <c r="M74" s="99"/>
      <c r="N74" s="99"/>
      <c r="O74" s="99"/>
      <c r="P74" s="99"/>
      <c r="Q74" s="99"/>
      <c r="R74" s="99"/>
      <c r="S74" s="99"/>
      <c r="T74" s="99"/>
      <c r="U74" s="99"/>
      <c r="V74" s="99"/>
      <c r="W74" s="99"/>
      <c r="X74" s="99"/>
      <c r="Y74" s="99"/>
      <c r="Z74" s="99"/>
      <c r="AA74" s="99"/>
      <c r="AB74" s="99"/>
      <c r="AC74" s="99"/>
      <c r="AD74" s="99"/>
      <c r="AE74" s="99"/>
      <c r="AF74" s="99"/>
      <c r="AG74" s="99"/>
      <c r="AH74" s="99"/>
      <c r="AI74" s="99"/>
      <c r="AJ74" s="99"/>
      <c r="AK74" s="99"/>
      <c r="AL74" s="99"/>
      <c r="AM74" s="99"/>
      <c r="AN74" s="99"/>
      <c r="AO74" s="99"/>
      <c r="AP74" s="99"/>
      <c r="AQ74" s="99"/>
      <c r="AR74" s="99"/>
      <c r="AS74" s="99"/>
      <c r="AT74" s="99"/>
      <c r="AU74" s="99"/>
      <c r="AV74" s="99"/>
      <c r="AW74" s="99"/>
      <c r="AX74" s="99"/>
      <c r="AY74" s="99"/>
      <c r="AZ74" s="99"/>
      <c r="BA74" s="99"/>
      <c r="BB74" s="99"/>
      <c r="BC74" s="99"/>
      <c r="BD74" s="99"/>
      <c r="BE74" s="99"/>
      <c r="BF74" s="99"/>
      <c r="BG74" s="99"/>
      <c r="BH74" s="99"/>
      <c r="BI74" s="99"/>
      <c r="BJ74" s="99"/>
      <c r="BK74" s="99"/>
      <c r="BL74" s="99"/>
      <c r="BM74" s="99"/>
      <c r="BN74" s="99"/>
    </row>
    <row r="75" spans="1:66" s="60" customFormat="1" ht="18" x14ac:dyDescent="0.2">
      <c r="A7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75" s="115" t="s">
        <v>208</v>
      </c>
      <c r="C75" s="60" t="s">
        <v>136</v>
      </c>
      <c r="D75" s="116"/>
      <c r="E75" s="161">
        <v>44510</v>
      </c>
      <c r="F75" s="162">
        <f t="shared" si="6"/>
        <v>44512</v>
      </c>
      <c r="G75" s="61">
        <v>3</v>
      </c>
      <c r="H75" s="62">
        <v>0</v>
      </c>
      <c r="I75" s="63">
        <f t="shared" si="4"/>
        <v>3</v>
      </c>
      <c r="J75" s="93"/>
      <c r="K75" s="99"/>
      <c r="L75" s="99"/>
      <c r="M75" s="99"/>
      <c r="N75" s="99"/>
      <c r="O75" s="99"/>
      <c r="P75" s="99"/>
      <c r="Q75" s="99"/>
      <c r="R75" s="99"/>
      <c r="S75" s="99"/>
      <c r="T75" s="99"/>
      <c r="U75" s="99"/>
      <c r="V75" s="99"/>
      <c r="W75" s="99"/>
      <c r="X75" s="99"/>
      <c r="Y75" s="99"/>
      <c r="Z75" s="99"/>
      <c r="AA75" s="99"/>
      <c r="AB75" s="99"/>
      <c r="AC75" s="99"/>
      <c r="AD75" s="99"/>
      <c r="AE75" s="99"/>
      <c r="AF75" s="99"/>
      <c r="AG75" s="99"/>
      <c r="AH75" s="99"/>
      <c r="AI75" s="99"/>
      <c r="AJ75" s="99"/>
      <c r="AK75" s="99"/>
      <c r="AL75" s="99"/>
      <c r="AM75" s="99"/>
      <c r="AN75" s="99"/>
      <c r="AO75" s="99"/>
      <c r="AP75" s="99"/>
      <c r="AQ75" s="99"/>
      <c r="AR75" s="99"/>
      <c r="AS75" s="99"/>
      <c r="AT75" s="99"/>
      <c r="AU75" s="99"/>
      <c r="AV75" s="99"/>
      <c r="AW75" s="99"/>
      <c r="AX75" s="99"/>
      <c r="AY75" s="99"/>
      <c r="AZ75" s="99"/>
      <c r="BA75" s="99"/>
      <c r="BB75" s="99"/>
      <c r="BC75" s="99"/>
      <c r="BD75" s="99"/>
      <c r="BE75" s="99"/>
      <c r="BF75" s="99"/>
      <c r="BG75" s="99"/>
      <c r="BH75" s="99"/>
      <c r="BI75" s="99"/>
      <c r="BJ75" s="99"/>
      <c r="BK75" s="99"/>
      <c r="BL75" s="99"/>
      <c r="BM75" s="99"/>
      <c r="BN75" s="99"/>
    </row>
    <row r="76" spans="1:66" s="60" customFormat="1" ht="18" x14ac:dyDescent="0.2">
      <c r="A7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76" s="115" t="s">
        <v>209</v>
      </c>
      <c r="C76" s="60" t="s">
        <v>136</v>
      </c>
      <c r="D76" s="116"/>
      <c r="E76" s="161">
        <v>44513</v>
      </c>
      <c r="F76" s="162">
        <f t="shared" si="6"/>
        <v>44515</v>
      </c>
      <c r="G76" s="61">
        <v>3</v>
      </c>
      <c r="H76" s="62">
        <v>0</v>
      </c>
      <c r="I76" s="63">
        <f t="shared" si="4"/>
        <v>1</v>
      </c>
      <c r="J76" s="93"/>
      <c r="K76" s="99"/>
      <c r="L76" s="99"/>
      <c r="M76" s="99"/>
      <c r="N76" s="99"/>
      <c r="O76" s="99"/>
      <c r="P76" s="99"/>
      <c r="Q76" s="99"/>
      <c r="R76" s="99"/>
      <c r="S76" s="99"/>
      <c r="T76" s="99"/>
      <c r="U76" s="99"/>
      <c r="V76" s="99"/>
      <c r="W76" s="99"/>
      <c r="X76" s="99"/>
      <c r="Y76" s="99"/>
      <c r="Z76" s="99"/>
      <c r="AA76" s="99"/>
      <c r="AB76" s="99"/>
      <c r="AC76" s="99"/>
      <c r="AD76" s="99"/>
      <c r="AE76" s="99"/>
      <c r="AF76" s="99"/>
      <c r="AG76" s="99"/>
      <c r="AH76" s="99"/>
      <c r="AI76" s="99"/>
      <c r="AJ76" s="99"/>
      <c r="AK76" s="99"/>
      <c r="AL76" s="99"/>
      <c r="AM76" s="99"/>
      <c r="AN76" s="99"/>
      <c r="AO76" s="99"/>
      <c r="AP76" s="99"/>
      <c r="AQ76" s="99"/>
      <c r="AR76" s="99"/>
      <c r="AS76" s="99"/>
      <c r="AT76" s="99"/>
      <c r="AU76" s="99"/>
      <c r="AV76" s="99"/>
      <c r="AW76" s="99"/>
      <c r="AX76" s="99"/>
      <c r="AY76" s="99"/>
      <c r="AZ76" s="99"/>
      <c r="BA76" s="99"/>
      <c r="BB76" s="99"/>
      <c r="BC76" s="99"/>
      <c r="BD76" s="99"/>
      <c r="BE76" s="99"/>
      <c r="BF76" s="99"/>
      <c r="BG76" s="99"/>
      <c r="BH76" s="99"/>
      <c r="BI76" s="99"/>
      <c r="BJ76" s="99"/>
      <c r="BK76" s="99"/>
      <c r="BL76" s="99"/>
      <c r="BM76" s="99"/>
      <c r="BN76" s="99"/>
    </row>
    <row r="77" spans="1:66" s="54" customFormat="1" ht="18" x14ac:dyDescent="0.2">
      <c r="A77" s="52">
        <v>5</v>
      </c>
      <c r="B77" s="53" t="s">
        <v>223</v>
      </c>
      <c r="D77" s="55"/>
      <c r="E77" s="163"/>
      <c r="F77" s="163" t="str">
        <f t="shared" ref="F77:F81" si="11">IF(ISBLANK(E77)," - ",IF(G77=0,E77,E77+G77-1))</f>
        <v xml:space="preserve"> - </v>
      </c>
      <c r="G77" s="56"/>
      <c r="H77" s="57"/>
      <c r="I77" s="58" t="str">
        <f t="shared" ref="I77:I79" si="12">IF(OR(F77=0,E77=0)," - ",NETWORKDAYS(E77,F77))</f>
        <v xml:space="preserve"> - </v>
      </c>
      <c r="J77" s="94"/>
      <c r="K77" s="101"/>
      <c r="L77" s="101"/>
      <c r="M77" s="101"/>
      <c r="N77" s="101"/>
      <c r="O77" s="101"/>
      <c r="P77" s="101"/>
      <c r="Q77" s="101"/>
      <c r="R77" s="101"/>
      <c r="S77" s="101"/>
      <c r="T77" s="101"/>
      <c r="U77" s="101"/>
      <c r="V77" s="101"/>
      <c r="W77" s="101"/>
      <c r="X77" s="101"/>
      <c r="Y77" s="101"/>
      <c r="Z77" s="101"/>
      <c r="AA77" s="101"/>
      <c r="AB77" s="101"/>
      <c r="AC77" s="101"/>
      <c r="AD77" s="101"/>
      <c r="AE77" s="101"/>
      <c r="AF77" s="101"/>
      <c r="AG77" s="101"/>
      <c r="AH77" s="101"/>
      <c r="AI77" s="101"/>
      <c r="AJ77" s="101"/>
      <c r="AK77" s="101"/>
      <c r="AL77" s="101"/>
      <c r="AM77" s="101"/>
      <c r="AN77" s="101"/>
      <c r="AO77" s="101"/>
      <c r="AP77" s="101"/>
      <c r="AQ77" s="101"/>
      <c r="AR77" s="101"/>
      <c r="AS77" s="101"/>
      <c r="AT77" s="101"/>
      <c r="AU77" s="101"/>
      <c r="AV77" s="101"/>
      <c r="AW77" s="101"/>
      <c r="AX77" s="101"/>
      <c r="AY77" s="101"/>
      <c r="AZ77" s="101"/>
      <c r="BA77" s="101"/>
      <c r="BB77" s="101"/>
      <c r="BC77" s="101"/>
      <c r="BD77" s="101"/>
      <c r="BE77" s="101"/>
      <c r="BF77" s="101"/>
      <c r="BG77" s="101"/>
      <c r="BH77" s="101"/>
      <c r="BI77" s="101"/>
      <c r="BJ77" s="101"/>
      <c r="BK77" s="101"/>
      <c r="BL77" s="101"/>
      <c r="BM77" s="101"/>
      <c r="BN77" s="101"/>
    </row>
    <row r="78" spans="1:66" s="60" customFormat="1" ht="18" x14ac:dyDescent="0.2">
      <c r="A7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78" s="115" t="s">
        <v>210</v>
      </c>
      <c r="C78" s="60" t="s">
        <v>136</v>
      </c>
      <c r="D78" s="116"/>
      <c r="E78" s="161">
        <v>44515</v>
      </c>
      <c r="F78" s="162">
        <f t="shared" si="11"/>
        <v>44516</v>
      </c>
      <c r="G78" s="61">
        <v>2</v>
      </c>
      <c r="H78" s="62">
        <v>0</v>
      </c>
      <c r="I78" s="63">
        <f t="shared" si="12"/>
        <v>2</v>
      </c>
      <c r="J78" s="93"/>
      <c r="K78" s="99"/>
      <c r="L78" s="99"/>
      <c r="M78" s="99"/>
      <c r="N78" s="99"/>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L78" s="99"/>
      <c r="BM78" s="99"/>
      <c r="BN78" s="99"/>
    </row>
    <row r="79" spans="1:66" s="60" customFormat="1" ht="18" x14ac:dyDescent="0.2">
      <c r="A7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79" s="115" t="s">
        <v>211</v>
      </c>
      <c r="C79" s="60" t="s">
        <v>136</v>
      </c>
      <c r="D79" s="116"/>
      <c r="E79" s="161">
        <v>44517</v>
      </c>
      <c r="F79" s="162">
        <f t="shared" si="11"/>
        <v>44518</v>
      </c>
      <c r="G79" s="61">
        <v>2</v>
      </c>
      <c r="H79" s="62">
        <v>0</v>
      </c>
      <c r="I79" s="63">
        <f t="shared" si="12"/>
        <v>2</v>
      </c>
      <c r="J79" s="93"/>
      <c r="K79" s="99"/>
      <c r="L79" s="99"/>
      <c r="M79" s="99"/>
      <c r="N79" s="99"/>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L79" s="99"/>
      <c r="BM79" s="99"/>
      <c r="BN79" s="99"/>
    </row>
    <row r="80" spans="1:66" s="69" customFormat="1" ht="18" x14ac:dyDescent="0.2">
      <c r="A80" s="59">
        <v>5.3</v>
      </c>
      <c r="B80" s="115" t="s">
        <v>213</v>
      </c>
      <c r="C80" s="60" t="s">
        <v>136</v>
      </c>
      <c r="D80" s="169"/>
      <c r="E80" s="170">
        <v>44519</v>
      </c>
      <c r="F80" s="162">
        <f t="shared" si="11"/>
        <v>44519</v>
      </c>
      <c r="G80" s="172">
        <v>1</v>
      </c>
      <c r="H80" s="173"/>
      <c r="I80" s="174"/>
      <c r="J80" s="175"/>
      <c r="K80" s="99"/>
      <c r="L80" s="99"/>
      <c r="M80" s="99"/>
      <c r="N80" s="9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L80" s="99"/>
      <c r="BM80" s="99"/>
      <c r="BN80" s="99"/>
    </row>
    <row r="81" spans="1:66" s="69" customFormat="1" ht="18" x14ac:dyDescent="0.2">
      <c r="A81" s="59">
        <v>5.4</v>
      </c>
      <c r="B81" s="115" t="s">
        <v>212</v>
      </c>
      <c r="C81" s="60" t="s">
        <v>136</v>
      </c>
      <c r="D81" s="169"/>
      <c r="E81" s="170">
        <v>44520</v>
      </c>
      <c r="F81" s="162">
        <f t="shared" si="11"/>
        <v>44520</v>
      </c>
      <c r="G81" s="172">
        <v>1</v>
      </c>
      <c r="H81" s="173"/>
      <c r="I81" s="174"/>
      <c r="J81" s="175"/>
      <c r="K81" s="99"/>
      <c r="L81" s="99"/>
      <c r="M81" s="99"/>
      <c r="N81" s="99"/>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L81" s="99"/>
      <c r="BM81" s="99"/>
      <c r="BN81" s="99"/>
    </row>
    <row r="82" spans="1:66" s="69" customFormat="1" ht="18" x14ac:dyDescent="0.2">
      <c r="A82" s="59"/>
      <c r="B82" s="64"/>
      <c r="C82" s="64"/>
      <c r="D82" s="65"/>
      <c r="E82" s="164"/>
      <c r="F82" s="164"/>
      <c r="G82" s="66"/>
      <c r="H82" s="67"/>
      <c r="I82" s="68"/>
      <c r="J82" s="95"/>
      <c r="K82" s="99"/>
      <c r="L82" s="99"/>
      <c r="M82" s="99"/>
      <c r="N82" s="99"/>
      <c r="O82" s="99"/>
      <c r="P82" s="99"/>
      <c r="Q82" s="99"/>
      <c r="R82" s="99"/>
      <c r="S82" s="99"/>
      <c r="T82" s="99"/>
      <c r="U82" s="99"/>
      <c r="V82" s="99"/>
      <c r="W82" s="99"/>
      <c r="X82" s="99"/>
      <c r="Y82" s="99"/>
      <c r="Z82" s="99"/>
      <c r="AA82" s="99"/>
      <c r="AB82" s="99"/>
      <c r="AC82" s="99"/>
      <c r="AD82" s="99"/>
      <c r="AE82" s="99"/>
      <c r="AF82" s="99"/>
      <c r="AG82" s="99"/>
      <c r="AH82" s="99"/>
      <c r="AI82" s="99"/>
      <c r="AJ82" s="99"/>
      <c r="AK82" s="99"/>
      <c r="AL82" s="99"/>
      <c r="AM82" s="99"/>
      <c r="AN82" s="99"/>
      <c r="AO82" s="99"/>
      <c r="AP82" s="99"/>
      <c r="AQ82" s="99"/>
      <c r="AR82" s="99"/>
      <c r="AS82" s="99"/>
      <c r="AT82" s="99"/>
      <c r="AU82" s="99"/>
      <c r="AV82" s="99"/>
      <c r="AW82" s="99"/>
      <c r="AX82" s="99"/>
      <c r="AY82" s="99"/>
      <c r="AZ82" s="99"/>
      <c r="BA82" s="99"/>
      <c r="BB82" s="99"/>
      <c r="BC82" s="99"/>
      <c r="BD82" s="99"/>
      <c r="BE82" s="99"/>
      <c r="BF82" s="99"/>
      <c r="BG82" s="99"/>
      <c r="BH82" s="99"/>
      <c r="BI82" s="99"/>
      <c r="BJ82" s="99"/>
      <c r="BK82" s="99"/>
      <c r="BL82" s="99"/>
      <c r="BM82" s="99"/>
      <c r="BN82" s="99"/>
    </row>
    <row r="83" spans="1:66" s="69" customFormat="1" ht="18" x14ac:dyDescent="0.2">
      <c r="A83" s="59"/>
      <c r="B83" s="64"/>
      <c r="C83" s="64"/>
      <c r="D83" s="65"/>
      <c r="E83" s="164"/>
      <c r="F83" s="164"/>
      <c r="G83" s="66"/>
      <c r="H83" s="67"/>
      <c r="I83" s="68"/>
      <c r="J83" s="95"/>
      <c r="K83" s="99"/>
      <c r="L83" s="99"/>
      <c r="M83" s="99"/>
      <c r="N83" s="99"/>
      <c r="O83" s="99"/>
      <c r="P83" s="99"/>
      <c r="Q83" s="99"/>
      <c r="R83" s="99"/>
      <c r="S83" s="99"/>
      <c r="T83" s="99"/>
      <c r="U83" s="99"/>
      <c r="V83" s="99"/>
      <c r="W83" s="99"/>
      <c r="X83" s="99"/>
      <c r="Y83" s="99"/>
      <c r="Z83" s="99"/>
      <c r="AA83" s="99"/>
      <c r="AB83" s="99"/>
      <c r="AC83" s="99"/>
      <c r="AD83" s="99"/>
      <c r="AE83" s="99"/>
      <c r="AF83" s="99"/>
      <c r="AG83" s="99"/>
      <c r="AH83" s="99"/>
      <c r="AI83" s="99"/>
      <c r="AJ83" s="99"/>
      <c r="AK83" s="99"/>
      <c r="AL83" s="99"/>
      <c r="AM83" s="99"/>
      <c r="AN83" s="99"/>
      <c r="AO83" s="99"/>
      <c r="AP83" s="99"/>
      <c r="AQ83" s="99"/>
      <c r="AR83" s="99"/>
      <c r="AS83" s="99"/>
      <c r="AT83" s="99"/>
      <c r="AU83" s="99"/>
      <c r="AV83" s="99"/>
      <c r="AW83" s="99"/>
      <c r="AX83" s="99"/>
      <c r="AY83" s="99"/>
      <c r="AZ83" s="99"/>
      <c r="BA83" s="99"/>
      <c r="BB83" s="99"/>
      <c r="BC83" s="99"/>
      <c r="BD83" s="99"/>
      <c r="BE83" s="99"/>
      <c r="BF83" s="99"/>
      <c r="BG83" s="99"/>
      <c r="BH83" s="99"/>
      <c r="BI83" s="99"/>
      <c r="BJ83" s="99"/>
      <c r="BK83" s="99"/>
      <c r="BL83" s="99"/>
      <c r="BM83" s="99"/>
      <c r="BN83" s="99"/>
    </row>
    <row r="84" spans="1:66" s="69" customFormat="1" ht="18" x14ac:dyDescent="0.2">
      <c r="A84" s="59"/>
      <c r="B84" s="64"/>
      <c r="C84" s="64"/>
      <c r="D84" s="65"/>
      <c r="E84" s="164"/>
      <c r="F84" s="164"/>
      <c r="G84" s="66"/>
      <c r="H84" s="67"/>
      <c r="I84" s="68"/>
      <c r="J84" s="95"/>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99"/>
      <c r="AJ84" s="99"/>
      <c r="AK84" s="99"/>
      <c r="AL84" s="99"/>
      <c r="AM84" s="99"/>
      <c r="AN84" s="99"/>
      <c r="AO84" s="99"/>
      <c r="AP84" s="99"/>
      <c r="AQ84" s="99"/>
      <c r="AR84" s="99"/>
      <c r="AS84" s="99"/>
      <c r="AT84" s="99"/>
      <c r="AU84" s="99"/>
      <c r="AV84" s="99"/>
      <c r="AW84" s="99"/>
      <c r="AX84" s="99"/>
      <c r="AY84" s="99"/>
      <c r="AZ84" s="99"/>
      <c r="BA84" s="99"/>
      <c r="BB84" s="99"/>
      <c r="BC84" s="99"/>
      <c r="BD84" s="99"/>
      <c r="BE84" s="99"/>
      <c r="BF84" s="99"/>
      <c r="BG84" s="99"/>
      <c r="BH84" s="99"/>
      <c r="BI84" s="99"/>
      <c r="BJ84" s="99"/>
      <c r="BK84" s="99"/>
      <c r="BL84" s="99"/>
      <c r="BM84" s="99"/>
      <c r="BN84" s="99"/>
    </row>
    <row r="85" spans="1:66" s="69" customFormat="1" ht="18" x14ac:dyDescent="0.2">
      <c r="A85" s="59"/>
      <c r="B85" s="64"/>
      <c r="C85" s="64"/>
      <c r="D85" s="65"/>
      <c r="E85" s="164"/>
      <c r="F85" s="164"/>
      <c r="G85" s="66"/>
      <c r="H85" s="67"/>
      <c r="I85" s="68" t="str">
        <f t="shared" si="4"/>
        <v xml:space="preserve"> - </v>
      </c>
      <c r="J85" s="95"/>
      <c r="K85" s="99"/>
      <c r="L85" s="99"/>
      <c r="M85" s="99"/>
      <c r="N85" s="99"/>
      <c r="O85" s="99"/>
      <c r="P85" s="99"/>
      <c r="Q85" s="99"/>
      <c r="R85" s="99"/>
      <c r="S85" s="99"/>
      <c r="T85" s="99"/>
      <c r="U85" s="99"/>
      <c r="V85" s="99"/>
      <c r="W85" s="99"/>
      <c r="X85" s="99"/>
      <c r="Y85" s="99"/>
      <c r="Z85" s="99"/>
      <c r="AA85" s="99"/>
      <c r="AB85" s="99"/>
      <c r="AC85" s="99"/>
      <c r="AD85" s="99"/>
      <c r="AE85" s="99"/>
      <c r="AF85" s="99"/>
      <c r="AG85" s="99"/>
      <c r="AH85" s="99"/>
      <c r="AI85" s="99"/>
      <c r="AJ85" s="99"/>
      <c r="AK85" s="99"/>
      <c r="AL85" s="99"/>
      <c r="AM85" s="99"/>
      <c r="AN85" s="99"/>
      <c r="AO85" s="99"/>
      <c r="AP85" s="99"/>
      <c r="AQ85" s="99"/>
      <c r="AR85" s="99"/>
      <c r="AS85" s="99"/>
      <c r="AT85" s="99"/>
      <c r="AU85" s="99"/>
      <c r="AV85" s="99"/>
      <c r="AW85" s="99"/>
      <c r="AX85" s="99"/>
      <c r="AY85" s="99"/>
      <c r="AZ85" s="99"/>
      <c r="BA85" s="99"/>
      <c r="BB85" s="99"/>
      <c r="BC85" s="99"/>
      <c r="BD85" s="99"/>
      <c r="BE85" s="99"/>
      <c r="BF85" s="99"/>
      <c r="BG85" s="99"/>
      <c r="BH85" s="99"/>
      <c r="BI85" s="99"/>
      <c r="BJ85" s="99"/>
      <c r="BK85" s="99"/>
      <c r="BL85" s="99"/>
      <c r="BM85" s="99"/>
      <c r="BN85" s="99"/>
    </row>
    <row r="86" spans="1:66" s="74" customFormat="1" ht="18" x14ac:dyDescent="0.2">
      <c r="A86" s="70" t="s">
        <v>1</v>
      </c>
      <c r="B86" s="71"/>
      <c r="C86" s="72"/>
      <c r="D86" s="72"/>
      <c r="E86" s="165"/>
      <c r="F86" s="165"/>
      <c r="G86" s="73"/>
      <c r="H86" s="73"/>
      <c r="I86" s="73"/>
      <c r="J86" s="96"/>
      <c r="K86" s="99"/>
      <c r="L86" s="99"/>
      <c r="M86" s="99"/>
      <c r="N86" s="99"/>
      <c r="O86" s="99"/>
      <c r="P86" s="99"/>
      <c r="Q86" s="99"/>
      <c r="R86" s="99"/>
      <c r="S86" s="99"/>
      <c r="T86" s="99"/>
      <c r="U86" s="99"/>
      <c r="V86" s="99"/>
      <c r="W86" s="99"/>
      <c r="X86" s="99"/>
      <c r="Y86" s="99"/>
      <c r="Z86" s="99"/>
      <c r="AA86" s="99"/>
      <c r="AB86" s="99"/>
      <c r="AC86" s="99"/>
      <c r="AD86" s="99"/>
      <c r="AE86" s="99"/>
      <c r="AF86" s="99"/>
      <c r="AG86" s="99"/>
      <c r="AH86" s="99"/>
      <c r="AI86" s="99"/>
      <c r="AJ86" s="99"/>
      <c r="AK86" s="99"/>
      <c r="AL86" s="99"/>
      <c r="AM86" s="99"/>
      <c r="AN86" s="99"/>
      <c r="AO86" s="99"/>
      <c r="AP86" s="99"/>
      <c r="AQ86" s="99"/>
      <c r="AR86" s="99"/>
      <c r="AS86" s="99"/>
      <c r="AT86" s="99"/>
      <c r="AU86" s="99"/>
      <c r="AV86" s="99"/>
      <c r="AW86" s="99"/>
      <c r="AX86" s="99"/>
      <c r="AY86" s="99"/>
      <c r="AZ86" s="99"/>
      <c r="BA86" s="99"/>
      <c r="BB86" s="99"/>
      <c r="BC86" s="99"/>
      <c r="BD86" s="99"/>
      <c r="BE86" s="99"/>
      <c r="BF86" s="99"/>
      <c r="BG86" s="99"/>
      <c r="BH86" s="99"/>
      <c r="BI86" s="99"/>
      <c r="BJ86" s="99"/>
      <c r="BK86" s="99"/>
      <c r="BL86" s="99"/>
      <c r="BM86" s="99"/>
      <c r="BN86" s="99"/>
    </row>
    <row r="87" spans="1:66" s="69" customFormat="1" ht="18" x14ac:dyDescent="0.2">
      <c r="A87" s="75" t="s">
        <v>37</v>
      </c>
      <c r="B87" s="76"/>
      <c r="C87" s="76"/>
      <c r="D87" s="76"/>
      <c r="E87" s="166"/>
      <c r="F87" s="166"/>
      <c r="G87" s="76"/>
      <c r="H87" s="76"/>
      <c r="I87" s="76"/>
      <c r="J87" s="96"/>
      <c r="K87" s="99"/>
      <c r="L87" s="99"/>
      <c r="M87" s="99"/>
      <c r="N87" s="99"/>
      <c r="O87" s="99"/>
      <c r="P87" s="99"/>
      <c r="Q87" s="99"/>
      <c r="R87" s="99"/>
      <c r="S87" s="99"/>
      <c r="T87" s="99"/>
      <c r="U87" s="99"/>
      <c r="V87" s="99"/>
      <c r="W87" s="99"/>
      <c r="X87" s="99"/>
      <c r="Y87" s="99"/>
      <c r="Z87" s="99"/>
      <c r="AA87" s="99"/>
      <c r="AB87" s="99"/>
      <c r="AC87" s="99"/>
      <c r="AD87" s="99"/>
      <c r="AE87" s="99"/>
      <c r="AF87" s="99"/>
      <c r="AG87" s="99"/>
      <c r="AH87" s="99"/>
      <c r="AI87" s="99"/>
      <c r="AJ87" s="99"/>
      <c r="AK87" s="99"/>
      <c r="AL87" s="99"/>
      <c r="AM87" s="99"/>
      <c r="AN87" s="99"/>
      <c r="AO87" s="99"/>
      <c r="AP87" s="99"/>
      <c r="AQ87" s="99"/>
      <c r="AR87" s="99"/>
      <c r="AS87" s="99"/>
      <c r="AT87" s="99"/>
      <c r="AU87" s="99"/>
      <c r="AV87" s="99"/>
      <c r="AW87" s="99"/>
      <c r="AX87" s="99"/>
      <c r="AY87" s="99"/>
      <c r="AZ87" s="99"/>
      <c r="BA87" s="99"/>
      <c r="BB87" s="99"/>
      <c r="BC87" s="99"/>
      <c r="BD87" s="99"/>
      <c r="BE87" s="99"/>
      <c r="BF87" s="99"/>
      <c r="BG87" s="99"/>
      <c r="BH87" s="99"/>
      <c r="BI87" s="99"/>
      <c r="BJ87" s="99"/>
      <c r="BK87" s="99"/>
      <c r="BL87" s="99"/>
      <c r="BM87" s="99"/>
      <c r="BN87" s="99"/>
    </row>
    <row r="88" spans="1:66" s="69" customFormat="1" ht="18" x14ac:dyDescent="0.2">
      <c r="A88" s="119" t="str">
        <f>IF(ISERROR(VALUE(SUBSTITUTE(prevWBS,".",""))),"1",IF(ISERROR(FIND("`",SUBSTITUTE(prevWBS,".","`",1))),TEXT(VALUE(prevWBS)+1,"#"),TEXT(VALUE(LEFT(prevWBS,FIND("`",SUBSTITUTE(prevWBS,".","`",1))-1))+1,"#")))</f>
        <v>1</v>
      </c>
      <c r="B88" s="120" t="s">
        <v>76</v>
      </c>
      <c r="C88" s="77"/>
      <c r="D88" s="78"/>
      <c r="E88" s="161"/>
      <c r="F88" s="162" t="str">
        <f t="shared" ref="F88:F91" si="13">IF(ISBLANK(E88)," - ",IF(G88=0,E88,E88+G88-1))</f>
        <v xml:space="preserve"> - </v>
      </c>
      <c r="G88" s="61"/>
      <c r="H88" s="62"/>
      <c r="I88" s="79" t="str">
        <f>IF(OR(F88=0,E88=0)," - ",NETWORKDAYS(E88,F88))</f>
        <v xml:space="preserve"> - </v>
      </c>
      <c r="J88" s="97"/>
      <c r="K88" s="99"/>
      <c r="L88" s="99"/>
      <c r="M88" s="99"/>
      <c r="N88" s="99"/>
      <c r="O88" s="99"/>
      <c r="P88" s="99"/>
      <c r="Q88" s="99"/>
      <c r="R88" s="99"/>
      <c r="S88" s="99"/>
      <c r="T88" s="99"/>
      <c r="U88" s="99"/>
      <c r="V88" s="99"/>
      <c r="W88" s="99"/>
      <c r="X88" s="99"/>
      <c r="Y88" s="99"/>
      <c r="Z88" s="99"/>
      <c r="AA88" s="99"/>
      <c r="AB88" s="99"/>
      <c r="AC88" s="99"/>
      <c r="AD88" s="99"/>
      <c r="AE88" s="99"/>
      <c r="AF88" s="99"/>
      <c r="AG88" s="99"/>
      <c r="AH88" s="99"/>
      <c r="AI88" s="99"/>
      <c r="AJ88" s="99"/>
      <c r="AK88" s="99"/>
      <c r="AL88" s="99"/>
      <c r="AM88" s="99"/>
      <c r="AN88" s="99"/>
      <c r="AO88" s="99"/>
      <c r="AP88" s="99"/>
      <c r="AQ88" s="99"/>
      <c r="AR88" s="99"/>
      <c r="AS88" s="99"/>
      <c r="AT88" s="99"/>
      <c r="AU88" s="99"/>
      <c r="AV88" s="99"/>
      <c r="AW88" s="99"/>
      <c r="AX88" s="99"/>
      <c r="AY88" s="99"/>
      <c r="AZ88" s="99"/>
      <c r="BA88" s="99"/>
      <c r="BB88" s="99"/>
      <c r="BC88" s="99"/>
      <c r="BD88" s="99"/>
      <c r="BE88" s="99"/>
      <c r="BF88" s="99"/>
      <c r="BG88" s="99"/>
      <c r="BH88" s="99"/>
      <c r="BI88" s="99"/>
      <c r="BJ88" s="99"/>
      <c r="BK88" s="99"/>
      <c r="BL88" s="99"/>
      <c r="BM88" s="99"/>
      <c r="BN88" s="99"/>
    </row>
    <row r="89" spans="1:66" s="69" customFormat="1" ht="18" x14ac:dyDescent="0.2">
      <c r="A8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9" s="80" t="s">
        <v>62</v>
      </c>
      <c r="C89" s="80"/>
      <c r="D89" s="78"/>
      <c r="E89" s="161"/>
      <c r="F89" s="162" t="str">
        <f t="shared" si="13"/>
        <v xml:space="preserve"> - </v>
      </c>
      <c r="G89" s="61"/>
      <c r="H89" s="62"/>
      <c r="I89" s="79" t="str">
        <f t="shared" ref="I89:I91" si="14">IF(OR(F89=0,E89=0)," - ",NETWORKDAYS(E89,F89))</f>
        <v xml:space="preserve"> - </v>
      </c>
      <c r="J89" s="97"/>
      <c r="K89" s="99"/>
      <c r="L89" s="99"/>
      <c r="M89" s="99"/>
      <c r="N89" s="99"/>
      <c r="O89" s="99"/>
      <c r="P89" s="99"/>
      <c r="Q89" s="99"/>
      <c r="R89" s="99"/>
      <c r="S89" s="99"/>
      <c r="T89" s="99"/>
      <c r="U89" s="99"/>
      <c r="V89" s="99"/>
      <c r="W89" s="99"/>
      <c r="X89" s="99"/>
      <c r="Y89" s="99"/>
      <c r="Z89" s="99"/>
      <c r="AA89" s="99"/>
      <c r="AB89" s="99"/>
      <c r="AC89" s="99"/>
      <c r="AD89" s="99"/>
      <c r="AE89" s="99"/>
      <c r="AF89" s="99"/>
      <c r="AG89" s="99"/>
      <c r="AH89" s="99"/>
      <c r="AI89" s="99"/>
      <c r="AJ89" s="99"/>
      <c r="AK89" s="99"/>
      <c r="AL89" s="99"/>
      <c r="AM89" s="99"/>
      <c r="AN89" s="99"/>
      <c r="AO89" s="99"/>
      <c r="AP89" s="99"/>
      <c r="AQ89" s="99"/>
      <c r="AR89" s="99"/>
      <c r="AS89" s="99"/>
      <c r="AT89" s="99"/>
      <c r="AU89" s="99"/>
      <c r="AV89" s="99"/>
      <c r="AW89" s="99"/>
      <c r="AX89" s="99"/>
      <c r="AY89" s="99"/>
      <c r="AZ89" s="99"/>
      <c r="BA89" s="99"/>
      <c r="BB89" s="99"/>
      <c r="BC89" s="99"/>
      <c r="BD89" s="99"/>
      <c r="BE89" s="99"/>
      <c r="BF89" s="99"/>
      <c r="BG89" s="99"/>
      <c r="BH89" s="99"/>
      <c r="BI89" s="99"/>
      <c r="BJ89" s="99"/>
      <c r="BK89" s="99"/>
      <c r="BL89" s="99"/>
      <c r="BM89" s="99"/>
      <c r="BN89" s="99"/>
    </row>
    <row r="90" spans="1:66" s="69" customFormat="1" ht="18" x14ac:dyDescent="0.2">
      <c r="A90"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90" s="81" t="s">
        <v>63</v>
      </c>
      <c r="C90" s="80"/>
      <c r="D90" s="78"/>
      <c r="E90" s="161"/>
      <c r="F90" s="162" t="str">
        <f t="shared" si="13"/>
        <v xml:space="preserve"> - </v>
      </c>
      <c r="G90" s="61"/>
      <c r="H90" s="62"/>
      <c r="I90" s="79" t="str">
        <f t="shared" si="14"/>
        <v xml:space="preserve"> - </v>
      </c>
      <c r="J90" s="97"/>
      <c r="K90" s="99"/>
      <c r="L90" s="99"/>
      <c r="M90" s="99"/>
      <c r="N90" s="99"/>
      <c r="O90" s="99"/>
      <c r="P90" s="99"/>
      <c r="Q90" s="99"/>
      <c r="R90" s="99"/>
      <c r="S90" s="99"/>
      <c r="T90" s="99"/>
      <c r="U90" s="99"/>
      <c r="V90" s="99"/>
      <c r="W90" s="99"/>
      <c r="X90" s="99"/>
      <c r="Y90" s="99"/>
      <c r="Z90" s="99"/>
      <c r="AA90" s="99"/>
      <c r="AB90" s="99"/>
      <c r="AC90" s="99"/>
      <c r="AD90" s="99"/>
      <c r="AE90" s="99"/>
      <c r="AF90" s="99"/>
      <c r="AG90" s="99"/>
      <c r="AH90" s="99"/>
      <c r="AI90" s="99"/>
      <c r="AJ90" s="99"/>
      <c r="AK90" s="99"/>
      <c r="AL90" s="99"/>
      <c r="AM90" s="99"/>
      <c r="AN90" s="99"/>
      <c r="AO90" s="99"/>
      <c r="AP90" s="99"/>
      <c r="AQ90" s="99"/>
      <c r="AR90" s="99"/>
      <c r="AS90" s="99"/>
      <c r="AT90" s="99"/>
      <c r="AU90" s="99"/>
      <c r="AV90" s="99"/>
      <c r="AW90" s="99"/>
      <c r="AX90" s="99"/>
      <c r="AY90" s="99"/>
      <c r="AZ90" s="99"/>
      <c r="BA90" s="99"/>
      <c r="BB90" s="99"/>
      <c r="BC90" s="99"/>
      <c r="BD90" s="99"/>
      <c r="BE90" s="99"/>
      <c r="BF90" s="99"/>
      <c r="BG90" s="99"/>
      <c r="BH90" s="99"/>
      <c r="BI90" s="99"/>
      <c r="BJ90" s="99"/>
      <c r="BK90" s="99"/>
      <c r="BL90" s="99"/>
      <c r="BM90" s="99"/>
      <c r="BN90" s="99"/>
    </row>
    <row r="91" spans="1:66" s="69" customFormat="1" ht="18" x14ac:dyDescent="0.2">
      <c r="A91"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91" s="81" t="s">
        <v>64</v>
      </c>
      <c r="C91" s="80"/>
      <c r="D91" s="78"/>
      <c r="E91" s="161"/>
      <c r="F91" s="162" t="str">
        <f t="shared" si="13"/>
        <v xml:space="preserve"> - </v>
      </c>
      <c r="G91" s="61"/>
      <c r="H91" s="62"/>
      <c r="I91" s="79" t="str">
        <f t="shared" si="14"/>
        <v xml:space="preserve"> - </v>
      </c>
      <c r="J91" s="97"/>
      <c r="K91" s="99"/>
      <c r="L91" s="99"/>
      <c r="M91" s="99"/>
      <c r="N91" s="99"/>
      <c r="O91" s="99"/>
      <c r="P91" s="99"/>
      <c r="Q91" s="99"/>
      <c r="R91" s="99"/>
      <c r="S91" s="99"/>
      <c r="T91" s="99"/>
      <c r="U91" s="99"/>
      <c r="V91" s="99"/>
      <c r="W91" s="99"/>
      <c r="X91" s="99"/>
      <c r="Y91" s="99"/>
      <c r="Z91" s="99"/>
      <c r="AA91" s="99"/>
      <c r="AB91" s="99"/>
      <c r="AC91" s="99"/>
      <c r="AD91" s="99"/>
      <c r="AE91" s="99"/>
      <c r="AF91" s="99"/>
      <c r="AG91" s="99"/>
      <c r="AH91" s="99"/>
      <c r="AI91" s="99"/>
      <c r="AJ91" s="99"/>
      <c r="AK91" s="99"/>
      <c r="AL91" s="99"/>
      <c r="AM91" s="99"/>
      <c r="AN91" s="99"/>
      <c r="AO91" s="99"/>
      <c r="AP91" s="99"/>
      <c r="AQ91" s="99"/>
      <c r="AR91" s="99"/>
      <c r="AS91" s="99"/>
      <c r="AT91" s="99"/>
      <c r="AU91" s="99"/>
      <c r="AV91" s="99"/>
      <c r="AW91" s="99"/>
      <c r="AX91" s="99"/>
      <c r="AY91" s="99"/>
      <c r="AZ91" s="99"/>
      <c r="BA91" s="99"/>
      <c r="BB91" s="99"/>
      <c r="BC91" s="99"/>
      <c r="BD91" s="99"/>
      <c r="BE91" s="99"/>
      <c r="BF91" s="99"/>
      <c r="BG91" s="99"/>
      <c r="BH91" s="99"/>
      <c r="BI91" s="99"/>
      <c r="BJ91" s="99"/>
      <c r="BK91" s="99"/>
      <c r="BL91" s="99"/>
      <c r="BM91" s="99"/>
      <c r="BN91" s="99"/>
    </row>
    <row r="92" spans="1:66" s="32" customFormat="1" x14ac:dyDescent="0.2">
      <c r="A92" s="151" t="str">
        <f>HYPERLINK("https://vertex42.link/HowToCreateAGanttChart","► Watch How to Create a Gantt Chart in Excel")</f>
        <v>► Watch How to Create a Gantt Chart in Excel</v>
      </c>
      <c r="B92" s="30"/>
      <c r="C92" s="30"/>
      <c r="D92" s="31"/>
      <c r="E92" s="167"/>
      <c r="F92" s="167"/>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c r="AP92" s="30"/>
      <c r="AQ92" s="30"/>
      <c r="AR92" s="30"/>
      <c r="AS92" s="30"/>
      <c r="AT92" s="30"/>
      <c r="AU92" s="30"/>
      <c r="AV92" s="30"/>
      <c r="AW92" s="30"/>
      <c r="AX92" s="30"/>
      <c r="AY92" s="30"/>
      <c r="AZ92" s="30"/>
      <c r="BA92" s="30"/>
      <c r="BB92" s="30"/>
      <c r="BC92" s="30"/>
      <c r="BD92" s="30"/>
      <c r="BE92" s="30"/>
      <c r="BF92" s="30"/>
      <c r="BG92" s="30"/>
      <c r="BH92" s="30"/>
      <c r="BI92" s="30"/>
      <c r="BJ92" s="30"/>
      <c r="BK92" s="30"/>
      <c r="BL92" s="30"/>
      <c r="BM92" s="30"/>
      <c r="BN92" s="3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2:H91 H75:H76 H72 H8:H70">
    <cfRule type="dataBar" priority="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4" priority="52">
      <formula>K$6=TODAY()</formula>
    </cfRule>
  </conditionalFormatting>
  <conditionalFormatting sqref="K8:BN91">
    <cfRule type="expression" dxfId="3" priority="55">
      <formula>AND($E8&lt;=K$6,ROUNDDOWN(($F8-$E8+1)*$H8,0)+$E8-1&gt;=K$6)</formula>
    </cfRule>
    <cfRule type="expression" dxfId="2" priority="56">
      <formula>AND(NOT(ISBLANK($E8)),$E8&lt;=K$6,$F8&gt;=K$6)</formula>
    </cfRule>
  </conditionalFormatting>
  <conditionalFormatting sqref="K82:BN91 K6:BN76">
    <cfRule type="expression" dxfId="1" priority="15">
      <formula>K$6=TODAY()</formula>
    </cfRule>
  </conditionalFormatting>
  <conditionalFormatting sqref="H77:H81">
    <cfRule type="dataBar" priority="4">
      <dataBar>
        <cfvo type="num" val="0"/>
        <cfvo type="num" val="1"/>
        <color theme="0" tint="-0.34998626667073579"/>
      </dataBar>
      <extLst>
        <ext xmlns:x14="http://schemas.microsoft.com/office/spreadsheetml/2009/9/main" uri="{B025F937-C7B1-47D3-B67F-A62EFF666E3E}">
          <x14:id>{81583CEC-7F5F-4E46-98E4-AC29FDBC59D0}</x14:id>
        </ext>
      </extLst>
    </cfRule>
  </conditionalFormatting>
  <conditionalFormatting sqref="K77:BN81">
    <cfRule type="expression" dxfId="0" priority="5">
      <formula>K$6=TODAY()</formula>
    </cfRule>
  </conditionalFormatting>
  <conditionalFormatting sqref="H74">
    <cfRule type="dataBar" priority="3">
      <dataBar>
        <cfvo type="num" val="0"/>
        <cfvo type="num" val="1"/>
        <color theme="0" tint="-0.34998626667073579"/>
      </dataBar>
      <extLst>
        <ext xmlns:x14="http://schemas.microsoft.com/office/spreadsheetml/2009/9/main" uri="{B025F937-C7B1-47D3-B67F-A62EFF666E3E}">
          <x14:id>{392BF783-6F84-4AE1-9909-0D933F104F59}</x14:id>
        </ext>
      </extLst>
    </cfRule>
  </conditionalFormatting>
  <conditionalFormatting sqref="H73">
    <cfRule type="dataBar" priority="2">
      <dataBar>
        <cfvo type="num" val="0"/>
        <cfvo type="num" val="1"/>
        <color theme="0" tint="-0.34998626667073579"/>
      </dataBar>
      <extLst>
        <ext xmlns:x14="http://schemas.microsoft.com/office/spreadsheetml/2009/9/main" uri="{B025F937-C7B1-47D3-B67F-A62EFF666E3E}">
          <x14:id>{7442C97C-5EBD-4EE1-AFFB-9CBCA499BBD1}</x14:id>
        </ext>
      </extLst>
    </cfRule>
  </conditionalFormatting>
  <conditionalFormatting sqref="H71">
    <cfRule type="dataBar" priority="1">
      <dataBar>
        <cfvo type="num" val="0"/>
        <cfvo type="num" val="1"/>
        <color theme="0" tint="-0.34998626667073579"/>
      </dataBar>
      <extLst>
        <ext xmlns:x14="http://schemas.microsoft.com/office/spreadsheetml/2009/9/main" uri="{B025F937-C7B1-47D3-B67F-A62EFF666E3E}">
          <x14:id>{BA2479A8-BE3B-41E0-8189-3FE18FB10AE6}</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85:B85 A87:B87 B86 E26 E60 E72 E85:H87 G26:H26 G60:H60 G72:H72 H46 G88:G91 H61 H63 H75 H76" unlockedFormula="1"/>
    <ignoredError sqref="A72 A60 A2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H82:H91 H75:H76 H72 H8:H70</xm:sqref>
        </x14:conditionalFormatting>
        <x14:conditionalFormatting xmlns:xm="http://schemas.microsoft.com/office/excel/2006/main">
          <x14:cfRule type="dataBar" id="{81583CEC-7F5F-4E46-98E4-AC29FDBC59D0}">
            <x14:dataBar minLength="0" maxLength="100" gradient="0">
              <x14:cfvo type="num">
                <xm:f>0</xm:f>
              </x14:cfvo>
              <x14:cfvo type="num">
                <xm:f>1</xm:f>
              </x14:cfvo>
              <x14:negativeFillColor rgb="FFFF0000"/>
              <x14:axisColor rgb="FF000000"/>
            </x14:dataBar>
          </x14:cfRule>
          <xm:sqref>H77:H81</xm:sqref>
        </x14:conditionalFormatting>
        <x14:conditionalFormatting xmlns:xm="http://schemas.microsoft.com/office/excel/2006/main">
          <x14:cfRule type="dataBar" id="{392BF783-6F84-4AE1-9909-0D933F104F5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7442C97C-5EBD-4EE1-AFFB-9CBCA499BBD1}">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BA2479A8-BE3B-41E0-8189-3FE18FB10AE6}">
            <x14:dataBar minLength="0" maxLength="100" gradient="0">
              <x14:cfvo type="num">
                <xm:f>0</xm:f>
              </x14:cfvo>
              <x14:cfvo type="num">
                <xm:f>1</xm:f>
              </x14:cfvo>
              <x14:negativeFillColor rgb="FFFF0000"/>
              <x14:axisColor rgb="FF000000"/>
            </x14:dataBar>
          </x14:cfRule>
          <xm:sqref>H71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1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127</v>
      </c>
    </row>
    <row r="36" spans="2:2" x14ac:dyDescent="0.2">
      <c r="B36" s="20" t="s">
        <v>128</v>
      </c>
    </row>
    <row r="37" spans="2:2" x14ac:dyDescent="0.2">
      <c r="B37" s="20" t="s">
        <v>129</v>
      </c>
    </row>
    <row r="39" spans="2:2" ht="15" x14ac:dyDescent="0.25">
      <c r="B39" s="26" t="s">
        <v>28</v>
      </c>
    </row>
    <row r="40" spans="2:2" x14ac:dyDescent="0.2">
      <c r="B40" s="20" t="s">
        <v>39</v>
      </c>
    </row>
    <row r="42" spans="2:2" s="16" customFormat="1" ht="15" x14ac:dyDescent="0.25">
      <c r="B42" s="26" t="s">
        <v>32</v>
      </c>
    </row>
    <row r="43" spans="2:2" s="16" customFormat="1" x14ac:dyDescent="0.2">
      <c r="B43" s="20" t="s">
        <v>130</v>
      </c>
    </row>
    <row r="44" spans="2:2" s="16" customFormat="1" x14ac:dyDescent="0.2">
      <c r="B44" s="20" t="s">
        <v>33</v>
      </c>
    </row>
    <row r="45" spans="2:2" s="16" customFormat="1" x14ac:dyDescent="0.2"/>
    <row r="46" spans="2:2" ht="18" x14ac:dyDescent="0.25">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122</v>
      </c>
      <c r="B1" s="40"/>
      <c r="C1" s="41"/>
    </row>
    <row r="2" spans="1:3" ht="14.25" x14ac:dyDescent="0.2">
      <c r="A2" s="127" t="s">
        <v>48</v>
      </c>
      <c r="B2" s="9"/>
      <c r="C2" s="8"/>
    </row>
    <row r="3" spans="1:3" s="20" customFormat="1" x14ac:dyDescent="0.2">
      <c r="A3" s="8"/>
      <c r="B3" s="9"/>
      <c r="C3" s="8"/>
    </row>
    <row r="4" spans="1:3" s="8" customFormat="1" ht="18" x14ac:dyDescent="0.25">
      <c r="A4" s="122" t="s">
        <v>89</v>
      </c>
      <c r="B4" s="38"/>
    </row>
    <row r="5" spans="1:3" s="8" customFormat="1" ht="57" x14ac:dyDescent="0.2">
      <c r="B5" s="128" t="s">
        <v>78</v>
      </c>
    </row>
    <row r="7" spans="1:3" ht="28.5" x14ac:dyDescent="0.2">
      <c r="B7" s="128" t="s">
        <v>90</v>
      </c>
    </row>
    <row r="9" spans="1:3" ht="14.25" x14ac:dyDescent="0.2">
      <c r="B9" s="127" t="s">
        <v>60</v>
      </c>
    </row>
    <row r="11" spans="1:3" ht="28.5" x14ac:dyDescent="0.2">
      <c r="B11" s="126" t="s">
        <v>61</v>
      </c>
    </row>
    <row r="12" spans="1:3" s="20" customFormat="1" x14ac:dyDescent="0.2"/>
    <row r="13" spans="1:3" ht="18" x14ac:dyDescent="0.25">
      <c r="A13" s="186" t="s">
        <v>4</v>
      </c>
      <c r="B13" s="186"/>
    </row>
    <row r="14" spans="1:3" s="20" customFormat="1" x14ac:dyDescent="0.2"/>
    <row r="15" spans="1:3" s="123" customFormat="1" ht="18" x14ac:dyDescent="0.2">
      <c r="A15" s="131"/>
      <c r="B15" s="129" t="s">
        <v>81</v>
      </c>
    </row>
    <row r="16" spans="1:3" s="123" customFormat="1" ht="18" x14ac:dyDescent="0.2">
      <c r="A16" s="131"/>
      <c r="B16" s="130" t="s">
        <v>79</v>
      </c>
      <c r="C16" s="125" t="s">
        <v>3</v>
      </c>
    </row>
    <row r="17" spans="1:3" ht="18" x14ac:dyDescent="0.25">
      <c r="A17" s="132"/>
      <c r="B17" s="130" t="s">
        <v>83</v>
      </c>
    </row>
    <row r="18" spans="1:3" s="20" customFormat="1" ht="18" x14ac:dyDescent="0.25">
      <c r="A18" s="132"/>
      <c r="B18" s="130" t="s">
        <v>91</v>
      </c>
    </row>
    <row r="19" spans="1:3" s="41" customFormat="1" ht="18" x14ac:dyDescent="0.25">
      <c r="A19" s="135"/>
      <c r="B19" s="130" t="s">
        <v>92</v>
      </c>
    </row>
    <row r="20" spans="1:3" s="123" customFormat="1" ht="18" x14ac:dyDescent="0.2">
      <c r="A20" s="131"/>
      <c r="B20" s="129" t="s">
        <v>80</v>
      </c>
      <c r="C20" s="124" t="s">
        <v>2</v>
      </c>
    </row>
    <row r="21" spans="1:3" ht="18" x14ac:dyDescent="0.25">
      <c r="A21" s="132"/>
      <c r="B21" s="130" t="s">
        <v>82</v>
      </c>
    </row>
    <row r="22" spans="1:3" s="8" customFormat="1" ht="18" x14ac:dyDescent="0.25">
      <c r="A22" s="133"/>
      <c r="B22" s="134" t="s">
        <v>84</v>
      </c>
    </row>
    <row r="23" spans="1:3" s="8" customFormat="1" ht="18" x14ac:dyDescent="0.25">
      <c r="A23" s="133"/>
      <c r="B23" s="10"/>
    </row>
    <row r="24" spans="1:3" s="8" customFormat="1" ht="18" x14ac:dyDescent="0.25">
      <c r="A24" s="186" t="s">
        <v>85</v>
      </c>
      <c r="B24" s="186"/>
    </row>
    <row r="25" spans="1:3" s="8" customFormat="1" ht="43.5" x14ac:dyDescent="0.25">
      <c r="A25" s="133"/>
      <c r="B25" s="130" t="s">
        <v>93</v>
      </c>
    </row>
    <row r="26" spans="1:3" s="8" customFormat="1" ht="18" x14ac:dyDescent="0.25">
      <c r="A26" s="133"/>
      <c r="B26" s="130"/>
    </row>
    <row r="27" spans="1:3" s="8" customFormat="1" ht="18" x14ac:dyDescent="0.25">
      <c r="A27" s="133"/>
      <c r="B27" s="150" t="s">
        <v>97</v>
      </c>
    </row>
    <row r="28" spans="1:3" s="8" customFormat="1" ht="18" x14ac:dyDescent="0.25">
      <c r="A28" s="133"/>
      <c r="B28" s="130" t="s">
        <v>86</v>
      </c>
    </row>
    <row r="29" spans="1:3" s="8" customFormat="1" ht="28.5" x14ac:dyDescent="0.25">
      <c r="A29" s="133"/>
      <c r="B29" s="130" t="s">
        <v>88</v>
      </c>
    </row>
    <row r="30" spans="1:3" s="8" customFormat="1" ht="18" x14ac:dyDescent="0.25">
      <c r="A30" s="133"/>
      <c r="B30" s="130"/>
    </row>
    <row r="31" spans="1:3" s="8" customFormat="1" ht="18" x14ac:dyDescent="0.25">
      <c r="A31" s="133"/>
      <c r="B31" s="150" t="s">
        <v>94</v>
      </c>
    </row>
    <row r="32" spans="1:3" s="8" customFormat="1" ht="18" x14ac:dyDescent="0.25">
      <c r="A32" s="133"/>
      <c r="B32" s="130" t="s">
        <v>87</v>
      </c>
    </row>
    <row r="33" spans="1:2" s="8" customFormat="1" ht="18" x14ac:dyDescent="0.25">
      <c r="A33" s="133"/>
      <c r="B33" s="130" t="s">
        <v>95</v>
      </c>
    </row>
    <row r="34" spans="1:2" s="8" customFormat="1" ht="18" x14ac:dyDescent="0.25">
      <c r="A34" s="133"/>
      <c r="B34" s="10"/>
    </row>
    <row r="35" spans="1:2" s="8" customFormat="1" ht="28.5" x14ac:dyDescent="0.25">
      <c r="A35" s="133"/>
      <c r="B35" s="130" t="s">
        <v>132</v>
      </c>
    </row>
    <row r="36" spans="1:2" s="8" customFormat="1" ht="18" x14ac:dyDescent="0.25">
      <c r="A36" s="133"/>
      <c r="B36" s="136" t="s">
        <v>96</v>
      </c>
    </row>
    <row r="37" spans="1:2" s="8" customFormat="1" ht="18" x14ac:dyDescent="0.25">
      <c r="A37" s="133"/>
      <c r="B37" s="10"/>
    </row>
    <row r="38" spans="1:2" ht="18" x14ac:dyDescent="0.25">
      <c r="A38" s="186" t="s">
        <v>9</v>
      </c>
      <c r="B38" s="186"/>
    </row>
    <row r="39" spans="1:2" ht="28.5" x14ac:dyDescent="0.2">
      <c r="B39" s="130" t="s">
        <v>99</v>
      </c>
    </row>
    <row r="40" spans="1:2" s="20" customFormat="1" x14ac:dyDescent="0.2"/>
    <row r="41" spans="1:2" s="20" customFormat="1" ht="14.25" x14ac:dyDescent="0.2">
      <c r="B41" s="130" t="s">
        <v>100</v>
      </c>
    </row>
    <row r="42" spans="1:2" s="20" customFormat="1" x14ac:dyDescent="0.2"/>
    <row r="43" spans="1:2" s="20" customFormat="1" ht="28.5" x14ac:dyDescent="0.2">
      <c r="B43" s="130" t="s">
        <v>98</v>
      </c>
    </row>
    <row r="44" spans="1:2" s="20" customFormat="1" x14ac:dyDescent="0.2"/>
    <row r="45" spans="1:2" ht="28.5" x14ac:dyDescent="0.2">
      <c r="B45" s="130" t="s">
        <v>101</v>
      </c>
    </row>
    <row r="46" spans="1:2" x14ac:dyDescent="0.2">
      <c r="B46" s="21"/>
    </row>
    <row r="47" spans="1:2" ht="28.5" x14ac:dyDescent="0.2">
      <c r="B47" s="130" t="s">
        <v>102</v>
      </c>
    </row>
    <row r="48" spans="1:2" x14ac:dyDescent="0.2">
      <c r="B48" s="11"/>
    </row>
    <row r="49" spans="1:2" ht="18" x14ac:dyDescent="0.25">
      <c r="A49" s="186" t="s">
        <v>7</v>
      </c>
      <c r="B49" s="186"/>
    </row>
    <row r="50" spans="1:2" ht="28.5" x14ac:dyDescent="0.2">
      <c r="B50" s="130" t="s">
        <v>133</v>
      </c>
    </row>
    <row r="51" spans="1:2" x14ac:dyDescent="0.2">
      <c r="B51" s="11"/>
    </row>
    <row r="52" spans="1:2" ht="14.25" x14ac:dyDescent="0.2">
      <c r="A52" s="137" t="s">
        <v>10</v>
      </c>
      <c r="B52" s="130" t="s">
        <v>11</v>
      </c>
    </row>
    <row r="53" spans="1:2" ht="14.25" x14ac:dyDescent="0.2">
      <c r="A53" s="137" t="s">
        <v>12</v>
      </c>
      <c r="B53" s="130" t="s">
        <v>13</v>
      </c>
    </row>
    <row r="54" spans="1:2" ht="14.25" x14ac:dyDescent="0.2">
      <c r="A54" s="137" t="s">
        <v>14</v>
      </c>
      <c r="B54" s="130" t="s">
        <v>15</v>
      </c>
    </row>
    <row r="55" spans="1:2" ht="28.5" x14ac:dyDescent="0.2">
      <c r="A55" s="126"/>
      <c r="B55" s="130" t="s">
        <v>103</v>
      </c>
    </row>
    <row r="56" spans="1:2" ht="28.5" x14ac:dyDescent="0.2">
      <c r="A56" s="126"/>
      <c r="B56" s="130" t="s">
        <v>104</v>
      </c>
    </row>
    <row r="57" spans="1:2" ht="14.25" x14ac:dyDescent="0.2">
      <c r="A57" s="137" t="s">
        <v>16</v>
      </c>
      <c r="B57" s="130" t="s">
        <v>17</v>
      </c>
    </row>
    <row r="58" spans="1:2" ht="14.25" x14ac:dyDescent="0.2">
      <c r="A58" s="126"/>
      <c r="B58" s="130" t="s">
        <v>105</v>
      </c>
    </row>
    <row r="59" spans="1:2" ht="14.25" x14ac:dyDescent="0.2">
      <c r="A59" s="126"/>
      <c r="B59" s="130" t="s">
        <v>106</v>
      </c>
    </row>
    <row r="60" spans="1:2" ht="14.25" x14ac:dyDescent="0.2">
      <c r="A60" s="137" t="s">
        <v>18</v>
      </c>
      <c r="B60" s="130" t="s">
        <v>19</v>
      </c>
    </row>
    <row r="61" spans="1:2" ht="28.5" x14ac:dyDescent="0.2">
      <c r="A61" s="126"/>
      <c r="B61" s="130" t="s">
        <v>107</v>
      </c>
    </row>
    <row r="62" spans="1:2" ht="14.25" x14ac:dyDescent="0.2">
      <c r="A62" s="137" t="s">
        <v>108</v>
      </c>
      <c r="B62" s="130" t="s">
        <v>109</v>
      </c>
    </row>
    <row r="63" spans="1:2" ht="14.25" x14ac:dyDescent="0.2">
      <c r="A63" s="138"/>
      <c r="B63" s="130" t="s">
        <v>110</v>
      </c>
    </row>
    <row r="64" spans="1:2" s="20" customFormat="1" x14ac:dyDescent="0.2">
      <c r="B64" s="12"/>
    </row>
    <row r="65" spans="1:2" s="20" customFormat="1" ht="18" x14ac:dyDescent="0.25">
      <c r="A65" s="186" t="s">
        <v>8</v>
      </c>
      <c r="B65" s="186"/>
    </row>
    <row r="66" spans="1:2" s="20" customFormat="1" ht="42.75" x14ac:dyDescent="0.2">
      <c r="B66" s="130" t="s">
        <v>111</v>
      </c>
    </row>
    <row r="67" spans="1:2" s="20" customFormat="1" x14ac:dyDescent="0.2">
      <c r="B67" s="13"/>
    </row>
    <row r="68" spans="1:2" s="8" customFormat="1" ht="18" x14ac:dyDescent="0.25">
      <c r="A68" s="186" t="s">
        <v>5</v>
      </c>
      <c r="B68" s="186"/>
    </row>
    <row r="69" spans="1:2" s="20" customFormat="1" ht="15" x14ac:dyDescent="0.25">
      <c r="A69" s="145" t="s">
        <v>6</v>
      </c>
      <c r="B69" s="146" t="s">
        <v>112</v>
      </c>
    </row>
    <row r="70" spans="1:2" s="8" customFormat="1" ht="28.5" x14ac:dyDescent="0.2">
      <c r="A70" s="139"/>
      <c r="B70" s="144" t="s">
        <v>114</v>
      </c>
    </row>
    <row r="71" spans="1:2" s="8" customFormat="1" ht="14.25" x14ac:dyDescent="0.2">
      <c r="A71" s="139"/>
      <c r="B71" s="140"/>
    </row>
    <row r="72" spans="1:2" s="20" customFormat="1" ht="15" x14ac:dyDescent="0.25">
      <c r="A72" s="145" t="s">
        <v>6</v>
      </c>
      <c r="B72" s="146" t="s">
        <v>131</v>
      </c>
    </row>
    <row r="73" spans="1:2" s="8" customFormat="1" ht="28.5" x14ac:dyDescent="0.2">
      <c r="A73" s="139"/>
      <c r="B73" s="144" t="s">
        <v>135</v>
      </c>
    </row>
    <row r="74" spans="1:2" s="8" customFormat="1" ht="14.25" x14ac:dyDescent="0.2">
      <c r="A74" s="139"/>
      <c r="B74" s="140"/>
    </row>
    <row r="75" spans="1:2" ht="15" x14ac:dyDescent="0.25">
      <c r="A75" s="145" t="s">
        <v>6</v>
      </c>
      <c r="B75" s="148" t="s">
        <v>117</v>
      </c>
    </row>
    <row r="76" spans="1:2" s="8" customFormat="1" ht="42.75" x14ac:dyDescent="0.2">
      <c r="A76" s="139"/>
      <c r="B76" s="128" t="s">
        <v>134</v>
      </c>
    </row>
    <row r="77" spans="1:2" ht="14.25" x14ac:dyDescent="0.2">
      <c r="A77" s="138"/>
      <c r="B77" s="138"/>
    </row>
    <row r="78" spans="1:2" s="20" customFormat="1" ht="15" x14ac:dyDescent="0.25">
      <c r="A78" s="145" t="s">
        <v>6</v>
      </c>
      <c r="B78" s="148" t="s">
        <v>123</v>
      </c>
    </row>
    <row r="79" spans="1:2" s="8" customFormat="1" ht="28.5" x14ac:dyDescent="0.2">
      <c r="A79" s="139"/>
      <c r="B79" s="128" t="s">
        <v>118</v>
      </c>
    </row>
    <row r="80" spans="1:2" s="20" customFormat="1" ht="14.25" x14ac:dyDescent="0.2">
      <c r="A80" s="138"/>
      <c r="B80" s="138"/>
    </row>
    <row r="81" spans="1:2" ht="15" x14ac:dyDescent="0.25">
      <c r="A81" s="145" t="s">
        <v>6</v>
      </c>
      <c r="B81" s="148" t="s">
        <v>124</v>
      </c>
    </row>
    <row r="82" spans="1:2" s="8" customFormat="1" ht="14.25" x14ac:dyDescent="0.2">
      <c r="A82" s="139"/>
      <c r="B82" s="143" t="s">
        <v>119</v>
      </c>
    </row>
    <row r="83" spans="1:2" s="8" customFormat="1" ht="14.25" x14ac:dyDescent="0.2">
      <c r="A83" s="139"/>
      <c r="B83" s="143" t="s">
        <v>120</v>
      </c>
    </row>
    <row r="84" spans="1:2" s="8" customFormat="1" ht="14.25" x14ac:dyDescent="0.2">
      <c r="A84" s="139"/>
      <c r="B84" s="143" t="s">
        <v>121</v>
      </c>
    </row>
    <row r="85" spans="1:2" ht="15" x14ac:dyDescent="0.25">
      <c r="A85" s="138"/>
      <c r="B85" s="142"/>
    </row>
    <row r="86" spans="1:2" ht="15" x14ac:dyDescent="0.25">
      <c r="A86" s="145" t="s">
        <v>6</v>
      </c>
      <c r="B86" s="148" t="s">
        <v>125</v>
      </c>
    </row>
    <row r="87" spans="1:2" s="8" customFormat="1" ht="42.75" x14ac:dyDescent="0.2">
      <c r="A87" s="139"/>
      <c r="B87" s="128" t="s">
        <v>113</v>
      </c>
    </row>
    <row r="88" spans="1:2" s="8" customFormat="1" ht="14.25" x14ac:dyDescent="0.2">
      <c r="A88" s="139"/>
      <c r="B88" s="141" t="s">
        <v>115</v>
      </c>
    </row>
    <row r="89" spans="1:2" s="8" customFormat="1" ht="57" x14ac:dyDescent="0.2">
      <c r="A89" s="139"/>
      <c r="B89" s="147" t="s">
        <v>116</v>
      </c>
    </row>
    <row r="90" spans="1:2" ht="14.25" x14ac:dyDescent="0.2">
      <c r="A90" s="138"/>
      <c r="B90" s="138"/>
    </row>
    <row r="91" spans="1:2" ht="15" x14ac:dyDescent="0.25">
      <c r="A91" s="145" t="s">
        <v>6</v>
      </c>
      <c r="B91" s="149" t="s">
        <v>126</v>
      </c>
    </row>
    <row r="92" spans="1:2" ht="28.5" x14ac:dyDescent="0.2">
      <c r="A92" s="126"/>
      <c r="B92" s="143"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51</v>
      </c>
      <c r="B1" s="39"/>
      <c r="C1" s="44"/>
      <c r="D1" s="44"/>
    </row>
    <row r="2" spans="1:4" ht="15" x14ac:dyDescent="0.2">
      <c r="A2" s="41"/>
      <c r="B2" s="45"/>
      <c r="C2" s="44"/>
      <c r="D2" s="44"/>
    </row>
    <row r="3" spans="1:4" ht="15" x14ac:dyDescent="0.2">
      <c r="A3" s="42"/>
      <c r="B3" s="35" t="s">
        <v>52</v>
      </c>
      <c r="C3" s="43"/>
    </row>
    <row r="4" spans="1:4" ht="14.25" x14ac:dyDescent="0.2">
      <c r="A4" s="14"/>
      <c r="B4" s="37"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6"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Asif and Fairuz</cp:lastModifiedBy>
  <cp:lastPrinted>2018-02-12T20:25:38Z</cp:lastPrinted>
  <dcterms:created xsi:type="dcterms:W3CDTF">2010-06-09T16:05:03Z</dcterms:created>
  <dcterms:modified xsi:type="dcterms:W3CDTF">2021-10-14T10:58:24Z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