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ABFB95DF-3E3A-4FFF-A5F7-830B003DD665}"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1" i="9" l="1"/>
  <c r="I51" i="9" s="1"/>
  <c r="F47" i="9"/>
  <c r="I47" i="9" s="1"/>
  <c r="F37" i="9"/>
  <c r="F38" i="9"/>
  <c r="I38" i="9" s="1"/>
  <c r="F39" i="9"/>
  <c r="I39" i="9" s="1"/>
  <c r="F71" i="9"/>
  <c r="F81" i="9"/>
  <c r="F21" i="9"/>
  <c r="I21" i="9" s="1"/>
  <c r="F20" i="9"/>
  <c r="I20" i="9" s="1"/>
  <c r="F49" i="9"/>
  <c r="I49" i="9" s="1"/>
  <c r="F48" i="9"/>
  <c r="I48" i="9" s="1"/>
  <c r="F61" i="9"/>
  <c r="F80" i="9"/>
  <c r="F46" i="9"/>
  <c r="F73" i="9"/>
  <c r="F74" i="9"/>
  <c r="A74" i="9"/>
  <c r="F79" i="9"/>
  <c r="I79" i="9" s="1"/>
  <c r="F78" i="9"/>
  <c r="I78" i="9" s="1"/>
  <c r="F77" i="9"/>
  <c r="I77" i="9" s="1"/>
  <c r="I85" i="9"/>
  <c r="A88" i="9"/>
  <c r="A89" i="9" s="1"/>
  <c r="F88" i="9"/>
  <c r="I88" i="9" s="1"/>
  <c r="F89" i="9"/>
  <c r="I89" i="9" s="1"/>
  <c r="F70" i="9"/>
  <c r="I70" i="9" s="1"/>
  <c r="F69" i="9"/>
  <c r="I69" i="9" s="1"/>
  <c r="F68" i="9"/>
  <c r="I68" i="9" s="1"/>
  <c r="F67" i="9"/>
  <c r="I67" i="9" s="1"/>
  <c r="F66" i="9"/>
  <c r="I66" i="9" s="1"/>
  <c r="F65" i="9"/>
  <c r="I65" i="9" s="1"/>
  <c r="F63" i="9"/>
  <c r="F64" i="9"/>
  <c r="I64" i="9" s="1"/>
  <c r="F62" i="9"/>
  <c r="I62" i="9" s="1"/>
  <c r="F59" i="9"/>
  <c r="I59" i="9" s="1"/>
  <c r="F58" i="9"/>
  <c r="I58" i="9" s="1"/>
  <c r="F57" i="9"/>
  <c r="I57" i="9" s="1"/>
  <c r="F56" i="9"/>
  <c r="I56" i="9" s="1"/>
  <c r="F55" i="9"/>
  <c r="I55" i="9" s="1"/>
  <c r="F54" i="9"/>
  <c r="I54" i="9" s="1"/>
  <c r="F53" i="9"/>
  <c r="I53" i="9" s="1"/>
  <c r="F52" i="9"/>
  <c r="I52" i="9" s="1"/>
  <c r="F45" i="9"/>
  <c r="I45" i="9" s="1"/>
  <c r="F44" i="9"/>
  <c r="I44" i="9" s="1"/>
  <c r="F43" i="9"/>
  <c r="I43" i="9" s="1"/>
  <c r="F42" i="9"/>
  <c r="I42" i="9" s="1"/>
  <c r="F41" i="9"/>
  <c r="I41" i="9" s="1"/>
  <c r="F40" i="9"/>
  <c r="I40"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92" i="9"/>
  <c r="F90" i="9" l="1"/>
  <c r="I90" i="9" s="1"/>
  <c r="F8" i="9"/>
  <c r="I8" i="9" s="1"/>
  <c r="F72" i="9"/>
  <c r="I72" i="9" s="1"/>
  <c r="F60" i="9"/>
  <c r="I60" i="9" s="1"/>
  <c r="F26" i="9"/>
  <c r="I26" i="9" s="1"/>
  <c r="F91" i="9" l="1"/>
  <c r="I91" i="9" s="1"/>
  <c r="F9" i="9" l="1"/>
  <c r="K6" i="9"/>
  <c r="F10" i="9" l="1"/>
  <c r="I10" i="9" s="1"/>
  <c r="I9" i="9"/>
  <c r="K7" i="9"/>
  <c r="K4" i="9"/>
  <c r="A8" i="9"/>
  <c r="L6" i="9" l="1"/>
  <c r="I28" i="9" l="1"/>
  <c r="F27" i="9"/>
  <c r="I27" i="9" s="1"/>
  <c r="I63" i="9"/>
  <c r="I61" i="9"/>
  <c r="F75" i="9"/>
  <c r="I75" i="9" s="1"/>
  <c r="I73" i="9"/>
  <c r="M6" i="9"/>
  <c r="F76" i="9" l="1"/>
  <c r="I76"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0" i="9" s="1"/>
  <c r="A60" i="9" s="1"/>
  <c r="A61" i="9" s="1"/>
  <c r="I37" i="9" l="1"/>
  <c r="A72" i="9"/>
  <c r="A75" i="9" s="1"/>
  <c r="A76" i="9" s="1"/>
  <c r="A78" i="9" s="1"/>
  <c r="A79" i="9" s="1"/>
  <c r="A90" i="9" l="1"/>
  <c r="A91" i="9" s="1"/>
  <c r="I46" i="9" l="1"/>
  <c r="F50" i="9"/>
  <c r="I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<sst xmlns="http://schemas.openxmlformats.org/spreadsheetml/2006/main" count="336" uniqueCount="225">
  <si>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</si>
  <si>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</si>
  <si>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</si>
  <si>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</si>
  <si>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</si>
  <si>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</si>
  <si>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</si>
  <si>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</si>
  <si>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</si>
  <si>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</si>
  <si>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</si>
  <si>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</si>
  <si>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</si>
  <si>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</si>
  <si>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</si>
  <si>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</si>
  <si>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</si>
  <si>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</si>
  <si>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</si>
  <si>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</si>
  <si>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</si>
  <si>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</si>
  <si>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</si>
  <si>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</si>
  <si>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</si>
  <si>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</si>
  <si>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</si>
  <si>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</si>
  <si>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</si>
  <si>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</si>
  <si>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</si>
  <si>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</si>
  <si>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</si>
  <si>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</si>
  <si>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</si>
  <si>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</si>
  <si>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</si>
  <si>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</si>
  <si>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</si>
  <si>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</si>
  <si>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</si>
  <si>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</si>
  <si>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</si>
  <si>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</si>
  <si>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</si>
  <si>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</si>
  <si>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</si>
  <si>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</si>
  <si>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</si>
  <si>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</si>
  <si>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</si>
  <si>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</si>
  <si>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</si>
  <si>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</si>
  <si>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</si>
  <si>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</si>
  <si>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</si>
  <si>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</si>
  <si>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</si>
  <si>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</si>
  <si>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</si>
  <si>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</si>
  <si>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</si>
  <si>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</si>
  <si>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</si>
  <si>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</si>
  <si>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</si>
  <si>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</si>
  <si>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</si>
  <si>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</si>
  <si>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</si>
  <si>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</si>
  <si>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</si>
  <si>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</si>
  <si>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</si>
  <si>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</si>
  <si>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</si>
  <si>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</si>
  <si>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</si>
  <si>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</si>
  <si>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</si>
  <si>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</si>
  <si>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</si>
  <si>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</si>
  <si>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</si>
  <si>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</si>
  <si>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</si>
  <si>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</si>
  <si>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</si>
  <si>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</si>
  <si>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</si>
  <si>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</si>
  <si>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</si>
  <si>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</si>
  <si>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</si>
  <si>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</si>
  <si>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</si>
  <si>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</si>
  <si>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</si>
  <si>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</si>
  <si>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</si>
  <si>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</si>
  <si>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</si>
  <si>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</si>
  <si>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</si>
  <si>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</si>
  <si>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</si>
  <si>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</si>
  <si>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</si>
  <si>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</si>
  <si>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</si>
  <si>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</si>
  <si>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</si>
  <si>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</si>
  <si>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</si>
  <si>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</si>
  <si>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</si>
  <si>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</si>
  <si>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</si>
  <si>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</si>
  <si>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</si>
  <si>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</si>
  <si>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</si>
  <si>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</si>
  <si>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</si>
  <si>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</si>
  <si>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</si>
  <si>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</si>
  <si>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</si>
  <si>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</si>
  <si>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</si>
  <si>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</si>
  <si>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</si>
  <si>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</si>
  <si>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</si>
  <si>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</si>
  <si>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</si>
  <si>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</si>
  <si>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</si>
  <si>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</si>
  <si>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</si>
  <si>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</si>
  <si>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</si>
  <si>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</si>
  <si>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</si>
  <si>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</si>
  <si>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</si>
  <si>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</si>
  <si>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</si>
  <si>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</si>
  <si>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</si>
  <si>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</si>
  <si>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</si>
  <si>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</si>
  <si>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</si>
  <si>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</si>
  <si>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</si>
  <si>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</si>
  <si>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</si>
  <si>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</si>
  <si>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</si>
  <si>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</si>
  <si>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</si>
  <si>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</si>
  <si>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</si>
  <si>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</si>
  <si>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</si>
  <si>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</si>
  <si>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</si>
  <si>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</si>
  <si>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</si>
  <si>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</si>
  <si>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</si>
  <si>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</si>
  <si>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</si>
  <si>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</si>
  <si>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</si>
  <si>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</si>
  <si>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</si>
  <si>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</si>
  <si>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</si>
  <si>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</si>
  <si>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</si>
  <si>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</si>
  <si>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</si>
  <si>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</si>
  <si>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</si>
  <si>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</si>
  <si>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</si>
  <si>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</si>
  <si>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</si>
  <si>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</si>
  <si>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</si>
  <si>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</si>
  <si>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</si>
  <si>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</si>
  <si>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</si>
  <si>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</si>
  <si>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</si>
  <si>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</si>
  <si>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</si>
  <si>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</si>
  <si>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</si>
  <si>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</si>
  <si>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</si>
  <si>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</si>
  <si>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</si>
  <si>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</si>
  <si>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</si>
  <si>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</si>
  <si>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</si>
  <si>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</si>
  <si>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</si>
  <si>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</si>
  <si>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2.4.1</t>
  </si>
  <si>
    <t>Data Dictionary</t>
  </si>
  <si>
    <t>2.4.2</t>
  </si>
  <si>
    <t>Logical ERD</t>
  </si>
  <si>
    <t>2.4.3</t>
  </si>
  <si>
    <t>Standard Notation</t>
  </si>
  <si>
    <t>Risks and Issues</t>
  </si>
  <si>
    <t>1.8.1</t>
  </si>
  <si>
    <t>Database Testing</t>
  </si>
  <si>
    <t>Launch</t>
  </si>
  <si>
    <t>Coding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</si>
</sst>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92"/>
  <sheetViews>
    <sheetView showGridLines="0" tabSelected="1" zoomScaleNormal="100" workbookViewId="0">
      <pane ySplit="7" topLeftCell="A23" activePane="bottomLeft" state="frozen"/>
      <selection pane="bottomLeft" activeCell="I46" sqref="I46"/>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85"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76" si="6">IF(ISBLANK(E10)," - ",IF(G10=0,E10,E10+G10-1))</f>
        <v>44461</v>
      </c>
      <c r="G10" s="61">
        <v>2</v>
      </c>
      <c r="H10" s="62">
        <v>1</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1</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v>1</v>
      </c>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v>1</v>
      </c>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v>1</v>
      </c>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v>1</v>
      </c>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v>1</v>
      </c>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v>1</v>
      </c>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v>1</v>
      </c>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v>1</v>
      </c>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1</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220</v>
      </c>
      <c r="C21" s="60" t="s">
        <v>136</v>
      </c>
      <c r="D21" s="116"/>
      <c r="E21" s="161">
        <v>44466</v>
      </c>
      <c r="F21" s="162">
        <f>IF(ISBLANK(E21)," - ",IF(G21=0,E21,E21+G21-1))</f>
        <v>44466</v>
      </c>
      <c r="G21" s="61">
        <v>1</v>
      </c>
      <c r="H21" s="62">
        <v>1</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1</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1</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1</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221</v>
      </c>
      <c r="B25" s="117" t="s">
        <v>146</v>
      </c>
      <c r="C25" s="60" t="s">
        <v>136</v>
      </c>
      <c r="D25" s="169"/>
      <c r="E25" s="170">
        <v>44469</v>
      </c>
      <c r="F25" s="171">
        <f t="shared" si="6"/>
        <v>44472</v>
      </c>
      <c r="G25" s="172">
        <v>4</v>
      </c>
      <c r="H25" s="173">
        <v>1</v>
      </c>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1</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1</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v>1</v>
      </c>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v>1</v>
      </c>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v>1</v>
      </c>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v>1</v>
      </c>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v>1</v>
      </c>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v>1</v>
      </c>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v>1</v>
      </c>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v>1</v>
      </c>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IF(ISBLANK(E37)," - ",IF(G37=0,E37,E37+G37-1))</f>
        <v>44483</v>
      </c>
      <c r="G37" s="61">
        <v>6</v>
      </c>
      <c r="H37" s="62">
        <v>1</v>
      </c>
      <c r="I37" s="63">
        <f t="shared" si="4"/>
        <v>4</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IF(ISBLANK(E38)," - ",IF(G38=0,E38,E38+G38-1))</f>
        <v>44479</v>
      </c>
      <c r="G38" s="61">
        <v>2</v>
      </c>
      <c r="H38" s="62">
        <v>1</v>
      </c>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44479</v>
      </c>
      <c r="F39" s="162">
        <f>IF(ISBLANK(E39)," - ",IF(G39=0,E39,E39+G39-1))</f>
        <v>44480</v>
      </c>
      <c r="G39" s="61">
        <v>2</v>
      </c>
      <c r="H39" s="62">
        <v>1</v>
      </c>
      <c r="I39" s="63">
        <f t="shared" si="4"/>
        <v>1</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44481</v>
      </c>
      <c r="F40" s="162">
        <f t="shared" si="6"/>
        <v>44481</v>
      </c>
      <c r="G40" s="61">
        <v>1</v>
      </c>
      <c r="H40" s="62">
        <v>1</v>
      </c>
      <c r="I40" s="63">
        <f t="shared" si="4"/>
        <v>1</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44481</v>
      </c>
      <c r="F41" s="162">
        <f t="shared" si="6"/>
        <v>44481</v>
      </c>
      <c r="G41" s="61">
        <v>1</v>
      </c>
      <c r="H41" s="62">
        <v>1</v>
      </c>
      <c r="I41" s="63">
        <f t="shared" si="4"/>
        <v>1</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44482</v>
      </c>
      <c r="F42" s="162">
        <f t="shared" si="6"/>
        <v>44482</v>
      </c>
      <c r="G42" s="61">
        <v>1</v>
      </c>
      <c r="H42" s="62">
        <v>1</v>
      </c>
      <c r="I42" s="63">
        <f t="shared" si="4"/>
        <v>1</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44482</v>
      </c>
      <c r="F43" s="162">
        <f t="shared" si="6"/>
        <v>44482</v>
      </c>
      <c r="G43" s="61">
        <v>1</v>
      </c>
      <c r="H43" s="62">
        <v>1</v>
      </c>
      <c r="I43" s="63">
        <f t="shared" si="4"/>
        <v>1</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44483</v>
      </c>
      <c r="F44" s="162">
        <f t="shared" si="6"/>
        <v>44483</v>
      </c>
      <c r="G44" s="61">
        <v>1</v>
      </c>
      <c r="H44" s="62">
        <v>1</v>
      </c>
      <c r="I44" s="63">
        <f t="shared" si="4"/>
        <v>1</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44483</v>
      </c>
      <c r="F45" s="162">
        <f t="shared" si="6"/>
        <v>44483</v>
      </c>
      <c r="G45" s="61">
        <v>1</v>
      </c>
      <c r="H45" s="62">
        <v>1</v>
      </c>
      <c r="I45" s="63">
        <f t="shared" si="4"/>
        <v>1</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44491</v>
      </c>
      <c r="F46" s="162">
        <f t="shared" si="6"/>
        <v>44493</v>
      </c>
      <c r="G46" s="61">
        <v>3</v>
      </c>
      <c r="H46" s="62">
        <v>1</v>
      </c>
      <c r="I46" s="63">
        <f t="shared" si="4"/>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214</v>
      </c>
      <c r="B47" s="117" t="s">
        <v>215</v>
      </c>
      <c r="C47" s="60" t="s">
        <v>136</v>
      </c>
      <c r="D47" s="116"/>
      <c r="E47" s="161">
        <v>44491</v>
      </c>
      <c r="F47" s="162">
        <f>IF(ISBLANK(E47)," - ",IF(G47=0,E47,E47+G47-1))</f>
        <v>44491</v>
      </c>
      <c r="G47" s="61">
        <v>1</v>
      </c>
      <c r="H47" s="62">
        <v>1</v>
      </c>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216</v>
      </c>
      <c r="B48" s="117" t="s">
        <v>217</v>
      </c>
      <c r="C48" s="60" t="s">
        <v>136</v>
      </c>
      <c r="D48" s="116"/>
      <c r="E48" s="161">
        <v>44491</v>
      </c>
      <c r="F48" s="162">
        <f t="shared" si="6"/>
        <v>44491</v>
      </c>
      <c r="G48" s="61">
        <v>1</v>
      </c>
      <c r="H48" s="62">
        <v>1</v>
      </c>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218</v>
      </c>
      <c r="B49" s="117" t="s">
        <v>219</v>
      </c>
      <c r="C49" s="60" t="s">
        <v>136</v>
      </c>
      <c r="D49" s="116"/>
      <c r="E49" s="161">
        <v>44491</v>
      </c>
      <c r="F49" s="162">
        <f t="shared" si="6"/>
        <v>44491</v>
      </c>
      <c r="G49" s="61">
        <v>1</v>
      </c>
      <c r="H49" s="62">
        <v>1</v>
      </c>
      <c r="I49" s="63">
        <f t="shared" si="4"/>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0" s="115" t="s">
        <v>186</v>
      </c>
      <c r="C50" s="60" t="s">
        <v>136</v>
      </c>
      <c r="D50" s="116"/>
      <c r="E50" s="161">
        <v>44491</v>
      </c>
      <c r="F50" s="162">
        <f t="shared" si="6"/>
        <v>44494</v>
      </c>
      <c r="G50" s="61">
        <v>4</v>
      </c>
      <c r="H50" s="62">
        <v>0</v>
      </c>
      <c r="I50" s="63">
        <f t="shared" si="4"/>
        <v>2</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187</v>
      </c>
      <c r="B51" s="117" t="s">
        <v>155</v>
      </c>
      <c r="C51" s="60" t="s">
        <v>136</v>
      </c>
      <c r="D51" s="169"/>
      <c r="E51" s="170">
        <v>44491</v>
      </c>
      <c r="F51" s="171">
        <f>IF(ISBLANK(E51)," - ",IF(G51=0,E51,E51+G51-1))</f>
        <v>44491</v>
      </c>
      <c r="G51" s="172">
        <v>1</v>
      </c>
      <c r="H51" s="173">
        <v>1</v>
      </c>
      <c r="I51" s="174">
        <f t="shared" si="4"/>
        <v>1</v>
      </c>
      <c r="J51" s="175"/>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188</v>
      </c>
      <c r="B52" s="117" t="s">
        <v>154</v>
      </c>
      <c r="C52" s="60" t="s">
        <v>136</v>
      </c>
      <c r="D52" s="169"/>
      <c r="E52" s="170">
        <v>44491</v>
      </c>
      <c r="F52" s="171">
        <f t="shared" si="6"/>
        <v>44491</v>
      </c>
      <c r="G52" s="172">
        <v>1</v>
      </c>
      <c r="H52" s="173">
        <v>0.5</v>
      </c>
      <c r="I52" s="174">
        <f t="shared" si="4"/>
        <v>1</v>
      </c>
      <c r="J52" s="175"/>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189</v>
      </c>
      <c r="B53" s="117" t="s">
        <v>156</v>
      </c>
      <c r="C53" s="60" t="s">
        <v>136</v>
      </c>
      <c r="D53" s="169"/>
      <c r="E53" s="170">
        <v>44492</v>
      </c>
      <c r="F53" s="171">
        <f t="shared" si="6"/>
        <v>44492</v>
      </c>
      <c r="G53" s="172">
        <v>1</v>
      </c>
      <c r="H53" s="173"/>
      <c r="I53" s="174">
        <f t="shared" si="4"/>
        <v>0</v>
      </c>
      <c r="J53" s="175"/>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191</v>
      </c>
      <c r="B54" s="117" t="s">
        <v>158</v>
      </c>
      <c r="C54" s="60" t="s">
        <v>136</v>
      </c>
      <c r="D54" s="169"/>
      <c r="E54" s="170">
        <v>44492</v>
      </c>
      <c r="F54" s="171">
        <f t="shared" si="6"/>
        <v>44492</v>
      </c>
      <c r="G54" s="172">
        <v>1</v>
      </c>
      <c r="H54" s="173"/>
      <c r="I54" s="174">
        <f t="shared" si="4"/>
        <v>0</v>
      </c>
      <c r="J54" s="175"/>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190</v>
      </c>
      <c r="B55" s="117" t="s">
        <v>160</v>
      </c>
      <c r="C55" s="60" t="s">
        <v>136</v>
      </c>
      <c r="D55" s="169"/>
      <c r="E55" s="170">
        <v>44493</v>
      </c>
      <c r="F55" s="171">
        <f t="shared" si="6"/>
        <v>44493</v>
      </c>
      <c r="G55" s="172">
        <v>1</v>
      </c>
      <c r="H55" s="173"/>
      <c r="I55" s="174">
        <f t="shared" si="4"/>
        <v>0</v>
      </c>
      <c r="J55" s="175"/>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191</v>
      </c>
      <c r="B56" s="117" t="s">
        <v>163</v>
      </c>
      <c r="C56" s="60" t="s">
        <v>136</v>
      </c>
      <c r="D56" s="169"/>
      <c r="E56" s="170">
        <v>44493</v>
      </c>
      <c r="F56" s="171">
        <f t="shared" si="6"/>
        <v>44493</v>
      </c>
      <c r="G56" s="172">
        <v>1</v>
      </c>
      <c r="H56" s="173"/>
      <c r="I56" s="174">
        <f t="shared" si="4"/>
        <v>0</v>
      </c>
      <c r="J56" s="175"/>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192</v>
      </c>
      <c r="B57" s="117" t="s">
        <v>164</v>
      </c>
      <c r="C57" s="60" t="s">
        <v>136</v>
      </c>
      <c r="D57" s="169"/>
      <c r="E57" s="170">
        <v>44494</v>
      </c>
      <c r="F57" s="171">
        <f t="shared" si="6"/>
        <v>44494</v>
      </c>
      <c r="G57" s="172">
        <v>1</v>
      </c>
      <c r="H57" s="173"/>
      <c r="I57" s="174">
        <f t="shared" si="4"/>
        <v>1</v>
      </c>
      <c r="J57" s="175"/>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193</v>
      </c>
      <c r="B58" s="117" t="s">
        <v>166</v>
      </c>
      <c r="C58" s="60" t="s">
        <v>136</v>
      </c>
      <c r="D58" s="169"/>
      <c r="E58" s="170">
        <v>44494</v>
      </c>
      <c r="F58" s="171">
        <f t="shared" si="6"/>
        <v>44494</v>
      </c>
      <c r="G58" s="172">
        <v>1</v>
      </c>
      <c r="H58" s="173"/>
      <c r="I58" s="174">
        <f t="shared" si="4"/>
        <v>1</v>
      </c>
      <c r="J58" s="175"/>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v>2.7</v>
      </c>
      <c r="B59" s="176" t="s">
        <v>194</v>
      </c>
      <c r="C59" s="60" t="s">
        <v>136</v>
      </c>
      <c r="D59" s="169"/>
      <c r="E59" s="170">
        <v>44495</v>
      </c>
      <c r="F59" s="171">
        <f>IF(ISBLANK(E59)," - ",IF(G59=0,E59,E59+G59-1))</f>
        <v>44496</v>
      </c>
      <c r="G59" s="172">
        <v>2</v>
      </c>
      <c r="H59" s="173"/>
      <c r="I59" s="174">
        <f t="shared" si="4"/>
        <v>2</v>
      </c>
      <c r="J59" s="175"/>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54" customFormat="1" ht="18" x14ac:dyDescent="0.2">
      <c r="A60" s="52" t="str">
        <f>IF(ISERROR(VALUE(SUBSTITUTE(prevWBS,".",""))),"1",IF(ISERROR(FIND("`",SUBSTITUTE(prevWBS,".","`",1))),TEXT(VALUE(prevWBS)+1,"#"),TEXT(VALUE(LEFT(prevWBS,FIND("`",SUBSTITUTE(prevWBS,".","`",1))-1))+1,"#")))</f>
        <v>3</v>
      </c>
      <c r="B60" s="53" t="s">
        <v>195</v>
      </c>
      <c r="D60" s="55"/>
      <c r="E60" s="163"/>
      <c r="F60" s="163" t="str">
        <f t="shared" si="6"/>
        <v xml:space="preserve"> - </v>
      </c>
      <c r="G60" s="56"/>
      <c r="H60" s="57"/>
      <c r="I60" s="58" t="str">
        <f t="shared" si="4"/>
        <v xml:space="preserve"> - </v>
      </c>
      <c r="J60" s="94"/>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row>
    <row r="61" spans="1:66" s="60" customFormat="1" ht="18" x14ac:dyDescent="0.2">
      <c r="A6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1" s="115" t="s">
        <v>224</v>
      </c>
      <c r="C61" s="60" t="s">
        <v>136</v>
      </c>
      <c r="D61" s="116"/>
      <c r="E61" s="161">
        <v>44491</v>
      </c>
      <c r="F61" s="162">
        <f>IF(ISBLANK(E61)," - ",IF(G61=0,E61,E61+G61-1))</f>
        <v>44503</v>
      </c>
      <c r="G61" s="61">
        <v>13</v>
      </c>
      <c r="H61" s="62">
        <v>0</v>
      </c>
      <c r="I61" s="63">
        <f t="shared" si="4"/>
        <v>9</v>
      </c>
      <c r="J61" s="93"/>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24" x14ac:dyDescent="0.2">
      <c r="A62" s="59" t="s">
        <v>196</v>
      </c>
      <c r="B62" s="117" t="s">
        <v>197</v>
      </c>
      <c r="C62" s="60" t="s">
        <v>136</v>
      </c>
      <c r="D62" s="116"/>
      <c r="E62" s="161">
        <v>44491</v>
      </c>
      <c r="F62" s="162">
        <f t="shared" si="6"/>
        <v>44491</v>
      </c>
      <c r="G62" s="61">
        <v>1</v>
      </c>
      <c r="H62" s="62"/>
      <c r="I62" s="63">
        <f t="shared" si="4"/>
        <v>1</v>
      </c>
      <c r="J62" s="93"/>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198</v>
      </c>
      <c r="B63" s="117" t="s">
        <v>158</v>
      </c>
      <c r="C63" s="60" t="s">
        <v>136</v>
      </c>
      <c r="D63" s="116"/>
      <c r="E63" s="161">
        <v>44491</v>
      </c>
      <c r="F63" s="162">
        <f t="shared" ref="F63:F71" si="8">IF(ISBLANK(E63)," - ",IF(G63=0,E63,E63+G63-1))</f>
        <v>44492</v>
      </c>
      <c r="G63" s="61">
        <v>2</v>
      </c>
      <c r="H63" s="62">
        <v>0</v>
      </c>
      <c r="I63" s="63">
        <f t="shared" si="4"/>
        <v>1</v>
      </c>
      <c r="J63" s="93"/>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199</v>
      </c>
      <c r="B64" s="117" t="s">
        <v>160</v>
      </c>
      <c r="C64" s="60" t="s">
        <v>136</v>
      </c>
      <c r="D64" s="116"/>
      <c r="E64" s="161">
        <v>44492</v>
      </c>
      <c r="F64" s="162">
        <f t="shared" si="8"/>
        <v>44493</v>
      </c>
      <c r="G64" s="61">
        <v>2</v>
      </c>
      <c r="H64" s="62"/>
      <c r="I64" s="63">
        <f t="shared" si="4"/>
        <v>0</v>
      </c>
      <c r="J64" s="93"/>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200</v>
      </c>
      <c r="B65" s="117" t="s">
        <v>163</v>
      </c>
      <c r="C65" s="60" t="s">
        <v>136</v>
      </c>
      <c r="D65" s="116"/>
      <c r="E65" s="161">
        <v>44493</v>
      </c>
      <c r="F65" s="162">
        <f t="shared" si="8"/>
        <v>44495</v>
      </c>
      <c r="G65" s="61">
        <v>3</v>
      </c>
      <c r="H65" s="62"/>
      <c r="I65" s="63">
        <f t="shared" si="4"/>
        <v>2</v>
      </c>
      <c r="J65" s="93"/>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201</v>
      </c>
      <c r="B66" s="117" t="s">
        <v>164</v>
      </c>
      <c r="C66" s="60" t="s">
        <v>136</v>
      </c>
      <c r="D66" s="116"/>
      <c r="E66" s="161">
        <v>44495</v>
      </c>
      <c r="F66" s="162">
        <f t="shared" si="8"/>
        <v>44497</v>
      </c>
      <c r="G66" s="61">
        <v>3</v>
      </c>
      <c r="H66" s="62"/>
      <c r="I66" s="63">
        <f t="shared" si="4"/>
        <v>3</v>
      </c>
      <c r="J66" s="93"/>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202</v>
      </c>
      <c r="B67" s="117" t="s">
        <v>166</v>
      </c>
      <c r="C67" s="60" t="s">
        <v>136</v>
      </c>
      <c r="D67" s="116"/>
      <c r="E67" s="161">
        <v>44497</v>
      </c>
      <c r="F67" s="162">
        <f t="shared" si="8"/>
        <v>44499</v>
      </c>
      <c r="G67" s="61">
        <v>3</v>
      </c>
      <c r="H67" s="62"/>
      <c r="I67" s="63">
        <f t="shared" si="4"/>
        <v>2</v>
      </c>
      <c r="J67" s="93"/>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t="s">
        <v>203</v>
      </c>
      <c r="B68" s="117" t="s">
        <v>155</v>
      </c>
      <c r="C68" s="60" t="s">
        <v>136</v>
      </c>
      <c r="D68" s="116"/>
      <c r="E68" s="161">
        <v>44499</v>
      </c>
      <c r="F68" s="162">
        <f t="shared" si="8"/>
        <v>44500</v>
      </c>
      <c r="G68" s="61">
        <v>2</v>
      </c>
      <c r="H68" s="62"/>
      <c r="I68" s="63">
        <f t="shared" si="4"/>
        <v>0</v>
      </c>
      <c r="J68" s="93"/>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60" customFormat="1" ht="18" x14ac:dyDescent="0.2">
      <c r="A69" s="59" t="s">
        <v>204</v>
      </c>
      <c r="B69" s="117" t="s">
        <v>154</v>
      </c>
      <c r="C69" s="60" t="s">
        <v>136</v>
      </c>
      <c r="D69" s="116"/>
      <c r="E69" s="161">
        <v>44501</v>
      </c>
      <c r="F69" s="162">
        <f t="shared" si="8"/>
        <v>44502</v>
      </c>
      <c r="G69" s="61">
        <v>2</v>
      </c>
      <c r="H69" s="62"/>
      <c r="I69" s="63">
        <f t="shared" si="4"/>
        <v>2</v>
      </c>
      <c r="J69" s="93"/>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66" s="60" customFormat="1" ht="18" x14ac:dyDescent="0.2">
      <c r="A70" s="59" t="s">
        <v>205</v>
      </c>
      <c r="B70" s="117" t="s">
        <v>156</v>
      </c>
      <c r="C70" s="60" t="s">
        <v>136</v>
      </c>
      <c r="D70" s="116"/>
      <c r="E70" s="161">
        <v>44502</v>
      </c>
      <c r="F70" s="162">
        <f t="shared" si="8"/>
        <v>44503</v>
      </c>
      <c r="G70" s="61">
        <v>2</v>
      </c>
      <c r="H70" s="62"/>
      <c r="I70" s="63">
        <f t="shared" si="4"/>
        <v>2</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18" x14ac:dyDescent="0.2">
      <c r="A71" s="59">
        <v>3.2</v>
      </c>
      <c r="B71" s="176" t="s">
        <v>222</v>
      </c>
      <c r="C71" s="60" t="s">
        <v>136</v>
      </c>
      <c r="D71" s="116"/>
      <c r="E71" s="161">
        <v>44504</v>
      </c>
      <c r="F71" s="162">
        <f t="shared" si="8"/>
        <v>44505</v>
      </c>
      <c r="G71" s="61">
        <v>2</v>
      </c>
      <c r="H71" s="62"/>
      <c r="I71" s="174"/>
      <c r="J71" s="175"/>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54" customFormat="1" ht="18" x14ac:dyDescent="0.2">
      <c r="A72" s="52" t="str">
        <f>IF(ISERROR(VALUE(SUBSTITUTE(prevWBS,".",""))),"1",IF(ISERROR(FIND("`",SUBSTITUTE(prevWBS,".","`",1))),TEXT(VALUE(prevWBS)+1,"#"),TEXT(VALUE(LEFT(prevWBS,FIND("`",SUBSTITUTE(prevWBS,".","`",1))-1))+1,"#")))</f>
        <v>4</v>
      </c>
      <c r="B72" s="53" t="s">
        <v>206</v>
      </c>
      <c r="D72" s="55"/>
      <c r="E72" s="163"/>
      <c r="F72" s="163" t="str">
        <f t="shared" si="6"/>
        <v xml:space="preserve"> - </v>
      </c>
      <c r="G72" s="56"/>
      <c r="H72" s="57"/>
      <c r="I72" s="58" t="str">
        <f t="shared" si="4"/>
        <v xml:space="preserve"> - </v>
      </c>
      <c r="J72" s="94"/>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row>
    <row r="73" spans="1:66" s="60" customFormat="1" ht="28.5" customHeight="1" x14ac:dyDescent="0.2">
      <c r="A73" s="59">
        <v>4.0999999999999996</v>
      </c>
      <c r="B73" s="176" t="s">
        <v>184</v>
      </c>
      <c r="C73" s="60" t="s">
        <v>136</v>
      </c>
      <c r="D73" s="116"/>
      <c r="E73" s="161">
        <v>44497</v>
      </c>
      <c r="F73" s="162">
        <f t="shared" ref="F73" si="9">IF(ISBLANK(E73)," - ",IF(G73=0,E73,E73+G73-1))</f>
        <v>44497</v>
      </c>
      <c r="G73" s="61">
        <v>1</v>
      </c>
      <c r="H73" s="62"/>
      <c r="I73" s="63">
        <f t="shared" si="4"/>
        <v>1</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7.25" customHeight="1" x14ac:dyDescent="0.2">
      <c r="A7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4" s="115" t="s">
        <v>207</v>
      </c>
      <c r="C74" s="60" t="s">
        <v>136</v>
      </c>
      <c r="D74" s="116"/>
      <c r="E74" s="161">
        <v>44507</v>
      </c>
      <c r="F74" s="162">
        <f t="shared" ref="F74" si="10">IF(ISBLANK(E74)," - ",IF(G74=0,E74,E74+G74-1))</f>
        <v>44509</v>
      </c>
      <c r="G74" s="61">
        <v>3</v>
      </c>
      <c r="H74" s="62">
        <v>0</v>
      </c>
      <c r="I74" s="63"/>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5" s="115" t="s">
        <v>208</v>
      </c>
      <c r="C75" s="60" t="s">
        <v>136</v>
      </c>
      <c r="D75" s="116"/>
      <c r="E75" s="161">
        <v>44510</v>
      </c>
      <c r="F75" s="162">
        <f t="shared" si="6"/>
        <v>44512</v>
      </c>
      <c r="G75" s="61">
        <v>3</v>
      </c>
      <c r="H75" s="62">
        <v>0</v>
      </c>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6" s="115" t="s">
        <v>209</v>
      </c>
      <c r="C76" s="60" t="s">
        <v>136</v>
      </c>
      <c r="D76" s="116"/>
      <c r="E76" s="161">
        <v>44513</v>
      </c>
      <c r="F76" s="162">
        <f t="shared" si="6"/>
        <v>44515</v>
      </c>
      <c r="G76" s="61">
        <v>3</v>
      </c>
      <c r="H76" s="62">
        <v>0</v>
      </c>
      <c r="I76" s="63">
        <f t="shared" si="4"/>
        <v>1</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54" customFormat="1" ht="18" x14ac:dyDescent="0.2">
      <c r="A77" s="52">
        <v>5</v>
      </c>
      <c r="B77" s="53" t="s">
        <v>223</v>
      </c>
      <c r="D77" s="55"/>
      <c r="E77" s="163"/>
      <c r="F77" s="163" t="str">
        <f t="shared" ref="F77:F81" si="11">IF(ISBLANK(E77)," - ",IF(G77=0,E77,E77+G77-1))</f>
        <v xml:space="preserve"> - </v>
      </c>
      <c r="G77" s="56"/>
      <c r="H77" s="57"/>
      <c r="I77" s="58" t="str">
        <f t="shared" ref="I77:I79" si="12">IF(OR(F77=0,E77=0)," - ",NETWORKDAYS(E77,F77))</f>
        <v xml:space="preserve"> - </v>
      </c>
      <c r="J77" s="94"/>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row>
    <row r="78" spans="1:66" s="60" customFormat="1" ht="18" x14ac:dyDescent="0.2">
      <c r="A7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8" s="115" t="s">
        <v>210</v>
      </c>
      <c r="C78" s="60" t="s">
        <v>136</v>
      </c>
      <c r="D78" s="116"/>
      <c r="E78" s="161">
        <v>44515</v>
      </c>
      <c r="F78" s="162">
        <f t="shared" si="11"/>
        <v>44516</v>
      </c>
      <c r="G78" s="61">
        <v>2</v>
      </c>
      <c r="H78" s="62">
        <v>0</v>
      </c>
      <c r="I78" s="63">
        <f t="shared" si="12"/>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9" s="115" t="s">
        <v>211</v>
      </c>
      <c r="C79" s="60" t="s">
        <v>136</v>
      </c>
      <c r="D79" s="116"/>
      <c r="E79" s="161">
        <v>44517</v>
      </c>
      <c r="F79" s="162">
        <f t="shared" si="11"/>
        <v>44518</v>
      </c>
      <c r="G79" s="61">
        <v>2</v>
      </c>
      <c r="H79" s="62">
        <v>0</v>
      </c>
      <c r="I79" s="63">
        <f t="shared" si="12"/>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9" customFormat="1" ht="18" x14ac:dyDescent="0.2">
      <c r="A80" s="59">
        <v>5.3</v>
      </c>
      <c r="B80" s="115" t="s">
        <v>213</v>
      </c>
      <c r="C80" s="60" t="s">
        <v>136</v>
      </c>
      <c r="D80" s="169"/>
      <c r="E80" s="170">
        <v>44519</v>
      </c>
      <c r="F80" s="162">
        <f t="shared" si="11"/>
        <v>44519</v>
      </c>
      <c r="G80" s="172">
        <v>1</v>
      </c>
      <c r="H80" s="173"/>
      <c r="I80" s="174"/>
      <c r="J80" s="17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69" customFormat="1" ht="18" x14ac:dyDescent="0.2">
      <c r="A81" s="59">
        <v>5.4</v>
      </c>
      <c r="B81" s="115" t="s">
        <v>212</v>
      </c>
      <c r="C81" s="60" t="s">
        <v>136</v>
      </c>
      <c r="D81" s="169"/>
      <c r="E81" s="170">
        <v>44520</v>
      </c>
      <c r="F81" s="162">
        <f t="shared" si="11"/>
        <v>44520</v>
      </c>
      <c r="G81" s="172">
        <v>1</v>
      </c>
      <c r="H81" s="173"/>
      <c r="I81" s="174"/>
      <c r="J81" s="175"/>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9" customFormat="1" ht="18" x14ac:dyDescent="0.2">
      <c r="A82" s="59"/>
      <c r="B82" s="64"/>
      <c r="C82" s="64"/>
      <c r="D82" s="65"/>
      <c r="E82" s="164"/>
      <c r="F82" s="164"/>
      <c r="G82" s="66"/>
      <c r="H82" s="67"/>
      <c r="I82" s="68"/>
      <c r="J82" s="95"/>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9" customFormat="1" ht="18" x14ac:dyDescent="0.2">
      <c r="A83" s="59"/>
      <c r="B83" s="64"/>
      <c r="C83" s="64"/>
      <c r="D83" s="65"/>
      <c r="E83" s="164"/>
      <c r="F83" s="164"/>
      <c r="G83" s="66"/>
      <c r="H83" s="67"/>
      <c r="I83" s="68"/>
      <c r="J83" s="95"/>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9" customFormat="1" ht="18" x14ac:dyDescent="0.2">
      <c r="A84" s="59"/>
      <c r="B84" s="64"/>
      <c r="C84" s="64"/>
      <c r="D84" s="65"/>
      <c r="E84" s="164"/>
      <c r="F84" s="164"/>
      <c r="G84" s="66"/>
      <c r="H84" s="67"/>
      <c r="I84" s="68"/>
      <c r="J84" s="95"/>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9" customFormat="1" ht="18" x14ac:dyDescent="0.2">
      <c r="A85" s="59"/>
      <c r="B85" s="64"/>
      <c r="C85" s="64"/>
      <c r="D85" s="65"/>
      <c r="E85" s="164"/>
      <c r="F85" s="164"/>
      <c r="G85" s="66"/>
      <c r="H85" s="67"/>
      <c r="I85" s="68" t="str">
        <f t="shared" si="4"/>
        <v xml:space="preserve"> - </v>
      </c>
      <c r="J85" s="95"/>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74" customFormat="1" ht="18" x14ac:dyDescent="0.2">
      <c r="A86" s="70" t="s">
        <v>1</v>
      </c>
      <c r="B86" s="71"/>
      <c r="C86" s="72"/>
      <c r="D86" s="72"/>
      <c r="E86" s="165"/>
      <c r="F86" s="165"/>
      <c r="G86" s="73"/>
      <c r="H86" s="73"/>
      <c r="I86" s="73"/>
      <c r="J86" s="96"/>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69" customFormat="1" ht="18" x14ac:dyDescent="0.2">
      <c r="A87" s="75" t="s">
        <v>37</v>
      </c>
      <c r="B87" s="76"/>
      <c r="C87" s="76"/>
      <c r="D87" s="76"/>
      <c r="E87" s="166"/>
      <c r="F87" s="166"/>
      <c r="G87" s="76"/>
      <c r="H87" s="76"/>
      <c r="I87" s="76"/>
      <c r="J87" s="96"/>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9" customFormat="1" ht="18" x14ac:dyDescent="0.2">
      <c r="A88" s="119" t="str">
        <f>IF(ISERROR(VALUE(SUBSTITUTE(prevWBS,".",""))),"1",IF(ISERROR(FIND("`",SUBSTITUTE(prevWBS,".","`",1))),TEXT(VALUE(prevWBS)+1,"#"),TEXT(VALUE(LEFT(prevWBS,FIND("`",SUBSTITUTE(prevWBS,".","`",1))-1))+1,"#")))</f>
        <v>1</v>
      </c>
      <c r="B88" s="120" t="s">
        <v>76</v>
      </c>
      <c r="C88" s="77"/>
      <c r="D88" s="78"/>
      <c r="E88" s="161"/>
      <c r="F88" s="162" t="str">
        <f t="shared" ref="F88:F91" si="13">IF(ISBLANK(E88)," - ",IF(G88=0,E88,E88+G88-1))</f>
        <v xml:space="preserve"> - </v>
      </c>
      <c r="G88" s="61"/>
      <c r="H88" s="62"/>
      <c r="I88" s="79" t="str">
        <f>IF(OR(F88=0,E88=0)," - ",NETWORKDAYS(E88,F88))</f>
        <v xml:space="preserve"> - </v>
      </c>
      <c r="J88" s="97"/>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9" s="80" t="s">
        <v>62</v>
      </c>
      <c r="C89" s="80"/>
      <c r="D89" s="78"/>
      <c r="E89" s="161"/>
      <c r="F89" s="162" t="str">
        <f t="shared" si="13"/>
        <v xml:space="preserve"> - </v>
      </c>
      <c r="G89" s="61"/>
      <c r="H89" s="62"/>
      <c r="I89" s="79" t="str">
        <f t="shared" ref="I89:I91" si="14">IF(OR(F89=0,E89=0)," - ",NETWORKDAYS(E89,F89))</f>
        <v xml:space="preserve"> - </v>
      </c>
      <c r="J89" s="97"/>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0" s="81" t="s">
        <v>63</v>
      </c>
      <c r="C90" s="80"/>
      <c r="D90" s="78"/>
      <c r="E90" s="161"/>
      <c r="F90" s="162" t="str">
        <f t="shared" si="13"/>
        <v xml:space="preserve"> - </v>
      </c>
      <c r="G90" s="61"/>
      <c r="H90" s="62"/>
      <c r="I90" s="79" t="str">
        <f t="shared" si="14"/>
        <v xml:space="preserve"> - </v>
      </c>
      <c r="J90" s="97"/>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1" s="81" t="s">
        <v>64</v>
      </c>
      <c r="C91" s="80"/>
      <c r="D91" s="78"/>
      <c r="E91" s="161"/>
      <c r="F91" s="162" t="str">
        <f t="shared" si="13"/>
        <v xml:space="preserve"> - </v>
      </c>
      <c r="G91" s="61"/>
      <c r="H91" s="62"/>
      <c r="I91" s="79" t="str">
        <f t="shared" si="14"/>
        <v xml:space="preserve"> - </v>
      </c>
      <c r="J91" s="97"/>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32" customFormat="1" x14ac:dyDescent="0.2">
      <c r="A92" s="151" t="str">
        <f>HYPERLINK("https://vertex42.link/HowToCreateAGanttChart","► Watch How to Create a Gantt Chart in Excel")</f>
        <v>► Watch How to Create a Gantt Chart in Excel</v>
      </c>
      <c r="B92" s="30"/>
      <c r="C92" s="30"/>
      <c r="D92" s="31"/>
      <c r="E92" s="167"/>
      <c r="F92" s="167"/>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2:H91 H75:H76 H72 H8:H70">
    <cfRule type="dataBar" priority="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2">
      <formula>K$6=TODAY()</formula>
    </cfRule>
  </conditionalFormatting>
  <conditionalFormatting sqref="K8:BN91">
    <cfRule type="expression" dxfId="3" priority="55">
      <formula>AND($E8&lt;=K$6,ROUNDDOWN(($F8-$E8+1)*$H8,0)+$E8-1&gt;=K$6)</formula>
    </cfRule>
    <cfRule type="expression" dxfId="2" priority="56">
      <formula>AND(NOT(ISBLANK($E8)),$E8&lt;=K$6,$F8&gt;=K$6)</formula>
    </cfRule>
  </conditionalFormatting>
  <conditionalFormatting sqref="K82:BN91 K6:BN76">
    <cfRule type="expression" dxfId="1" priority="15">
      <formula>K$6=TODAY()</formula>
    </cfRule>
  </conditionalFormatting>
  <conditionalFormatting sqref="H77:H81">
    <cfRule type="dataBar" priority="4">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77:BN81">
    <cfRule type="expression" dxfId="0" priority="5">
      <formula>K$6=TODAY()</formula>
    </cfRule>
  </conditionalFormatting>
  <conditionalFormatting sqref="H74">
    <cfRule type="dataBar" priority="3">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73">
    <cfRule type="dataBar" priority="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71">
    <cfRule type="dataBar" priority="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85:B85 A87:B87 B86 E26 E60 E72 E85:H87 G26:H26 G60:H60 G72:H72 G88:G91 H61 H63 H75 H76" unlockedFormula="1"/>
    <ignoredError sqref="A72 A60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H82:H91 H75:H76 H72 H8:H70</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H77:H81</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2021-10-24T12:48:36Z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